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P:\WUKI_Projekt\Claude\Kapitalwertberechnung\"/>
    </mc:Choice>
  </mc:AlternateContent>
  <xr:revisionPtr revIDLastSave="0" documentId="13_ncr:1_{DC031BF3-FE4E-4670-AB29-8433B137E0AF}" xr6:coauthVersionLast="47" xr6:coauthVersionMax="47" xr10:uidLastSave="{00000000-0000-0000-0000-000000000000}"/>
  <bookViews>
    <workbookView xWindow="-108" yWindow="-108" windowWidth="23256" windowHeight="12456" tabRatio="576" activeTab="5" xr2:uid="{00000000-000D-0000-FFFF-FFFF00000000}"/>
  </bookViews>
  <sheets>
    <sheet name="Hinweise" sheetId="53" r:id="rId1"/>
    <sheet name="KapWert" sheetId="1" r:id="rId2"/>
    <sheet name="Parameter" sheetId="31" r:id="rId3"/>
    <sheet name="Option 1" sheetId="34" r:id="rId4"/>
    <sheet name="Option 1 (2)" sheetId="55" state="hidden" r:id="rId5"/>
    <sheet name="Aufstellung IOSB" sheetId="63" r:id="rId6"/>
    <sheet name="Option 2 (2)" sheetId="56" state="hidden" r:id="rId7"/>
    <sheet name="Option 3 (2)" sheetId="57" state="hidden" r:id="rId8"/>
    <sheet name="Option 4 (2)" sheetId="58" state="hidden" r:id="rId9"/>
    <sheet name="Option 5" sheetId="49" state="hidden" r:id="rId10"/>
    <sheet name="Option 5 (2)" sheetId="59" state="hidden" r:id="rId11"/>
    <sheet name="Option 6" sheetId="50" state="hidden" r:id="rId12"/>
    <sheet name="Option 6 (2)" sheetId="60" state="hidden" r:id="rId13"/>
    <sheet name="Option 7" sheetId="51" state="hidden" r:id="rId14"/>
    <sheet name="Option 7 (2)" sheetId="61" state="hidden" r:id="rId15"/>
    <sheet name="Option 8" sheetId="52" state="hidden" r:id="rId16"/>
    <sheet name="Option 8 (2)" sheetId="62" state="hidden" r:id="rId17"/>
    <sheet name="Personalnormkosten" sheetId="30" state="hidden" r:id="rId18"/>
    <sheet name="Personalnormkosten alt" sheetId="44" state="hidden" r:id="rId19"/>
  </sheets>
  <definedNames>
    <definedName name="_xlnm.Print_Area" localSheetId="3">'Option 1'!$A$2:$L$64</definedName>
    <definedName name="_xlnm.Print_Area" localSheetId="4">'Option 1 (2)'!#REF!</definedName>
    <definedName name="_xlnm.Print_Area" localSheetId="6">'Option 2 (2)'!$A$2:$K$64</definedName>
    <definedName name="_xlnm.Print_Area" localSheetId="7">'Option 3 (2)'!$A$2:$K$64</definedName>
    <definedName name="_xlnm.Print_Area" localSheetId="8">'Option 4 (2)'!$A$2:$K$64</definedName>
    <definedName name="_xlnm.Print_Area" localSheetId="9">'Option 5'!$A$2:$K$64</definedName>
    <definedName name="_xlnm.Print_Area" localSheetId="10">'Option 5 (2)'!$A$2:$K$64</definedName>
    <definedName name="_xlnm.Print_Area" localSheetId="11">'Option 6'!$A$2:$K$64</definedName>
    <definedName name="_xlnm.Print_Area" localSheetId="12">'Option 6 (2)'!$A$2:$K$64</definedName>
    <definedName name="_xlnm.Print_Area" localSheetId="13">'Option 7'!$A$2:$K$64</definedName>
    <definedName name="_xlnm.Print_Area" localSheetId="14">'Option 7 (2)'!$A$2:$K$64</definedName>
    <definedName name="_xlnm.Print_Area" localSheetId="15">'Option 8'!$A$2:$K$64</definedName>
    <definedName name="_xlnm.Print_Area" localSheetId="16">'Option 8 (2)'!$A$2:$K$64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63" l="1"/>
  <c r="H4" i="63"/>
  <c r="H3" i="63"/>
  <c r="H2" i="63"/>
  <c r="E139" i="63" l="1"/>
  <c r="E138" i="63"/>
  <c r="E136" i="63"/>
  <c r="D135" i="63"/>
  <c r="E135" i="63" s="1"/>
  <c r="D134" i="63"/>
  <c r="E134" i="63" s="1"/>
  <c r="E133" i="63"/>
  <c r="E132" i="63"/>
  <c r="E131" i="63"/>
  <c r="E130" i="63"/>
  <c r="E129" i="63"/>
  <c r="E124" i="63"/>
  <c r="E123" i="63"/>
  <c r="E122" i="63"/>
  <c r="C118" i="63"/>
  <c r="D120" i="63" s="1"/>
  <c r="C111" i="63"/>
  <c r="C119" i="63" s="1"/>
  <c r="C120" i="63" s="1"/>
  <c r="E105" i="63"/>
  <c r="E104" i="63"/>
  <c r="E103" i="63"/>
  <c r="E102" i="63"/>
  <c r="E101" i="63"/>
  <c r="E100" i="63"/>
  <c r="E99" i="63"/>
  <c r="E98" i="63"/>
  <c r="E97" i="63"/>
  <c r="E96" i="63"/>
  <c r="E95" i="63"/>
  <c r="E94" i="63"/>
  <c r="E93" i="63"/>
  <c r="E92" i="63"/>
  <c r="E91" i="63"/>
  <c r="E90" i="63"/>
  <c r="E89" i="63"/>
  <c r="E88" i="63"/>
  <c r="E87" i="63"/>
  <c r="E86" i="63"/>
  <c r="E85" i="63"/>
  <c r="E84" i="63"/>
  <c r="E83" i="63"/>
  <c r="E82" i="63"/>
  <c r="E81" i="63"/>
  <c r="E80" i="63"/>
  <c r="E79" i="63"/>
  <c r="E76" i="63"/>
  <c r="E73" i="63"/>
  <c r="E72" i="63"/>
  <c r="E71" i="63"/>
  <c r="H71" i="63" s="1"/>
  <c r="E70" i="63"/>
  <c r="E67" i="63"/>
  <c r="H67" i="63" s="1"/>
  <c r="E64" i="63"/>
  <c r="E63" i="63"/>
  <c r="H63" i="63" s="1"/>
  <c r="E62" i="63"/>
  <c r="E59" i="63"/>
  <c r="G59" i="63" s="1"/>
  <c r="E58" i="63"/>
  <c r="G58" i="63" s="1"/>
  <c r="E57" i="63"/>
  <c r="E54" i="63"/>
  <c r="E53" i="63"/>
  <c r="E52" i="63"/>
  <c r="E51" i="63"/>
  <c r="G51" i="63" s="1"/>
  <c r="E50" i="63"/>
  <c r="G50" i="63" s="1"/>
  <c r="E49" i="63"/>
  <c r="E46" i="63"/>
  <c r="G46" i="63" s="1"/>
  <c r="E45" i="63"/>
  <c r="G45" i="63" s="1"/>
  <c r="E44" i="63"/>
  <c r="E41" i="63"/>
  <c r="E40" i="63"/>
  <c r="E39" i="63"/>
  <c r="G39" i="63" s="1"/>
  <c r="E38" i="63"/>
  <c r="G38" i="63" s="1"/>
  <c r="E37" i="63"/>
  <c r="E34" i="63"/>
  <c r="E33" i="63"/>
  <c r="E32" i="63"/>
  <c r="G32" i="63" s="1"/>
  <c r="E31" i="63"/>
  <c r="G31" i="63" s="1"/>
  <c r="E30" i="63"/>
  <c r="E27" i="63"/>
  <c r="E26" i="63"/>
  <c r="E25" i="63"/>
  <c r="E24" i="63"/>
  <c r="E23" i="63"/>
  <c r="E22" i="63"/>
  <c r="E21" i="63"/>
  <c r="E20" i="63"/>
  <c r="E19" i="63"/>
  <c r="E18" i="63"/>
  <c r="E17" i="63"/>
  <c r="E16" i="63"/>
  <c r="E15" i="63"/>
  <c r="E14" i="63"/>
  <c r="G14" i="63" s="1"/>
  <c r="E13" i="63"/>
  <c r="G13" i="63" s="1"/>
  <c r="G11" i="63" s="1"/>
  <c r="E12" i="63"/>
  <c r="H11" i="63" l="1"/>
  <c r="F27" i="63"/>
  <c r="C99" i="34" s="1"/>
  <c r="E5" i="63"/>
  <c r="E3" i="63"/>
  <c r="C121" i="63"/>
  <c r="E121" i="63" s="1"/>
  <c r="E120" i="63"/>
  <c r="E4" i="63" l="1"/>
  <c r="F2" i="63"/>
  <c r="I11" i="63" l="1"/>
  <c r="C112" i="34" s="1"/>
  <c r="C67" i="34"/>
  <c r="I2" i="63"/>
  <c r="J2" i="63"/>
  <c r="F5" i="63"/>
  <c r="F4" i="63"/>
  <c r="F3" i="63"/>
  <c r="E6" i="63"/>
  <c r="E7" i="63" s="1"/>
  <c r="E8" i="63" s="1"/>
  <c r="I3" i="63" l="1"/>
  <c r="I8" i="63" s="1"/>
  <c r="J3" i="63"/>
  <c r="J8" i="63" s="1"/>
  <c r="C69" i="34"/>
  <c r="J4" i="63"/>
  <c r="I4" i="63"/>
  <c r="C70" i="34"/>
  <c r="I5" i="63"/>
  <c r="J5" i="63"/>
  <c r="C68" i="34"/>
  <c r="F8" i="63"/>
  <c r="C62" i="52"/>
  <c r="C61" i="52"/>
  <c r="C59" i="52"/>
  <c r="C58" i="52"/>
  <c r="C56" i="52"/>
  <c r="C55" i="52"/>
  <c r="C53" i="52"/>
  <c r="C52" i="52"/>
  <c r="C50" i="52"/>
  <c r="C49" i="52"/>
  <c r="C47" i="52"/>
  <c r="C46" i="52"/>
  <c r="C44" i="52"/>
  <c r="C43" i="52"/>
  <c r="C41" i="52"/>
  <c r="C40" i="52"/>
  <c r="C38" i="52"/>
  <c r="C37" i="52"/>
  <c r="C35" i="52"/>
  <c r="C34" i="52"/>
  <c r="C32" i="52"/>
  <c r="C31" i="52"/>
  <c r="C29" i="52"/>
  <c r="C28" i="52"/>
  <c r="C26" i="52"/>
  <c r="C25" i="52"/>
  <c r="C23" i="52"/>
  <c r="C22" i="52"/>
  <c r="C20" i="52"/>
  <c r="C19" i="52"/>
  <c r="C17" i="52"/>
  <c r="C16" i="52"/>
  <c r="C14" i="52"/>
  <c r="C13" i="52"/>
  <c r="C11" i="52"/>
  <c r="C10" i="52"/>
  <c r="C8" i="52"/>
  <c r="C7" i="52"/>
  <c r="C5" i="52"/>
  <c r="C4" i="52"/>
  <c r="C62" i="51"/>
  <c r="C61" i="51"/>
  <c r="C59" i="51"/>
  <c r="C58" i="51"/>
  <c r="C56" i="51"/>
  <c r="C55" i="51"/>
  <c r="C53" i="51"/>
  <c r="C52" i="51"/>
  <c r="C50" i="51"/>
  <c r="C49" i="51"/>
  <c r="C47" i="51"/>
  <c r="C46" i="51"/>
  <c r="C44" i="51"/>
  <c r="C43" i="51"/>
  <c r="C41" i="51"/>
  <c r="C40" i="51"/>
  <c r="C38" i="51"/>
  <c r="C37" i="51"/>
  <c r="C35" i="51"/>
  <c r="C34" i="51"/>
  <c r="C32" i="51"/>
  <c r="C31" i="51"/>
  <c r="C29" i="51"/>
  <c r="C28" i="51"/>
  <c r="C26" i="51"/>
  <c r="C25" i="51"/>
  <c r="C23" i="51"/>
  <c r="C22" i="51"/>
  <c r="C20" i="51"/>
  <c r="C19" i="51"/>
  <c r="C17" i="51"/>
  <c r="C16" i="51"/>
  <c r="C14" i="51"/>
  <c r="C13" i="51"/>
  <c r="C11" i="51"/>
  <c r="C10" i="51"/>
  <c r="C8" i="51"/>
  <c r="C7" i="51"/>
  <c r="C5" i="51"/>
  <c r="C4" i="51"/>
  <c r="C62" i="50"/>
  <c r="C61" i="50"/>
  <c r="C59" i="50"/>
  <c r="C58" i="50"/>
  <c r="C56" i="50"/>
  <c r="C55" i="50"/>
  <c r="C53" i="50"/>
  <c r="C52" i="50"/>
  <c r="C50" i="50"/>
  <c r="C49" i="50"/>
  <c r="C47" i="50"/>
  <c r="C46" i="50"/>
  <c r="C44" i="50"/>
  <c r="C43" i="50"/>
  <c r="C41" i="50"/>
  <c r="C40" i="50"/>
  <c r="C38" i="50"/>
  <c r="C37" i="50"/>
  <c r="C35" i="50"/>
  <c r="C34" i="50"/>
  <c r="C32" i="50"/>
  <c r="C31" i="50"/>
  <c r="C29" i="50"/>
  <c r="C28" i="50"/>
  <c r="C26" i="50"/>
  <c r="C25" i="50"/>
  <c r="C23" i="50"/>
  <c r="C22" i="50"/>
  <c r="C20" i="50"/>
  <c r="C19" i="50"/>
  <c r="C17" i="50"/>
  <c r="C16" i="50"/>
  <c r="C14" i="50"/>
  <c r="C13" i="50"/>
  <c r="C11" i="50"/>
  <c r="C10" i="50"/>
  <c r="C8" i="50"/>
  <c r="C7" i="50"/>
  <c r="C5" i="50"/>
  <c r="C4" i="50"/>
  <c r="C62" i="49"/>
  <c r="C61" i="49"/>
  <c r="C59" i="49"/>
  <c r="C58" i="49"/>
  <c r="C56" i="49"/>
  <c r="C55" i="49"/>
  <c r="C53" i="49"/>
  <c r="C52" i="49"/>
  <c r="C50" i="49"/>
  <c r="C49" i="49"/>
  <c r="C47" i="49"/>
  <c r="C46" i="49"/>
  <c r="C44" i="49"/>
  <c r="C43" i="49"/>
  <c r="C41" i="49"/>
  <c r="C40" i="49"/>
  <c r="C38" i="49"/>
  <c r="C37" i="49"/>
  <c r="C35" i="49"/>
  <c r="C34" i="49"/>
  <c r="C32" i="49"/>
  <c r="C31" i="49"/>
  <c r="C29" i="49"/>
  <c r="C28" i="49"/>
  <c r="C26" i="49"/>
  <c r="C25" i="49"/>
  <c r="C23" i="49"/>
  <c r="C22" i="49"/>
  <c r="C20" i="49"/>
  <c r="C19" i="49"/>
  <c r="C17" i="49"/>
  <c r="C16" i="49"/>
  <c r="C14" i="49"/>
  <c r="C13" i="49"/>
  <c r="C11" i="49"/>
  <c r="C10" i="49"/>
  <c r="C8" i="49"/>
  <c r="C7" i="49"/>
  <c r="C5" i="49"/>
  <c r="C4" i="49"/>
  <c r="C62" i="34"/>
  <c r="C59" i="34"/>
  <c r="C56" i="34"/>
  <c r="C53" i="34"/>
  <c r="C50" i="34"/>
  <c r="C47" i="34"/>
  <c r="C44" i="34"/>
  <c r="C41" i="34"/>
  <c r="C38" i="34"/>
  <c r="C35" i="34"/>
  <c r="C32" i="34"/>
  <c r="C29" i="34"/>
  <c r="C26" i="34"/>
  <c r="C31" i="34"/>
  <c r="C34" i="34"/>
  <c r="C37" i="34"/>
  <c r="C40" i="34"/>
  <c r="C43" i="34"/>
  <c r="C46" i="34"/>
  <c r="C49" i="34"/>
  <c r="C52" i="34"/>
  <c r="C55" i="34"/>
  <c r="C58" i="34"/>
  <c r="C61" i="34"/>
  <c r="C28" i="34"/>
  <c r="F35" i="49" l="1"/>
  <c r="G35" i="49"/>
  <c r="H35" i="49"/>
  <c r="I35" i="49"/>
  <c r="J35" i="49"/>
  <c r="K35" i="49"/>
  <c r="L35" i="49"/>
  <c r="M35" i="49"/>
  <c r="N35" i="49"/>
  <c r="O35" i="49"/>
  <c r="P35" i="49"/>
  <c r="Q35" i="49"/>
  <c r="R35" i="49"/>
  <c r="S35" i="49"/>
  <c r="T35" i="49"/>
  <c r="U35" i="49"/>
  <c r="V35" i="49"/>
  <c r="W35" i="49"/>
  <c r="X35" i="49"/>
  <c r="Y35" i="49"/>
  <c r="Z35" i="49"/>
  <c r="AA35" i="49"/>
  <c r="AB35" i="49"/>
  <c r="AC35" i="49"/>
  <c r="AD35" i="49"/>
  <c r="AE35" i="49"/>
  <c r="AF35" i="49"/>
  <c r="AG35" i="49"/>
  <c r="AH35" i="49"/>
  <c r="AI35" i="49"/>
  <c r="AJ35" i="49"/>
  <c r="AK35" i="49"/>
  <c r="AL35" i="49"/>
  <c r="AM35" i="49"/>
  <c r="AN35" i="49"/>
  <c r="AO35" i="49"/>
  <c r="AP35" i="49"/>
  <c r="AQ35" i="49"/>
  <c r="AR35" i="49"/>
  <c r="AS35" i="49"/>
  <c r="AT35" i="49"/>
  <c r="AU35" i="49"/>
  <c r="AV35" i="49"/>
  <c r="AW35" i="49"/>
  <c r="AX35" i="49"/>
  <c r="AY35" i="49"/>
  <c r="AZ35" i="49"/>
  <c r="BA35" i="49"/>
  <c r="BB35" i="49"/>
  <c r="F35" i="50"/>
  <c r="G35" i="50"/>
  <c r="H35" i="50"/>
  <c r="I35" i="50"/>
  <c r="J35" i="50"/>
  <c r="K35" i="50"/>
  <c r="L35" i="50"/>
  <c r="M35" i="50"/>
  <c r="N35" i="50"/>
  <c r="O35" i="50"/>
  <c r="P35" i="50"/>
  <c r="Q35" i="50"/>
  <c r="R35" i="50"/>
  <c r="S35" i="50"/>
  <c r="T35" i="50"/>
  <c r="U35" i="50"/>
  <c r="V35" i="50"/>
  <c r="W35" i="50"/>
  <c r="X35" i="50"/>
  <c r="Y35" i="50"/>
  <c r="Z35" i="50"/>
  <c r="AA35" i="50"/>
  <c r="AB35" i="50"/>
  <c r="AC35" i="50"/>
  <c r="AD35" i="50"/>
  <c r="AE35" i="50"/>
  <c r="AF35" i="50"/>
  <c r="AG35" i="50"/>
  <c r="AH35" i="50"/>
  <c r="AI35" i="50"/>
  <c r="AJ35" i="50"/>
  <c r="AK35" i="50"/>
  <c r="AL35" i="50"/>
  <c r="AM35" i="50"/>
  <c r="AN35" i="50"/>
  <c r="AO35" i="50"/>
  <c r="AP35" i="50"/>
  <c r="AQ35" i="50"/>
  <c r="AR35" i="50"/>
  <c r="AS35" i="50"/>
  <c r="AT35" i="50"/>
  <c r="AU35" i="50"/>
  <c r="AV35" i="50"/>
  <c r="AW35" i="50"/>
  <c r="AX35" i="50"/>
  <c r="AY35" i="50"/>
  <c r="AZ35" i="50"/>
  <c r="BA35" i="50"/>
  <c r="BB35" i="50"/>
  <c r="F35" i="51"/>
  <c r="G35" i="51"/>
  <c r="H35" i="51"/>
  <c r="I35" i="51"/>
  <c r="J35" i="51"/>
  <c r="K35" i="51"/>
  <c r="L35" i="51"/>
  <c r="M35" i="51"/>
  <c r="N35" i="51"/>
  <c r="O35" i="51"/>
  <c r="P35" i="51"/>
  <c r="Q35" i="51"/>
  <c r="R35" i="51"/>
  <c r="S35" i="51"/>
  <c r="T35" i="51"/>
  <c r="U35" i="51"/>
  <c r="V35" i="51"/>
  <c r="W35" i="51"/>
  <c r="X35" i="51"/>
  <c r="Y35" i="51"/>
  <c r="Z35" i="51"/>
  <c r="AA35" i="51"/>
  <c r="AB35" i="51"/>
  <c r="AC35" i="51"/>
  <c r="AD35" i="51"/>
  <c r="AE35" i="51"/>
  <c r="AF35" i="51"/>
  <c r="AG35" i="51"/>
  <c r="AH35" i="51"/>
  <c r="AI35" i="51"/>
  <c r="AJ35" i="51"/>
  <c r="AK35" i="51"/>
  <c r="AL35" i="51"/>
  <c r="AM35" i="51"/>
  <c r="AN35" i="51"/>
  <c r="AO35" i="51"/>
  <c r="AP35" i="51"/>
  <c r="AQ35" i="51"/>
  <c r="AR35" i="51"/>
  <c r="AS35" i="51"/>
  <c r="AT35" i="51"/>
  <c r="AU35" i="51"/>
  <c r="AV35" i="51"/>
  <c r="AW35" i="51"/>
  <c r="AX35" i="51"/>
  <c r="AY35" i="51"/>
  <c r="AZ35" i="51"/>
  <c r="BA35" i="51"/>
  <c r="BB35" i="51"/>
  <c r="F35" i="52"/>
  <c r="G35" i="52"/>
  <c r="H35" i="52"/>
  <c r="I35" i="52"/>
  <c r="J35" i="52"/>
  <c r="K35" i="52"/>
  <c r="L35" i="52"/>
  <c r="M35" i="52"/>
  <c r="N35" i="52"/>
  <c r="O35" i="52"/>
  <c r="P35" i="52"/>
  <c r="Q35" i="52"/>
  <c r="R35" i="52"/>
  <c r="S35" i="52"/>
  <c r="T35" i="52"/>
  <c r="U35" i="52"/>
  <c r="V35" i="52"/>
  <c r="W35" i="52"/>
  <c r="X35" i="52"/>
  <c r="Y35" i="52"/>
  <c r="Z35" i="52"/>
  <c r="AA35" i="52"/>
  <c r="AB35" i="52"/>
  <c r="AC35" i="52"/>
  <c r="AD35" i="52"/>
  <c r="AE35" i="52"/>
  <c r="AF35" i="52"/>
  <c r="AG35" i="52"/>
  <c r="AH35" i="52"/>
  <c r="AI35" i="52"/>
  <c r="AJ35" i="52"/>
  <c r="AK35" i="52"/>
  <c r="AL35" i="52"/>
  <c r="AM35" i="52"/>
  <c r="AN35" i="52"/>
  <c r="AO35" i="52"/>
  <c r="AP35" i="52"/>
  <c r="AQ35" i="52"/>
  <c r="AR35" i="52"/>
  <c r="AS35" i="52"/>
  <c r="AT35" i="52"/>
  <c r="AU35" i="52"/>
  <c r="AV35" i="52"/>
  <c r="AW35" i="52"/>
  <c r="AX35" i="52"/>
  <c r="AY35" i="52"/>
  <c r="AZ35" i="52"/>
  <c r="BA35" i="52"/>
  <c r="BB35" i="52"/>
  <c r="E35" i="49"/>
  <c r="E35" i="50"/>
  <c r="E35" i="51"/>
  <c r="E35" i="52"/>
  <c r="F50" i="49"/>
  <c r="G50" i="49"/>
  <c r="H50" i="49"/>
  <c r="I50" i="49"/>
  <c r="J50" i="49"/>
  <c r="K50" i="49"/>
  <c r="L50" i="49"/>
  <c r="M50" i="49"/>
  <c r="N50" i="49"/>
  <c r="O50" i="49"/>
  <c r="P50" i="49"/>
  <c r="Q50" i="49"/>
  <c r="R50" i="49"/>
  <c r="S50" i="49"/>
  <c r="T50" i="49"/>
  <c r="U50" i="49"/>
  <c r="V50" i="49"/>
  <c r="W50" i="49"/>
  <c r="X50" i="49"/>
  <c r="Y50" i="49"/>
  <c r="Z50" i="49"/>
  <c r="AA50" i="49"/>
  <c r="AB50" i="49"/>
  <c r="AC50" i="49"/>
  <c r="AD50" i="49"/>
  <c r="AE50" i="49"/>
  <c r="AF50" i="49"/>
  <c r="AG50" i="49"/>
  <c r="AH50" i="49"/>
  <c r="AI50" i="49"/>
  <c r="AJ50" i="49"/>
  <c r="AK50" i="49"/>
  <c r="AL50" i="49"/>
  <c r="AM50" i="49"/>
  <c r="AN50" i="49"/>
  <c r="AO50" i="49"/>
  <c r="AP50" i="49"/>
  <c r="AQ50" i="49"/>
  <c r="AR50" i="49"/>
  <c r="AS50" i="49"/>
  <c r="AT50" i="49"/>
  <c r="AU50" i="49"/>
  <c r="AV50" i="49"/>
  <c r="AW50" i="49"/>
  <c r="AX50" i="49"/>
  <c r="AY50" i="49"/>
  <c r="AZ50" i="49"/>
  <c r="BA50" i="49"/>
  <c r="BB50" i="49"/>
  <c r="F50" i="50"/>
  <c r="G50" i="50"/>
  <c r="H50" i="50"/>
  <c r="I50" i="50"/>
  <c r="J50" i="50"/>
  <c r="K50" i="50"/>
  <c r="L50" i="50"/>
  <c r="M50" i="50"/>
  <c r="N50" i="50"/>
  <c r="O50" i="50"/>
  <c r="P50" i="50"/>
  <c r="Q50" i="50"/>
  <c r="R50" i="50"/>
  <c r="S50" i="50"/>
  <c r="T50" i="50"/>
  <c r="U50" i="50"/>
  <c r="V50" i="50"/>
  <c r="W50" i="50"/>
  <c r="X50" i="50"/>
  <c r="Y50" i="50"/>
  <c r="Z50" i="50"/>
  <c r="AA50" i="50"/>
  <c r="AB50" i="50"/>
  <c r="AC50" i="50"/>
  <c r="AD50" i="50"/>
  <c r="AE50" i="50"/>
  <c r="AF50" i="50"/>
  <c r="AG50" i="50"/>
  <c r="AH50" i="50"/>
  <c r="AI50" i="50"/>
  <c r="AJ50" i="50"/>
  <c r="AK50" i="50"/>
  <c r="AL50" i="50"/>
  <c r="AM50" i="50"/>
  <c r="AN50" i="50"/>
  <c r="AO50" i="50"/>
  <c r="AP50" i="50"/>
  <c r="AQ50" i="50"/>
  <c r="AR50" i="50"/>
  <c r="AS50" i="50"/>
  <c r="AT50" i="50"/>
  <c r="AU50" i="50"/>
  <c r="AV50" i="50"/>
  <c r="AW50" i="50"/>
  <c r="AX50" i="50"/>
  <c r="AY50" i="50"/>
  <c r="AZ50" i="50"/>
  <c r="BA50" i="50"/>
  <c r="BB50" i="50"/>
  <c r="F50" i="51"/>
  <c r="G50" i="51"/>
  <c r="H50" i="51"/>
  <c r="I50" i="51"/>
  <c r="J50" i="51"/>
  <c r="K50" i="51"/>
  <c r="L50" i="51"/>
  <c r="M50" i="51"/>
  <c r="N50" i="51"/>
  <c r="O50" i="51"/>
  <c r="P50" i="51"/>
  <c r="Q50" i="51"/>
  <c r="R50" i="51"/>
  <c r="S50" i="51"/>
  <c r="T50" i="51"/>
  <c r="U50" i="51"/>
  <c r="V50" i="51"/>
  <c r="W50" i="51"/>
  <c r="X50" i="51"/>
  <c r="Y50" i="51"/>
  <c r="Z50" i="51"/>
  <c r="AA50" i="51"/>
  <c r="AB50" i="51"/>
  <c r="AC50" i="51"/>
  <c r="AD50" i="51"/>
  <c r="AE50" i="51"/>
  <c r="AF50" i="51"/>
  <c r="AG50" i="51"/>
  <c r="AH50" i="51"/>
  <c r="AI50" i="51"/>
  <c r="AJ50" i="51"/>
  <c r="AK50" i="51"/>
  <c r="AL50" i="51"/>
  <c r="AM50" i="51"/>
  <c r="AN50" i="51"/>
  <c r="AO50" i="51"/>
  <c r="AP50" i="51"/>
  <c r="AQ50" i="51"/>
  <c r="AR50" i="51"/>
  <c r="AS50" i="51"/>
  <c r="AT50" i="51"/>
  <c r="AU50" i="51"/>
  <c r="AV50" i="51"/>
  <c r="AW50" i="51"/>
  <c r="AX50" i="51"/>
  <c r="AY50" i="51"/>
  <c r="AZ50" i="51"/>
  <c r="BA50" i="51"/>
  <c r="BB50" i="51"/>
  <c r="F50" i="52"/>
  <c r="G50" i="52"/>
  <c r="H50" i="52"/>
  <c r="I50" i="52"/>
  <c r="J50" i="52"/>
  <c r="K50" i="52"/>
  <c r="L50" i="52"/>
  <c r="M50" i="52"/>
  <c r="N50" i="52"/>
  <c r="O50" i="52"/>
  <c r="P50" i="52"/>
  <c r="Q50" i="52"/>
  <c r="R50" i="52"/>
  <c r="S50" i="52"/>
  <c r="T50" i="52"/>
  <c r="U50" i="52"/>
  <c r="V50" i="52"/>
  <c r="W50" i="52"/>
  <c r="X50" i="52"/>
  <c r="Y50" i="52"/>
  <c r="Z50" i="52"/>
  <c r="AA50" i="52"/>
  <c r="AB50" i="52"/>
  <c r="AC50" i="52"/>
  <c r="AD50" i="52"/>
  <c r="AE50" i="52"/>
  <c r="AF50" i="52"/>
  <c r="AG50" i="52"/>
  <c r="AH50" i="52"/>
  <c r="AI50" i="52"/>
  <c r="AJ50" i="52"/>
  <c r="AK50" i="52"/>
  <c r="AL50" i="52"/>
  <c r="AM50" i="52"/>
  <c r="AN50" i="52"/>
  <c r="AO50" i="52"/>
  <c r="AP50" i="52"/>
  <c r="AQ50" i="52"/>
  <c r="AR50" i="52"/>
  <c r="AS50" i="52"/>
  <c r="AT50" i="52"/>
  <c r="AU50" i="52"/>
  <c r="AV50" i="52"/>
  <c r="AW50" i="52"/>
  <c r="AX50" i="52"/>
  <c r="AY50" i="52"/>
  <c r="AZ50" i="52"/>
  <c r="BA50" i="52"/>
  <c r="BB50" i="52"/>
  <c r="E50" i="49"/>
  <c r="E50" i="50"/>
  <c r="E50" i="51"/>
  <c r="E50" i="52"/>
  <c r="F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V20" i="49"/>
  <c r="W20" i="49"/>
  <c r="X20" i="49"/>
  <c r="Y20" i="49"/>
  <c r="Z20" i="49"/>
  <c r="AA20" i="49"/>
  <c r="AB20" i="49"/>
  <c r="AC20" i="49"/>
  <c r="AD20" i="49"/>
  <c r="AE20" i="49"/>
  <c r="AF20" i="49"/>
  <c r="AG20" i="49"/>
  <c r="AH20" i="49"/>
  <c r="AI20" i="49"/>
  <c r="AJ20" i="49"/>
  <c r="AK20" i="49"/>
  <c r="AL20" i="49"/>
  <c r="AM20" i="49"/>
  <c r="AN20" i="49"/>
  <c r="AO20" i="49"/>
  <c r="AP20" i="49"/>
  <c r="AQ20" i="49"/>
  <c r="AR20" i="49"/>
  <c r="AS20" i="49"/>
  <c r="AT20" i="49"/>
  <c r="AU20" i="49"/>
  <c r="AV20" i="49"/>
  <c r="AW20" i="49"/>
  <c r="AX20" i="49"/>
  <c r="AY20" i="49"/>
  <c r="AZ20" i="49"/>
  <c r="BA20" i="49"/>
  <c r="BB20" i="49"/>
  <c r="F20" i="50"/>
  <c r="G20" i="50"/>
  <c r="H20" i="50"/>
  <c r="I20" i="50"/>
  <c r="J20" i="50"/>
  <c r="K20" i="50"/>
  <c r="L20" i="50"/>
  <c r="M20" i="50"/>
  <c r="N20" i="50"/>
  <c r="O20" i="50"/>
  <c r="P20" i="50"/>
  <c r="Q20" i="50"/>
  <c r="R20" i="50"/>
  <c r="S20" i="50"/>
  <c r="T20" i="50"/>
  <c r="U20" i="50"/>
  <c r="V20" i="50"/>
  <c r="W20" i="50"/>
  <c r="X20" i="50"/>
  <c r="Y20" i="50"/>
  <c r="Z20" i="50"/>
  <c r="AA20" i="50"/>
  <c r="AB20" i="50"/>
  <c r="AC20" i="50"/>
  <c r="AD20" i="50"/>
  <c r="AE20" i="50"/>
  <c r="AF20" i="50"/>
  <c r="AG20" i="50"/>
  <c r="AH20" i="50"/>
  <c r="AI20" i="50"/>
  <c r="AJ20" i="50"/>
  <c r="AK20" i="50"/>
  <c r="AL20" i="50"/>
  <c r="AM20" i="50"/>
  <c r="AN20" i="50"/>
  <c r="AO20" i="50"/>
  <c r="AP20" i="50"/>
  <c r="AQ20" i="50"/>
  <c r="AR20" i="50"/>
  <c r="AS20" i="50"/>
  <c r="AT20" i="50"/>
  <c r="AU20" i="50"/>
  <c r="AV20" i="50"/>
  <c r="AW20" i="50"/>
  <c r="AX20" i="50"/>
  <c r="AY20" i="50"/>
  <c r="AZ20" i="50"/>
  <c r="BA20" i="50"/>
  <c r="BB20" i="50"/>
  <c r="F20" i="51"/>
  <c r="G20" i="51"/>
  <c r="H20" i="51"/>
  <c r="I20" i="51"/>
  <c r="J20" i="51"/>
  <c r="K20" i="51"/>
  <c r="L20" i="51"/>
  <c r="M20" i="51"/>
  <c r="N20" i="51"/>
  <c r="O20" i="51"/>
  <c r="P20" i="51"/>
  <c r="Q20" i="51"/>
  <c r="R20" i="51"/>
  <c r="S20" i="51"/>
  <c r="T20" i="51"/>
  <c r="U20" i="51"/>
  <c r="V20" i="51"/>
  <c r="W20" i="51"/>
  <c r="X20" i="51"/>
  <c r="Y20" i="51"/>
  <c r="Z20" i="51"/>
  <c r="AA20" i="51"/>
  <c r="AB20" i="51"/>
  <c r="AC20" i="51"/>
  <c r="AD20" i="51"/>
  <c r="AE20" i="51"/>
  <c r="AF20" i="51"/>
  <c r="AG20" i="51"/>
  <c r="AH20" i="51"/>
  <c r="AI20" i="51"/>
  <c r="AJ20" i="51"/>
  <c r="AK20" i="51"/>
  <c r="AL20" i="51"/>
  <c r="AM20" i="51"/>
  <c r="AN20" i="51"/>
  <c r="AO20" i="51"/>
  <c r="AP20" i="51"/>
  <c r="AQ20" i="51"/>
  <c r="AR20" i="51"/>
  <c r="AS20" i="51"/>
  <c r="AT20" i="51"/>
  <c r="AU20" i="51"/>
  <c r="AV20" i="51"/>
  <c r="AW20" i="51"/>
  <c r="AX20" i="51"/>
  <c r="AY20" i="51"/>
  <c r="AZ20" i="51"/>
  <c r="BA20" i="51"/>
  <c r="BB20" i="51"/>
  <c r="F20" i="52"/>
  <c r="G20" i="52"/>
  <c r="H20" i="52"/>
  <c r="I20" i="52"/>
  <c r="J20" i="52"/>
  <c r="K20" i="52"/>
  <c r="L20" i="52"/>
  <c r="M20" i="52"/>
  <c r="N20" i="52"/>
  <c r="O20" i="52"/>
  <c r="P20" i="52"/>
  <c r="Q20" i="52"/>
  <c r="R20" i="52"/>
  <c r="S20" i="52"/>
  <c r="T20" i="52"/>
  <c r="U20" i="52"/>
  <c r="V20" i="52"/>
  <c r="W20" i="52"/>
  <c r="X20" i="52"/>
  <c r="Y20" i="52"/>
  <c r="Z20" i="52"/>
  <c r="AA20" i="52"/>
  <c r="AB20" i="52"/>
  <c r="AC20" i="52"/>
  <c r="AD20" i="52"/>
  <c r="AE20" i="52"/>
  <c r="AF20" i="52"/>
  <c r="AG20" i="52"/>
  <c r="AH20" i="52"/>
  <c r="AI20" i="52"/>
  <c r="AJ20" i="52"/>
  <c r="AK20" i="52"/>
  <c r="AL20" i="52"/>
  <c r="AM20" i="52"/>
  <c r="AN20" i="52"/>
  <c r="AO20" i="52"/>
  <c r="AP20" i="52"/>
  <c r="AQ20" i="52"/>
  <c r="AR20" i="52"/>
  <c r="AS20" i="52"/>
  <c r="AT20" i="52"/>
  <c r="AU20" i="52"/>
  <c r="AV20" i="52"/>
  <c r="AW20" i="52"/>
  <c r="AX20" i="52"/>
  <c r="AY20" i="52"/>
  <c r="AZ20" i="52"/>
  <c r="BA20" i="52"/>
  <c r="BB20" i="52"/>
  <c r="E20" i="49"/>
  <c r="E20" i="51"/>
  <c r="E20" i="52"/>
  <c r="F5" i="49"/>
  <c r="G5" i="49"/>
  <c r="H5" i="49"/>
  <c r="I5" i="49"/>
  <c r="J5" i="49"/>
  <c r="K5" i="49"/>
  <c r="L5" i="49"/>
  <c r="M5" i="49"/>
  <c r="N5" i="49"/>
  <c r="O5" i="49"/>
  <c r="P5" i="49"/>
  <c r="Q5" i="49"/>
  <c r="R5" i="49"/>
  <c r="S5" i="49"/>
  <c r="T5" i="49"/>
  <c r="U5" i="49"/>
  <c r="V5" i="49"/>
  <c r="W5" i="49"/>
  <c r="X5" i="49"/>
  <c r="Y5" i="49"/>
  <c r="Z5" i="49"/>
  <c r="AA5" i="49"/>
  <c r="AB5" i="49"/>
  <c r="AC5" i="49"/>
  <c r="AD5" i="49"/>
  <c r="AE5" i="49"/>
  <c r="AF5" i="49"/>
  <c r="AG5" i="49"/>
  <c r="AH5" i="49"/>
  <c r="AI5" i="49"/>
  <c r="AJ5" i="49"/>
  <c r="AK5" i="49"/>
  <c r="AL5" i="49"/>
  <c r="AM5" i="49"/>
  <c r="AN5" i="49"/>
  <c r="AO5" i="49"/>
  <c r="AP5" i="49"/>
  <c r="AQ5" i="49"/>
  <c r="AR5" i="49"/>
  <c r="AS5" i="49"/>
  <c r="AT5" i="49"/>
  <c r="AU5" i="49"/>
  <c r="AV5" i="49"/>
  <c r="AW5" i="49"/>
  <c r="AX5" i="49"/>
  <c r="AY5" i="49"/>
  <c r="AZ5" i="49"/>
  <c r="BA5" i="49"/>
  <c r="BB5" i="49"/>
  <c r="F5" i="50"/>
  <c r="G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W5" i="50"/>
  <c r="X5" i="50"/>
  <c r="Y5" i="50"/>
  <c r="Z5" i="50"/>
  <c r="AA5" i="50"/>
  <c r="AB5" i="50"/>
  <c r="AC5" i="50"/>
  <c r="AD5" i="50"/>
  <c r="AE5" i="50"/>
  <c r="AF5" i="50"/>
  <c r="AG5" i="50"/>
  <c r="AH5" i="50"/>
  <c r="AI5" i="50"/>
  <c r="AJ5" i="50"/>
  <c r="AK5" i="50"/>
  <c r="AL5" i="50"/>
  <c r="AM5" i="50"/>
  <c r="AN5" i="50"/>
  <c r="AO5" i="50"/>
  <c r="AP5" i="50"/>
  <c r="AQ5" i="50"/>
  <c r="AR5" i="50"/>
  <c r="AS5" i="50"/>
  <c r="AT5" i="50"/>
  <c r="AU5" i="50"/>
  <c r="AV5" i="50"/>
  <c r="AW5" i="50"/>
  <c r="AX5" i="50"/>
  <c r="AY5" i="50"/>
  <c r="AZ5" i="50"/>
  <c r="BA5" i="50"/>
  <c r="BB5" i="50"/>
  <c r="F5" i="51"/>
  <c r="G5" i="51"/>
  <c r="H5" i="51"/>
  <c r="I5" i="51"/>
  <c r="J5" i="51"/>
  <c r="K5" i="51"/>
  <c r="L5" i="51"/>
  <c r="M5" i="51"/>
  <c r="N5" i="51"/>
  <c r="O5" i="51"/>
  <c r="P5" i="51"/>
  <c r="Q5" i="51"/>
  <c r="R5" i="51"/>
  <c r="S5" i="51"/>
  <c r="T5" i="51"/>
  <c r="U5" i="51"/>
  <c r="V5" i="51"/>
  <c r="W5" i="51"/>
  <c r="X5" i="51"/>
  <c r="Y5" i="51"/>
  <c r="Z5" i="51"/>
  <c r="AA5" i="51"/>
  <c r="AB5" i="51"/>
  <c r="AC5" i="51"/>
  <c r="AD5" i="51"/>
  <c r="AE5" i="51"/>
  <c r="AF5" i="51"/>
  <c r="AG5" i="51"/>
  <c r="AH5" i="51"/>
  <c r="AI5" i="51"/>
  <c r="AJ5" i="51"/>
  <c r="AK5" i="51"/>
  <c r="AL5" i="51"/>
  <c r="AM5" i="51"/>
  <c r="AN5" i="51"/>
  <c r="AO5" i="51"/>
  <c r="AP5" i="51"/>
  <c r="AQ5" i="51"/>
  <c r="AR5" i="51"/>
  <c r="AS5" i="51"/>
  <c r="AT5" i="51"/>
  <c r="AU5" i="51"/>
  <c r="AV5" i="51"/>
  <c r="AW5" i="51"/>
  <c r="AX5" i="51"/>
  <c r="AY5" i="51"/>
  <c r="AZ5" i="51"/>
  <c r="BA5" i="51"/>
  <c r="BB5" i="51"/>
  <c r="F5" i="52"/>
  <c r="G5" i="52"/>
  <c r="H5" i="52"/>
  <c r="I5" i="52"/>
  <c r="J5" i="52"/>
  <c r="K5" i="52"/>
  <c r="L5" i="52"/>
  <c r="M5" i="52"/>
  <c r="N5" i="52"/>
  <c r="O5" i="52"/>
  <c r="P5" i="52"/>
  <c r="Q5" i="52"/>
  <c r="R5" i="52"/>
  <c r="S5" i="52"/>
  <c r="T5" i="52"/>
  <c r="U5" i="52"/>
  <c r="V5" i="52"/>
  <c r="W5" i="52"/>
  <c r="X5" i="52"/>
  <c r="Y5" i="52"/>
  <c r="Z5" i="52"/>
  <c r="AA5" i="52"/>
  <c r="AB5" i="52"/>
  <c r="AC5" i="52"/>
  <c r="AD5" i="52"/>
  <c r="AE5" i="52"/>
  <c r="AF5" i="52"/>
  <c r="AG5" i="52"/>
  <c r="AH5" i="52"/>
  <c r="AI5" i="52"/>
  <c r="AJ5" i="52"/>
  <c r="AK5" i="52"/>
  <c r="AL5" i="52"/>
  <c r="AM5" i="52"/>
  <c r="AN5" i="52"/>
  <c r="AO5" i="52"/>
  <c r="AP5" i="52"/>
  <c r="AQ5" i="52"/>
  <c r="AR5" i="52"/>
  <c r="AS5" i="52"/>
  <c r="AT5" i="52"/>
  <c r="AU5" i="52"/>
  <c r="AV5" i="52"/>
  <c r="AW5" i="52"/>
  <c r="AX5" i="52"/>
  <c r="AY5" i="52"/>
  <c r="AZ5" i="52"/>
  <c r="BA5" i="52"/>
  <c r="BB5" i="52"/>
  <c r="E5" i="49"/>
  <c r="E5" i="50"/>
  <c r="E5" i="51"/>
  <c r="E5" i="52"/>
  <c r="F53" i="34"/>
  <c r="G53" i="34"/>
  <c r="H53" i="34"/>
  <c r="I53" i="34"/>
  <c r="J53" i="34"/>
  <c r="K53" i="34"/>
  <c r="L53" i="34"/>
  <c r="M53" i="34"/>
  <c r="N53" i="34"/>
  <c r="O53" i="34"/>
  <c r="P53" i="34"/>
  <c r="Q53" i="34"/>
  <c r="R53" i="34"/>
  <c r="S53" i="34"/>
  <c r="T53" i="34"/>
  <c r="U53" i="34"/>
  <c r="V53" i="34"/>
  <c r="W53" i="34"/>
  <c r="X53" i="34"/>
  <c r="Y53" i="34"/>
  <c r="Z53" i="34"/>
  <c r="AA53" i="34"/>
  <c r="AB53" i="34"/>
  <c r="AC53" i="34"/>
  <c r="AD53" i="34"/>
  <c r="AE53" i="34"/>
  <c r="AF53" i="34"/>
  <c r="AG53" i="34"/>
  <c r="AH53" i="34"/>
  <c r="AI53" i="34"/>
  <c r="AJ53" i="34"/>
  <c r="AK53" i="34"/>
  <c r="AL53" i="34"/>
  <c r="AM53" i="34"/>
  <c r="AN53" i="34"/>
  <c r="AO53" i="34"/>
  <c r="AP53" i="34"/>
  <c r="AQ53" i="34"/>
  <c r="AR53" i="34"/>
  <c r="AS53" i="34"/>
  <c r="AT53" i="34"/>
  <c r="AU53" i="34"/>
  <c r="AV53" i="34"/>
  <c r="AW53" i="34"/>
  <c r="AX53" i="34"/>
  <c r="AY53" i="34"/>
  <c r="AZ53" i="34"/>
  <c r="BA53" i="34"/>
  <c r="BB53" i="34"/>
  <c r="F50" i="34"/>
  <c r="G50" i="34"/>
  <c r="H50" i="34"/>
  <c r="I50" i="34"/>
  <c r="J50" i="34"/>
  <c r="K50" i="34"/>
  <c r="L50" i="34"/>
  <c r="M50" i="34"/>
  <c r="N50" i="34"/>
  <c r="O50" i="34"/>
  <c r="P50" i="34"/>
  <c r="Q50" i="34"/>
  <c r="R50" i="34"/>
  <c r="S50" i="34"/>
  <c r="T50" i="34"/>
  <c r="U50" i="34"/>
  <c r="V50" i="34"/>
  <c r="W50" i="34"/>
  <c r="X50" i="34"/>
  <c r="Y50" i="34"/>
  <c r="Z50" i="34"/>
  <c r="AA50" i="34"/>
  <c r="AB50" i="34"/>
  <c r="AC50" i="34"/>
  <c r="AD50" i="34"/>
  <c r="AE50" i="34"/>
  <c r="AF50" i="34"/>
  <c r="AG50" i="34"/>
  <c r="AH50" i="34"/>
  <c r="AI50" i="34"/>
  <c r="AJ50" i="34"/>
  <c r="AK50" i="34"/>
  <c r="AL50" i="34"/>
  <c r="AM50" i="34"/>
  <c r="AN50" i="34"/>
  <c r="AO50" i="34"/>
  <c r="AP50" i="34"/>
  <c r="AQ50" i="34"/>
  <c r="AR50" i="34"/>
  <c r="AS50" i="34"/>
  <c r="AT50" i="34"/>
  <c r="AU50" i="34"/>
  <c r="AV50" i="34"/>
  <c r="AW50" i="34"/>
  <c r="AX50" i="34"/>
  <c r="AY50" i="34"/>
  <c r="AZ50" i="34"/>
  <c r="BA50" i="34"/>
  <c r="BB50" i="34"/>
  <c r="F47" i="34"/>
  <c r="G47" i="34"/>
  <c r="H47" i="34"/>
  <c r="I47" i="34"/>
  <c r="J47" i="34"/>
  <c r="K47" i="34"/>
  <c r="L47" i="34"/>
  <c r="M47" i="34"/>
  <c r="N47" i="34"/>
  <c r="O47" i="34"/>
  <c r="P47" i="34"/>
  <c r="Q47" i="34"/>
  <c r="R47" i="34"/>
  <c r="S47" i="34"/>
  <c r="T47" i="34"/>
  <c r="U47" i="34"/>
  <c r="V47" i="34"/>
  <c r="W47" i="34"/>
  <c r="X47" i="34"/>
  <c r="Y47" i="34"/>
  <c r="Z47" i="34"/>
  <c r="AA47" i="34"/>
  <c r="AB47" i="34"/>
  <c r="AC47" i="34"/>
  <c r="AD47" i="34"/>
  <c r="AE47" i="34"/>
  <c r="AF47" i="34"/>
  <c r="AG47" i="34"/>
  <c r="AH47" i="34"/>
  <c r="AI47" i="34"/>
  <c r="AJ47" i="34"/>
  <c r="AK47" i="34"/>
  <c r="AL47" i="34"/>
  <c r="AM47" i="34"/>
  <c r="AN47" i="34"/>
  <c r="AO47" i="34"/>
  <c r="AP47" i="34"/>
  <c r="AQ47" i="34"/>
  <c r="AR47" i="34"/>
  <c r="AS47" i="34"/>
  <c r="AT47" i="34"/>
  <c r="AU47" i="34"/>
  <c r="AV47" i="34"/>
  <c r="AW47" i="34"/>
  <c r="AX47" i="34"/>
  <c r="AY47" i="34"/>
  <c r="AZ47" i="34"/>
  <c r="BA47" i="34"/>
  <c r="BB47" i="34"/>
  <c r="F44" i="34"/>
  <c r="G44" i="34"/>
  <c r="H44" i="34"/>
  <c r="I44" i="34"/>
  <c r="J44" i="34"/>
  <c r="K44" i="34"/>
  <c r="L44" i="34"/>
  <c r="M44" i="34"/>
  <c r="N44" i="34"/>
  <c r="O44" i="34"/>
  <c r="P44" i="34"/>
  <c r="Q44" i="34"/>
  <c r="R44" i="34"/>
  <c r="S44" i="34"/>
  <c r="T44" i="34"/>
  <c r="U44" i="34"/>
  <c r="V44" i="34"/>
  <c r="W44" i="34"/>
  <c r="X44" i="34"/>
  <c r="Y44" i="34"/>
  <c r="Z44" i="34"/>
  <c r="AA44" i="34"/>
  <c r="AB44" i="34"/>
  <c r="AC44" i="34"/>
  <c r="AD44" i="34"/>
  <c r="AE44" i="34"/>
  <c r="AF44" i="34"/>
  <c r="AG44" i="34"/>
  <c r="AH44" i="34"/>
  <c r="AI44" i="34"/>
  <c r="AJ44" i="34"/>
  <c r="AK44" i="34"/>
  <c r="AL44" i="34"/>
  <c r="AM44" i="34"/>
  <c r="AN44" i="34"/>
  <c r="AO44" i="34"/>
  <c r="AP44" i="34"/>
  <c r="AQ44" i="34"/>
  <c r="AR44" i="34"/>
  <c r="AS44" i="34"/>
  <c r="AT44" i="34"/>
  <c r="AU44" i="34"/>
  <c r="AV44" i="34"/>
  <c r="AW44" i="34"/>
  <c r="AX44" i="34"/>
  <c r="AY44" i="34"/>
  <c r="AZ44" i="34"/>
  <c r="BA44" i="34"/>
  <c r="F41" i="34"/>
  <c r="G41" i="34"/>
  <c r="H41" i="34"/>
  <c r="I41" i="34"/>
  <c r="J41" i="34"/>
  <c r="K41" i="34"/>
  <c r="L41" i="34"/>
  <c r="M41" i="34"/>
  <c r="N41" i="34"/>
  <c r="O41" i="34"/>
  <c r="P41" i="34"/>
  <c r="Q41" i="34"/>
  <c r="R41" i="34"/>
  <c r="S41" i="34"/>
  <c r="T41" i="34"/>
  <c r="U41" i="34"/>
  <c r="V41" i="34"/>
  <c r="W41" i="34"/>
  <c r="X41" i="34"/>
  <c r="Y41" i="34"/>
  <c r="Z41" i="34"/>
  <c r="AA41" i="34"/>
  <c r="AB41" i="34"/>
  <c r="AC41" i="34"/>
  <c r="AD41" i="34"/>
  <c r="AE41" i="34"/>
  <c r="AF41" i="34"/>
  <c r="AG41" i="34"/>
  <c r="AH41" i="34"/>
  <c r="AI41" i="34"/>
  <c r="AJ41" i="34"/>
  <c r="AK41" i="34"/>
  <c r="AL41" i="34"/>
  <c r="AM41" i="34"/>
  <c r="AN41" i="34"/>
  <c r="AO41" i="34"/>
  <c r="AP41" i="34"/>
  <c r="AQ41" i="34"/>
  <c r="AR41" i="34"/>
  <c r="AS41" i="34"/>
  <c r="AT41" i="34"/>
  <c r="AU41" i="34"/>
  <c r="AV41" i="34"/>
  <c r="AW41" i="34"/>
  <c r="AX41" i="34"/>
  <c r="AY41" i="34"/>
  <c r="AZ41" i="34"/>
  <c r="BA41" i="34"/>
  <c r="BB41" i="34"/>
  <c r="F38" i="34"/>
  <c r="G38" i="34"/>
  <c r="H38" i="34"/>
  <c r="I38" i="34"/>
  <c r="J38" i="34"/>
  <c r="K38" i="34"/>
  <c r="L38" i="34"/>
  <c r="M38" i="34"/>
  <c r="N38" i="34"/>
  <c r="O38" i="34"/>
  <c r="P38" i="34"/>
  <c r="Q38" i="34"/>
  <c r="R38" i="34"/>
  <c r="S38" i="34"/>
  <c r="T38" i="34"/>
  <c r="U38" i="34"/>
  <c r="V38" i="34"/>
  <c r="W38" i="34"/>
  <c r="X38" i="34"/>
  <c r="Y38" i="34"/>
  <c r="Z38" i="34"/>
  <c r="AA38" i="34"/>
  <c r="AB38" i="34"/>
  <c r="AC38" i="34"/>
  <c r="AD38" i="34"/>
  <c r="AE38" i="34"/>
  <c r="AF38" i="34"/>
  <c r="AG38" i="34"/>
  <c r="AH38" i="34"/>
  <c r="AI38" i="34"/>
  <c r="AJ38" i="34"/>
  <c r="AK38" i="34"/>
  <c r="AL38" i="34"/>
  <c r="AM38" i="34"/>
  <c r="AN38" i="34"/>
  <c r="AO38" i="34"/>
  <c r="AP38" i="34"/>
  <c r="AQ38" i="34"/>
  <c r="AR38" i="34"/>
  <c r="AS38" i="34"/>
  <c r="AT38" i="34"/>
  <c r="AU38" i="34"/>
  <c r="AV38" i="34"/>
  <c r="AW38" i="34"/>
  <c r="AX38" i="34"/>
  <c r="AY38" i="34"/>
  <c r="AZ38" i="34"/>
  <c r="BA38" i="34"/>
  <c r="BB38" i="34"/>
  <c r="F35" i="34"/>
  <c r="G35" i="34"/>
  <c r="H35" i="34"/>
  <c r="I35" i="34"/>
  <c r="J35" i="34"/>
  <c r="K35" i="34"/>
  <c r="L35" i="34"/>
  <c r="M35" i="34"/>
  <c r="N35" i="34"/>
  <c r="O35" i="34"/>
  <c r="P35" i="34"/>
  <c r="Q35" i="34"/>
  <c r="R35" i="34"/>
  <c r="S35" i="34"/>
  <c r="T35" i="34"/>
  <c r="U35" i="34"/>
  <c r="V35" i="34"/>
  <c r="W35" i="34"/>
  <c r="X35" i="34"/>
  <c r="Y35" i="34"/>
  <c r="Z35" i="34"/>
  <c r="AA35" i="34"/>
  <c r="AB35" i="34"/>
  <c r="AC35" i="34"/>
  <c r="AD35" i="34"/>
  <c r="AE35" i="34"/>
  <c r="AF35" i="34"/>
  <c r="AG35" i="34"/>
  <c r="AH35" i="34"/>
  <c r="AI35" i="34"/>
  <c r="AJ35" i="34"/>
  <c r="AK35" i="34"/>
  <c r="AL35" i="34"/>
  <c r="AM35" i="34"/>
  <c r="AN35" i="34"/>
  <c r="AO35" i="34"/>
  <c r="AP35" i="34"/>
  <c r="AQ35" i="34"/>
  <c r="AR35" i="34"/>
  <c r="AS35" i="34"/>
  <c r="AT35" i="34"/>
  <c r="AU35" i="34"/>
  <c r="AV35" i="34"/>
  <c r="AW35" i="34"/>
  <c r="AX35" i="34"/>
  <c r="AY35" i="34"/>
  <c r="AZ35" i="34"/>
  <c r="BA35" i="34"/>
  <c r="BB35" i="34"/>
  <c r="F32" i="34"/>
  <c r="G32" i="34"/>
  <c r="H32" i="34"/>
  <c r="I32" i="34"/>
  <c r="J32" i="34"/>
  <c r="K32" i="34"/>
  <c r="L32" i="34"/>
  <c r="M32" i="34"/>
  <c r="N32" i="34"/>
  <c r="O32" i="34"/>
  <c r="P32" i="34"/>
  <c r="Q32" i="34"/>
  <c r="R32" i="34"/>
  <c r="S32" i="34"/>
  <c r="T32" i="34"/>
  <c r="U32" i="34"/>
  <c r="V32" i="34"/>
  <c r="W32" i="34"/>
  <c r="X32" i="34"/>
  <c r="Y32" i="34"/>
  <c r="Z32" i="34"/>
  <c r="AA32" i="34"/>
  <c r="AB32" i="34"/>
  <c r="AC32" i="34"/>
  <c r="AD32" i="34"/>
  <c r="AE32" i="34"/>
  <c r="AF32" i="34"/>
  <c r="AG32" i="34"/>
  <c r="AH32" i="34"/>
  <c r="AI32" i="34"/>
  <c r="AJ32" i="34"/>
  <c r="AK32" i="34"/>
  <c r="AL32" i="34"/>
  <c r="AM32" i="34"/>
  <c r="AN32" i="34"/>
  <c r="AO32" i="34"/>
  <c r="AP32" i="34"/>
  <c r="AQ32" i="34"/>
  <c r="AR32" i="34"/>
  <c r="AS32" i="34"/>
  <c r="AT32" i="34"/>
  <c r="AU32" i="34"/>
  <c r="AV32" i="34"/>
  <c r="AW32" i="34"/>
  <c r="AX32" i="34"/>
  <c r="AY32" i="34"/>
  <c r="AZ32" i="34"/>
  <c r="BA32" i="34"/>
  <c r="BB32" i="34"/>
  <c r="F29" i="34"/>
  <c r="G29" i="34"/>
  <c r="H29" i="34"/>
  <c r="I29" i="34"/>
  <c r="J29" i="34"/>
  <c r="K29" i="34"/>
  <c r="L29" i="34"/>
  <c r="M29" i="34"/>
  <c r="N29" i="34"/>
  <c r="O29" i="34"/>
  <c r="P29" i="34"/>
  <c r="Q29" i="34"/>
  <c r="R29" i="34"/>
  <c r="S29" i="34"/>
  <c r="T29" i="34"/>
  <c r="U29" i="34"/>
  <c r="V29" i="34"/>
  <c r="W29" i="34"/>
  <c r="X29" i="34"/>
  <c r="Y29" i="34"/>
  <c r="Z29" i="34"/>
  <c r="AA29" i="34"/>
  <c r="AB29" i="34"/>
  <c r="AC29" i="34"/>
  <c r="AD29" i="34"/>
  <c r="AE29" i="34"/>
  <c r="AF29" i="34"/>
  <c r="AG29" i="34"/>
  <c r="AH29" i="34"/>
  <c r="AI29" i="34"/>
  <c r="AJ29" i="34"/>
  <c r="AK29" i="34"/>
  <c r="AL29" i="34"/>
  <c r="AM29" i="34"/>
  <c r="AN29" i="34"/>
  <c r="AO29" i="34"/>
  <c r="AP29" i="34"/>
  <c r="AQ29" i="34"/>
  <c r="AR29" i="34"/>
  <c r="AS29" i="34"/>
  <c r="AT29" i="34"/>
  <c r="AU29" i="34"/>
  <c r="AV29" i="34"/>
  <c r="AW29" i="34"/>
  <c r="AX29" i="34"/>
  <c r="AY29" i="34"/>
  <c r="AZ29" i="34"/>
  <c r="BA29" i="34"/>
  <c r="BB29" i="34"/>
  <c r="F26" i="34"/>
  <c r="G26" i="34"/>
  <c r="H26" i="34"/>
  <c r="I26" i="34"/>
  <c r="J26" i="34"/>
  <c r="K26" i="34"/>
  <c r="L26" i="34"/>
  <c r="M26" i="34"/>
  <c r="N26" i="34"/>
  <c r="O26" i="34"/>
  <c r="P26" i="34"/>
  <c r="Q26" i="34"/>
  <c r="R26" i="34"/>
  <c r="S26" i="34"/>
  <c r="T26" i="34"/>
  <c r="U26" i="34"/>
  <c r="V26" i="34"/>
  <c r="W26" i="34"/>
  <c r="X26" i="34"/>
  <c r="Y26" i="34"/>
  <c r="Z26" i="34"/>
  <c r="AA26" i="34"/>
  <c r="AB26" i="34"/>
  <c r="AC26" i="34"/>
  <c r="AD26" i="34"/>
  <c r="AE26" i="34"/>
  <c r="AF26" i="34"/>
  <c r="AG26" i="34"/>
  <c r="AH26" i="34"/>
  <c r="AI26" i="34"/>
  <c r="AJ26" i="34"/>
  <c r="AK26" i="34"/>
  <c r="AL26" i="34"/>
  <c r="AM26" i="34"/>
  <c r="AN26" i="34"/>
  <c r="AO26" i="34"/>
  <c r="AP26" i="34"/>
  <c r="AQ26" i="34"/>
  <c r="AR26" i="34"/>
  <c r="AS26" i="34"/>
  <c r="AT26" i="34"/>
  <c r="AU26" i="34"/>
  <c r="AV26" i="34"/>
  <c r="AW26" i="34"/>
  <c r="AX26" i="34"/>
  <c r="AY26" i="34"/>
  <c r="AZ26" i="34"/>
  <c r="BA26" i="34"/>
  <c r="BB26" i="34"/>
  <c r="F23" i="34"/>
  <c r="G23" i="34"/>
  <c r="H23" i="34"/>
  <c r="I23" i="34"/>
  <c r="J23" i="34"/>
  <c r="K23" i="34"/>
  <c r="L23" i="34"/>
  <c r="M23" i="34"/>
  <c r="N23" i="34"/>
  <c r="O23" i="34"/>
  <c r="P23" i="34"/>
  <c r="Q23" i="34"/>
  <c r="R23" i="34"/>
  <c r="S23" i="34"/>
  <c r="T23" i="34"/>
  <c r="U23" i="34"/>
  <c r="V23" i="34"/>
  <c r="W23" i="34"/>
  <c r="X23" i="34"/>
  <c r="Y23" i="34"/>
  <c r="Z23" i="34"/>
  <c r="AA23" i="34"/>
  <c r="AB23" i="34"/>
  <c r="AC23" i="34"/>
  <c r="AD23" i="34"/>
  <c r="AE23" i="34"/>
  <c r="AF23" i="34"/>
  <c r="AG23" i="34"/>
  <c r="AH23" i="34"/>
  <c r="AI23" i="34"/>
  <c r="AJ23" i="34"/>
  <c r="AK23" i="34"/>
  <c r="AL23" i="34"/>
  <c r="AM23" i="34"/>
  <c r="AN23" i="34"/>
  <c r="AO23" i="34"/>
  <c r="AP23" i="34"/>
  <c r="AQ23" i="34"/>
  <c r="AR23" i="34"/>
  <c r="AS23" i="34"/>
  <c r="AT23" i="34"/>
  <c r="AU23" i="34"/>
  <c r="AV23" i="34"/>
  <c r="AW23" i="34"/>
  <c r="AX23" i="34"/>
  <c r="AY23" i="34"/>
  <c r="AZ23" i="34"/>
  <c r="BA23" i="34"/>
  <c r="BB23" i="34"/>
  <c r="G20" i="34"/>
  <c r="H20" i="34"/>
  <c r="I20" i="34"/>
  <c r="J20" i="34"/>
  <c r="K20" i="34"/>
  <c r="L20" i="34"/>
  <c r="M20" i="34"/>
  <c r="N20" i="34"/>
  <c r="O20" i="34"/>
  <c r="P20" i="34"/>
  <c r="Q20" i="34"/>
  <c r="R20" i="34"/>
  <c r="S20" i="34"/>
  <c r="T20" i="34"/>
  <c r="U20" i="34"/>
  <c r="V20" i="34"/>
  <c r="W20" i="34"/>
  <c r="X20" i="34"/>
  <c r="Y20" i="34"/>
  <c r="Z20" i="34"/>
  <c r="AA20" i="34"/>
  <c r="AB20" i="34"/>
  <c r="AC20" i="34"/>
  <c r="AD20" i="34"/>
  <c r="AE20" i="34"/>
  <c r="AF20" i="34"/>
  <c r="AG20" i="34"/>
  <c r="AH20" i="34"/>
  <c r="AI20" i="34"/>
  <c r="AJ20" i="34"/>
  <c r="AK20" i="34"/>
  <c r="AL20" i="34"/>
  <c r="AM20" i="34"/>
  <c r="AN20" i="34"/>
  <c r="AO20" i="34"/>
  <c r="AP20" i="34"/>
  <c r="AQ20" i="34"/>
  <c r="AR20" i="34"/>
  <c r="AS20" i="34"/>
  <c r="AT20" i="34"/>
  <c r="AU20" i="34"/>
  <c r="AV20" i="34"/>
  <c r="AW20" i="34"/>
  <c r="AX20" i="34"/>
  <c r="AY20" i="34"/>
  <c r="AZ20" i="34"/>
  <c r="BA20" i="34"/>
  <c r="BB20" i="34"/>
  <c r="F17" i="34"/>
  <c r="G17" i="34"/>
  <c r="H17" i="34"/>
  <c r="I17" i="34"/>
  <c r="J17" i="34"/>
  <c r="K17" i="34"/>
  <c r="L17" i="34"/>
  <c r="M17" i="34"/>
  <c r="N17" i="34"/>
  <c r="O17" i="34"/>
  <c r="P17" i="34"/>
  <c r="Q17" i="34"/>
  <c r="R17" i="34"/>
  <c r="S17" i="34"/>
  <c r="T17" i="34"/>
  <c r="U17" i="34"/>
  <c r="V17" i="34"/>
  <c r="W17" i="34"/>
  <c r="X17" i="34"/>
  <c r="Y17" i="34"/>
  <c r="Z17" i="34"/>
  <c r="AA17" i="34"/>
  <c r="AB17" i="34"/>
  <c r="AC17" i="34"/>
  <c r="AD17" i="34"/>
  <c r="AE17" i="34"/>
  <c r="AF17" i="34"/>
  <c r="AG17" i="34"/>
  <c r="AH17" i="34"/>
  <c r="AI17" i="34"/>
  <c r="AJ17" i="34"/>
  <c r="AK17" i="34"/>
  <c r="AL17" i="34"/>
  <c r="AM17" i="34"/>
  <c r="AN17" i="34"/>
  <c r="AO17" i="34"/>
  <c r="AP17" i="34"/>
  <c r="AQ17" i="34"/>
  <c r="AR17" i="34"/>
  <c r="AS17" i="34"/>
  <c r="AT17" i="34"/>
  <c r="AU17" i="34"/>
  <c r="AV17" i="34"/>
  <c r="AW17" i="34"/>
  <c r="AX17" i="34"/>
  <c r="AY17" i="34"/>
  <c r="AZ17" i="34"/>
  <c r="BA17" i="34"/>
  <c r="BB17" i="34"/>
  <c r="F14" i="34"/>
  <c r="G14" i="34"/>
  <c r="H14" i="34"/>
  <c r="I14" i="34"/>
  <c r="J14" i="34"/>
  <c r="K14" i="34"/>
  <c r="L14" i="34"/>
  <c r="M14" i="34"/>
  <c r="N14" i="34"/>
  <c r="O14" i="34"/>
  <c r="P14" i="34"/>
  <c r="Q14" i="34"/>
  <c r="R14" i="34"/>
  <c r="S14" i="34"/>
  <c r="T14" i="34"/>
  <c r="U14" i="34"/>
  <c r="V14" i="34"/>
  <c r="W14" i="34"/>
  <c r="X14" i="34"/>
  <c r="Y14" i="34"/>
  <c r="Z14" i="34"/>
  <c r="AA14" i="34"/>
  <c r="AB14" i="34"/>
  <c r="AC14" i="34"/>
  <c r="AD14" i="34"/>
  <c r="AE14" i="34"/>
  <c r="AF14" i="34"/>
  <c r="AG14" i="34"/>
  <c r="AH14" i="34"/>
  <c r="AI14" i="34"/>
  <c r="AJ14" i="34"/>
  <c r="AK14" i="34"/>
  <c r="AL14" i="34"/>
  <c r="AM14" i="34"/>
  <c r="AN14" i="34"/>
  <c r="AO14" i="34"/>
  <c r="AP14" i="34"/>
  <c r="AQ14" i="34"/>
  <c r="AR14" i="34"/>
  <c r="AS14" i="34"/>
  <c r="AT14" i="34"/>
  <c r="AU14" i="34"/>
  <c r="AV14" i="34"/>
  <c r="AW14" i="34"/>
  <c r="AX14" i="34"/>
  <c r="AY14" i="34"/>
  <c r="AZ14" i="34"/>
  <c r="BA14" i="34"/>
  <c r="BB14" i="34"/>
  <c r="F11" i="34"/>
  <c r="G11" i="34"/>
  <c r="H11" i="34"/>
  <c r="I11" i="34"/>
  <c r="J11" i="34"/>
  <c r="K11" i="34"/>
  <c r="L11" i="34"/>
  <c r="M11" i="34"/>
  <c r="N11" i="34"/>
  <c r="O11" i="34"/>
  <c r="P11" i="34"/>
  <c r="Q11" i="34"/>
  <c r="R11" i="34"/>
  <c r="S11" i="34"/>
  <c r="T11" i="34"/>
  <c r="U11" i="34"/>
  <c r="V11" i="34"/>
  <c r="W11" i="34"/>
  <c r="X11" i="34"/>
  <c r="Y11" i="34"/>
  <c r="Z11" i="34"/>
  <c r="AA11" i="34"/>
  <c r="AB11" i="34"/>
  <c r="AC11" i="34"/>
  <c r="AD11" i="34"/>
  <c r="AE11" i="34"/>
  <c r="AF11" i="34"/>
  <c r="AG11" i="34"/>
  <c r="AH11" i="34"/>
  <c r="AI11" i="34"/>
  <c r="AJ11" i="34"/>
  <c r="AK11" i="34"/>
  <c r="AL11" i="34"/>
  <c r="AM11" i="34"/>
  <c r="AN11" i="34"/>
  <c r="AO11" i="34"/>
  <c r="AP11" i="34"/>
  <c r="AQ11" i="34"/>
  <c r="AR11" i="34"/>
  <c r="AS11" i="34"/>
  <c r="AT11" i="34"/>
  <c r="AU11" i="34"/>
  <c r="AV11" i="34"/>
  <c r="AW11" i="34"/>
  <c r="AX11" i="34"/>
  <c r="AY11" i="34"/>
  <c r="AZ11" i="34"/>
  <c r="BA11" i="34"/>
  <c r="BB11" i="34"/>
  <c r="F8" i="34"/>
  <c r="G8" i="34"/>
  <c r="H8" i="34"/>
  <c r="I8" i="34"/>
  <c r="J8" i="34"/>
  <c r="K8" i="34"/>
  <c r="L8" i="34"/>
  <c r="M8" i="34"/>
  <c r="N8" i="34"/>
  <c r="O8" i="34"/>
  <c r="P8" i="34"/>
  <c r="Q8" i="34"/>
  <c r="R8" i="34"/>
  <c r="S8" i="34"/>
  <c r="T8" i="34"/>
  <c r="U8" i="34"/>
  <c r="V8" i="34"/>
  <c r="W8" i="34"/>
  <c r="X8" i="34"/>
  <c r="Y8" i="34"/>
  <c r="Z8" i="34"/>
  <c r="AA8" i="34"/>
  <c r="AB8" i="34"/>
  <c r="AC8" i="34"/>
  <c r="AD8" i="34"/>
  <c r="AE8" i="34"/>
  <c r="AF8" i="34"/>
  <c r="AG8" i="34"/>
  <c r="AH8" i="34"/>
  <c r="AI8" i="34"/>
  <c r="AJ8" i="34"/>
  <c r="AK8" i="34"/>
  <c r="AL8" i="34"/>
  <c r="AM8" i="34"/>
  <c r="AN8" i="34"/>
  <c r="AO8" i="34"/>
  <c r="AP8" i="34"/>
  <c r="AQ8" i="34"/>
  <c r="AR8" i="34"/>
  <c r="AS8" i="34"/>
  <c r="AT8" i="34"/>
  <c r="AU8" i="34"/>
  <c r="AV8" i="34"/>
  <c r="AW8" i="34"/>
  <c r="AX8" i="34"/>
  <c r="AY8" i="34"/>
  <c r="AZ8" i="34"/>
  <c r="BA8" i="34"/>
  <c r="BB8" i="34"/>
  <c r="F5" i="34"/>
  <c r="G5" i="34"/>
  <c r="H5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Z5" i="34"/>
  <c r="AA5" i="34"/>
  <c r="AB5" i="34"/>
  <c r="AC5" i="34"/>
  <c r="AD5" i="34"/>
  <c r="AE5" i="34"/>
  <c r="AF5" i="34"/>
  <c r="AG5" i="34"/>
  <c r="AH5" i="34"/>
  <c r="AI5" i="34"/>
  <c r="AJ5" i="34"/>
  <c r="AK5" i="34"/>
  <c r="AL5" i="34"/>
  <c r="AM5" i="34"/>
  <c r="AN5" i="34"/>
  <c r="AO5" i="34"/>
  <c r="AP5" i="34"/>
  <c r="AQ5" i="34"/>
  <c r="AR5" i="34"/>
  <c r="AS5" i="34"/>
  <c r="AT5" i="34"/>
  <c r="AU5" i="34"/>
  <c r="AV5" i="34"/>
  <c r="AW5" i="34"/>
  <c r="AX5" i="34"/>
  <c r="AY5" i="34"/>
  <c r="AZ5" i="34"/>
  <c r="BA5" i="34"/>
  <c r="BB5" i="34"/>
  <c r="F56" i="34"/>
  <c r="G56" i="34"/>
  <c r="H56" i="34"/>
  <c r="I56" i="34"/>
  <c r="J56" i="34"/>
  <c r="K56" i="34"/>
  <c r="L56" i="34"/>
  <c r="M56" i="34"/>
  <c r="N56" i="34"/>
  <c r="O56" i="34"/>
  <c r="P56" i="34"/>
  <c r="Q56" i="34"/>
  <c r="R56" i="34"/>
  <c r="S56" i="34"/>
  <c r="T56" i="34"/>
  <c r="U56" i="34"/>
  <c r="V56" i="34"/>
  <c r="W56" i="34"/>
  <c r="X56" i="34"/>
  <c r="Y56" i="34"/>
  <c r="Z56" i="34"/>
  <c r="AA56" i="34"/>
  <c r="AB56" i="34"/>
  <c r="AC56" i="34"/>
  <c r="AD56" i="34"/>
  <c r="AE56" i="34"/>
  <c r="AF56" i="34"/>
  <c r="AG56" i="34"/>
  <c r="AH56" i="34"/>
  <c r="AI56" i="34"/>
  <c r="AJ56" i="34"/>
  <c r="AK56" i="34"/>
  <c r="AL56" i="34"/>
  <c r="AM56" i="34"/>
  <c r="AN56" i="34"/>
  <c r="AO56" i="34"/>
  <c r="AP56" i="34"/>
  <c r="AQ56" i="34"/>
  <c r="AR56" i="34"/>
  <c r="AS56" i="34"/>
  <c r="AT56" i="34"/>
  <c r="AU56" i="34"/>
  <c r="AV56" i="34"/>
  <c r="AW56" i="34"/>
  <c r="AX56" i="34"/>
  <c r="AY56" i="34"/>
  <c r="AZ56" i="34"/>
  <c r="BA56" i="34"/>
  <c r="BB56" i="34"/>
  <c r="G62" i="34"/>
  <c r="H62" i="34"/>
  <c r="I62" i="34"/>
  <c r="J62" i="34"/>
  <c r="K62" i="34"/>
  <c r="L62" i="34"/>
  <c r="M62" i="34"/>
  <c r="N62" i="34"/>
  <c r="O62" i="34"/>
  <c r="P62" i="34"/>
  <c r="Q62" i="34"/>
  <c r="R62" i="34"/>
  <c r="S62" i="34"/>
  <c r="T62" i="34"/>
  <c r="U62" i="34"/>
  <c r="V62" i="34"/>
  <c r="W62" i="34"/>
  <c r="X62" i="34"/>
  <c r="Y62" i="34"/>
  <c r="Z62" i="34"/>
  <c r="AA62" i="34"/>
  <c r="AB62" i="34"/>
  <c r="AC62" i="34"/>
  <c r="AD62" i="34"/>
  <c r="AE62" i="34"/>
  <c r="AF62" i="34"/>
  <c r="AG62" i="34"/>
  <c r="AH62" i="34"/>
  <c r="AI62" i="34"/>
  <c r="AJ62" i="34"/>
  <c r="AK62" i="34"/>
  <c r="AL62" i="34"/>
  <c r="AM62" i="34"/>
  <c r="AN62" i="34"/>
  <c r="AO62" i="34"/>
  <c r="AP62" i="34"/>
  <c r="AQ62" i="34"/>
  <c r="AR62" i="34"/>
  <c r="AS62" i="34"/>
  <c r="AT62" i="34"/>
  <c r="AU62" i="34"/>
  <c r="AV62" i="34"/>
  <c r="AW62" i="34"/>
  <c r="AX62" i="34"/>
  <c r="AY62" i="34"/>
  <c r="AZ62" i="34"/>
  <c r="BA62" i="34"/>
  <c r="BB62" i="34"/>
  <c r="H59" i="34"/>
  <c r="I59" i="34"/>
  <c r="J59" i="34"/>
  <c r="K59" i="34"/>
  <c r="L59" i="34"/>
  <c r="M59" i="34"/>
  <c r="N59" i="34"/>
  <c r="O59" i="34"/>
  <c r="P59" i="34"/>
  <c r="Q59" i="34"/>
  <c r="R59" i="34"/>
  <c r="S59" i="34"/>
  <c r="T59" i="34"/>
  <c r="U59" i="34"/>
  <c r="V59" i="34"/>
  <c r="W59" i="34"/>
  <c r="X59" i="34"/>
  <c r="Y59" i="34"/>
  <c r="Z59" i="34"/>
  <c r="AA59" i="34"/>
  <c r="AB59" i="34"/>
  <c r="AC59" i="34"/>
  <c r="AD59" i="34"/>
  <c r="AE59" i="34"/>
  <c r="AF59" i="34"/>
  <c r="AG59" i="34"/>
  <c r="AH59" i="34"/>
  <c r="AI59" i="34"/>
  <c r="AJ59" i="34"/>
  <c r="AK59" i="34"/>
  <c r="AL59" i="34"/>
  <c r="AM59" i="34"/>
  <c r="AN59" i="34"/>
  <c r="AO59" i="34"/>
  <c r="AP59" i="34"/>
  <c r="AQ59" i="34"/>
  <c r="AR59" i="34"/>
  <c r="AS59" i="34"/>
  <c r="AT59" i="34"/>
  <c r="AU59" i="34"/>
  <c r="AV59" i="34"/>
  <c r="AW59" i="34"/>
  <c r="AX59" i="34"/>
  <c r="AY59" i="34"/>
  <c r="AZ59" i="34"/>
  <c r="BA59" i="34"/>
  <c r="BB59" i="34"/>
  <c r="G59" i="34"/>
  <c r="F59" i="34"/>
  <c r="F62" i="49" l="1"/>
  <c r="G62" i="49"/>
  <c r="H62" i="49"/>
  <c r="I62" i="49"/>
  <c r="J62" i="49"/>
  <c r="K62" i="49"/>
  <c r="L62" i="49"/>
  <c r="M62" i="49"/>
  <c r="N62" i="49"/>
  <c r="O62" i="49"/>
  <c r="P62" i="49"/>
  <c r="Q62" i="49"/>
  <c r="R62" i="49"/>
  <c r="S62" i="49"/>
  <c r="T62" i="49"/>
  <c r="U62" i="49"/>
  <c r="V62" i="49"/>
  <c r="W62" i="49"/>
  <c r="X62" i="49"/>
  <c r="Y62" i="49"/>
  <c r="Z62" i="49"/>
  <c r="AA62" i="49"/>
  <c r="AB62" i="49"/>
  <c r="AC62" i="49"/>
  <c r="AD62" i="49"/>
  <c r="AE62" i="49"/>
  <c r="AF62" i="49"/>
  <c r="AG62" i="49"/>
  <c r="AH62" i="49"/>
  <c r="AI62" i="49"/>
  <c r="AJ62" i="49"/>
  <c r="AK62" i="49"/>
  <c r="AL62" i="49"/>
  <c r="AM62" i="49"/>
  <c r="AN62" i="49"/>
  <c r="AO62" i="49"/>
  <c r="AP62" i="49"/>
  <c r="AQ62" i="49"/>
  <c r="AR62" i="49"/>
  <c r="AS62" i="49"/>
  <c r="AT62" i="49"/>
  <c r="AU62" i="49"/>
  <c r="AV62" i="49"/>
  <c r="AW62" i="49"/>
  <c r="AX62" i="49"/>
  <c r="AY62" i="49"/>
  <c r="AZ62" i="49"/>
  <c r="BA62" i="49"/>
  <c r="BB62" i="49"/>
  <c r="F62" i="50"/>
  <c r="G62" i="50"/>
  <c r="H62" i="50"/>
  <c r="I62" i="50"/>
  <c r="J62" i="50"/>
  <c r="K62" i="50"/>
  <c r="L62" i="50"/>
  <c r="M62" i="50"/>
  <c r="N62" i="50"/>
  <c r="O62" i="50"/>
  <c r="P62" i="50"/>
  <c r="Q62" i="50"/>
  <c r="R62" i="50"/>
  <c r="S62" i="50"/>
  <c r="T62" i="50"/>
  <c r="U62" i="50"/>
  <c r="V62" i="50"/>
  <c r="W62" i="50"/>
  <c r="X62" i="50"/>
  <c r="Y62" i="50"/>
  <c r="Z62" i="50"/>
  <c r="AA62" i="50"/>
  <c r="AB62" i="50"/>
  <c r="AC62" i="50"/>
  <c r="AD62" i="50"/>
  <c r="AE62" i="50"/>
  <c r="AF62" i="50"/>
  <c r="AG62" i="50"/>
  <c r="AH62" i="50"/>
  <c r="AI62" i="50"/>
  <c r="AJ62" i="50"/>
  <c r="AK62" i="50"/>
  <c r="AL62" i="50"/>
  <c r="AM62" i="50"/>
  <c r="AN62" i="50"/>
  <c r="AO62" i="50"/>
  <c r="AP62" i="50"/>
  <c r="AQ62" i="50"/>
  <c r="AR62" i="50"/>
  <c r="AS62" i="50"/>
  <c r="AT62" i="50"/>
  <c r="AU62" i="50"/>
  <c r="AV62" i="50"/>
  <c r="AW62" i="50"/>
  <c r="AX62" i="50"/>
  <c r="AY62" i="50"/>
  <c r="AZ62" i="50"/>
  <c r="BA62" i="50"/>
  <c r="BB62" i="50"/>
  <c r="F62" i="51"/>
  <c r="G62" i="51"/>
  <c r="H62" i="51"/>
  <c r="I62" i="51"/>
  <c r="J62" i="51"/>
  <c r="K62" i="51"/>
  <c r="L62" i="51"/>
  <c r="M62" i="51"/>
  <c r="N62" i="51"/>
  <c r="O62" i="51"/>
  <c r="P62" i="51"/>
  <c r="Q62" i="51"/>
  <c r="R62" i="51"/>
  <c r="S62" i="51"/>
  <c r="T62" i="51"/>
  <c r="U62" i="51"/>
  <c r="V62" i="51"/>
  <c r="W62" i="51"/>
  <c r="X62" i="51"/>
  <c r="Y62" i="51"/>
  <c r="Z62" i="51"/>
  <c r="AA62" i="51"/>
  <c r="AB62" i="51"/>
  <c r="AC62" i="51"/>
  <c r="AD62" i="51"/>
  <c r="AE62" i="51"/>
  <c r="AF62" i="51"/>
  <c r="AG62" i="51"/>
  <c r="AH62" i="51"/>
  <c r="AI62" i="51"/>
  <c r="AJ62" i="51"/>
  <c r="AK62" i="51"/>
  <c r="AL62" i="51"/>
  <c r="AM62" i="51"/>
  <c r="AN62" i="51"/>
  <c r="AO62" i="51"/>
  <c r="AP62" i="51"/>
  <c r="AQ62" i="51"/>
  <c r="AR62" i="51"/>
  <c r="AS62" i="51"/>
  <c r="AT62" i="51"/>
  <c r="AU62" i="51"/>
  <c r="AV62" i="51"/>
  <c r="AW62" i="51"/>
  <c r="AX62" i="51"/>
  <c r="AY62" i="51"/>
  <c r="AZ62" i="51"/>
  <c r="BA62" i="51"/>
  <c r="F62" i="52"/>
  <c r="G62" i="52"/>
  <c r="H62" i="52"/>
  <c r="I62" i="52"/>
  <c r="J62" i="52"/>
  <c r="K62" i="52"/>
  <c r="L62" i="52"/>
  <c r="M62" i="52"/>
  <c r="N62" i="52"/>
  <c r="O62" i="52"/>
  <c r="P62" i="52"/>
  <c r="Q62" i="52"/>
  <c r="R62" i="52"/>
  <c r="S62" i="52"/>
  <c r="T62" i="52"/>
  <c r="U62" i="52"/>
  <c r="V62" i="52"/>
  <c r="W62" i="52"/>
  <c r="X62" i="52"/>
  <c r="Y62" i="52"/>
  <c r="Z62" i="52"/>
  <c r="AA62" i="52"/>
  <c r="AB62" i="52"/>
  <c r="AC62" i="52"/>
  <c r="AD62" i="52"/>
  <c r="AE62" i="52"/>
  <c r="AF62" i="52"/>
  <c r="AG62" i="52"/>
  <c r="AH62" i="52"/>
  <c r="AI62" i="52"/>
  <c r="AJ62" i="52"/>
  <c r="AK62" i="52"/>
  <c r="AL62" i="52"/>
  <c r="AM62" i="52"/>
  <c r="AN62" i="52"/>
  <c r="AO62" i="52"/>
  <c r="AP62" i="52"/>
  <c r="AQ62" i="52"/>
  <c r="AR62" i="52"/>
  <c r="AS62" i="52"/>
  <c r="AT62" i="52"/>
  <c r="AU62" i="52"/>
  <c r="AV62" i="52"/>
  <c r="AW62" i="52"/>
  <c r="AX62" i="52"/>
  <c r="AY62" i="52"/>
  <c r="AZ62" i="52"/>
  <c r="BA62" i="52"/>
  <c r="BB62" i="52"/>
  <c r="F59" i="49"/>
  <c r="G59" i="49"/>
  <c r="H59" i="49"/>
  <c r="I59" i="49"/>
  <c r="J59" i="49"/>
  <c r="K59" i="49"/>
  <c r="L59" i="49"/>
  <c r="M59" i="49"/>
  <c r="N59" i="49"/>
  <c r="O59" i="49"/>
  <c r="P59" i="49"/>
  <c r="Q59" i="49"/>
  <c r="R59" i="49"/>
  <c r="S59" i="49"/>
  <c r="T59" i="49"/>
  <c r="U59" i="49"/>
  <c r="V59" i="49"/>
  <c r="W59" i="49"/>
  <c r="X59" i="49"/>
  <c r="Y59" i="49"/>
  <c r="Z59" i="49"/>
  <c r="AA59" i="49"/>
  <c r="AB59" i="49"/>
  <c r="AC59" i="49"/>
  <c r="AD59" i="49"/>
  <c r="AE59" i="49"/>
  <c r="AF59" i="49"/>
  <c r="AG59" i="49"/>
  <c r="AH59" i="49"/>
  <c r="AI59" i="49"/>
  <c r="AJ59" i="49"/>
  <c r="AK59" i="49"/>
  <c r="AL59" i="49"/>
  <c r="AM59" i="49"/>
  <c r="AN59" i="49"/>
  <c r="AO59" i="49"/>
  <c r="AP59" i="49"/>
  <c r="AQ59" i="49"/>
  <c r="AR59" i="49"/>
  <c r="AS59" i="49"/>
  <c r="AT59" i="49"/>
  <c r="AU59" i="49"/>
  <c r="AV59" i="49"/>
  <c r="AW59" i="49"/>
  <c r="AX59" i="49"/>
  <c r="AY59" i="49"/>
  <c r="AZ59" i="49"/>
  <c r="BA59" i="49"/>
  <c r="BB59" i="49"/>
  <c r="F59" i="50"/>
  <c r="G59" i="50"/>
  <c r="H59" i="50"/>
  <c r="I59" i="50"/>
  <c r="J59" i="50"/>
  <c r="K59" i="50"/>
  <c r="L59" i="50"/>
  <c r="M59" i="50"/>
  <c r="N59" i="50"/>
  <c r="O59" i="50"/>
  <c r="P59" i="50"/>
  <c r="Q59" i="50"/>
  <c r="R59" i="50"/>
  <c r="S59" i="50"/>
  <c r="T59" i="50"/>
  <c r="U59" i="50"/>
  <c r="V59" i="50"/>
  <c r="W59" i="50"/>
  <c r="X59" i="50"/>
  <c r="Y59" i="50"/>
  <c r="Z59" i="50"/>
  <c r="AA59" i="50"/>
  <c r="AB59" i="50"/>
  <c r="AC59" i="50"/>
  <c r="AD59" i="50"/>
  <c r="AE59" i="50"/>
  <c r="AF59" i="50"/>
  <c r="AG59" i="50"/>
  <c r="AH59" i="50"/>
  <c r="AI59" i="50"/>
  <c r="AJ59" i="50"/>
  <c r="AK59" i="50"/>
  <c r="AL59" i="50"/>
  <c r="AM59" i="50"/>
  <c r="AN59" i="50"/>
  <c r="AO59" i="50"/>
  <c r="AP59" i="50"/>
  <c r="AQ59" i="50"/>
  <c r="AR59" i="50"/>
  <c r="AS59" i="50"/>
  <c r="AT59" i="50"/>
  <c r="AU59" i="50"/>
  <c r="AV59" i="50"/>
  <c r="AW59" i="50"/>
  <c r="AX59" i="50"/>
  <c r="AY59" i="50"/>
  <c r="AZ59" i="50"/>
  <c r="BA59" i="50"/>
  <c r="BB59" i="50"/>
  <c r="F59" i="51"/>
  <c r="G59" i="51"/>
  <c r="H59" i="51"/>
  <c r="I59" i="51"/>
  <c r="J59" i="51"/>
  <c r="K59" i="51"/>
  <c r="L59" i="51"/>
  <c r="M59" i="51"/>
  <c r="N59" i="51"/>
  <c r="O59" i="51"/>
  <c r="P59" i="51"/>
  <c r="Q59" i="51"/>
  <c r="R59" i="51"/>
  <c r="S59" i="51"/>
  <c r="T59" i="51"/>
  <c r="U59" i="51"/>
  <c r="V59" i="51"/>
  <c r="W59" i="51"/>
  <c r="X59" i="51"/>
  <c r="Y59" i="51"/>
  <c r="Z59" i="51"/>
  <c r="AA59" i="51"/>
  <c r="AB59" i="51"/>
  <c r="AC59" i="51"/>
  <c r="AD59" i="51"/>
  <c r="AE59" i="51"/>
  <c r="AF59" i="51"/>
  <c r="AG59" i="51"/>
  <c r="AH59" i="51"/>
  <c r="AI59" i="51"/>
  <c r="AJ59" i="51"/>
  <c r="AK59" i="51"/>
  <c r="AL59" i="51"/>
  <c r="AM59" i="51"/>
  <c r="AN59" i="51"/>
  <c r="AO59" i="51"/>
  <c r="AP59" i="51"/>
  <c r="AQ59" i="51"/>
  <c r="AR59" i="51"/>
  <c r="AS59" i="51"/>
  <c r="AT59" i="51"/>
  <c r="AU59" i="51"/>
  <c r="AV59" i="51"/>
  <c r="AW59" i="51"/>
  <c r="AX59" i="51"/>
  <c r="AY59" i="51"/>
  <c r="AZ59" i="51"/>
  <c r="BA59" i="51"/>
  <c r="BB59" i="51"/>
  <c r="F59" i="52"/>
  <c r="G59" i="52"/>
  <c r="H59" i="52"/>
  <c r="I59" i="52"/>
  <c r="J59" i="52"/>
  <c r="K59" i="52"/>
  <c r="L59" i="52"/>
  <c r="M59" i="52"/>
  <c r="N59" i="52"/>
  <c r="O59" i="52"/>
  <c r="P59" i="52"/>
  <c r="Q59" i="52"/>
  <c r="R59" i="52"/>
  <c r="S59" i="52"/>
  <c r="T59" i="52"/>
  <c r="U59" i="52"/>
  <c r="V59" i="52"/>
  <c r="W59" i="52"/>
  <c r="X59" i="52"/>
  <c r="Y59" i="52"/>
  <c r="Z59" i="52"/>
  <c r="AA59" i="52"/>
  <c r="AB59" i="52"/>
  <c r="AC59" i="52"/>
  <c r="AD59" i="52"/>
  <c r="AE59" i="52"/>
  <c r="AF59" i="52"/>
  <c r="AG59" i="52"/>
  <c r="AH59" i="52"/>
  <c r="AI59" i="52"/>
  <c r="AJ59" i="52"/>
  <c r="AK59" i="52"/>
  <c r="AL59" i="52"/>
  <c r="AM59" i="52"/>
  <c r="AN59" i="52"/>
  <c r="AO59" i="52"/>
  <c r="AP59" i="52"/>
  <c r="AQ59" i="52"/>
  <c r="AR59" i="52"/>
  <c r="AS59" i="52"/>
  <c r="AT59" i="52"/>
  <c r="AU59" i="52"/>
  <c r="AV59" i="52"/>
  <c r="AW59" i="52"/>
  <c r="AX59" i="52"/>
  <c r="AY59" i="52"/>
  <c r="AZ59" i="52"/>
  <c r="BA59" i="52"/>
  <c r="BB59" i="52"/>
  <c r="F56" i="49"/>
  <c r="G56" i="49"/>
  <c r="H56" i="49"/>
  <c r="I56" i="49"/>
  <c r="J56" i="49"/>
  <c r="K56" i="49"/>
  <c r="L56" i="49"/>
  <c r="M56" i="49"/>
  <c r="N56" i="49"/>
  <c r="O56" i="49"/>
  <c r="P56" i="49"/>
  <c r="Q56" i="49"/>
  <c r="R56" i="49"/>
  <c r="S56" i="49"/>
  <c r="T56" i="49"/>
  <c r="U56" i="49"/>
  <c r="V56" i="49"/>
  <c r="W56" i="49"/>
  <c r="X56" i="49"/>
  <c r="Y56" i="49"/>
  <c r="Z56" i="49"/>
  <c r="AA56" i="49"/>
  <c r="AB56" i="49"/>
  <c r="AC56" i="49"/>
  <c r="AD56" i="49"/>
  <c r="AE56" i="49"/>
  <c r="AF56" i="49"/>
  <c r="AG56" i="49"/>
  <c r="AH56" i="49"/>
  <c r="AI56" i="49"/>
  <c r="AJ56" i="49"/>
  <c r="AK56" i="49"/>
  <c r="AL56" i="49"/>
  <c r="AM56" i="49"/>
  <c r="AN56" i="49"/>
  <c r="AO56" i="49"/>
  <c r="AP56" i="49"/>
  <c r="AQ56" i="49"/>
  <c r="AR56" i="49"/>
  <c r="AS56" i="49"/>
  <c r="AT56" i="49"/>
  <c r="AU56" i="49"/>
  <c r="AV56" i="49"/>
  <c r="AW56" i="49"/>
  <c r="AX56" i="49"/>
  <c r="AY56" i="49"/>
  <c r="AZ56" i="49"/>
  <c r="BA56" i="49"/>
  <c r="BB56" i="49"/>
  <c r="F56" i="50"/>
  <c r="G56" i="50"/>
  <c r="H56" i="50"/>
  <c r="I56" i="50"/>
  <c r="J56" i="50"/>
  <c r="K56" i="50"/>
  <c r="L56" i="50"/>
  <c r="M56" i="50"/>
  <c r="N56" i="50"/>
  <c r="O56" i="50"/>
  <c r="P56" i="50"/>
  <c r="Q56" i="50"/>
  <c r="R56" i="50"/>
  <c r="S56" i="50"/>
  <c r="T56" i="50"/>
  <c r="U56" i="50"/>
  <c r="V56" i="50"/>
  <c r="W56" i="50"/>
  <c r="X56" i="50"/>
  <c r="Y56" i="50"/>
  <c r="Z56" i="50"/>
  <c r="AA56" i="50"/>
  <c r="AB56" i="50"/>
  <c r="AC56" i="50"/>
  <c r="AD56" i="50"/>
  <c r="AE56" i="50"/>
  <c r="AF56" i="50"/>
  <c r="AG56" i="50"/>
  <c r="AH56" i="50"/>
  <c r="AI56" i="50"/>
  <c r="AJ56" i="50"/>
  <c r="AK56" i="50"/>
  <c r="AL56" i="50"/>
  <c r="AM56" i="50"/>
  <c r="AN56" i="50"/>
  <c r="AO56" i="50"/>
  <c r="AP56" i="50"/>
  <c r="AQ56" i="50"/>
  <c r="AR56" i="50"/>
  <c r="AS56" i="50"/>
  <c r="AT56" i="50"/>
  <c r="AU56" i="50"/>
  <c r="AV56" i="50"/>
  <c r="AW56" i="50"/>
  <c r="AX56" i="50"/>
  <c r="AY56" i="50"/>
  <c r="AZ56" i="50"/>
  <c r="BA56" i="50"/>
  <c r="BB56" i="50"/>
  <c r="F56" i="51"/>
  <c r="G56" i="51"/>
  <c r="H56" i="51"/>
  <c r="I56" i="51"/>
  <c r="J56" i="51"/>
  <c r="K56" i="51"/>
  <c r="L56" i="51"/>
  <c r="M56" i="51"/>
  <c r="N56" i="51"/>
  <c r="O56" i="51"/>
  <c r="P56" i="51"/>
  <c r="Q56" i="51"/>
  <c r="R56" i="51"/>
  <c r="S56" i="51"/>
  <c r="T56" i="51"/>
  <c r="U56" i="51"/>
  <c r="V56" i="51"/>
  <c r="W56" i="51"/>
  <c r="X56" i="51"/>
  <c r="Y56" i="51"/>
  <c r="Z56" i="51"/>
  <c r="AA56" i="51"/>
  <c r="AB56" i="51"/>
  <c r="AC56" i="51"/>
  <c r="AD56" i="51"/>
  <c r="AE56" i="51"/>
  <c r="AF56" i="51"/>
  <c r="AG56" i="51"/>
  <c r="AH56" i="51"/>
  <c r="AI56" i="51"/>
  <c r="AJ56" i="51"/>
  <c r="AK56" i="51"/>
  <c r="AL56" i="51"/>
  <c r="AM56" i="51"/>
  <c r="AN56" i="51"/>
  <c r="AO56" i="51"/>
  <c r="AP56" i="51"/>
  <c r="AQ56" i="51"/>
  <c r="AR56" i="51"/>
  <c r="AS56" i="51"/>
  <c r="AT56" i="51"/>
  <c r="AU56" i="51"/>
  <c r="AV56" i="51"/>
  <c r="AW56" i="51"/>
  <c r="AX56" i="51"/>
  <c r="AY56" i="51"/>
  <c r="AZ56" i="51"/>
  <c r="BA56" i="51"/>
  <c r="BB56" i="51"/>
  <c r="F56" i="52"/>
  <c r="G56" i="52"/>
  <c r="H56" i="52"/>
  <c r="I56" i="52"/>
  <c r="J56" i="52"/>
  <c r="K56" i="52"/>
  <c r="L56" i="52"/>
  <c r="M56" i="52"/>
  <c r="N56" i="52"/>
  <c r="O56" i="52"/>
  <c r="P56" i="52"/>
  <c r="Q56" i="52"/>
  <c r="R56" i="52"/>
  <c r="S56" i="52"/>
  <c r="T56" i="52"/>
  <c r="U56" i="52"/>
  <c r="V56" i="52"/>
  <c r="W56" i="52"/>
  <c r="X56" i="52"/>
  <c r="Y56" i="52"/>
  <c r="Z56" i="52"/>
  <c r="AA56" i="52"/>
  <c r="AB56" i="52"/>
  <c r="AC56" i="52"/>
  <c r="AD56" i="52"/>
  <c r="AE56" i="52"/>
  <c r="AF56" i="52"/>
  <c r="AG56" i="52"/>
  <c r="AH56" i="52"/>
  <c r="AI56" i="52"/>
  <c r="AJ56" i="52"/>
  <c r="AK56" i="52"/>
  <c r="AL56" i="52"/>
  <c r="AM56" i="52"/>
  <c r="AN56" i="52"/>
  <c r="AO56" i="52"/>
  <c r="AP56" i="52"/>
  <c r="AQ56" i="52"/>
  <c r="AR56" i="52"/>
  <c r="AS56" i="52"/>
  <c r="AT56" i="52"/>
  <c r="AU56" i="52"/>
  <c r="AV56" i="52"/>
  <c r="AW56" i="52"/>
  <c r="AX56" i="52"/>
  <c r="AY56" i="52"/>
  <c r="AZ56" i="52"/>
  <c r="BA56" i="52"/>
  <c r="BB56" i="52"/>
  <c r="F53" i="49"/>
  <c r="G53" i="49"/>
  <c r="H53" i="49"/>
  <c r="I53" i="49"/>
  <c r="J53" i="49"/>
  <c r="K53" i="49"/>
  <c r="L53" i="49"/>
  <c r="M53" i="49"/>
  <c r="N53" i="49"/>
  <c r="O53" i="49"/>
  <c r="P53" i="49"/>
  <c r="Q53" i="49"/>
  <c r="R53" i="49"/>
  <c r="S53" i="49"/>
  <c r="T53" i="49"/>
  <c r="U53" i="49"/>
  <c r="V53" i="49"/>
  <c r="W53" i="49"/>
  <c r="X53" i="49"/>
  <c r="Y53" i="49"/>
  <c r="Z53" i="49"/>
  <c r="AA53" i="49"/>
  <c r="AB53" i="49"/>
  <c r="AC53" i="49"/>
  <c r="AD53" i="49"/>
  <c r="AE53" i="49"/>
  <c r="AF53" i="49"/>
  <c r="AG53" i="49"/>
  <c r="AH53" i="49"/>
  <c r="AI53" i="49"/>
  <c r="AJ53" i="49"/>
  <c r="AK53" i="49"/>
  <c r="AL53" i="49"/>
  <c r="AM53" i="49"/>
  <c r="AN53" i="49"/>
  <c r="AO53" i="49"/>
  <c r="AP53" i="49"/>
  <c r="AQ53" i="49"/>
  <c r="AR53" i="49"/>
  <c r="AS53" i="49"/>
  <c r="AT53" i="49"/>
  <c r="AU53" i="49"/>
  <c r="AV53" i="49"/>
  <c r="AW53" i="49"/>
  <c r="AX53" i="49"/>
  <c r="AY53" i="49"/>
  <c r="AZ53" i="49"/>
  <c r="BA53" i="49"/>
  <c r="BB53" i="49"/>
  <c r="F53" i="50"/>
  <c r="G53" i="50"/>
  <c r="H53" i="50"/>
  <c r="I53" i="50"/>
  <c r="J53" i="50"/>
  <c r="K53" i="50"/>
  <c r="L53" i="50"/>
  <c r="M53" i="50"/>
  <c r="N53" i="50"/>
  <c r="O53" i="50"/>
  <c r="P53" i="50"/>
  <c r="Q53" i="50"/>
  <c r="R53" i="50"/>
  <c r="S53" i="50"/>
  <c r="T53" i="50"/>
  <c r="U53" i="50"/>
  <c r="V53" i="50"/>
  <c r="W53" i="50"/>
  <c r="X53" i="50"/>
  <c r="Y53" i="50"/>
  <c r="Z53" i="50"/>
  <c r="AA53" i="50"/>
  <c r="AB53" i="50"/>
  <c r="AC53" i="50"/>
  <c r="AD53" i="50"/>
  <c r="AE53" i="50"/>
  <c r="AF53" i="50"/>
  <c r="AG53" i="50"/>
  <c r="AH53" i="50"/>
  <c r="AI53" i="50"/>
  <c r="AJ53" i="50"/>
  <c r="AK53" i="50"/>
  <c r="AL53" i="50"/>
  <c r="AM53" i="50"/>
  <c r="AN53" i="50"/>
  <c r="AO53" i="50"/>
  <c r="AP53" i="50"/>
  <c r="AQ53" i="50"/>
  <c r="AR53" i="50"/>
  <c r="AS53" i="50"/>
  <c r="AT53" i="50"/>
  <c r="AU53" i="50"/>
  <c r="AV53" i="50"/>
  <c r="AW53" i="50"/>
  <c r="AX53" i="50"/>
  <c r="AY53" i="50"/>
  <c r="AZ53" i="50"/>
  <c r="BA53" i="50"/>
  <c r="BB53" i="50"/>
  <c r="F53" i="51"/>
  <c r="G53" i="51"/>
  <c r="H53" i="51"/>
  <c r="I53" i="51"/>
  <c r="J53" i="51"/>
  <c r="K53" i="51"/>
  <c r="L53" i="51"/>
  <c r="M53" i="51"/>
  <c r="N53" i="51"/>
  <c r="O53" i="51"/>
  <c r="P53" i="51"/>
  <c r="Q53" i="51"/>
  <c r="R53" i="51"/>
  <c r="S53" i="51"/>
  <c r="T53" i="51"/>
  <c r="U53" i="51"/>
  <c r="V53" i="51"/>
  <c r="W53" i="51"/>
  <c r="X53" i="51"/>
  <c r="Y53" i="51"/>
  <c r="Z53" i="51"/>
  <c r="AA53" i="51"/>
  <c r="AB53" i="51"/>
  <c r="AC53" i="51"/>
  <c r="AD53" i="51"/>
  <c r="AE53" i="51"/>
  <c r="AF53" i="51"/>
  <c r="AG53" i="51"/>
  <c r="AH53" i="51"/>
  <c r="AI53" i="51"/>
  <c r="AJ53" i="51"/>
  <c r="AK53" i="51"/>
  <c r="AL53" i="51"/>
  <c r="AM53" i="51"/>
  <c r="AN53" i="51"/>
  <c r="AO53" i="51"/>
  <c r="AP53" i="51"/>
  <c r="AQ53" i="51"/>
  <c r="AR53" i="51"/>
  <c r="AS53" i="51"/>
  <c r="AT53" i="51"/>
  <c r="AU53" i="51"/>
  <c r="AV53" i="51"/>
  <c r="AW53" i="51"/>
  <c r="AX53" i="51"/>
  <c r="AY53" i="51"/>
  <c r="AZ53" i="51"/>
  <c r="BA53" i="51"/>
  <c r="BB53" i="51"/>
  <c r="F53" i="52"/>
  <c r="G53" i="52"/>
  <c r="H53" i="52"/>
  <c r="I53" i="52"/>
  <c r="J53" i="52"/>
  <c r="K53" i="52"/>
  <c r="L53" i="52"/>
  <c r="M53" i="52"/>
  <c r="N53" i="52"/>
  <c r="O53" i="52"/>
  <c r="P53" i="52"/>
  <c r="Q53" i="52"/>
  <c r="R53" i="52"/>
  <c r="S53" i="52"/>
  <c r="T53" i="52"/>
  <c r="U53" i="52"/>
  <c r="V53" i="52"/>
  <c r="W53" i="52"/>
  <c r="X53" i="52"/>
  <c r="Y53" i="52"/>
  <c r="Z53" i="52"/>
  <c r="AA53" i="52"/>
  <c r="AB53" i="52"/>
  <c r="AC53" i="52"/>
  <c r="AD53" i="52"/>
  <c r="AE53" i="52"/>
  <c r="AF53" i="52"/>
  <c r="AG53" i="52"/>
  <c r="AH53" i="52"/>
  <c r="AI53" i="52"/>
  <c r="AJ53" i="52"/>
  <c r="AK53" i="52"/>
  <c r="AL53" i="52"/>
  <c r="AM53" i="52"/>
  <c r="AN53" i="52"/>
  <c r="AO53" i="52"/>
  <c r="AP53" i="52"/>
  <c r="AQ53" i="52"/>
  <c r="AR53" i="52"/>
  <c r="AS53" i="52"/>
  <c r="AT53" i="52"/>
  <c r="AU53" i="52"/>
  <c r="AV53" i="52"/>
  <c r="AW53" i="52"/>
  <c r="AX53" i="52"/>
  <c r="AY53" i="52"/>
  <c r="AZ53" i="52"/>
  <c r="BA53" i="52"/>
  <c r="BB53" i="52"/>
  <c r="F47" i="49"/>
  <c r="G47" i="49"/>
  <c r="H47" i="49"/>
  <c r="I47" i="49"/>
  <c r="J47" i="49"/>
  <c r="K47" i="49"/>
  <c r="L47" i="49"/>
  <c r="M47" i="49"/>
  <c r="N47" i="49"/>
  <c r="O47" i="49"/>
  <c r="P47" i="49"/>
  <c r="Q47" i="49"/>
  <c r="R47" i="49"/>
  <c r="S47" i="49"/>
  <c r="T47" i="49"/>
  <c r="U47" i="49"/>
  <c r="V47" i="49"/>
  <c r="W47" i="49"/>
  <c r="X47" i="49"/>
  <c r="Y47" i="49"/>
  <c r="Z47" i="49"/>
  <c r="AA47" i="49"/>
  <c r="AB47" i="49"/>
  <c r="AC47" i="49"/>
  <c r="AD47" i="49"/>
  <c r="AE47" i="49"/>
  <c r="AF47" i="49"/>
  <c r="AG47" i="49"/>
  <c r="AH47" i="49"/>
  <c r="AI47" i="49"/>
  <c r="AJ47" i="49"/>
  <c r="AK47" i="49"/>
  <c r="AL47" i="49"/>
  <c r="AM47" i="49"/>
  <c r="AN47" i="49"/>
  <c r="AO47" i="49"/>
  <c r="AP47" i="49"/>
  <c r="AQ47" i="49"/>
  <c r="AR47" i="49"/>
  <c r="AS47" i="49"/>
  <c r="AT47" i="49"/>
  <c r="AU47" i="49"/>
  <c r="AV47" i="49"/>
  <c r="AW47" i="49"/>
  <c r="AX47" i="49"/>
  <c r="AY47" i="49"/>
  <c r="AZ47" i="49"/>
  <c r="BA47" i="49"/>
  <c r="BB47" i="49"/>
  <c r="F47" i="50"/>
  <c r="G47" i="50"/>
  <c r="H47" i="50"/>
  <c r="I47" i="50"/>
  <c r="J47" i="50"/>
  <c r="K47" i="50"/>
  <c r="L47" i="50"/>
  <c r="M47" i="50"/>
  <c r="N47" i="50"/>
  <c r="O47" i="50"/>
  <c r="P47" i="50"/>
  <c r="Q47" i="50"/>
  <c r="R47" i="50"/>
  <c r="S47" i="50"/>
  <c r="T47" i="50"/>
  <c r="U47" i="50"/>
  <c r="V47" i="50"/>
  <c r="W47" i="50"/>
  <c r="X47" i="50"/>
  <c r="Y47" i="50"/>
  <c r="Z47" i="50"/>
  <c r="AA47" i="50"/>
  <c r="AB47" i="50"/>
  <c r="AC47" i="50"/>
  <c r="AD47" i="50"/>
  <c r="AE47" i="50"/>
  <c r="AF47" i="50"/>
  <c r="AG47" i="50"/>
  <c r="AH47" i="50"/>
  <c r="AI47" i="50"/>
  <c r="AJ47" i="50"/>
  <c r="AK47" i="50"/>
  <c r="AL47" i="50"/>
  <c r="AM47" i="50"/>
  <c r="AN47" i="50"/>
  <c r="AO47" i="50"/>
  <c r="AP47" i="50"/>
  <c r="AQ47" i="50"/>
  <c r="AR47" i="50"/>
  <c r="AS47" i="50"/>
  <c r="AT47" i="50"/>
  <c r="AU47" i="50"/>
  <c r="AV47" i="50"/>
  <c r="AW47" i="50"/>
  <c r="AX47" i="50"/>
  <c r="AY47" i="50"/>
  <c r="AZ47" i="50"/>
  <c r="BA47" i="50"/>
  <c r="BB47" i="50"/>
  <c r="F47" i="51"/>
  <c r="G47" i="51"/>
  <c r="H47" i="51"/>
  <c r="I47" i="51"/>
  <c r="J47" i="51"/>
  <c r="K47" i="51"/>
  <c r="L47" i="51"/>
  <c r="M47" i="51"/>
  <c r="N47" i="51"/>
  <c r="O47" i="51"/>
  <c r="P47" i="51"/>
  <c r="Q47" i="51"/>
  <c r="R47" i="51"/>
  <c r="S47" i="51"/>
  <c r="T47" i="51"/>
  <c r="U47" i="51"/>
  <c r="V47" i="51"/>
  <c r="W47" i="51"/>
  <c r="X47" i="51"/>
  <c r="Y47" i="51"/>
  <c r="Z47" i="51"/>
  <c r="AA47" i="51"/>
  <c r="AB47" i="51"/>
  <c r="AC47" i="51"/>
  <c r="AD47" i="51"/>
  <c r="AE47" i="51"/>
  <c r="AF47" i="51"/>
  <c r="AG47" i="51"/>
  <c r="AH47" i="51"/>
  <c r="AI47" i="51"/>
  <c r="AJ47" i="51"/>
  <c r="AK47" i="51"/>
  <c r="AL47" i="51"/>
  <c r="AM47" i="51"/>
  <c r="AN47" i="51"/>
  <c r="AO47" i="51"/>
  <c r="AP47" i="51"/>
  <c r="AQ47" i="51"/>
  <c r="AR47" i="51"/>
  <c r="AS47" i="51"/>
  <c r="AT47" i="51"/>
  <c r="AU47" i="51"/>
  <c r="AV47" i="51"/>
  <c r="AW47" i="51"/>
  <c r="AX47" i="51"/>
  <c r="AY47" i="51"/>
  <c r="AZ47" i="51"/>
  <c r="BA47" i="51"/>
  <c r="BB47" i="51"/>
  <c r="F47" i="52"/>
  <c r="G47" i="52"/>
  <c r="H47" i="52"/>
  <c r="I47" i="52"/>
  <c r="J47" i="52"/>
  <c r="K47" i="52"/>
  <c r="L47" i="52"/>
  <c r="M47" i="52"/>
  <c r="N47" i="52"/>
  <c r="O47" i="52"/>
  <c r="P47" i="52"/>
  <c r="Q47" i="52"/>
  <c r="R47" i="52"/>
  <c r="S47" i="52"/>
  <c r="T47" i="52"/>
  <c r="U47" i="52"/>
  <c r="V47" i="52"/>
  <c r="W47" i="52"/>
  <c r="X47" i="52"/>
  <c r="Y47" i="52"/>
  <c r="Z47" i="52"/>
  <c r="AA47" i="52"/>
  <c r="AB47" i="52"/>
  <c r="AC47" i="52"/>
  <c r="AD47" i="52"/>
  <c r="AE47" i="52"/>
  <c r="AF47" i="52"/>
  <c r="AG47" i="52"/>
  <c r="AH47" i="52"/>
  <c r="AI47" i="52"/>
  <c r="AJ47" i="52"/>
  <c r="AK47" i="52"/>
  <c r="AL47" i="52"/>
  <c r="AM47" i="52"/>
  <c r="AN47" i="52"/>
  <c r="AO47" i="52"/>
  <c r="AP47" i="52"/>
  <c r="AQ47" i="52"/>
  <c r="AR47" i="52"/>
  <c r="AS47" i="52"/>
  <c r="AT47" i="52"/>
  <c r="AU47" i="52"/>
  <c r="AV47" i="52"/>
  <c r="AW47" i="52"/>
  <c r="AX47" i="52"/>
  <c r="AY47" i="52"/>
  <c r="AZ47" i="52"/>
  <c r="BA47" i="52"/>
  <c r="BB47" i="52"/>
  <c r="F44" i="49"/>
  <c r="G44" i="49"/>
  <c r="H44" i="49"/>
  <c r="I44" i="49"/>
  <c r="J44" i="49"/>
  <c r="K44" i="49"/>
  <c r="L44" i="49"/>
  <c r="M44" i="49"/>
  <c r="N44" i="49"/>
  <c r="O44" i="49"/>
  <c r="P44" i="49"/>
  <c r="Q44" i="49"/>
  <c r="R44" i="49"/>
  <c r="S44" i="49"/>
  <c r="T44" i="49"/>
  <c r="U44" i="49"/>
  <c r="V44" i="49"/>
  <c r="W44" i="49"/>
  <c r="X44" i="49"/>
  <c r="Y44" i="49"/>
  <c r="Z44" i="49"/>
  <c r="AA44" i="49"/>
  <c r="AB44" i="49"/>
  <c r="AC44" i="49"/>
  <c r="AD44" i="49"/>
  <c r="AE44" i="49"/>
  <c r="AF44" i="49"/>
  <c r="AG44" i="49"/>
  <c r="AH44" i="49"/>
  <c r="AI44" i="49"/>
  <c r="AJ44" i="49"/>
  <c r="AK44" i="49"/>
  <c r="AL44" i="49"/>
  <c r="AM44" i="49"/>
  <c r="AN44" i="49"/>
  <c r="AO44" i="49"/>
  <c r="AP44" i="49"/>
  <c r="AQ44" i="49"/>
  <c r="AR44" i="49"/>
  <c r="AS44" i="49"/>
  <c r="AT44" i="49"/>
  <c r="AU44" i="49"/>
  <c r="AV44" i="49"/>
  <c r="AW44" i="49"/>
  <c r="AX44" i="49"/>
  <c r="AY44" i="49"/>
  <c r="AZ44" i="49"/>
  <c r="BA44" i="49"/>
  <c r="BB44" i="49"/>
  <c r="F44" i="50"/>
  <c r="G44" i="50"/>
  <c r="H44" i="50"/>
  <c r="I44" i="50"/>
  <c r="J44" i="50"/>
  <c r="K44" i="50"/>
  <c r="L44" i="50"/>
  <c r="M44" i="50"/>
  <c r="N44" i="50"/>
  <c r="O44" i="50"/>
  <c r="P44" i="50"/>
  <c r="Q44" i="50"/>
  <c r="R44" i="50"/>
  <c r="S44" i="50"/>
  <c r="T44" i="50"/>
  <c r="U44" i="50"/>
  <c r="V44" i="50"/>
  <c r="W44" i="50"/>
  <c r="X44" i="50"/>
  <c r="Y44" i="50"/>
  <c r="Z44" i="50"/>
  <c r="AA44" i="50"/>
  <c r="AB44" i="50"/>
  <c r="AC44" i="50"/>
  <c r="AD44" i="50"/>
  <c r="AE44" i="50"/>
  <c r="AF44" i="50"/>
  <c r="AG44" i="50"/>
  <c r="AH44" i="50"/>
  <c r="AI44" i="50"/>
  <c r="AJ44" i="50"/>
  <c r="AK44" i="50"/>
  <c r="AL44" i="50"/>
  <c r="AM44" i="50"/>
  <c r="AN44" i="50"/>
  <c r="AO44" i="50"/>
  <c r="AP44" i="50"/>
  <c r="AQ44" i="50"/>
  <c r="AR44" i="50"/>
  <c r="AS44" i="50"/>
  <c r="AT44" i="50"/>
  <c r="AU44" i="50"/>
  <c r="AV44" i="50"/>
  <c r="AW44" i="50"/>
  <c r="AX44" i="50"/>
  <c r="AY44" i="50"/>
  <c r="AZ44" i="50"/>
  <c r="BA44" i="50"/>
  <c r="BB44" i="50"/>
  <c r="F44" i="51"/>
  <c r="G44" i="51"/>
  <c r="H44" i="51"/>
  <c r="I44" i="51"/>
  <c r="J44" i="51"/>
  <c r="K44" i="51"/>
  <c r="L44" i="51"/>
  <c r="M44" i="51"/>
  <c r="N44" i="51"/>
  <c r="O44" i="51"/>
  <c r="P44" i="51"/>
  <c r="Q44" i="51"/>
  <c r="R44" i="51"/>
  <c r="S44" i="51"/>
  <c r="T44" i="51"/>
  <c r="U44" i="51"/>
  <c r="V44" i="51"/>
  <c r="W44" i="51"/>
  <c r="X44" i="51"/>
  <c r="Y44" i="51"/>
  <c r="Z44" i="51"/>
  <c r="AA44" i="51"/>
  <c r="AB44" i="51"/>
  <c r="AC44" i="51"/>
  <c r="AD44" i="51"/>
  <c r="AE44" i="51"/>
  <c r="AF44" i="51"/>
  <c r="AG44" i="51"/>
  <c r="AH44" i="51"/>
  <c r="AI44" i="51"/>
  <c r="AJ44" i="51"/>
  <c r="AK44" i="51"/>
  <c r="AL44" i="51"/>
  <c r="AM44" i="51"/>
  <c r="AN44" i="51"/>
  <c r="AO44" i="51"/>
  <c r="AP44" i="51"/>
  <c r="AQ44" i="51"/>
  <c r="AR44" i="51"/>
  <c r="AS44" i="51"/>
  <c r="AT44" i="51"/>
  <c r="AU44" i="51"/>
  <c r="AV44" i="51"/>
  <c r="AW44" i="51"/>
  <c r="AX44" i="51"/>
  <c r="AY44" i="51"/>
  <c r="AZ44" i="51"/>
  <c r="BA44" i="51"/>
  <c r="BB44" i="51"/>
  <c r="F44" i="52"/>
  <c r="G44" i="52"/>
  <c r="H44" i="52"/>
  <c r="I44" i="52"/>
  <c r="J44" i="52"/>
  <c r="K44" i="52"/>
  <c r="L44" i="52"/>
  <c r="M44" i="52"/>
  <c r="N44" i="52"/>
  <c r="O44" i="52"/>
  <c r="P44" i="52"/>
  <c r="Q44" i="52"/>
  <c r="R44" i="52"/>
  <c r="S44" i="52"/>
  <c r="T44" i="52"/>
  <c r="U44" i="52"/>
  <c r="V44" i="52"/>
  <c r="W44" i="52"/>
  <c r="X44" i="52"/>
  <c r="Y44" i="52"/>
  <c r="Z44" i="52"/>
  <c r="AA44" i="52"/>
  <c r="AB44" i="52"/>
  <c r="AC44" i="52"/>
  <c r="AD44" i="52"/>
  <c r="AE44" i="52"/>
  <c r="AF44" i="52"/>
  <c r="AG44" i="52"/>
  <c r="AH44" i="52"/>
  <c r="AI44" i="52"/>
  <c r="AJ44" i="52"/>
  <c r="AK44" i="52"/>
  <c r="AL44" i="52"/>
  <c r="AM44" i="52"/>
  <c r="AN44" i="52"/>
  <c r="AO44" i="52"/>
  <c r="AP44" i="52"/>
  <c r="AQ44" i="52"/>
  <c r="AR44" i="52"/>
  <c r="AS44" i="52"/>
  <c r="AT44" i="52"/>
  <c r="AU44" i="52"/>
  <c r="AV44" i="52"/>
  <c r="AW44" i="52"/>
  <c r="AX44" i="52"/>
  <c r="AY44" i="52"/>
  <c r="AZ44" i="52"/>
  <c r="BA44" i="52"/>
  <c r="BB44" i="52"/>
  <c r="F41" i="49"/>
  <c r="G41" i="49"/>
  <c r="H41" i="49"/>
  <c r="I41" i="49"/>
  <c r="J41" i="49"/>
  <c r="K41" i="49"/>
  <c r="L41" i="49"/>
  <c r="M41" i="49"/>
  <c r="N41" i="49"/>
  <c r="O41" i="49"/>
  <c r="P41" i="49"/>
  <c r="Q41" i="49"/>
  <c r="R41" i="49"/>
  <c r="S41" i="49"/>
  <c r="T41" i="49"/>
  <c r="U41" i="49"/>
  <c r="V41" i="49"/>
  <c r="W41" i="49"/>
  <c r="X41" i="49"/>
  <c r="Y41" i="49"/>
  <c r="Z41" i="49"/>
  <c r="AA41" i="49"/>
  <c r="AB41" i="49"/>
  <c r="AC41" i="49"/>
  <c r="AD41" i="49"/>
  <c r="AE41" i="49"/>
  <c r="AF41" i="49"/>
  <c r="AG41" i="49"/>
  <c r="AH41" i="49"/>
  <c r="AI41" i="49"/>
  <c r="AJ41" i="49"/>
  <c r="AK41" i="49"/>
  <c r="AL41" i="49"/>
  <c r="AM41" i="49"/>
  <c r="AN41" i="49"/>
  <c r="AO41" i="49"/>
  <c r="AP41" i="49"/>
  <c r="AQ41" i="49"/>
  <c r="AR41" i="49"/>
  <c r="AS41" i="49"/>
  <c r="AT41" i="49"/>
  <c r="AU41" i="49"/>
  <c r="AV41" i="49"/>
  <c r="AW41" i="49"/>
  <c r="AX41" i="49"/>
  <c r="AY41" i="49"/>
  <c r="AZ41" i="49"/>
  <c r="BA41" i="49"/>
  <c r="BB41" i="49"/>
  <c r="F41" i="50"/>
  <c r="G41" i="50"/>
  <c r="H41" i="50"/>
  <c r="I41" i="50"/>
  <c r="J41" i="50"/>
  <c r="K41" i="50"/>
  <c r="L41" i="50"/>
  <c r="M41" i="50"/>
  <c r="N41" i="50"/>
  <c r="O41" i="50"/>
  <c r="P41" i="50"/>
  <c r="Q41" i="50"/>
  <c r="R41" i="50"/>
  <c r="S41" i="50"/>
  <c r="T41" i="50"/>
  <c r="U41" i="50"/>
  <c r="V41" i="50"/>
  <c r="W41" i="50"/>
  <c r="X41" i="50"/>
  <c r="Y41" i="50"/>
  <c r="Z41" i="50"/>
  <c r="AA41" i="50"/>
  <c r="AB41" i="50"/>
  <c r="AC41" i="50"/>
  <c r="AD41" i="50"/>
  <c r="AE41" i="50"/>
  <c r="AF41" i="50"/>
  <c r="AG41" i="50"/>
  <c r="AH41" i="50"/>
  <c r="AI41" i="50"/>
  <c r="AJ41" i="50"/>
  <c r="AK41" i="50"/>
  <c r="AL41" i="50"/>
  <c r="AM41" i="50"/>
  <c r="AN41" i="50"/>
  <c r="AO41" i="50"/>
  <c r="AP41" i="50"/>
  <c r="AQ41" i="50"/>
  <c r="AR41" i="50"/>
  <c r="AS41" i="50"/>
  <c r="AT41" i="50"/>
  <c r="AU41" i="50"/>
  <c r="AV41" i="50"/>
  <c r="AW41" i="50"/>
  <c r="AX41" i="50"/>
  <c r="AY41" i="50"/>
  <c r="AZ41" i="50"/>
  <c r="BA41" i="50"/>
  <c r="BB41" i="50"/>
  <c r="F41" i="51"/>
  <c r="G41" i="51"/>
  <c r="H41" i="51"/>
  <c r="I41" i="51"/>
  <c r="J41" i="51"/>
  <c r="K41" i="51"/>
  <c r="L41" i="51"/>
  <c r="M41" i="51"/>
  <c r="N41" i="51"/>
  <c r="O41" i="51"/>
  <c r="P41" i="51"/>
  <c r="Q41" i="51"/>
  <c r="R41" i="51"/>
  <c r="S41" i="51"/>
  <c r="T41" i="51"/>
  <c r="U41" i="51"/>
  <c r="V41" i="51"/>
  <c r="W41" i="51"/>
  <c r="X41" i="51"/>
  <c r="Y41" i="51"/>
  <c r="Z41" i="51"/>
  <c r="AA41" i="51"/>
  <c r="AB41" i="51"/>
  <c r="AC41" i="51"/>
  <c r="AD41" i="51"/>
  <c r="AE41" i="51"/>
  <c r="AF41" i="51"/>
  <c r="AG41" i="51"/>
  <c r="AH41" i="51"/>
  <c r="AI41" i="51"/>
  <c r="AJ41" i="51"/>
  <c r="AK41" i="51"/>
  <c r="AL41" i="51"/>
  <c r="AM41" i="51"/>
  <c r="AN41" i="51"/>
  <c r="AO41" i="51"/>
  <c r="AP41" i="51"/>
  <c r="AQ41" i="51"/>
  <c r="AR41" i="51"/>
  <c r="AS41" i="51"/>
  <c r="AT41" i="51"/>
  <c r="AU41" i="51"/>
  <c r="AV41" i="51"/>
  <c r="AW41" i="51"/>
  <c r="AX41" i="51"/>
  <c r="AY41" i="51"/>
  <c r="AZ41" i="51"/>
  <c r="BA41" i="51"/>
  <c r="BB41" i="51"/>
  <c r="F41" i="52"/>
  <c r="G41" i="52"/>
  <c r="H41" i="52"/>
  <c r="I41" i="52"/>
  <c r="J41" i="52"/>
  <c r="K41" i="52"/>
  <c r="L41" i="52"/>
  <c r="M41" i="52"/>
  <c r="N41" i="52"/>
  <c r="O41" i="52"/>
  <c r="P41" i="52"/>
  <c r="Q41" i="52"/>
  <c r="R41" i="52"/>
  <c r="S41" i="52"/>
  <c r="T41" i="52"/>
  <c r="U41" i="52"/>
  <c r="V41" i="52"/>
  <c r="W41" i="52"/>
  <c r="X41" i="52"/>
  <c r="Y41" i="52"/>
  <c r="Z41" i="52"/>
  <c r="AA41" i="52"/>
  <c r="AB41" i="52"/>
  <c r="AC41" i="52"/>
  <c r="AD41" i="52"/>
  <c r="AE41" i="52"/>
  <c r="AF41" i="52"/>
  <c r="AG41" i="52"/>
  <c r="AH41" i="52"/>
  <c r="AI41" i="52"/>
  <c r="AJ41" i="52"/>
  <c r="AK41" i="52"/>
  <c r="AL41" i="52"/>
  <c r="AM41" i="52"/>
  <c r="AN41" i="52"/>
  <c r="AO41" i="52"/>
  <c r="AP41" i="52"/>
  <c r="AQ41" i="52"/>
  <c r="AR41" i="52"/>
  <c r="AS41" i="52"/>
  <c r="AT41" i="52"/>
  <c r="AU41" i="52"/>
  <c r="AV41" i="52"/>
  <c r="AW41" i="52"/>
  <c r="AX41" i="52"/>
  <c r="AY41" i="52"/>
  <c r="AZ41" i="52"/>
  <c r="BA41" i="52"/>
  <c r="BB41" i="52"/>
  <c r="F38" i="49"/>
  <c r="G38" i="49"/>
  <c r="H38" i="49"/>
  <c r="I38" i="49"/>
  <c r="J38" i="49"/>
  <c r="K38" i="49"/>
  <c r="L38" i="49"/>
  <c r="M38" i="49"/>
  <c r="N38" i="49"/>
  <c r="O38" i="49"/>
  <c r="P38" i="49"/>
  <c r="Q38" i="49"/>
  <c r="R38" i="49"/>
  <c r="S38" i="49"/>
  <c r="T38" i="49"/>
  <c r="U38" i="49"/>
  <c r="V38" i="49"/>
  <c r="W38" i="49"/>
  <c r="X38" i="49"/>
  <c r="Y38" i="49"/>
  <c r="Z38" i="49"/>
  <c r="AA38" i="49"/>
  <c r="AB38" i="49"/>
  <c r="AC38" i="49"/>
  <c r="AD38" i="49"/>
  <c r="AE38" i="49"/>
  <c r="AF38" i="49"/>
  <c r="AG38" i="49"/>
  <c r="AH38" i="49"/>
  <c r="AI38" i="49"/>
  <c r="AJ38" i="49"/>
  <c r="AK38" i="49"/>
  <c r="AL38" i="49"/>
  <c r="AM38" i="49"/>
  <c r="AN38" i="49"/>
  <c r="AO38" i="49"/>
  <c r="AP38" i="49"/>
  <c r="AQ38" i="49"/>
  <c r="AR38" i="49"/>
  <c r="AS38" i="49"/>
  <c r="AT38" i="49"/>
  <c r="AU38" i="49"/>
  <c r="AV38" i="49"/>
  <c r="AW38" i="49"/>
  <c r="AX38" i="49"/>
  <c r="AY38" i="49"/>
  <c r="AZ38" i="49"/>
  <c r="BA38" i="49"/>
  <c r="BB38" i="49"/>
  <c r="F38" i="50"/>
  <c r="G38" i="50"/>
  <c r="H38" i="50"/>
  <c r="I38" i="50"/>
  <c r="J38" i="50"/>
  <c r="K38" i="50"/>
  <c r="L38" i="50"/>
  <c r="M38" i="50"/>
  <c r="N38" i="50"/>
  <c r="O38" i="50"/>
  <c r="P38" i="50"/>
  <c r="Q38" i="50"/>
  <c r="R38" i="50"/>
  <c r="S38" i="50"/>
  <c r="T38" i="50"/>
  <c r="U38" i="50"/>
  <c r="V38" i="50"/>
  <c r="W38" i="50"/>
  <c r="X38" i="50"/>
  <c r="Y38" i="50"/>
  <c r="Z38" i="50"/>
  <c r="AA38" i="50"/>
  <c r="AB38" i="50"/>
  <c r="AC38" i="50"/>
  <c r="AD38" i="50"/>
  <c r="AE38" i="50"/>
  <c r="AF38" i="50"/>
  <c r="AG38" i="50"/>
  <c r="AH38" i="50"/>
  <c r="AI38" i="50"/>
  <c r="AJ38" i="50"/>
  <c r="AK38" i="50"/>
  <c r="AL38" i="50"/>
  <c r="AM38" i="50"/>
  <c r="AN38" i="50"/>
  <c r="AO38" i="50"/>
  <c r="AP38" i="50"/>
  <c r="AQ38" i="50"/>
  <c r="AR38" i="50"/>
  <c r="AS38" i="50"/>
  <c r="AT38" i="50"/>
  <c r="AU38" i="50"/>
  <c r="AV38" i="50"/>
  <c r="AW38" i="50"/>
  <c r="AX38" i="50"/>
  <c r="AY38" i="50"/>
  <c r="AZ38" i="50"/>
  <c r="BA38" i="50"/>
  <c r="BB38" i="50"/>
  <c r="F38" i="51"/>
  <c r="G38" i="51"/>
  <c r="H38" i="51"/>
  <c r="I38" i="51"/>
  <c r="J38" i="51"/>
  <c r="K38" i="51"/>
  <c r="L38" i="51"/>
  <c r="M38" i="51"/>
  <c r="N38" i="51"/>
  <c r="O38" i="51"/>
  <c r="P38" i="51"/>
  <c r="Q38" i="51"/>
  <c r="R38" i="51"/>
  <c r="S38" i="51"/>
  <c r="T38" i="51"/>
  <c r="U38" i="51"/>
  <c r="V38" i="51"/>
  <c r="W38" i="51"/>
  <c r="X38" i="51"/>
  <c r="Y38" i="51"/>
  <c r="Z38" i="51"/>
  <c r="AA38" i="51"/>
  <c r="AB38" i="51"/>
  <c r="AC38" i="51"/>
  <c r="AD38" i="51"/>
  <c r="AE38" i="51"/>
  <c r="AF38" i="51"/>
  <c r="AG38" i="51"/>
  <c r="AH38" i="51"/>
  <c r="AI38" i="51"/>
  <c r="AJ38" i="51"/>
  <c r="AK38" i="51"/>
  <c r="AL38" i="51"/>
  <c r="AM38" i="51"/>
  <c r="AN38" i="51"/>
  <c r="AO38" i="51"/>
  <c r="AP38" i="51"/>
  <c r="AQ38" i="51"/>
  <c r="AR38" i="51"/>
  <c r="AS38" i="51"/>
  <c r="AT38" i="51"/>
  <c r="AU38" i="51"/>
  <c r="AV38" i="51"/>
  <c r="AW38" i="51"/>
  <c r="AX38" i="51"/>
  <c r="AY38" i="51"/>
  <c r="AZ38" i="51"/>
  <c r="BA38" i="51"/>
  <c r="BB38" i="51"/>
  <c r="F38" i="52"/>
  <c r="G38" i="52"/>
  <c r="H38" i="52"/>
  <c r="I38" i="52"/>
  <c r="J38" i="52"/>
  <c r="K38" i="52"/>
  <c r="L38" i="52"/>
  <c r="M38" i="52"/>
  <c r="N38" i="52"/>
  <c r="O38" i="52"/>
  <c r="P38" i="52"/>
  <c r="Q38" i="52"/>
  <c r="R38" i="52"/>
  <c r="S38" i="52"/>
  <c r="T38" i="52"/>
  <c r="U38" i="52"/>
  <c r="V38" i="52"/>
  <c r="W38" i="52"/>
  <c r="X38" i="52"/>
  <c r="Y38" i="52"/>
  <c r="Z38" i="52"/>
  <c r="AA38" i="52"/>
  <c r="AB38" i="52"/>
  <c r="AC38" i="52"/>
  <c r="AD38" i="52"/>
  <c r="AE38" i="52"/>
  <c r="AF38" i="52"/>
  <c r="AG38" i="52"/>
  <c r="AH38" i="52"/>
  <c r="AI38" i="52"/>
  <c r="AJ38" i="52"/>
  <c r="AK38" i="52"/>
  <c r="AL38" i="52"/>
  <c r="AM38" i="52"/>
  <c r="AN38" i="52"/>
  <c r="AO38" i="52"/>
  <c r="AP38" i="52"/>
  <c r="AQ38" i="52"/>
  <c r="AR38" i="52"/>
  <c r="AS38" i="52"/>
  <c r="AT38" i="52"/>
  <c r="AU38" i="52"/>
  <c r="AV38" i="52"/>
  <c r="AW38" i="52"/>
  <c r="AX38" i="52"/>
  <c r="AY38" i="52"/>
  <c r="AZ38" i="52"/>
  <c r="BA38" i="52"/>
  <c r="BB38" i="52"/>
  <c r="F32" i="49"/>
  <c r="G32" i="49"/>
  <c r="H32" i="49"/>
  <c r="I32" i="49"/>
  <c r="J32" i="49"/>
  <c r="K32" i="49"/>
  <c r="L32" i="49"/>
  <c r="M32" i="49"/>
  <c r="N32" i="49"/>
  <c r="O32" i="49"/>
  <c r="P32" i="49"/>
  <c r="Q32" i="49"/>
  <c r="R32" i="49"/>
  <c r="S32" i="49"/>
  <c r="T32" i="49"/>
  <c r="U32" i="49"/>
  <c r="V32" i="49"/>
  <c r="W32" i="49"/>
  <c r="X32" i="49"/>
  <c r="Y32" i="49"/>
  <c r="Z32" i="49"/>
  <c r="AA32" i="49"/>
  <c r="AB32" i="49"/>
  <c r="AC32" i="49"/>
  <c r="AD32" i="49"/>
  <c r="AE32" i="49"/>
  <c r="AF32" i="49"/>
  <c r="AG32" i="49"/>
  <c r="AH32" i="49"/>
  <c r="AI32" i="49"/>
  <c r="AJ32" i="49"/>
  <c r="AK32" i="49"/>
  <c r="AL32" i="49"/>
  <c r="AM32" i="49"/>
  <c r="AN32" i="49"/>
  <c r="AO32" i="49"/>
  <c r="AP32" i="49"/>
  <c r="AQ32" i="49"/>
  <c r="AR32" i="49"/>
  <c r="AS32" i="49"/>
  <c r="AT32" i="49"/>
  <c r="AU32" i="49"/>
  <c r="AV32" i="49"/>
  <c r="AW32" i="49"/>
  <c r="AX32" i="49"/>
  <c r="AY32" i="49"/>
  <c r="AZ32" i="49"/>
  <c r="BA32" i="49"/>
  <c r="BB32" i="49"/>
  <c r="F32" i="50"/>
  <c r="G32" i="50"/>
  <c r="H32" i="50"/>
  <c r="I32" i="50"/>
  <c r="J32" i="50"/>
  <c r="K32" i="50"/>
  <c r="L32" i="50"/>
  <c r="M32" i="50"/>
  <c r="N32" i="50"/>
  <c r="O32" i="50"/>
  <c r="P32" i="50"/>
  <c r="Q32" i="50"/>
  <c r="R32" i="50"/>
  <c r="S32" i="50"/>
  <c r="T32" i="50"/>
  <c r="U32" i="50"/>
  <c r="V32" i="50"/>
  <c r="W32" i="50"/>
  <c r="X32" i="50"/>
  <c r="Y32" i="50"/>
  <c r="Z32" i="50"/>
  <c r="AA32" i="50"/>
  <c r="AB32" i="50"/>
  <c r="AC32" i="50"/>
  <c r="AD32" i="50"/>
  <c r="AE32" i="50"/>
  <c r="AF32" i="50"/>
  <c r="AG32" i="50"/>
  <c r="AH32" i="50"/>
  <c r="AI32" i="50"/>
  <c r="AJ32" i="50"/>
  <c r="AK32" i="50"/>
  <c r="AL32" i="50"/>
  <c r="AM32" i="50"/>
  <c r="AN32" i="50"/>
  <c r="AO32" i="50"/>
  <c r="AP32" i="50"/>
  <c r="AQ32" i="50"/>
  <c r="AR32" i="50"/>
  <c r="AS32" i="50"/>
  <c r="AT32" i="50"/>
  <c r="AU32" i="50"/>
  <c r="AV32" i="50"/>
  <c r="AW32" i="50"/>
  <c r="AX32" i="50"/>
  <c r="AY32" i="50"/>
  <c r="AZ32" i="50"/>
  <c r="BA32" i="50"/>
  <c r="BB32" i="50"/>
  <c r="F32" i="51"/>
  <c r="G32" i="51"/>
  <c r="H32" i="51"/>
  <c r="I32" i="51"/>
  <c r="J32" i="51"/>
  <c r="K32" i="51"/>
  <c r="L32" i="51"/>
  <c r="M32" i="51"/>
  <c r="N32" i="51"/>
  <c r="O32" i="51"/>
  <c r="P32" i="51"/>
  <c r="Q32" i="51"/>
  <c r="R32" i="51"/>
  <c r="S32" i="51"/>
  <c r="T32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AL32" i="51"/>
  <c r="AM32" i="51"/>
  <c r="AN32" i="51"/>
  <c r="AO32" i="51"/>
  <c r="AP32" i="51"/>
  <c r="AQ32" i="51"/>
  <c r="AR32" i="51"/>
  <c r="AS32" i="51"/>
  <c r="AT32" i="51"/>
  <c r="AU32" i="51"/>
  <c r="AV32" i="51"/>
  <c r="AW32" i="51"/>
  <c r="AX32" i="51"/>
  <c r="AY32" i="51"/>
  <c r="AZ32" i="51"/>
  <c r="BA32" i="51"/>
  <c r="BB32" i="51"/>
  <c r="F32" i="52"/>
  <c r="G32" i="52"/>
  <c r="H32" i="52"/>
  <c r="I32" i="52"/>
  <c r="J32" i="52"/>
  <c r="K32" i="52"/>
  <c r="L32" i="52"/>
  <c r="M32" i="52"/>
  <c r="N32" i="52"/>
  <c r="O32" i="52"/>
  <c r="P32" i="52"/>
  <c r="Q32" i="52"/>
  <c r="R32" i="52"/>
  <c r="S32" i="52"/>
  <c r="T32" i="52"/>
  <c r="U32" i="52"/>
  <c r="V32" i="52"/>
  <c r="W32" i="52"/>
  <c r="X32" i="52"/>
  <c r="Y32" i="52"/>
  <c r="Z32" i="52"/>
  <c r="AA32" i="52"/>
  <c r="AB32" i="52"/>
  <c r="AC32" i="52"/>
  <c r="AD32" i="52"/>
  <c r="AE32" i="52"/>
  <c r="AF32" i="52"/>
  <c r="AG32" i="52"/>
  <c r="AH32" i="52"/>
  <c r="AI32" i="52"/>
  <c r="AJ32" i="52"/>
  <c r="AK32" i="52"/>
  <c r="AL32" i="52"/>
  <c r="AM32" i="52"/>
  <c r="AN32" i="52"/>
  <c r="AO32" i="52"/>
  <c r="AP32" i="52"/>
  <c r="AQ32" i="52"/>
  <c r="AR32" i="52"/>
  <c r="AS32" i="52"/>
  <c r="AT32" i="52"/>
  <c r="AU32" i="52"/>
  <c r="AV32" i="52"/>
  <c r="AW32" i="52"/>
  <c r="AX32" i="52"/>
  <c r="AY32" i="52"/>
  <c r="AZ32" i="52"/>
  <c r="BA32" i="52"/>
  <c r="BB32" i="52"/>
  <c r="F29" i="49"/>
  <c r="G29" i="49"/>
  <c r="H29" i="49"/>
  <c r="I29" i="49"/>
  <c r="J29" i="49"/>
  <c r="K29" i="49"/>
  <c r="L29" i="49"/>
  <c r="M29" i="49"/>
  <c r="N29" i="49"/>
  <c r="O29" i="49"/>
  <c r="P29" i="49"/>
  <c r="Q29" i="49"/>
  <c r="R29" i="49"/>
  <c r="S29" i="49"/>
  <c r="T29" i="49"/>
  <c r="U29" i="49"/>
  <c r="V29" i="49"/>
  <c r="W29" i="49"/>
  <c r="X29" i="49"/>
  <c r="Y29" i="49"/>
  <c r="Z29" i="49"/>
  <c r="AA29" i="49"/>
  <c r="AB29" i="49"/>
  <c r="AC29" i="49"/>
  <c r="AD29" i="49"/>
  <c r="AE29" i="49"/>
  <c r="AF29" i="49"/>
  <c r="AG29" i="49"/>
  <c r="AH29" i="49"/>
  <c r="AI29" i="49"/>
  <c r="AJ29" i="49"/>
  <c r="AK29" i="49"/>
  <c r="AL29" i="49"/>
  <c r="AM29" i="49"/>
  <c r="AN29" i="49"/>
  <c r="AO29" i="49"/>
  <c r="AP29" i="49"/>
  <c r="AQ29" i="49"/>
  <c r="AR29" i="49"/>
  <c r="AS29" i="49"/>
  <c r="AT29" i="49"/>
  <c r="AU29" i="49"/>
  <c r="AV29" i="49"/>
  <c r="AW29" i="49"/>
  <c r="AX29" i="49"/>
  <c r="AY29" i="49"/>
  <c r="AZ29" i="49"/>
  <c r="BA29" i="49"/>
  <c r="BB29" i="49"/>
  <c r="F29" i="50"/>
  <c r="G29" i="50"/>
  <c r="H29" i="50"/>
  <c r="I29" i="50"/>
  <c r="J29" i="50"/>
  <c r="K29" i="50"/>
  <c r="L29" i="50"/>
  <c r="M29" i="50"/>
  <c r="N29" i="50"/>
  <c r="O29" i="50"/>
  <c r="P29" i="50"/>
  <c r="Q29" i="50"/>
  <c r="R29" i="50"/>
  <c r="S29" i="50"/>
  <c r="T29" i="50"/>
  <c r="U29" i="50"/>
  <c r="V29" i="50"/>
  <c r="W29" i="50"/>
  <c r="X29" i="50"/>
  <c r="Y29" i="50"/>
  <c r="Z29" i="50"/>
  <c r="AA29" i="50"/>
  <c r="AB29" i="50"/>
  <c r="AC29" i="50"/>
  <c r="AD29" i="50"/>
  <c r="AE29" i="50"/>
  <c r="AF29" i="50"/>
  <c r="AG29" i="50"/>
  <c r="AH29" i="50"/>
  <c r="AI29" i="50"/>
  <c r="AJ29" i="50"/>
  <c r="AK29" i="50"/>
  <c r="AL29" i="50"/>
  <c r="AM29" i="50"/>
  <c r="AN29" i="50"/>
  <c r="AO29" i="50"/>
  <c r="AP29" i="50"/>
  <c r="AQ29" i="50"/>
  <c r="AR29" i="50"/>
  <c r="AS29" i="50"/>
  <c r="AT29" i="50"/>
  <c r="AU29" i="50"/>
  <c r="AV29" i="50"/>
  <c r="AW29" i="50"/>
  <c r="AX29" i="50"/>
  <c r="AY29" i="50"/>
  <c r="AZ29" i="50"/>
  <c r="BA29" i="50"/>
  <c r="BB29" i="50"/>
  <c r="F29" i="51"/>
  <c r="G29" i="51"/>
  <c r="H29" i="51"/>
  <c r="I29" i="51"/>
  <c r="J29" i="51"/>
  <c r="K29" i="51"/>
  <c r="L29" i="51"/>
  <c r="M29" i="51"/>
  <c r="N29" i="51"/>
  <c r="O29" i="51"/>
  <c r="P29" i="51"/>
  <c r="Q29" i="51"/>
  <c r="R29" i="51"/>
  <c r="S29" i="51"/>
  <c r="T29" i="51"/>
  <c r="U29" i="51"/>
  <c r="V29" i="51"/>
  <c r="W29" i="51"/>
  <c r="X29" i="51"/>
  <c r="Y29" i="51"/>
  <c r="Z29" i="51"/>
  <c r="AA29" i="51"/>
  <c r="AB29" i="51"/>
  <c r="AC29" i="51"/>
  <c r="AD29" i="51"/>
  <c r="AE29" i="51"/>
  <c r="AF29" i="51"/>
  <c r="AG29" i="51"/>
  <c r="AH29" i="51"/>
  <c r="AI29" i="51"/>
  <c r="AJ29" i="51"/>
  <c r="AK29" i="51"/>
  <c r="AL29" i="51"/>
  <c r="AM29" i="51"/>
  <c r="AN29" i="51"/>
  <c r="AO29" i="51"/>
  <c r="AP29" i="51"/>
  <c r="AQ29" i="51"/>
  <c r="AR29" i="51"/>
  <c r="AS29" i="51"/>
  <c r="AT29" i="51"/>
  <c r="AU29" i="51"/>
  <c r="AV29" i="51"/>
  <c r="AW29" i="51"/>
  <c r="AX29" i="51"/>
  <c r="AY29" i="51"/>
  <c r="AZ29" i="51"/>
  <c r="BA29" i="51"/>
  <c r="BB29" i="51"/>
  <c r="F29" i="52"/>
  <c r="G29" i="52"/>
  <c r="H29" i="52"/>
  <c r="I29" i="52"/>
  <c r="J29" i="52"/>
  <c r="K29" i="52"/>
  <c r="L29" i="52"/>
  <c r="M29" i="52"/>
  <c r="N29" i="52"/>
  <c r="O29" i="52"/>
  <c r="P29" i="52"/>
  <c r="Q29" i="52"/>
  <c r="R29" i="52"/>
  <c r="S29" i="52"/>
  <c r="T29" i="52"/>
  <c r="U29" i="52"/>
  <c r="V29" i="52"/>
  <c r="W29" i="52"/>
  <c r="X29" i="52"/>
  <c r="Y29" i="52"/>
  <c r="Z29" i="52"/>
  <c r="AA29" i="52"/>
  <c r="AB29" i="52"/>
  <c r="AC29" i="52"/>
  <c r="AD29" i="52"/>
  <c r="AE29" i="52"/>
  <c r="AF29" i="52"/>
  <c r="AG29" i="52"/>
  <c r="AH29" i="52"/>
  <c r="AI29" i="52"/>
  <c r="AJ29" i="52"/>
  <c r="AK29" i="52"/>
  <c r="AL29" i="52"/>
  <c r="AM29" i="52"/>
  <c r="AN29" i="52"/>
  <c r="AO29" i="52"/>
  <c r="AP29" i="52"/>
  <c r="AQ29" i="52"/>
  <c r="AR29" i="52"/>
  <c r="AS29" i="52"/>
  <c r="AT29" i="52"/>
  <c r="AU29" i="52"/>
  <c r="AV29" i="52"/>
  <c r="AW29" i="52"/>
  <c r="AX29" i="52"/>
  <c r="AY29" i="52"/>
  <c r="AZ29" i="52"/>
  <c r="BA29" i="52"/>
  <c r="BB29" i="52"/>
  <c r="F26" i="49"/>
  <c r="G26" i="49"/>
  <c r="H26" i="49"/>
  <c r="I26" i="49"/>
  <c r="J26" i="49"/>
  <c r="K26" i="49"/>
  <c r="L26" i="49"/>
  <c r="M26" i="49"/>
  <c r="N26" i="49"/>
  <c r="O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AB26" i="49"/>
  <c r="AC26" i="49"/>
  <c r="AD26" i="49"/>
  <c r="AE26" i="49"/>
  <c r="AF26" i="49"/>
  <c r="AG26" i="49"/>
  <c r="AH26" i="49"/>
  <c r="AI26" i="49"/>
  <c r="AJ26" i="49"/>
  <c r="AK26" i="49"/>
  <c r="AL26" i="49"/>
  <c r="AM26" i="49"/>
  <c r="AN26" i="49"/>
  <c r="AO26" i="49"/>
  <c r="AP26" i="49"/>
  <c r="AQ26" i="49"/>
  <c r="AR26" i="49"/>
  <c r="AS26" i="49"/>
  <c r="AT26" i="49"/>
  <c r="AU26" i="49"/>
  <c r="AV26" i="49"/>
  <c r="AW26" i="49"/>
  <c r="AX26" i="49"/>
  <c r="AY26" i="49"/>
  <c r="AZ26" i="49"/>
  <c r="BA26" i="49"/>
  <c r="BB26" i="49"/>
  <c r="F26" i="50"/>
  <c r="G26" i="50"/>
  <c r="H26" i="50"/>
  <c r="I26" i="50"/>
  <c r="J26" i="50"/>
  <c r="K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AB26" i="50"/>
  <c r="AC26" i="50"/>
  <c r="AD26" i="50"/>
  <c r="AE26" i="50"/>
  <c r="AF26" i="50"/>
  <c r="AG26" i="50"/>
  <c r="AH26" i="50"/>
  <c r="AI26" i="50"/>
  <c r="AJ26" i="50"/>
  <c r="AK26" i="50"/>
  <c r="AL26" i="50"/>
  <c r="AM26" i="50"/>
  <c r="AN26" i="50"/>
  <c r="AO26" i="50"/>
  <c r="AP26" i="50"/>
  <c r="AQ26" i="50"/>
  <c r="AR26" i="50"/>
  <c r="AS26" i="50"/>
  <c r="AT26" i="50"/>
  <c r="AU26" i="50"/>
  <c r="AV26" i="50"/>
  <c r="AW26" i="50"/>
  <c r="AX26" i="50"/>
  <c r="AY26" i="50"/>
  <c r="AZ26" i="50"/>
  <c r="BA26" i="50"/>
  <c r="BB26" i="50"/>
  <c r="F26" i="51"/>
  <c r="G26" i="51"/>
  <c r="H26" i="51"/>
  <c r="I26" i="51"/>
  <c r="J26" i="51"/>
  <c r="K26" i="51"/>
  <c r="L26" i="51"/>
  <c r="M26" i="51"/>
  <c r="N26" i="51"/>
  <c r="O26" i="51"/>
  <c r="P26" i="51"/>
  <c r="Q26" i="51"/>
  <c r="R26" i="51"/>
  <c r="S26" i="51"/>
  <c r="T26" i="51"/>
  <c r="U26" i="51"/>
  <c r="V26" i="51"/>
  <c r="W26" i="51"/>
  <c r="X26" i="51"/>
  <c r="Y26" i="51"/>
  <c r="Z26" i="51"/>
  <c r="AA26" i="51"/>
  <c r="AB26" i="51"/>
  <c r="AC26" i="51"/>
  <c r="AD26" i="51"/>
  <c r="AE26" i="51"/>
  <c r="AF26" i="51"/>
  <c r="AG26" i="51"/>
  <c r="AH26" i="51"/>
  <c r="AI26" i="51"/>
  <c r="AJ26" i="51"/>
  <c r="AK26" i="51"/>
  <c r="AL26" i="51"/>
  <c r="AM26" i="51"/>
  <c r="AN26" i="51"/>
  <c r="AO26" i="51"/>
  <c r="AP26" i="51"/>
  <c r="AQ26" i="51"/>
  <c r="AR26" i="51"/>
  <c r="AS26" i="51"/>
  <c r="AT26" i="51"/>
  <c r="AU26" i="51"/>
  <c r="AV26" i="51"/>
  <c r="AW26" i="51"/>
  <c r="AX26" i="51"/>
  <c r="AY26" i="51"/>
  <c r="AZ26" i="51"/>
  <c r="BA26" i="51"/>
  <c r="BB26" i="51"/>
  <c r="F26" i="52"/>
  <c r="G26" i="52"/>
  <c r="H26" i="52"/>
  <c r="I26" i="52"/>
  <c r="J26" i="52"/>
  <c r="K26" i="52"/>
  <c r="L26" i="52"/>
  <c r="M26" i="52"/>
  <c r="N26" i="52"/>
  <c r="O26" i="52"/>
  <c r="P26" i="52"/>
  <c r="Q26" i="52"/>
  <c r="R26" i="52"/>
  <c r="S26" i="52"/>
  <c r="T26" i="52"/>
  <c r="U26" i="52"/>
  <c r="V26" i="52"/>
  <c r="W26" i="52"/>
  <c r="X26" i="52"/>
  <c r="Y26" i="52"/>
  <c r="Z26" i="52"/>
  <c r="AA26" i="52"/>
  <c r="AB26" i="52"/>
  <c r="AC26" i="52"/>
  <c r="AD26" i="52"/>
  <c r="AE26" i="52"/>
  <c r="AF26" i="52"/>
  <c r="AG26" i="52"/>
  <c r="AH26" i="52"/>
  <c r="AI26" i="52"/>
  <c r="AJ26" i="52"/>
  <c r="AK26" i="52"/>
  <c r="AL26" i="52"/>
  <c r="AM26" i="52"/>
  <c r="AN26" i="52"/>
  <c r="AO26" i="52"/>
  <c r="AP26" i="52"/>
  <c r="AQ26" i="52"/>
  <c r="AR26" i="52"/>
  <c r="AS26" i="52"/>
  <c r="AT26" i="52"/>
  <c r="AU26" i="52"/>
  <c r="AV26" i="52"/>
  <c r="AW26" i="52"/>
  <c r="AX26" i="52"/>
  <c r="AY26" i="52"/>
  <c r="AZ26" i="52"/>
  <c r="BA26" i="52"/>
  <c r="BB26" i="52"/>
  <c r="F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V23" i="49"/>
  <c r="W23" i="49"/>
  <c r="X23" i="49"/>
  <c r="Y23" i="49"/>
  <c r="Z23" i="49"/>
  <c r="AA23" i="49"/>
  <c r="AB23" i="49"/>
  <c r="AC23" i="49"/>
  <c r="AD23" i="49"/>
  <c r="AE23" i="49"/>
  <c r="AF23" i="49"/>
  <c r="AG23" i="49"/>
  <c r="AH23" i="49"/>
  <c r="AI23" i="49"/>
  <c r="AJ23" i="49"/>
  <c r="AK23" i="49"/>
  <c r="AL23" i="49"/>
  <c r="AM23" i="49"/>
  <c r="AN23" i="49"/>
  <c r="AO23" i="49"/>
  <c r="AP23" i="49"/>
  <c r="AQ23" i="49"/>
  <c r="AR23" i="49"/>
  <c r="AS23" i="49"/>
  <c r="AT23" i="49"/>
  <c r="AU23" i="49"/>
  <c r="AV23" i="49"/>
  <c r="AW23" i="49"/>
  <c r="AX23" i="49"/>
  <c r="AY23" i="49"/>
  <c r="AZ23" i="49"/>
  <c r="BA23" i="49"/>
  <c r="BB23" i="49"/>
  <c r="F23" i="50"/>
  <c r="G23" i="50"/>
  <c r="H23" i="50"/>
  <c r="I23" i="50"/>
  <c r="J23" i="50"/>
  <c r="K23" i="50"/>
  <c r="L23" i="50"/>
  <c r="M23" i="50"/>
  <c r="N23" i="50"/>
  <c r="O23" i="50"/>
  <c r="P23" i="50"/>
  <c r="Q23" i="50"/>
  <c r="R23" i="50"/>
  <c r="S23" i="50"/>
  <c r="T23" i="50"/>
  <c r="U23" i="50"/>
  <c r="V23" i="50"/>
  <c r="W23" i="50"/>
  <c r="X23" i="50"/>
  <c r="Y23" i="50"/>
  <c r="Z23" i="50"/>
  <c r="AA23" i="50"/>
  <c r="AB23" i="50"/>
  <c r="AC23" i="50"/>
  <c r="AD23" i="50"/>
  <c r="AE23" i="50"/>
  <c r="AF23" i="50"/>
  <c r="AG23" i="50"/>
  <c r="AH23" i="50"/>
  <c r="AI23" i="50"/>
  <c r="AJ23" i="50"/>
  <c r="AK23" i="50"/>
  <c r="AL23" i="50"/>
  <c r="AM23" i="50"/>
  <c r="AN23" i="50"/>
  <c r="AO23" i="50"/>
  <c r="AP23" i="50"/>
  <c r="AQ23" i="50"/>
  <c r="AR23" i="50"/>
  <c r="AS23" i="50"/>
  <c r="AT23" i="50"/>
  <c r="AU23" i="50"/>
  <c r="AV23" i="50"/>
  <c r="AW23" i="50"/>
  <c r="AX23" i="50"/>
  <c r="AY23" i="50"/>
  <c r="AZ23" i="50"/>
  <c r="BA23" i="50"/>
  <c r="BB23" i="50"/>
  <c r="F23" i="51"/>
  <c r="G23" i="51"/>
  <c r="H23" i="51"/>
  <c r="I23" i="51"/>
  <c r="J23" i="51"/>
  <c r="K23" i="51"/>
  <c r="L23" i="51"/>
  <c r="M23" i="51"/>
  <c r="N23" i="51"/>
  <c r="O23" i="51"/>
  <c r="P23" i="51"/>
  <c r="Q23" i="51"/>
  <c r="R23" i="51"/>
  <c r="S23" i="51"/>
  <c r="T23" i="51"/>
  <c r="U23" i="51"/>
  <c r="V23" i="51"/>
  <c r="W23" i="51"/>
  <c r="X23" i="51"/>
  <c r="Y23" i="51"/>
  <c r="Z23" i="51"/>
  <c r="AA23" i="51"/>
  <c r="AB23" i="51"/>
  <c r="AC23" i="51"/>
  <c r="AD23" i="51"/>
  <c r="AE23" i="51"/>
  <c r="AF23" i="51"/>
  <c r="AG23" i="51"/>
  <c r="AH23" i="51"/>
  <c r="AI23" i="51"/>
  <c r="AJ23" i="51"/>
  <c r="AK23" i="51"/>
  <c r="AL23" i="51"/>
  <c r="AM23" i="51"/>
  <c r="AN23" i="51"/>
  <c r="AO23" i="51"/>
  <c r="AP23" i="51"/>
  <c r="AQ23" i="51"/>
  <c r="AR23" i="51"/>
  <c r="AS23" i="51"/>
  <c r="AT23" i="51"/>
  <c r="AU23" i="51"/>
  <c r="AV23" i="51"/>
  <c r="AW23" i="51"/>
  <c r="AX23" i="51"/>
  <c r="AY23" i="51"/>
  <c r="AZ23" i="51"/>
  <c r="BA23" i="51"/>
  <c r="BB23" i="51"/>
  <c r="F23" i="52"/>
  <c r="G23" i="52"/>
  <c r="H23" i="52"/>
  <c r="I23" i="52"/>
  <c r="J23" i="52"/>
  <c r="K23" i="52"/>
  <c r="L23" i="52"/>
  <c r="M23" i="52"/>
  <c r="N23" i="52"/>
  <c r="O23" i="52"/>
  <c r="P23" i="52"/>
  <c r="Q23" i="52"/>
  <c r="R23" i="52"/>
  <c r="S23" i="52"/>
  <c r="T23" i="52"/>
  <c r="U23" i="52"/>
  <c r="V23" i="52"/>
  <c r="W23" i="52"/>
  <c r="X23" i="52"/>
  <c r="Y23" i="52"/>
  <c r="Z23" i="52"/>
  <c r="AA23" i="52"/>
  <c r="AB23" i="52"/>
  <c r="AC23" i="52"/>
  <c r="AD23" i="52"/>
  <c r="AE23" i="52"/>
  <c r="AF23" i="52"/>
  <c r="AG23" i="52"/>
  <c r="AH23" i="52"/>
  <c r="AI23" i="52"/>
  <c r="AJ23" i="52"/>
  <c r="AK23" i="52"/>
  <c r="AL23" i="52"/>
  <c r="AM23" i="52"/>
  <c r="AN23" i="52"/>
  <c r="AO23" i="52"/>
  <c r="AP23" i="52"/>
  <c r="AQ23" i="52"/>
  <c r="AR23" i="52"/>
  <c r="AS23" i="52"/>
  <c r="AT23" i="52"/>
  <c r="AU23" i="52"/>
  <c r="AV23" i="52"/>
  <c r="AW23" i="52"/>
  <c r="AX23" i="52"/>
  <c r="AY23" i="52"/>
  <c r="AZ23" i="52"/>
  <c r="BA23" i="52"/>
  <c r="BB23" i="52"/>
  <c r="F17" i="49"/>
  <c r="G17" i="49"/>
  <c r="H17" i="49"/>
  <c r="I17" i="49"/>
  <c r="J17" i="49"/>
  <c r="K17" i="49"/>
  <c r="L17" i="49"/>
  <c r="M17" i="49"/>
  <c r="N17" i="49"/>
  <c r="O17" i="49"/>
  <c r="P17" i="49"/>
  <c r="Q17" i="49"/>
  <c r="R17" i="49"/>
  <c r="S17" i="49"/>
  <c r="T17" i="49"/>
  <c r="U17" i="49"/>
  <c r="V17" i="49"/>
  <c r="W17" i="49"/>
  <c r="X17" i="49"/>
  <c r="Y17" i="49"/>
  <c r="Z17" i="49"/>
  <c r="AA17" i="49"/>
  <c r="AB17" i="49"/>
  <c r="AC17" i="49"/>
  <c r="AD17" i="49"/>
  <c r="AE17" i="49"/>
  <c r="AF17" i="49"/>
  <c r="AG17" i="49"/>
  <c r="AH17" i="49"/>
  <c r="AI17" i="49"/>
  <c r="AJ17" i="49"/>
  <c r="AK17" i="49"/>
  <c r="AL17" i="49"/>
  <c r="AM17" i="49"/>
  <c r="AN17" i="49"/>
  <c r="AO17" i="49"/>
  <c r="AP17" i="49"/>
  <c r="AQ17" i="49"/>
  <c r="AR17" i="49"/>
  <c r="AS17" i="49"/>
  <c r="AT17" i="49"/>
  <c r="AU17" i="49"/>
  <c r="AV17" i="49"/>
  <c r="AW17" i="49"/>
  <c r="AX17" i="49"/>
  <c r="AY17" i="49"/>
  <c r="AZ17" i="49"/>
  <c r="BA17" i="49"/>
  <c r="BB17" i="49"/>
  <c r="F17" i="50"/>
  <c r="G17" i="50"/>
  <c r="H17" i="50"/>
  <c r="I17" i="50"/>
  <c r="J17" i="50"/>
  <c r="K17" i="50"/>
  <c r="L17" i="50"/>
  <c r="M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AI17" i="50"/>
  <c r="AJ17" i="50"/>
  <c r="AK17" i="50"/>
  <c r="AL17" i="50"/>
  <c r="AM17" i="50"/>
  <c r="AN17" i="50"/>
  <c r="AO17" i="50"/>
  <c r="AP17" i="50"/>
  <c r="AQ17" i="50"/>
  <c r="AR17" i="50"/>
  <c r="AS17" i="50"/>
  <c r="AT17" i="50"/>
  <c r="AU17" i="50"/>
  <c r="AV17" i="50"/>
  <c r="AW17" i="50"/>
  <c r="AX17" i="50"/>
  <c r="AY17" i="50"/>
  <c r="AZ17" i="50"/>
  <c r="BA17" i="50"/>
  <c r="BB17" i="50"/>
  <c r="F17" i="51"/>
  <c r="G17" i="51"/>
  <c r="H17" i="51"/>
  <c r="I17" i="51"/>
  <c r="J17" i="51"/>
  <c r="K17" i="51"/>
  <c r="L17" i="51"/>
  <c r="M17" i="51"/>
  <c r="N17" i="51"/>
  <c r="O17" i="51"/>
  <c r="P17" i="51"/>
  <c r="Q17" i="51"/>
  <c r="R17" i="51"/>
  <c r="S17" i="51"/>
  <c r="T17" i="51"/>
  <c r="U17" i="51"/>
  <c r="V17" i="51"/>
  <c r="W17" i="51"/>
  <c r="X17" i="51"/>
  <c r="Y17" i="51"/>
  <c r="Z17" i="51"/>
  <c r="AA17" i="51"/>
  <c r="AB17" i="51"/>
  <c r="AC17" i="51"/>
  <c r="AD17" i="51"/>
  <c r="AE17" i="51"/>
  <c r="AF17" i="51"/>
  <c r="AG17" i="51"/>
  <c r="AH17" i="51"/>
  <c r="AI17" i="51"/>
  <c r="AJ17" i="51"/>
  <c r="AK17" i="51"/>
  <c r="AL17" i="51"/>
  <c r="AM17" i="51"/>
  <c r="AN17" i="51"/>
  <c r="AO17" i="51"/>
  <c r="AP17" i="51"/>
  <c r="AQ17" i="51"/>
  <c r="AR17" i="51"/>
  <c r="AS17" i="51"/>
  <c r="AT17" i="51"/>
  <c r="AU17" i="51"/>
  <c r="AV17" i="51"/>
  <c r="AW17" i="51"/>
  <c r="AX17" i="51"/>
  <c r="AY17" i="51"/>
  <c r="AZ17" i="51"/>
  <c r="BA17" i="51"/>
  <c r="BB17" i="51"/>
  <c r="F17" i="52"/>
  <c r="G17" i="52"/>
  <c r="H17" i="52"/>
  <c r="I17" i="52"/>
  <c r="J17" i="52"/>
  <c r="K17" i="52"/>
  <c r="L17" i="52"/>
  <c r="M17" i="52"/>
  <c r="N17" i="52"/>
  <c r="O17" i="52"/>
  <c r="P17" i="52"/>
  <c r="Q17" i="52"/>
  <c r="R17" i="52"/>
  <c r="S17" i="52"/>
  <c r="T17" i="52"/>
  <c r="U17" i="52"/>
  <c r="V17" i="52"/>
  <c r="W17" i="52"/>
  <c r="X17" i="52"/>
  <c r="Y17" i="52"/>
  <c r="Z17" i="52"/>
  <c r="AA17" i="52"/>
  <c r="AB17" i="52"/>
  <c r="AC17" i="52"/>
  <c r="AD17" i="52"/>
  <c r="AE17" i="52"/>
  <c r="AF17" i="52"/>
  <c r="AG17" i="52"/>
  <c r="AH17" i="52"/>
  <c r="AI17" i="52"/>
  <c r="AJ17" i="52"/>
  <c r="AK17" i="52"/>
  <c r="AL17" i="52"/>
  <c r="AM17" i="52"/>
  <c r="AN17" i="52"/>
  <c r="AO17" i="52"/>
  <c r="AP17" i="52"/>
  <c r="AQ17" i="52"/>
  <c r="AR17" i="52"/>
  <c r="AS17" i="52"/>
  <c r="AT17" i="52"/>
  <c r="AU17" i="52"/>
  <c r="AV17" i="52"/>
  <c r="AW17" i="52"/>
  <c r="AX17" i="52"/>
  <c r="AY17" i="52"/>
  <c r="AZ17" i="52"/>
  <c r="BA17" i="52"/>
  <c r="BB17" i="52"/>
  <c r="F14" i="49"/>
  <c r="G14" i="49"/>
  <c r="H14" i="49"/>
  <c r="I14" i="49"/>
  <c r="J14" i="49"/>
  <c r="K14" i="49"/>
  <c r="L14" i="49"/>
  <c r="M14" i="49"/>
  <c r="N14" i="49"/>
  <c r="O14" i="49"/>
  <c r="P14" i="49"/>
  <c r="Q14" i="49"/>
  <c r="R14" i="49"/>
  <c r="S14" i="49"/>
  <c r="T14" i="49"/>
  <c r="U14" i="49"/>
  <c r="V14" i="49"/>
  <c r="W14" i="49"/>
  <c r="X14" i="49"/>
  <c r="Y14" i="49"/>
  <c r="Z14" i="49"/>
  <c r="AA14" i="49"/>
  <c r="AB14" i="49"/>
  <c r="AC14" i="49"/>
  <c r="AD14" i="49"/>
  <c r="AE14" i="49"/>
  <c r="AF14" i="49"/>
  <c r="AG14" i="49"/>
  <c r="AH14" i="49"/>
  <c r="AI14" i="49"/>
  <c r="AJ14" i="49"/>
  <c r="AK14" i="49"/>
  <c r="AL14" i="49"/>
  <c r="AM14" i="49"/>
  <c r="AN14" i="49"/>
  <c r="AO14" i="49"/>
  <c r="AP14" i="49"/>
  <c r="AQ14" i="49"/>
  <c r="AR14" i="49"/>
  <c r="AS14" i="49"/>
  <c r="AT14" i="49"/>
  <c r="AU14" i="49"/>
  <c r="AV14" i="49"/>
  <c r="AW14" i="49"/>
  <c r="AX14" i="49"/>
  <c r="AY14" i="49"/>
  <c r="AZ14" i="49"/>
  <c r="BA14" i="49"/>
  <c r="BB14" i="49"/>
  <c r="F14" i="50"/>
  <c r="G14" i="50"/>
  <c r="H14" i="50"/>
  <c r="I14" i="50"/>
  <c r="J14" i="50"/>
  <c r="K14" i="50"/>
  <c r="L14" i="50"/>
  <c r="M14" i="50"/>
  <c r="N14" i="50"/>
  <c r="O14" i="50"/>
  <c r="P14" i="50"/>
  <c r="Q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F14" i="50"/>
  <c r="AG14" i="50"/>
  <c r="AH14" i="50"/>
  <c r="AI14" i="50"/>
  <c r="AJ14" i="50"/>
  <c r="AK14" i="50"/>
  <c r="AL14" i="50"/>
  <c r="AM14" i="50"/>
  <c r="AN14" i="50"/>
  <c r="AO14" i="50"/>
  <c r="AP14" i="50"/>
  <c r="AQ14" i="50"/>
  <c r="AR14" i="50"/>
  <c r="AS14" i="50"/>
  <c r="AT14" i="50"/>
  <c r="AU14" i="50"/>
  <c r="AV14" i="50"/>
  <c r="AW14" i="50"/>
  <c r="AX14" i="50"/>
  <c r="AY14" i="50"/>
  <c r="AZ14" i="50"/>
  <c r="BA14" i="50"/>
  <c r="BB14" i="50"/>
  <c r="F14" i="51"/>
  <c r="G14" i="51"/>
  <c r="H14" i="51"/>
  <c r="I14" i="51"/>
  <c r="J14" i="51"/>
  <c r="K14" i="51"/>
  <c r="L14" i="51"/>
  <c r="M14" i="51"/>
  <c r="N14" i="51"/>
  <c r="O14" i="51"/>
  <c r="P14" i="51"/>
  <c r="Q14" i="51"/>
  <c r="R14" i="51"/>
  <c r="S14" i="51"/>
  <c r="T14" i="51"/>
  <c r="U14" i="51"/>
  <c r="V14" i="51"/>
  <c r="W14" i="51"/>
  <c r="X14" i="51"/>
  <c r="Y14" i="51"/>
  <c r="Z14" i="51"/>
  <c r="AA14" i="51"/>
  <c r="AB14" i="51"/>
  <c r="AC14" i="51"/>
  <c r="AD14" i="51"/>
  <c r="AE14" i="51"/>
  <c r="AF14" i="51"/>
  <c r="AG14" i="51"/>
  <c r="AH14" i="51"/>
  <c r="AI14" i="51"/>
  <c r="AJ14" i="51"/>
  <c r="AK14" i="51"/>
  <c r="AL14" i="51"/>
  <c r="AM14" i="51"/>
  <c r="AN14" i="51"/>
  <c r="AO14" i="51"/>
  <c r="AP14" i="51"/>
  <c r="AQ14" i="51"/>
  <c r="AR14" i="51"/>
  <c r="AS14" i="51"/>
  <c r="AT14" i="51"/>
  <c r="AU14" i="51"/>
  <c r="AV14" i="51"/>
  <c r="AW14" i="51"/>
  <c r="AX14" i="51"/>
  <c r="AY14" i="51"/>
  <c r="AZ14" i="51"/>
  <c r="BA14" i="51"/>
  <c r="BB14" i="51"/>
  <c r="F14" i="52"/>
  <c r="G14" i="52"/>
  <c r="H14" i="52"/>
  <c r="I14" i="52"/>
  <c r="J14" i="52"/>
  <c r="K14" i="52"/>
  <c r="L14" i="52"/>
  <c r="M14" i="52"/>
  <c r="N14" i="52"/>
  <c r="O14" i="52"/>
  <c r="P14" i="52"/>
  <c r="Q14" i="52"/>
  <c r="R14" i="52"/>
  <c r="S14" i="52"/>
  <c r="T14" i="52"/>
  <c r="U14" i="52"/>
  <c r="V14" i="52"/>
  <c r="W14" i="52"/>
  <c r="X14" i="52"/>
  <c r="Y14" i="52"/>
  <c r="Z14" i="52"/>
  <c r="AA14" i="52"/>
  <c r="AB14" i="52"/>
  <c r="AC14" i="52"/>
  <c r="AD14" i="52"/>
  <c r="AE14" i="52"/>
  <c r="AF14" i="52"/>
  <c r="AG14" i="52"/>
  <c r="AH14" i="52"/>
  <c r="AI14" i="52"/>
  <c r="AJ14" i="52"/>
  <c r="AK14" i="52"/>
  <c r="AL14" i="52"/>
  <c r="AM14" i="52"/>
  <c r="AN14" i="52"/>
  <c r="AO14" i="52"/>
  <c r="AP14" i="52"/>
  <c r="AQ14" i="52"/>
  <c r="AR14" i="52"/>
  <c r="AS14" i="52"/>
  <c r="AT14" i="52"/>
  <c r="AU14" i="52"/>
  <c r="AV14" i="52"/>
  <c r="AW14" i="52"/>
  <c r="AX14" i="52"/>
  <c r="AY14" i="52"/>
  <c r="AZ14" i="52"/>
  <c r="BA14" i="52"/>
  <c r="BB14" i="52"/>
  <c r="F11" i="49"/>
  <c r="G11" i="49"/>
  <c r="H11" i="49"/>
  <c r="I11" i="49"/>
  <c r="J11" i="49"/>
  <c r="K11" i="49"/>
  <c r="L11" i="49"/>
  <c r="M11" i="49"/>
  <c r="N11" i="49"/>
  <c r="O11" i="49"/>
  <c r="P11" i="49"/>
  <c r="Q11" i="49"/>
  <c r="R11" i="49"/>
  <c r="S11" i="49"/>
  <c r="T11" i="49"/>
  <c r="U11" i="49"/>
  <c r="V11" i="49"/>
  <c r="W11" i="49"/>
  <c r="X11" i="49"/>
  <c r="Y11" i="49"/>
  <c r="Z11" i="49"/>
  <c r="AA11" i="49"/>
  <c r="AB11" i="49"/>
  <c r="AC11" i="49"/>
  <c r="AD11" i="49"/>
  <c r="AE11" i="49"/>
  <c r="AF11" i="49"/>
  <c r="AG11" i="49"/>
  <c r="AH11" i="49"/>
  <c r="AI11" i="49"/>
  <c r="AJ11" i="49"/>
  <c r="AK11" i="49"/>
  <c r="AL11" i="49"/>
  <c r="AM11" i="49"/>
  <c r="AN11" i="49"/>
  <c r="AO11" i="49"/>
  <c r="AP11" i="49"/>
  <c r="AQ11" i="49"/>
  <c r="AR11" i="49"/>
  <c r="AS11" i="49"/>
  <c r="AT11" i="49"/>
  <c r="AU11" i="49"/>
  <c r="AV11" i="49"/>
  <c r="AW11" i="49"/>
  <c r="AX11" i="49"/>
  <c r="AY11" i="49"/>
  <c r="AZ11" i="49"/>
  <c r="BA11" i="49"/>
  <c r="BB11" i="49"/>
  <c r="F11" i="50"/>
  <c r="G11" i="50"/>
  <c r="H11" i="50"/>
  <c r="I11" i="50"/>
  <c r="J11" i="50"/>
  <c r="K11" i="50"/>
  <c r="L11" i="50"/>
  <c r="M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C11" i="50"/>
  <c r="AD11" i="50"/>
  <c r="AE11" i="50"/>
  <c r="AF11" i="50"/>
  <c r="AG11" i="50"/>
  <c r="AH11" i="50"/>
  <c r="AI11" i="50"/>
  <c r="AJ11" i="50"/>
  <c r="AK11" i="50"/>
  <c r="AL11" i="50"/>
  <c r="AM11" i="50"/>
  <c r="AN11" i="50"/>
  <c r="AO11" i="50"/>
  <c r="AP11" i="50"/>
  <c r="AQ11" i="50"/>
  <c r="AR11" i="50"/>
  <c r="AS11" i="50"/>
  <c r="AT11" i="50"/>
  <c r="AU11" i="50"/>
  <c r="AV11" i="50"/>
  <c r="AW11" i="50"/>
  <c r="AX11" i="50"/>
  <c r="AY11" i="50"/>
  <c r="AZ11" i="50"/>
  <c r="BA11" i="50"/>
  <c r="BB11" i="50"/>
  <c r="F11" i="51"/>
  <c r="G11" i="51"/>
  <c r="H11" i="51"/>
  <c r="I11" i="51"/>
  <c r="J11" i="51"/>
  <c r="K11" i="51"/>
  <c r="L11" i="51"/>
  <c r="M11" i="51"/>
  <c r="N11" i="51"/>
  <c r="O11" i="51"/>
  <c r="P11" i="51"/>
  <c r="Q11" i="51"/>
  <c r="R11" i="51"/>
  <c r="S11" i="51"/>
  <c r="T11" i="51"/>
  <c r="U11" i="51"/>
  <c r="V11" i="51"/>
  <c r="W11" i="51"/>
  <c r="X11" i="51"/>
  <c r="Y11" i="51"/>
  <c r="Z11" i="51"/>
  <c r="AA11" i="51"/>
  <c r="AB11" i="51"/>
  <c r="AC11" i="51"/>
  <c r="AD11" i="51"/>
  <c r="AE11" i="51"/>
  <c r="AF11" i="51"/>
  <c r="AG11" i="51"/>
  <c r="AH11" i="51"/>
  <c r="AI11" i="51"/>
  <c r="AJ11" i="51"/>
  <c r="AK11" i="51"/>
  <c r="AL11" i="51"/>
  <c r="AM11" i="51"/>
  <c r="AN11" i="51"/>
  <c r="AO11" i="51"/>
  <c r="AP11" i="51"/>
  <c r="AQ11" i="51"/>
  <c r="AR11" i="51"/>
  <c r="AS11" i="51"/>
  <c r="AT11" i="51"/>
  <c r="AU11" i="51"/>
  <c r="AV11" i="51"/>
  <c r="AW11" i="51"/>
  <c r="AX11" i="51"/>
  <c r="AY11" i="51"/>
  <c r="AZ11" i="51"/>
  <c r="BA11" i="51"/>
  <c r="BB11" i="51"/>
  <c r="F11" i="52"/>
  <c r="G11" i="52"/>
  <c r="H11" i="52"/>
  <c r="I11" i="52"/>
  <c r="J11" i="52"/>
  <c r="K11" i="52"/>
  <c r="L11" i="52"/>
  <c r="M11" i="52"/>
  <c r="N11" i="52"/>
  <c r="O11" i="52"/>
  <c r="P11" i="52"/>
  <c r="Q11" i="52"/>
  <c r="R11" i="52"/>
  <c r="S11" i="52"/>
  <c r="T11" i="52"/>
  <c r="U11" i="52"/>
  <c r="V11" i="52"/>
  <c r="W11" i="52"/>
  <c r="X11" i="52"/>
  <c r="Y11" i="52"/>
  <c r="Z11" i="52"/>
  <c r="AA11" i="52"/>
  <c r="AB11" i="52"/>
  <c r="AC11" i="52"/>
  <c r="AD11" i="52"/>
  <c r="AE11" i="52"/>
  <c r="AF11" i="52"/>
  <c r="AG11" i="52"/>
  <c r="AH11" i="52"/>
  <c r="AI11" i="52"/>
  <c r="AJ11" i="52"/>
  <c r="AK11" i="52"/>
  <c r="AL11" i="52"/>
  <c r="AM11" i="52"/>
  <c r="AN11" i="52"/>
  <c r="AO11" i="52"/>
  <c r="AP11" i="52"/>
  <c r="AQ11" i="52"/>
  <c r="AR11" i="52"/>
  <c r="AS11" i="52"/>
  <c r="AT11" i="52"/>
  <c r="AU11" i="52"/>
  <c r="AV11" i="52"/>
  <c r="AW11" i="52"/>
  <c r="AX11" i="52"/>
  <c r="AY11" i="52"/>
  <c r="AZ11" i="52"/>
  <c r="BA11" i="52"/>
  <c r="BB11" i="52"/>
  <c r="F8" i="49"/>
  <c r="G8" i="49"/>
  <c r="H8" i="49"/>
  <c r="I8" i="49"/>
  <c r="J8" i="49"/>
  <c r="K8" i="49"/>
  <c r="L8" i="49"/>
  <c r="M8" i="49"/>
  <c r="N8" i="49"/>
  <c r="O8" i="49"/>
  <c r="P8" i="49"/>
  <c r="Q8" i="49"/>
  <c r="R8" i="49"/>
  <c r="S8" i="49"/>
  <c r="T8" i="49"/>
  <c r="U8" i="49"/>
  <c r="V8" i="49"/>
  <c r="W8" i="49"/>
  <c r="X8" i="49"/>
  <c r="Y8" i="49"/>
  <c r="Z8" i="49"/>
  <c r="AA8" i="49"/>
  <c r="AB8" i="49"/>
  <c r="AC8" i="49"/>
  <c r="AD8" i="49"/>
  <c r="AE8" i="49"/>
  <c r="AF8" i="49"/>
  <c r="AG8" i="49"/>
  <c r="AH8" i="49"/>
  <c r="AI8" i="49"/>
  <c r="AJ8" i="49"/>
  <c r="AK8" i="49"/>
  <c r="AL8" i="49"/>
  <c r="AM8" i="49"/>
  <c r="AN8" i="49"/>
  <c r="AO8" i="49"/>
  <c r="AP8" i="49"/>
  <c r="AQ8" i="49"/>
  <c r="AR8" i="49"/>
  <c r="AS8" i="49"/>
  <c r="AT8" i="49"/>
  <c r="AU8" i="49"/>
  <c r="AV8" i="49"/>
  <c r="AW8" i="49"/>
  <c r="AX8" i="49"/>
  <c r="AY8" i="49"/>
  <c r="AZ8" i="49"/>
  <c r="BA8" i="49"/>
  <c r="BB8" i="49"/>
  <c r="F8" i="50"/>
  <c r="G8" i="50"/>
  <c r="H8" i="50"/>
  <c r="I8" i="50"/>
  <c r="J8" i="50"/>
  <c r="K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Z8" i="50"/>
  <c r="AA8" i="50"/>
  <c r="AB8" i="50"/>
  <c r="AC8" i="50"/>
  <c r="AD8" i="50"/>
  <c r="AE8" i="50"/>
  <c r="AF8" i="50"/>
  <c r="AG8" i="50"/>
  <c r="AH8" i="50"/>
  <c r="AI8" i="50"/>
  <c r="AJ8" i="50"/>
  <c r="AK8" i="50"/>
  <c r="AL8" i="50"/>
  <c r="AM8" i="50"/>
  <c r="AN8" i="50"/>
  <c r="AO8" i="50"/>
  <c r="AP8" i="50"/>
  <c r="AQ8" i="50"/>
  <c r="AR8" i="50"/>
  <c r="AS8" i="50"/>
  <c r="AT8" i="50"/>
  <c r="AU8" i="50"/>
  <c r="AV8" i="50"/>
  <c r="AW8" i="50"/>
  <c r="AX8" i="50"/>
  <c r="AY8" i="50"/>
  <c r="AZ8" i="50"/>
  <c r="BA8" i="50"/>
  <c r="BB8" i="50"/>
  <c r="F8" i="51"/>
  <c r="G8" i="51"/>
  <c r="H8" i="51"/>
  <c r="I8" i="51"/>
  <c r="J8" i="51"/>
  <c r="K8" i="51"/>
  <c r="L8" i="51"/>
  <c r="M8" i="51"/>
  <c r="N8" i="51"/>
  <c r="O8" i="51"/>
  <c r="P8" i="51"/>
  <c r="Q8" i="51"/>
  <c r="R8" i="51"/>
  <c r="S8" i="51"/>
  <c r="T8" i="51"/>
  <c r="U8" i="51"/>
  <c r="V8" i="51"/>
  <c r="W8" i="51"/>
  <c r="X8" i="51"/>
  <c r="Y8" i="51"/>
  <c r="Z8" i="51"/>
  <c r="AA8" i="51"/>
  <c r="AB8" i="51"/>
  <c r="AC8" i="51"/>
  <c r="AD8" i="51"/>
  <c r="AE8" i="51"/>
  <c r="AF8" i="51"/>
  <c r="AG8" i="51"/>
  <c r="AH8" i="51"/>
  <c r="AI8" i="51"/>
  <c r="AJ8" i="51"/>
  <c r="AK8" i="51"/>
  <c r="AL8" i="51"/>
  <c r="AM8" i="51"/>
  <c r="AN8" i="51"/>
  <c r="AO8" i="51"/>
  <c r="AP8" i="51"/>
  <c r="AQ8" i="51"/>
  <c r="AR8" i="51"/>
  <c r="AS8" i="51"/>
  <c r="AT8" i="51"/>
  <c r="AU8" i="51"/>
  <c r="AV8" i="51"/>
  <c r="AW8" i="51"/>
  <c r="AX8" i="51"/>
  <c r="AY8" i="51"/>
  <c r="AZ8" i="51"/>
  <c r="BA8" i="51"/>
  <c r="BB8" i="51"/>
  <c r="F8" i="52"/>
  <c r="G8" i="52"/>
  <c r="H8" i="52"/>
  <c r="I8" i="52"/>
  <c r="J8" i="52"/>
  <c r="K8" i="52"/>
  <c r="L8" i="52"/>
  <c r="M8" i="52"/>
  <c r="N8" i="52"/>
  <c r="O8" i="52"/>
  <c r="P8" i="52"/>
  <c r="Q8" i="52"/>
  <c r="R8" i="52"/>
  <c r="S8" i="52"/>
  <c r="T8" i="52"/>
  <c r="U8" i="52"/>
  <c r="V8" i="52"/>
  <c r="W8" i="52"/>
  <c r="X8" i="52"/>
  <c r="Y8" i="52"/>
  <c r="Z8" i="52"/>
  <c r="AA8" i="52"/>
  <c r="AB8" i="52"/>
  <c r="AC8" i="52"/>
  <c r="AD8" i="52"/>
  <c r="AE8" i="52"/>
  <c r="AF8" i="52"/>
  <c r="AG8" i="52"/>
  <c r="AH8" i="52"/>
  <c r="AI8" i="52"/>
  <c r="AJ8" i="52"/>
  <c r="AK8" i="52"/>
  <c r="AL8" i="52"/>
  <c r="AM8" i="52"/>
  <c r="AN8" i="52"/>
  <c r="AO8" i="52"/>
  <c r="AP8" i="52"/>
  <c r="AQ8" i="52"/>
  <c r="AR8" i="52"/>
  <c r="AS8" i="52"/>
  <c r="AT8" i="52"/>
  <c r="AU8" i="52"/>
  <c r="AV8" i="52"/>
  <c r="AW8" i="52"/>
  <c r="AX8" i="52"/>
  <c r="AY8" i="52"/>
  <c r="AZ8" i="52"/>
  <c r="BA8" i="52"/>
  <c r="BB8" i="52"/>
  <c r="BB62" i="61"/>
  <c r="Z117" i="52" l="1"/>
  <c r="AA117" i="52"/>
  <c r="AB117" i="52"/>
  <c r="AC117" i="52"/>
  <c r="AD117" i="52"/>
  <c r="AE117" i="52"/>
  <c r="AF117" i="52"/>
  <c r="AG117" i="52"/>
  <c r="AH117" i="52"/>
  <c r="AI117" i="52"/>
  <c r="AJ117" i="52"/>
  <c r="AK117" i="52"/>
  <c r="AL117" i="52"/>
  <c r="AM117" i="52"/>
  <c r="AN117" i="52"/>
  <c r="AO117" i="52"/>
  <c r="AP117" i="52"/>
  <c r="AQ117" i="52"/>
  <c r="AR117" i="52"/>
  <c r="AS117" i="52"/>
  <c r="AT117" i="52"/>
  <c r="AU117" i="52"/>
  <c r="AV117" i="52"/>
  <c r="AW117" i="52"/>
  <c r="AX117" i="52"/>
  <c r="AY117" i="52"/>
  <c r="AZ117" i="52"/>
  <c r="BA117" i="52"/>
  <c r="BB117" i="52"/>
  <c r="Z104" i="52"/>
  <c r="AA104" i="52"/>
  <c r="AB104" i="52"/>
  <c r="AC104" i="52"/>
  <c r="AD104" i="52"/>
  <c r="AE104" i="52"/>
  <c r="AF104" i="52"/>
  <c r="AG104" i="52"/>
  <c r="AH104" i="52"/>
  <c r="AI104" i="52"/>
  <c r="AJ104" i="52"/>
  <c r="AK104" i="52"/>
  <c r="AL104" i="52"/>
  <c r="AM104" i="52"/>
  <c r="AN104" i="52"/>
  <c r="AO104" i="52"/>
  <c r="AP104" i="52"/>
  <c r="AQ104" i="52"/>
  <c r="AR104" i="52"/>
  <c r="AS104" i="52"/>
  <c r="AT104" i="52"/>
  <c r="AU104" i="52"/>
  <c r="AV104" i="52"/>
  <c r="AW104" i="52"/>
  <c r="AX104" i="52"/>
  <c r="AY104" i="52"/>
  <c r="AZ104" i="52"/>
  <c r="BA104" i="52"/>
  <c r="BB104" i="52"/>
  <c r="Z105" i="52"/>
  <c r="AA105" i="52"/>
  <c r="AB105" i="52"/>
  <c r="AC105" i="52"/>
  <c r="AD105" i="52"/>
  <c r="AE105" i="52"/>
  <c r="AF105" i="52"/>
  <c r="AG105" i="52"/>
  <c r="AH105" i="52"/>
  <c r="AI105" i="52"/>
  <c r="AJ105" i="52"/>
  <c r="AK105" i="52"/>
  <c r="AL105" i="52"/>
  <c r="AM105" i="52"/>
  <c r="AN105" i="52"/>
  <c r="AO105" i="52"/>
  <c r="AP105" i="52"/>
  <c r="AQ105" i="52"/>
  <c r="AR105" i="52"/>
  <c r="AS105" i="52"/>
  <c r="AT105" i="52"/>
  <c r="AU105" i="52"/>
  <c r="AV105" i="52"/>
  <c r="AW105" i="52"/>
  <c r="AX105" i="52"/>
  <c r="AY105" i="52"/>
  <c r="AZ105" i="52"/>
  <c r="BA105" i="52"/>
  <c r="BB105" i="52"/>
  <c r="Z106" i="52"/>
  <c r="AA106" i="52"/>
  <c r="AB106" i="52"/>
  <c r="AC106" i="52"/>
  <c r="AD106" i="52"/>
  <c r="AE106" i="52"/>
  <c r="AF106" i="52"/>
  <c r="AG106" i="52"/>
  <c r="AH106" i="52"/>
  <c r="AI106" i="52"/>
  <c r="AJ106" i="52"/>
  <c r="AK106" i="52"/>
  <c r="AL106" i="52"/>
  <c r="AM106" i="52"/>
  <c r="AN106" i="52"/>
  <c r="AO106" i="52"/>
  <c r="AP106" i="52"/>
  <c r="AQ106" i="52"/>
  <c r="AR106" i="52"/>
  <c r="AS106" i="52"/>
  <c r="AT106" i="52"/>
  <c r="AU106" i="52"/>
  <c r="AV106" i="52"/>
  <c r="AW106" i="52"/>
  <c r="AX106" i="52"/>
  <c r="AY106" i="52"/>
  <c r="AZ106" i="52"/>
  <c r="BA106" i="52"/>
  <c r="BB106" i="52"/>
  <c r="Z107" i="52"/>
  <c r="AA107" i="52"/>
  <c r="AB107" i="52"/>
  <c r="AC107" i="52"/>
  <c r="AD107" i="52"/>
  <c r="AE107" i="52"/>
  <c r="AF107" i="52"/>
  <c r="AG107" i="52"/>
  <c r="AH107" i="52"/>
  <c r="AI107" i="52"/>
  <c r="AJ107" i="52"/>
  <c r="AK107" i="52"/>
  <c r="AL107" i="52"/>
  <c r="AM107" i="52"/>
  <c r="AN107" i="52"/>
  <c r="AO107" i="52"/>
  <c r="AP107" i="52"/>
  <c r="AQ107" i="52"/>
  <c r="AR107" i="52"/>
  <c r="AS107" i="52"/>
  <c r="AT107" i="52"/>
  <c r="AU107" i="52"/>
  <c r="AV107" i="52"/>
  <c r="AW107" i="52"/>
  <c r="AX107" i="52"/>
  <c r="AY107" i="52"/>
  <c r="AZ107" i="52"/>
  <c r="BA107" i="52"/>
  <c r="BB107" i="52"/>
  <c r="Z92" i="52"/>
  <c r="AA92" i="52"/>
  <c r="AB92" i="52"/>
  <c r="AC92" i="52"/>
  <c r="AD92" i="52"/>
  <c r="AE92" i="52"/>
  <c r="AF92" i="52"/>
  <c r="AG92" i="52"/>
  <c r="AH92" i="52"/>
  <c r="AI92" i="52"/>
  <c r="AJ92" i="52"/>
  <c r="AK92" i="52"/>
  <c r="AL92" i="52"/>
  <c r="AM92" i="52"/>
  <c r="AN92" i="52"/>
  <c r="AO92" i="52"/>
  <c r="AP92" i="52"/>
  <c r="AQ92" i="52"/>
  <c r="AR92" i="52"/>
  <c r="AS92" i="52"/>
  <c r="AT92" i="52"/>
  <c r="AU92" i="52"/>
  <c r="AV92" i="52"/>
  <c r="AW92" i="52"/>
  <c r="AX92" i="52"/>
  <c r="AY92" i="52"/>
  <c r="AZ92" i="52"/>
  <c r="BA92" i="52"/>
  <c r="BB92" i="52"/>
  <c r="Z93" i="52"/>
  <c r="AA93" i="52"/>
  <c r="AB93" i="52"/>
  <c r="AC93" i="52"/>
  <c r="AD93" i="52"/>
  <c r="AE93" i="52"/>
  <c r="AF93" i="52"/>
  <c r="AG93" i="52"/>
  <c r="AH93" i="52"/>
  <c r="AI93" i="52"/>
  <c r="AJ93" i="52"/>
  <c r="AK93" i="52"/>
  <c r="AL93" i="52"/>
  <c r="AM93" i="52"/>
  <c r="AN93" i="52"/>
  <c r="AO93" i="52"/>
  <c r="AP93" i="52"/>
  <c r="AQ93" i="52"/>
  <c r="AR93" i="52"/>
  <c r="AS93" i="52"/>
  <c r="AT93" i="52"/>
  <c r="AU93" i="52"/>
  <c r="AV93" i="52"/>
  <c r="AW93" i="52"/>
  <c r="AX93" i="52"/>
  <c r="AY93" i="52"/>
  <c r="AZ93" i="52"/>
  <c r="BA93" i="52"/>
  <c r="BB93" i="52"/>
  <c r="Z94" i="52"/>
  <c r="AA94" i="52"/>
  <c r="AB94" i="52"/>
  <c r="AC94" i="52"/>
  <c r="AD94" i="52"/>
  <c r="AE94" i="52"/>
  <c r="AF94" i="52"/>
  <c r="AG94" i="52"/>
  <c r="AH94" i="52"/>
  <c r="AI94" i="52"/>
  <c r="AJ94" i="52"/>
  <c r="AK94" i="52"/>
  <c r="AL94" i="52"/>
  <c r="AM94" i="52"/>
  <c r="AN94" i="52"/>
  <c r="AO94" i="52"/>
  <c r="AP94" i="52"/>
  <c r="AQ94" i="52"/>
  <c r="AR94" i="52"/>
  <c r="AS94" i="52"/>
  <c r="AT94" i="52"/>
  <c r="AU94" i="52"/>
  <c r="AV94" i="52"/>
  <c r="AW94" i="52"/>
  <c r="AX94" i="52"/>
  <c r="AY94" i="52"/>
  <c r="AZ94" i="52"/>
  <c r="BA94" i="52"/>
  <c r="BB94" i="52"/>
  <c r="Z95" i="52"/>
  <c r="AA95" i="52"/>
  <c r="AB95" i="52"/>
  <c r="AC95" i="52"/>
  <c r="AD95" i="52"/>
  <c r="AE95" i="52"/>
  <c r="AF95" i="52"/>
  <c r="AG95" i="52"/>
  <c r="AH95" i="52"/>
  <c r="AI95" i="52"/>
  <c r="AJ95" i="52"/>
  <c r="AK95" i="52"/>
  <c r="AL95" i="52"/>
  <c r="AM95" i="52"/>
  <c r="AN95" i="52"/>
  <c r="AO95" i="52"/>
  <c r="AP95" i="52"/>
  <c r="AQ95" i="52"/>
  <c r="AR95" i="52"/>
  <c r="AS95" i="52"/>
  <c r="AT95" i="52"/>
  <c r="AU95" i="52"/>
  <c r="AV95" i="52"/>
  <c r="AW95" i="52"/>
  <c r="AX95" i="52"/>
  <c r="AY95" i="52"/>
  <c r="AZ95" i="52"/>
  <c r="BA95" i="52"/>
  <c r="BB95" i="52"/>
  <c r="BB62" i="62"/>
  <c r="BA62" i="62"/>
  <c r="AZ62" i="62"/>
  <c r="AY62" i="62"/>
  <c r="AX62" i="62"/>
  <c r="AW62" i="62"/>
  <c r="AV62" i="62"/>
  <c r="AU62" i="62"/>
  <c r="AT62" i="62"/>
  <c r="AS62" i="62"/>
  <c r="AR62" i="62"/>
  <c r="AQ62" i="62"/>
  <c r="AP62" i="62"/>
  <c r="AO62" i="62"/>
  <c r="AN62" i="62"/>
  <c r="AM62" i="62"/>
  <c r="AL62" i="62"/>
  <c r="AK62" i="62"/>
  <c r="AJ62" i="62"/>
  <c r="AI62" i="62"/>
  <c r="AH62" i="62"/>
  <c r="AG62" i="62"/>
  <c r="AF62" i="62"/>
  <c r="AE62" i="62"/>
  <c r="AD62" i="62"/>
  <c r="AC62" i="62"/>
  <c r="AB62" i="62"/>
  <c r="AA62" i="62"/>
  <c r="Z62" i="62"/>
  <c r="Y62" i="62"/>
  <c r="X62" i="62"/>
  <c r="W62" i="62"/>
  <c r="V62" i="62"/>
  <c r="U62" i="62"/>
  <c r="T62" i="62"/>
  <c r="S62" i="62"/>
  <c r="R62" i="62"/>
  <c r="Q62" i="62"/>
  <c r="P62" i="62"/>
  <c r="O62" i="62"/>
  <c r="N62" i="62"/>
  <c r="M62" i="62"/>
  <c r="L62" i="62"/>
  <c r="K62" i="62"/>
  <c r="J62" i="62"/>
  <c r="I62" i="62"/>
  <c r="H62" i="62"/>
  <c r="G62" i="62"/>
  <c r="F62" i="62"/>
  <c r="E62" i="62"/>
  <c r="C62" i="62"/>
  <c r="D61" i="62"/>
  <c r="B61" i="62"/>
  <c r="BB59" i="62"/>
  <c r="BA59" i="62"/>
  <c r="AZ59" i="62"/>
  <c r="AY59" i="62"/>
  <c r="AX59" i="62"/>
  <c r="AW59" i="62"/>
  <c r="AV59" i="62"/>
  <c r="AU59" i="62"/>
  <c r="AT59" i="62"/>
  <c r="AS59" i="62"/>
  <c r="AR59" i="62"/>
  <c r="AQ59" i="62"/>
  <c r="AP59" i="62"/>
  <c r="AO59" i="62"/>
  <c r="AN59" i="62"/>
  <c r="AM59" i="62"/>
  <c r="AL59" i="62"/>
  <c r="AK59" i="62"/>
  <c r="AJ59" i="62"/>
  <c r="AI59" i="62"/>
  <c r="AH59" i="62"/>
  <c r="AG59" i="62"/>
  <c r="AF59" i="62"/>
  <c r="AE59" i="62"/>
  <c r="AD59" i="62"/>
  <c r="AC59" i="62"/>
  <c r="AB59" i="62"/>
  <c r="AA59" i="62"/>
  <c r="Z59" i="62"/>
  <c r="Y59" i="62"/>
  <c r="X59" i="62"/>
  <c r="W59" i="62"/>
  <c r="V59" i="62"/>
  <c r="U59" i="62"/>
  <c r="T59" i="62"/>
  <c r="S59" i="62"/>
  <c r="R59" i="62"/>
  <c r="Q59" i="62"/>
  <c r="P59" i="62"/>
  <c r="O59" i="62"/>
  <c r="N59" i="62"/>
  <c r="M59" i="62"/>
  <c r="L59" i="62"/>
  <c r="K59" i="62"/>
  <c r="J59" i="62"/>
  <c r="I59" i="62"/>
  <c r="H59" i="62"/>
  <c r="G59" i="62"/>
  <c r="F59" i="62"/>
  <c r="E59" i="62"/>
  <c r="C59" i="62"/>
  <c r="D58" i="62"/>
  <c r="B58" i="62"/>
  <c r="BB56" i="62"/>
  <c r="BA56" i="62"/>
  <c r="AZ56" i="62"/>
  <c r="AY56" i="62"/>
  <c r="AX56" i="62"/>
  <c r="AW56" i="62"/>
  <c r="AV56" i="62"/>
  <c r="AU56" i="62"/>
  <c r="AT56" i="62"/>
  <c r="AS56" i="62"/>
  <c r="AR56" i="62"/>
  <c r="AQ56" i="62"/>
  <c r="AP56" i="62"/>
  <c r="AO56" i="62"/>
  <c r="AN56" i="62"/>
  <c r="AM56" i="62"/>
  <c r="AL56" i="62"/>
  <c r="AK56" i="62"/>
  <c r="AJ56" i="62"/>
  <c r="AI56" i="62"/>
  <c r="AH56" i="62"/>
  <c r="AG56" i="62"/>
  <c r="AF56" i="62"/>
  <c r="AE56" i="62"/>
  <c r="AD56" i="62"/>
  <c r="AC56" i="62"/>
  <c r="AB56" i="62"/>
  <c r="AA56" i="62"/>
  <c r="Z56" i="62"/>
  <c r="Y56" i="62"/>
  <c r="X56" i="62"/>
  <c r="W56" i="62"/>
  <c r="V56" i="62"/>
  <c r="U56" i="62"/>
  <c r="T56" i="62"/>
  <c r="S56" i="62"/>
  <c r="R56" i="62"/>
  <c r="Q56" i="62"/>
  <c r="P56" i="62"/>
  <c r="O56" i="62"/>
  <c r="N56" i="62"/>
  <c r="M56" i="62"/>
  <c r="L56" i="62"/>
  <c r="K56" i="62"/>
  <c r="J56" i="62"/>
  <c r="I56" i="62"/>
  <c r="H56" i="62"/>
  <c r="G56" i="62"/>
  <c r="F56" i="62"/>
  <c r="E56" i="62"/>
  <c r="C56" i="62"/>
  <c r="D55" i="62"/>
  <c r="B55" i="62"/>
  <c r="BB53" i="62"/>
  <c r="BA53" i="62"/>
  <c r="AZ53" i="62"/>
  <c r="AY53" i="62"/>
  <c r="AX53" i="62"/>
  <c r="AW53" i="62"/>
  <c r="AV53" i="62"/>
  <c r="AU53" i="62"/>
  <c r="AT53" i="62"/>
  <c r="AS53" i="62"/>
  <c r="AR53" i="62"/>
  <c r="AQ53" i="62"/>
  <c r="AP53" i="62"/>
  <c r="AO53" i="62"/>
  <c r="AN53" i="62"/>
  <c r="AM53" i="62"/>
  <c r="AL53" i="62"/>
  <c r="AK53" i="62"/>
  <c r="AJ53" i="62"/>
  <c r="AI53" i="62"/>
  <c r="AH53" i="62"/>
  <c r="AG53" i="62"/>
  <c r="AF53" i="62"/>
  <c r="AE53" i="62"/>
  <c r="AD53" i="62"/>
  <c r="AC53" i="62"/>
  <c r="AB53" i="62"/>
  <c r="AA53" i="62"/>
  <c r="Z53" i="62"/>
  <c r="Y53" i="62"/>
  <c r="X53" i="62"/>
  <c r="W53" i="62"/>
  <c r="V53" i="62"/>
  <c r="U53" i="62"/>
  <c r="T53" i="62"/>
  <c r="S53" i="62"/>
  <c r="R53" i="62"/>
  <c r="Q53" i="62"/>
  <c r="P53" i="62"/>
  <c r="O53" i="62"/>
  <c r="N53" i="62"/>
  <c r="M53" i="62"/>
  <c r="L53" i="62"/>
  <c r="K53" i="62"/>
  <c r="J53" i="62"/>
  <c r="I53" i="62"/>
  <c r="H53" i="62"/>
  <c r="G53" i="62"/>
  <c r="F53" i="62"/>
  <c r="E53" i="62"/>
  <c r="C53" i="62"/>
  <c r="D52" i="62"/>
  <c r="B52" i="62"/>
  <c r="D49" i="62"/>
  <c r="B49" i="62"/>
  <c r="BB47" i="62"/>
  <c r="BA47" i="62"/>
  <c r="AZ47" i="62"/>
  <c r="AY47" i="62"/>
  <c r="AX47" i="62"/>
  <c r="AW47" i="62"/>
  <c r="AV47" i="62"/>
  <c r="AU47" i="62"/>
  <c r="AT47" i="62"/>
  <c r="AS47" i="62"/>
  <c r="AR47" i="62"/>
  <c r="AQ47" i="62"/>
  <c r="AP47" i="62"/>
  <c r="AO47" i="62"/>
  <c r="AN47" i="62"/>
  <c r="AM47" i="62"/>
  <c r="AL47" i="62"/>
  <c r="AK47" i="62"/>
  <c r="AJ47" i="62"/>
  <c r="AI47" i="62"/>
  <c r="AH47" i="62"/>
  <c r="AG47" i="62"/>
  <c r="AF47" i="62"/>
  <c r="AE47" i="62"/>
  <c r="AD47" i="62"/>
  <c r="AC47" i="62"/>
  <c r="AB47" i="62"/>
  <c r="AA47" i="62"/>
  <c r="Z47" i="62"/>
  <c r="Y47" i="62"/>
  <c r="X47" i="62"/>
  <c r="W47" i="62"/>
  <c r="V47" i="62"/>
  <c r="U47" i="62"/>
  <c r="T47" i="62"/>
  <c r="S47" i="62"/>
  <c r="R47" i="62"/>
  <c r="Q47" i="62"/>
  <c r="P47" i="62"/>
  <c r="O47" i="62"/>
  <c r="N47" i="62"/>
  <c r="M47" i="62"/>
  <c r="L47" i="62"/>
  <c r="K47" i="62"/>
  <c r="J47" i="62"/>
  <c r="I47" i="62"/>
  <c r="H47" i="62"/>
  <c r="G47" i="62"/>
  <c r="F47" i="62"/>
  <c r="E47" i="62"/>
  <c r="C47" i="62"/>
  <c r="D46" i="62"/>
  <c r="B46" i="62"/>
  <c r="BB44" i="62"/>
  <c r="BA44" i="62"/>
  <c r="AZ44" i="62"/>
  <c r="AY44" i="62"/>
  <c r="AX44" i="62"/>
  <c r="AW44" i="62"/>
  <c r="AV44" i="62"/>
  <c r="AU44" i="62"/>
  <c r="AT44" i="62"/>
  <c r="AS44" i="62"/>
  <c r="AR44" i="62"/>
  <c r="AQ44" i="62"/>
  <c r="AP44" i="62"/>
  <c r="AO44" i="62"/>
  <c r="AN44" i="62"/>
  <c r="AM44" i="62"/>
  <c r="AL44" i="62"/>
  <c r="AK44" i="62"/>
  <c r="AJ44" i="62"/>
  <c r="AI44" i="62"/>
  <c r="AH44" i="62"/>
  <c r="AG44" i="62"/>
  <c r="AF44" i="62"/>
  <c r="AE44" i="62"/>
  <c r="AD44" i="62"/>
  <c r="AC44" i="62"/>
  <c r="AB44" i="62"/>
  <c r="AA44" i="62"/>
  <c r="Z44" i="62"/>
  <c r="Y44" i="62"/>
  <c r="X44" i="62"/>
  <c r="W44" i="62"/>
  <c r="V44" i="62"/>
  <c r="U44" i="62"/>
  <c r="T44" i="62"/>
  <c r="S44" i="62"/>
  <c r="R44" i="62"/>
  <c r="Q44" i="62"/>
  <c r="P44" i="62"/>
  <c r="O44" i="62"/>
  <c r="N44" i="62"/>
  <c r="M44" i="62"/>
  <c r="L44" i="62"/>
  <c r="K44" i="62"/>
  <c r="J44" i="62"/>
  <c r="I44" i="62"/>
  <c r="H44" i="62"/>
  <c r="G44" i="62"/>
  <c r="F44" i="62"/>
  <c r="E44" i="62"/>
  <c r="C44" i="62"/>
  <c r="D43" i="62"/>
  <c r="B43" i="62"/>
  <c r="BB41" i="62"/>
  <c r="BA41" i="62"/>
  <c r="AZ41" i="62"/>
  <c r="AY41" i="62"/>
  <c r="AX41" i="62"/>
  <c r="AW41" i="62"/>
  <c r="AV41" i="62"/>
  <c r="AU41" i="62"/>
  <c r="AT41" i="62"/>
  <c r="AS41" i="62"/>
  <c r="AR41" i="62"/>
  <c r="AQ41" i="62"/>
  <c r="AP41" i="62"/>
  <c r="AO41" i="62"/>
  <c r="AN41" i="62"/>
  <c r="AM41" i="62"/>
  <c r="AL41" i="62"/>
  <c r="AK41" i="62"/>
  <c r="AJ41" i="62"/>
  <c r="AI41" i="62"/>
  <c r="AH41" i="62"/>
  <c r="AG41" i="62"/>
  <c r="AF41" i="62"/>
  <c r="AE41" i="62"/>
  <c r="AD41" i="62"/>
  <c r="AC41" i="62"/>
  <c r="AB41" i="62"/>
  <c r="AA41" i="62"/>
  <c r="Z41" i="62"/>
  <c r="Y41" i="62"/>
  <c r="X41" i="62"/>
  <c r="W41" i="62"/>
  <c r="V41" i="62"/>
  <c r="U41" i="62"/>
  <c r="T41" i="62"/>
  <c r="S41" i="62"/>
  <c r="R41" i="62"/>
  <c r="Q41" i="62"/>
  <c r="P41" i="62"/>
  <c r="O41" i="62"/>
  <c r="N41" i="62"/>
  <c r="M41" i="62"/>
  <c r="L41" i="62"/>
  <c r="K41" i="62"/>
  <c r="J41" i="62"/>
  <c r="I41" i="62"/>
  <c r="H41" i="62"/>
  <c r="G41" i="62"/>
  <c r="F41" i="62"/>
  <c r="E41" i="62"/>
  <c r="C41" i="62"/>
  <c r="D40" i="62"/>
  <c r="B40" i="62"/>
  <c r="BB38" i="62"/>
  <c r="BA38" i="62"/>
  <c r="AZ38" i="62"/>
  <c r="AY38" i="62"/>
  <c r="AX38" i="62"/>
  <c r="AW38" i="62"/>
  <c r="AV38" i="62"/>
  <c r="AU38" i="62"/>
  <c r="AT38" i="62"/>
  <c r="AS38" i="62"/>
  <c r="AR38" i="62"/>
  <c r="AQ38" i="62"/>
  <c r="AP38" i="62"/>
  <c r="AO38" i="62"/>
  <c r="AN38" i="62"/>
  <c r="AM38" i="62"/>
  <c r="AL38" i="62"/>
  <c r="AK38" i="62"/>
  <c r="AJ38" i="62"/>
  <c r="AI38" i="62"/>
  <c r="AH38" i="62"/>
  <c r="AG38" i="62"/>
  <c r="AF38" i="62"/>
  <c r="AE38" i="62"/>
  <c r="AD38" i="62"/>
  <c r="AC38" i="62"/>
  <c r="AB38" i="62"/>
  <c r="AA38" i="62"/>
  <c r="Z38" i="62"/>
  <c r="Y38" i="62"/>
  <c r="X38" i="62"/>
  <c r="W38" i="62"/>
  <c r="V38" i="62"/>
  <c r="U38" i="62"/>
  <c r="T38" i="62"/>
  <c r="S38" i="62"/>
  <c r="R38" i="62"/>
  <c r="Q38" i="62"/>
  <c r="P38" i="62"/>
  <c r="O38" i="62"/>
  <c r="N38" i="62"/>
  <c r="M38" i="62"/>
  <c r="L38" i="62"/>
  <c r="K38" i="62"/>
  <c r="J38" i="62"/>
  <c r="I38" i="62"/>
  <c r="H38" i="62"/>
  <c r="G38" i="62"/>
  <c r="F38" i="62"/>
  <c r="E38" i="62"/>
  <c r="C38" i="62"/>
  <c r="D37" i="62"/>
  <c r="B37" i="62"/>
  <c r="D34" i="62"/>
  <c r="B34" i="62"/>
  <c r="E62" i="52"/>
  <c r="E59" i="52"/>
  <c r="E56" i="52"/>
  <c r="E53" i="52"/>
  <c r="E47" i="52"/>
  <c r="E44" i="52"/>
  <c r="E41" i="52"/>
  <c r="E38" i="52"/>
  <c r="BA62" i="61"/>
  <c r="AZ62" i="61"/>
  <c r="AY62" i="61"/>
  <c r="AX62" i="61"/>
  <c r="AW62" i="61"/>
  <c r="AV62" i="61"/>
  <c r="AU62" i="61"/>
  <c r="AT62" i="61"/>
  <c r="AS62" i="61"/>
  <c r="AR62" i="61"/>
  <c r="AQ62" i="61"/>
  <c r="AP62" i="61"/>
  <c r="AO62" i="61"/>
  <c r="AN62" i="61"/>
  <c r="AM62" i="61"/>
  <c r="AL62" i="61"/>
  <c r="AK62" i="61"/>
  <c r="AJ62" i="61"/>
  <c r="AI62" i="61"/>
  <c r="AH62" i="61"/>
  <c r="AG62" i="61"/>
  <c r="AF62" i="61"/>
  <c r="AE62" i="61"/>
  <c r="AD62" i="61"/>
  <c r="AC62" i="61"/>
  <c r="AB62" i="61"/>
  <c r="AA62" i="61"/>
  <c r="Z62" i="61"/>
  <c r="Y62" i="61"/>
  <c r="X62" i="61"/>
  <c r="W62" i="61"/>
  <c r="V62" i="61"/>
  <c r="U62" i="61"/>
  <c r="T62" i="61"/>
  <c r="S62" i="61"/>
  <c r="R62" i="61"/>
  <c r="Q62" i="61"/>
  <c r="P62" i="61"/>
  <c r="O62" i="61"/>
  <c r="N62" i="61"/>
  <c r="M62" i="61"/>
  <c r="L62" i="61"/>
  <c r="K62" i="61"/>
  <c r="J62" i="61"/>
  <c r="I62" i="61"/>
  <c r="H62" i="61"/>
  <c r="G62" i="61"/>
  <c r="F62" i="61"/>
  <c r="E62" i="61"/>
  <c r="C62" i="61"/>
  <c r="D61" i="61"/>
  <c r="B61" i="61"/>
  <c r="BB59" i="61"/>
  <c r="BA59" i="61"/>
  <c r="AZ59" i="61"/>
  <c r="AY59" i="61"/>
  <c r="AX59" i="61"/>
  <c r="AW59" i="61"/>
  <c r="AV59" i="61"/>
  <c r="AU59" i="61"/>
  <c r="AT59" i="61"/>
  <c r="AS59" i="61"/>
  <c r="AR59" i="61"/>
  <c r="AQ59" i="61"/>
  <c r="AP59" i="61"/>
  <c r="AO59" i="61"/>
  <c r="AN59" i="61"/>
  <c r="AM59" i="61"/>
  <c r="AL59" i="61"/>
  <c r="AK59" i="61"/>
  <c r="AJ59" i="61"/>
  <c r="AI59" i="61"/>
  <c r="AH59" i="61"/>
  <c r="AG59" i="61"/>
  <c r="AF59" i="61"/>
  <c r="AE59" i="61"/>
  <c r="AD59" i="61"/>
  <c r="AC59" i="61"/>
  <c r="AB59" i="61"/>
  <c r="AA59" i="61"/>
  <c r="Z59" i="61"/>
  <c r="Y59" i="61"/>
  <c r="X59" i="61"/>
  <c r="W59" i="61"/>
  <c r="V59" i="61"/>
  <c r="U59" i="61"/>
  <c r="T59" i="61"/>
  <c r="S59" i="61"/>
  <c r="R59" i="61"/>
  <c r="Q59" i="61"/>
  <c r="P59" i="61"/>
  <c r="O59" i="61"/>
  <c r="N59" i="61"/>
  <c r="M59" i="61"/>
  <c r="L59" i="61"/>
  <c r="K59" i="61"/>
  <c r="J59" i="61"/>
  <c r="I59" i="61"/>
  <c r="H59" i="61"/>
  <c r="G59" i="61"/>
  <c r="F59" i="61"/>
  <c r="E59" i="61"/>
  <c r="C59" i="61"/>
  <c r="D58" i="61"/>
  <c r="B58" i="61"/>
  <c r="BB56" i="61"/>
  <c r="BA56" i="61"/>
  <c r="AZ56" i="61"/>
  <c r="AY56" i="61"/>
  <c r="AX56" i="61"/>
  <c r="AW56" i="61"/>
  <c r="AV56" i="61"/>
  <c r="AU56" i="61"/>
  <c r="AT56" i="61"/>
  <c r="AS56" i="61"/>
  <c r="AR56" i="61"/>
  <c r="AQ56" i="61"/>
  <c r="AP56" i="61"/>
  <c r="AO56" i="61"/>
  <c r="AN56" i="61"/>
  <c r="AM56" i="61"/>
  <c r="AL56" i="61"/>
  <c r="AK56" i="61"/>
  <c r="AJ56" i="61"/>
  <c r="AI56" i="61"/>
  <c r="AH56" i="61"/>
  <c r="AG56" i="61"/>
  <c r="AF56" i="61"/>
  <c r="AE56" i="61"/>
  <c r="AD56" i="61"/>
  <c r="AC56" i="61"/>
  <c r="AB56" i="61"/>
  <c r="AA56" i="61"/>
  <c r="Z56" i="61"/>
  <c r="Y56" i="61"/>
  <c r="X56" i="61"/>
  <c r="W56" i="61"/>
  <c r="V56" i="61"/>
  <c r="U56" i="61"/>
  <c r="T56" i="61"/>
  <c r="S56" i="61"/>
  <c r="R56" i="61"/>
  <c r="Q56" i="61"/>
  <c r="P56" i="61"/>
  <c r="O56" i="61"/>
  <c r="N56" i="61"/>
  <c r="M56" i="61"/>
  <c r="L56" i="61"/>
  <c r="K56" i="61"/>
  <c r="J56" i="61"/>
  <c r="I56" i="61"/>
  <c r="H56" i="61"/>
  <c r="G56" i="61"/>
  <c r="F56" i="61"/>
  <c r="E56" i="61"/>
  <c r="C56" i="61"/>
  <c r="D55" i="61"/>
  <c r="B55" i="61"/>
  <c r="BB53" i="61"/>
  <c r="BA53" i="61"/>
  <c r="AZ53" i="61"/>
  <c r="AY53" i="61"/>
  <c r="AX53" i="61"/>
  <c r="AW53" i="61"/>
  <c r="AV53" i="61"/>
  <c r="AU53" i="61"/>
  <c r="AT53" i="61"/>
  <c r="AS53" i="61"/>
  <c r="AR53" i="61"/>
  <c r="AQ53" i="61"/>
  <c r="AP53" i="61"/>
  <c r="AO53" i="61"/>
  <c r="AN53" i="61"/>
  <c r="AM53" i="61"/>
  <c r="AL53" i="61"/>
  <c r="AK53" i="61"/>
  <c r="AJ53" i="61"/>
  <c r="AI53" i="61"/>
  <c r="AH53" i="61"/>
  <c r="AG53" i="61"/>
  <c r="AF53" i="61"/>
  <c r="AE53" i="61"/>
  <c r="AD53" i="61"/>
  <c r="AC53" i="61"/>
  <c r="AB53" i="61"/>
  <c r="AA53" i="61"/>
  <c r="Z53" i="61"/>
  <c r="Y53" i="61"/>
  <c r="X53" i="61"/>
  <c r="W53" i="61"/>
  <c r="V53" i="61"/>
  <c r="U53" i="61"/>
  <c r="T53" i="61"/>
  <c r="S53" i="61"/>
  <c r="R53" i="61"/>
  <c r="Q53" i="61"/>
  <c r="P53" i="61"/>
  <c r="O53" i="61"/>
  <c r="N53" i="61"/>
  <c r="M53" i="61"/>
  <c r="L53" i="61"/>
  <c r="K53" i="61"/>
  <c r="J53" i="61"/>
  <c r="I53" i="61"/>
  <c r="H53" i="61"/>
  <c r="G53" i="61"/>
  <c r="F53" i="61"/>
  <c r="E53" i="61"/>
  <c r="C53" i="61"/>
  <c r="D52" i="61"/>
  <c r="B52" i="61"/>
  <c r="D49" i="61"/>
  <c r="B49" i="61"/>
  <c r="BB47" i="61"/>
  <c r="BA47" i="61"/>
  <c r="AZ47" i="61"/>
  <c r="AY47" i="61"/>
  <c r="AX47" i="61"/>
  <c r="AW47" i="61"/>
  <c r="AV47" i="61"/>
  <c r="AU47" i="61"/>
  <c r="AT47" i="61"/>
  <c r="AS47" i="61"/>
  <c r="AR47" i="61"/>
  <c r="AQ47" i="61"/>
  <c r="AP47" i="61"/>
  <c r="AO47" i="61"/>
  <c r="AN47" i="61"/>
  <c r="AM47" i="61"/>
  <c r="AL47" i="61"/>
  <c r="AK47" i="61"/>
  <c r="AJ47" i="61"/>
  <c r="AI47" i="61"/>
  <c r="AH47" i="61"/>
  <c r="AG47" i="61"/>
  <c r="AF47" i="61"/>
  <c r="AE47" i="61"/>
  <c r="AD47" i="61"/>
  <c r="AC47" i="61"/>
  <c r="AB47" i="61"/>
  <c r="AA47" i="61"/>
  <c r="Z47" i="61"/>
  <c r="Y47" i="61"/>
  <c r="X47" i="61"/>
  <c r="W47" i="61"/>
  <c r="V47" i="61"/>
  <c r="U47" i="61"/>
  <c r="T47" i="61"/>
  <c r="S47" i="61"/>
  <c r="R47" i="61"/>
  <c r="Q47" i="61"/>
  <c r="P47" i="61"/>
  <c r="O47" i="61"/>
  <c r="N47" i="61"/>
  <c r="M47" i="61"/>
  <c r="L47" i="61"/>
  <c r="K47" i="61"/>
  <c r="J47" i="61"/>
  <c r="I47" i="61"/>
  <c r="H47" i="61"/>
  <c r="G47" i="61"/>
  <c r="F47" i="61"/>
  <c r="E47" i="61"/>
  <c r="C47" i="61"/>
  <c r="D46" i="61"/>
  <c r="B46" i="61"/>
  <c r="BB44" i="61"/>
  <c r="BA44" i="61"/>
  <c r="AZ44" i="61"/>
  <c r="AY44" i="61"/>
  <c r="AX44" i="61"/>
  <c r="AW44" i="61"/>
  <c r="AV44" i="61"/>
  <c r="AU44" i="61"/>
  <c r="AT44" i="61"/>
  <c r="AS44" i="61"/>
  <c r="AR44" i="61"/>
  <c r="AQ44" i="61"/>
  <c r="AP44" i="61"/>
  <c r="AO44" i="61"/>
  <c r="AN44" i="61"/>
  <c r="AM44" i="61"/>
  <c r="AL44" i="61"/>
  <c r="AK44" i="61"/>
  <c r="AJ44" i="61"/>
  <c r="AI44" i="61"/>
  <c r="AH44" i="61"/>
  <c r="AG44" i="61"/>
  <c r="AF44" i="61"/>
  <c r="AE44" i="61"/>
  <c r="AD44" i="61"/>
  <c r="AC44" i="61"/>
  <c r="AB44" i="61"/>
  <c r="AA44" i="61"/>
  <c r="Z44" i="61"/>
  <c r="Y44" i="61"/>
  <c r="X44" i="61"/>
  <c r="W44" i="61"/>
  <c r="V44" i="61"/>
  <c r="U44" i="61"/>
  <c r="T44" i="61"/>
  <c r="S44" i="61"/>
  <c r="R44" i="61"/>
  <c r="Q44" i="61"/>
  <c r="P44" i="61"/>
  <c r="O44" i="61"/>
  <c r="N44" i="61"/>
  <c r="M44" i="61"/>
  <c r="L44" i="61"/>
  <c r="K44" i="61"/>
  <c r="J44" i="61"/>
  <c r="I44" i="61"/>
  <c r="H44" i="61"/>
  <c r="G44" i="61"/>
  <c r="F44" i="61"/>
  <c r="E44" i="61"/>
  <c r="C44" i="61"/>
  <c r="D43" i="61"/>
  <c r="B43" i="61"/>
  <c r="BB41" i="61"/>
  <c r="BA41" i="61"/>
  <c r="AZ41" i="61"/>
  <c r="AY41" i="61"/>
  <c r="AX41" i="61"/>
  <c r="AW41" i="61"/>
  <c r="AV41" i="61"/>
  <c r="AU41" i="61"/>
  <c r="AT41" i="61"/>
  <c r="AS41" i="61"/>
  <c r="AR41" i="61"/>
  <c r="AQ41" i="61"/>
  <c r="AP41" i="61"/>
  <c r="AO41" i="61"/>
  <c r="AN41" i="61"/>
  <c r="AM41" i="61"/>
  <c r="AL41" i="61"/>
  <c r="AK41" i="61"/>
  <c r="AJ41" i="61"/>
  <c r="AI41" i="61"/>
  <c r="AH41" i="61"/>
  <c r="AG41" i="61"/>
  <c r="AF41" i="61"/>
  <c r="AE41" i="61"/>
  <c r="AD41" i="61"/>
  <c r="AC41" i="61"/>
  <c r="AB41" i="61"/>
  <c r="AA41" i="61"/>
  <c r="Z41" i="61"/>
  <c r="Y41" i="61"/>
  <c r="X41" i="61"/>
  <c r="W41" i="61"/>
  <c r="V41" i="61"/>
  <c r="U41" i="61"/>
  <c r="T41" i="61"/>
  <c r="S41" i="61"/>
  <c r="R41" i="61"/>
  <c r="Q41" i="61"/>
  <c r="P41" i="61"/>
  <c r="O41" i="61"/>
  <c r="N41" i="61"/>
  <c r="M41" i="61"/>
  <c r="L41" i="61"/>
  <c r="K41" i="61"/>
  <c r="J41" i="61"/>
  <c r="I41" i="61"/>
  <c r="H41" i="61"/>
  <c r="G41" i="61"/>
  <c r="F41" i="61"/>
  <c r="E41" i="61"/>
  <c r="C41" i="61"/>
  <c r="D40" i="61"/>
  <c r="B40" i="61"/>
  <c r="BB38" i="61"/>
  <c r="BA38" i="61"/>
  <c r="AZ38" i="61"/>
  <c r="AY38" i="61"/>
  <c r="AX38" i="61"/>
  <c r="AW38" i="61"/>
  <c r="AV38" i="61"/>
  <c r="AU38" i="61"/>
  <c r="AT38" i="61"/>
  <c r="AS38" i="61"/>
  <c r="AR38" i="61"/>
  <c r="AQ38" i="61"/>
  <c r="AP38" i="61"/>
  <c r="AO38" i="61"/>
  <c r="AN38" i="61"/>
  <c r="AM38" i="61"/>
  <c r="AL38" i="61"/>
  <c r="AK38" i="61"/>
  <c r="AJ38" i="61"/>
  <c r="AI38" i="61"/>
  <c r="AH38" i="61"/>
  <c r="AG38" i="61"/>
  <c r="AF38" i="61"/>
  <c r="AE38" i="61"/>
  <c r="AD38" i="61"/>
  <c r="AC38" i="61"/>
  <c r="AB38" i="61"/>
  <c r="AA38" i="61"/>
  <c r="Z38" i="61"/>
  <c r="Y38" i="61"/>
  <c r="X38" i="61"/>
  <c r="W38" i="61"/>
  <c r="V38" i="61"/>
  <c r="U38" i="61"/>
  <c r="T38" i="61"/>
  <c r="S38" i="61"/>
  <c r="R38" i="61"/>
  <c r="Q38" i="61"/>
  <c r="P38" i="61"/>
  <c r="O38" i="61"/>
  <c r="N38" i="61"/>
  <c r="M38" i="61"/>
  <c r="L38" i="61"/>
  <c r="K38" i="61"/>
  <c r="J38" i="61"/>
  <c r="I38" i="61"/>
  <c r="H38" i="61"/>
  <c r="G38" i="61"/>
  <c r="F38" i="61"/>
  <c r="E38" i="61"/>
  <c r="C38" i="61"/>
  <c r="D37" i="61"/>
  <c r="B37" i="61"/>
  <c r="D34" i="61"/>
  <c r="B34" i="61"/>
  <c r="E62" i="51"/>
  <c r="E59" i="51"/>
  <c r="E56" i="51"/>
  <c r="E53" i="51"/>
  <c r="E47" i="51"/>
  <c r="E44" i="51"/>
  <c r="E41" i="51"/>
  <c r="E38" i="51"/>
  <c r="Z117" i="51"/>
  <c r="AA117" i="51"/>
  <c r="AB117" i="51"/>
  <c r="AC117" i="51"/>
  <c r="AD117" i="51"/>
  <c r="AE117" i="51"/>
  <c r="AF117" i="51"/>
  <c r="AG117" i="51"/>
  <c r="AH117" i="51"/>
  <c r="AI117" i="51"/>
  <c r="AJ117" i="51"/>
  <c r="AK117" i="51"/>
  <c r="AL117" i="51"/>
  <c r="AM117" i="51"/>
  <c r="AN117" i="51"/>
  <c r="AO117" i="51"/>
  <c r="AP117" i="51"/>
  <c r="AQ117" i="51"/>
  <c r="AR117" i="51"/>
  <c r="AS117" i="51"/>
  <c r="AT117" i="51"/>
  <c r="AU117" i="51"/>
  <c r="AV117" i="51"/>
  <c r="AW117" i="51"/>
  <c r="AX117" i="51"/>
  <c r="AY117" i="51"/>
  <c r="AZ117" i="51"/>
  <c r="BA117" i="51"/>
  <c r="BB117" i="51"/>
  <c r="Z104" i="51"/>
  <c r="AA104" i="51"/>
  <c r="AB104" i="51"/>
  <c r="AC104" i="51"/>
  <c r="AD104" i="51"/>
  <c r="AE104" i="51"/>
  <c r="AF104" i="51"/>
  <c r="AG104" i="51"/>
  <c r="AH104" i="51"/>
  <c r="AI104" i="51"/>
  <c r="AJ104" i="51"/>
  <c r="AK104" i="51"/>
  <c r="AL104" i="51"/>
  <c r="AM104" i="51"/>
  <c r="AN104" i="51"/>
  <c r="AO104" i="51"/>
  <c r="AP104" i="51"/>
  <c r="AQ104" i="51"/>
  <c r="AR104" i="51"/>
  <c r="AS104" i="51"/>
  <c r="AT104" i="51"/>
  <c r="AU104" i="51"/>
  <c r="AV104" i="51"/>
  <c r="AW104" i="51"/>
  <c r="AX104" i="51"/>
  <c r="AY104" i="51"/>
  <c r="AZ104" i="51"/>
  <c r="BA104" i="51"/>
  <c r="BB104" i="51"/>
  <c r="Z105" i="51"/>
  <c r="AA105" i="51"/>
  <c r="AB105" i="51"/>
  <c r="AC105" i="51"/>
  <c r="AD105" i="51"/>
  <c r="AE105" i="51"/>
  <c r="AF105" i="51"/>
  <c r="AG105" i="51"/>
  <c r="AH105" i="51"/>
  <c r="AI105" i="51"/>
  <c r="AJ105" i="51"/>
  <c r="AK105" i="51"/>
  <c r="AL105" i="51"/>
  <c r="AM105" i="51"/>
  <c r="AN105" i="51"/>
  <c r="AO105" i="51"/>
  <c r="AP105" i="51"/>
  <c r="AQ105" i="51"/>
  <c r="AR105" i="51"/>
  <c r="AS105" i="51"/>
  <c r="AT105" i="51"/>
  <c r="AU105" i="51"/>
  <c r="AV105" i="51"/>
  <c r="AW105" i="51"/>
  <c r="AX105" i="51"/>
  <c r="AY105" i="51"/>
  <c r="AZ105" i="51"/>
  <c r="BA105" i="51"/>
  <c r="BB105" i="51"/>
  <c r="Z106" i="51"/>
  <c r="AA106" i="51"/>
  <c r="AB106" i="51"/>
  <c r="AC106" i="51"/>
  <c r="AD106" i="51"/>
  <c r="AE106" i="51"/>
  <c r="AF106" i="51"/>
  <c r="AG106" i="51"/>
  <c r="AH106" i="51"/>
  <c r="AI106" i="51"/>
  <c r="AJ106" i="51"/>
  <c r="AK106" i="51"/>
  <c r="AL106" i="51"/>
  <c r="AM106" i="51"/>
  <c r="AN106" i="51"/>
  <c r="AO106" i="51"/>
  <c r="AP106" i="51"/>
  <c r="AQ106" i="51"/>
  <c r="AR106" i="51"/>
  <c r="AS106" i="51"/>
  <c r="AT106" i="51"/>
  <c r="AU106" i="51"/>
  <c r="AV106" i="51"/>
  <c r="AW106" i="51"/>
  <c r="AX106" i="51"/>
  <c r="AY106" i="51"/>
  <c r="AZ106" i="51"/>
  <c r="BA106" i="51"/>
  <c r="BB106" i="51"/>
  <c r="Z107" i="51"/>
  <c r="AA107" i="51"/>
  <c r="AB107" i="51"/>
  <c r="AC107" i="51"/>
  <c r="AD107" i="51"/>
  <c r="AE107" i="51"/>
  <c r="AF107" i="51"/>
  <c r="AG107" i="51"/>
  <c r="AH107" i="51"/>
  <c r="AI107" i="51"/>
  <c r="AJ107" i="51"/>
  <c r="AK107" i="51"/>
  <c r="AL107" i="51"/>
  <c r="AM107" i="51"/>
  <c r="AN107" i="51"/>
  <c r="AO107" i="51"/>
  <c r="AP107" i="51"/>
  <c r="AQ107" i="51"/>
  <c r="AR107" i="51"/>
  <c r="AS107" i="51"/>
  <c r="AT107" i="51"/>
  <c r="AU107" i="51"/>
  <c r="AV107" i="51"/>
  <c r="AW107" i="51"/>
  <c r="AX107" i="51"/>
  <c r="AY107" i="51"/>
  <c r="AZ107" i="51"/>
  <c r="BA107" i="51"/>
  <c r="BB107" i="51"/>
  <c r="Z92" i="51"/>
  <c r="AA92" i="51"/>
  <c r="AB92" i="51"/>
  <c r="AC92" i="51"/>
  <c r="AD92" i="51"/>
  <c r="AE92" i="51"/>
  <c r="AF92" i="51"/>
  <c r="AG92" i="51"/>
  <c r="AH92" i="51"/>
  <c r="AI92" i="51"/>
  <c r="AJ92" i="51"/>
  <c r="AK92" i="51"/>
  <c r="AL92" i="51"/>
  <c r="AM92" i="51"/>
  <c r="AN92" i="51"/>
  <c r="AO92" i="51"/>
  <c r="AP92" i="51"/>
  <c r="AQ92" i="51"/>
  <c r="AR92" i="51"/>
  <c r="AS92" i="51"/>
  <c r="AT92" i="51"/>
  <c r="AU92" i="51"/>
  <c r="AV92" i="51"/>
  <c r="AW92" i="51"/>
  <c r="AX92" i="51"/>
  <c r="AY92" i="51"/>
  <c r="AZ92" i="51"/>
  <c r="BA92" i="51"/>
  <c r="BB92" i="51"/>
  <c r="Z93" i="51"/>
  <c r="AA93" i="51"/>
  <c r="AB93" i="51"/>
  <c r="AC93" i="51"/>
  <c r="AD93" i="51"/>
  <c r="AE93" i="51"/>
  <c r="AF93" i="51"/>
  <c r="AG93" i="51"/>
  <c r="AH93" i="51"/>
  <c r="AI93" i="51"/>
  <c r="AJ93" i="51"/>
  <c r="AK93" i="51"/>
  <c r="AL93" i="51"/>
  <c r="AM93" i="51"/>
  <c r="AN93" i="51"/>
  <c r="AO93" i="51"/>
  <c r="AP93" i="51"/>
  <c r="AQ93" i="51"/>
  <c r="AR93" i="51"/>
  <c r="AS93" i="51"/>
  <c r="AT93" i="51"/>
  <c r="AU93" i="51"/>
  <c r="AV93" i="51"/>
  <c r="AW93" i="51"/>
  <c r="AX93" i="51"/>
  <c r="AY93" i="51"/>
  <c r="AZ93" i="51"/>
  <c r="BA93" i="51"/>
  <c r="BB93" i="51"/>
  <c r="Z94" i="51"/>
  <c r="AA94" i="51"/>
  <c r="AB94" i="51"/>
  <c r="AC94" i="51"/>
  <c r="AD94" i="51"/>
  <c r="AE94" i="51"/>
  <c r="AF94" i="51"/>
  <c r="AG94" i="51"/>
  <c r="AH94" i="51"/>
  <c r="AI94" i="51"/>
  <c r="AJ94" i="51"/>
  <c r="AK94" i="51"/>
  <c r="AL94" i="51"/>
  <c r="AM94" i="51"/>
  <c r="AN94" i="51"/>
  <c r="AO94" i="51"/>
  <c r="AP94" i="51"/>
  <c r="AQ94" i="51"/>
  <c r="AR94" i="51"/>
  <c r="AS94" i="51"/>
  <c r="AT94" i="51"/>
  <c r="AU94" i="51"/>
  <c r="AV94" i="51"/>
  <c r="AW94" i="51"/>
  <c r="AX94" i="51"/>
  <c r="AY94" i="51"/>
  <c r="AZ94" i="51"/>
  <c r="BA94" i="51"/>
  <c r="BB94" i="51"/>
  <c r="Z95" i="51"/>
  <c r="AA95" i="51"/>
  <c r="AB95" i="51"/>
  <c r="AC95" i="51"/>
  <c r="AD95" i="51"/>
  <c r="AE95" i="51"/>
  <c r="AF95" i="51"/>
  <c r="AG95" i="51"/>
  <c r="AH95" i="51"/>
  <c r="AI95" i="51"/>
  <c r="AJ95" i="51"/>
  <c r="AK95" i="51"/>
  <c r="AL95" i="51"/>
  <c r="AM95" i="51"/>
  <c r="AN95" i="51"/>
  <c r="AO95" i="51"/>
  <c r="AP95" i="51"/>
  <c r="AQ95" i="51"/>
  <c r="AR95" i="51"/>
  <c r="AS95" i="51"/>
  <c r="AT95" i="51"/>
  <c r="AU95" i="51"/>
  <c r="AV95" i="51"/>
  <c r="AW95" i="51"/>
  <c r="AX95" i="51"/>
  <c r="AY95" i="51"/>
  <c r="AZ95" i="51"/>
  <c r="BA95" i="51"/>
  <c r="BB95" i="51"/>
  <c r="BB62" i="60"/>
  <c r="BA62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I62" i="60"/>
  <c r="AH62" i="60"/>
  <c r="AG62" i="60"/>
  <c r="AF62" i="60"/>
  <c r="AE62" i="60"/>
  <c r="AD62" i="60"/>
  <c r="AC62" i="60"/>
  <c r="AB62" i="60"/>
  <c r="AA62" i="60"/>
  <c r="Z62" i="60"/>
  <c r="Y62" i="60"/>
  <c r="X62" i="60"/>
  <c r="W62" i="60"/>
  <c r="V62" i="60"/>
  <c r="U62" i="60"/>
  <c r="T62" i="60"/>
  <c r="S62" i="60"/>
  <c r="R62" i="60"/>
  <c r="Q62" i="60"/>
  <c r="P62" i="60"/>
  <c r="O62" i="60"/>
  <c r="N62" i="60"/>
  <c r="M62" i="60"/>
  <c r="L62" i="60"/>
  <c r="K62" i="60"/>
  <c r="J62" i="60"/>
  <c r="I62" i="60"/>
  <c r="H62" i="60"/>
  <c r="G62" i="60"/>
  <c r="F62" i="60"/>
  <c r="E62" i="60"/>
  <c r="C62" i="60"/>
  <c r="D61" i="60"/>
  <c r="B61" i="60"/>
  <c r="BB59" i="60"/>
  <c r="BA59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I59" i="60"/>
  <c r="AH59" i="60"/>
  <c r="AG59" i="60"/>
  <c r="AF59" i="60"/>
  <c r="AE59" i="60"/>
  <c r="AD59" i="60"/>
  <c r="AC59" i="60"/>
  <c r="AB59" i="60"/>
  <c r="AA59" i="60"/>
  <c r="Z59" i="60"/>
  <c r="Y59" i="60"/>
  <c r="X59" i="60"/>
  <c r="W59" i="60"/>
  <c r="V59" i="60"/>
  <c r="U59" i="60"/>
  <c r="T59" i="60"/>
  <c r="S59" i="60"/>
  <c r="R59" i="60"/>
  <c r="Q59" i="60"/>
  <c r="P59" i="60"/>
  <c r="O59" i="60"/>
  <c r="N59" i="60"/>
  <c r="M59" i="60"/>
  <c r="L59" i="60"/>
  <c r="K59" i="60"/>
  <c r="J59" i="60"/>
  <c r="I59" i="60"/>
  <c r="H59" i="60"/>
  <c r="G59" i="60"/>
  <c r="F59" i="60"/>
  <c r="E59" i="60"/>
  <c r="C59" i="60"/>
  <c r="D58" i="60"/>
  <c r="B58" i="60"/>
  <c r="BB56" i="60"/>
  <c r="BA56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I56" i="60"/>
  <c r="AH56" i="60"/>
  <c r="AG56" i="60"/>
  <c r="AF56" i="60"/>
  <c r="AE56" i="60"/>
  <c r="AD56" i="60"/>
  <c r="AC56" i="60"/>
  <c r="AB56" i="60"/>
  <c r="AA56" i="60"/>
  <c r="Z56" i="60"/>
  <c r="Y56" i="60"/>
  <c r="X56" i="60"/>
  <c r="W56" i="60"/>
  <c r="V56" i="60"/>
  <c r="U56" i="60"/>
  <c r="T56" i="60"/>
  <c r="S56" i="60"/>
  <c r="R56" i="60"/>
  <c r="Q56" i="60"/>
  <c r="P56" i="60"/>
  <c r="O56" i="60"/>
  <c r="N56" i="60"/>
  <c r="M56" i="60"/>
  <c r="L56" i="60"/>
  <c r="K56" i="60"/>
  <c r="J56" i="60"/>
  <c r="I56" i="60"/>
  <c r="H56" i="60"/>
  <c r="G56" i="60"/>
  <c r="F56" i="60"/>
  <c r="E56" i="60"/>
  <c r="C56" i="60"/>
  <c r="D55" i="60"/>
  <c r="B55" i="60"/>
  <c r="BB53" i="60"/>
  <c r="BA53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I53" i="60"/>
  <c r="AH53" i="60"/>
  <c r="AG53" i="60"/>
  <c r="AF53" i="60"/>
  <c r="AE53" i="60"/>
  <c r="AD53" i="60"/>
  <c r="AC53" i="60"/>
  <c r="AB53" i="60"/>
  <c r="AA53" i="60"/>
  <c r="Z53" i="60"/>
  <c r="Y53" i="60"/>
  <c r="X53" i="60"/>
  <c r="W53" i="60"/>
  <c r="V53" i="60"/>
  <c r="U53" i="60"/>
  <c r="T53" i="60"/>
  <c r="S53" i="60"/>
  <c r="R53" i="60"/>
  <c r="Q53" i="60"/>
  <c r="P53" i="60"/>
  <c r="O53" i="60"/>
  <c r="N53" i="60"/>
  <c r="M53" i="60"/>
  <c r="L53" i="60"/>
  <c r="K53" i="60"/>
  <c r="J53" i="60"/>
  <c r="I53" i="60"/>
  <c r="H53" i="60"/>
  <c r="G53" i="60"/>
  <c r="F53" i="60"/>
  <c r="E53" i="60"/>
  <c r="C53" i="60"/>
  <c r="D52" i="60"/>
  <c r="B52" i="60"/>
  <c r="D49" i="60"/>
  <c r="B49" i="60"/>
  <c r="BB47" i="60"/>
  <c r="BA47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I47" i="60"/>
  <c r="AH47" i="60"/>
  <c r="AG47" i="60"/>
  <c r="AF47" i="60"/>
  <c r="AE47" i="60"/>
  <c r="AD47" i="60"/>
  <c r="AC47" i="60"/>
  <c r="AB47" i="60"/>
  <c r="AA47" i="60"/>
  <c r="Z47" i="60"/>
  <c r="Y47" i="60"/>
  <c r="X47" i="60"/>
  <c r="W47" i="60"/>
  <c r="V47" i="60"/>
  <c r="U47" i="60"/>
  <c r="T47" i="60"/>
  <c r="S47" i="60"/>
  <c r="R47" i="60"/>
  <c r="Q47" i="60"/>
  <c r="P47" i="60"/>
  <c r="O47" i="60"/>
  <c r="N47" i="60"/>
  <c r="M47" i="60"/>
  <c r="L47" i="60"/>
  <c r="K47" i="60"/>
  <c r="J47" i="60"/>
  <c r="I47" i="60"/>
  <c r="H47" i="60"/>
  <c r="G47" i="60"/>
  <c r="F47" i="60"/>
  <c r="E47" i="60"/>
  <c r="C47" i="60"/>
  <c r="D46" i="60"/>
  <c r="B46" i="60"/>
  <c r="BB44" i="60"/>
  <c r="BA44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I44" i="60"/>
  <c r="AH44" i="60"/>
  <c r="AG44" i="60"/>
  <c r="AF44" i="60"/>
  <c r="AE44" i="60"/>
  <c r="AD44" i="60"/>
  <c r="AC44" i="60"/>
  <c r="AB44" i="60"/>
  <c r="AA44" i="60"/>
  <c r="Z44" i="60"/>
  <c r="Y44" i="60"/>
  <c r="X44" i="60"/>
  <c r="W44" i="60"/>
  <c r="V44" i="60"/>
  <c r="U44" i="60"/>
  <c r="T44" i="60"/>
  <c r="S44" i="60"/>
  <c r="R44" i="60"/>
  <c r="Q44" i="60"/>
  <c r="P44" i="60"/>
  <c r="O44" i="60"/>
  <c r="N44" i="60"/>
  <c r="M44" i="60"/>
  <c r="L44" i="60"/>
  <c r="K44" i="60"/>
  <c r="J44" i="60"/>
  <c r="I44" i="60"/>
  <c r="H44" i="60"/>
  <c r="G44" i="60"/>
  <c r="F44" i="60"/>
  <c r="E44" i="60"/>
  <c r="C44" i="60"/>
  <c r="D43" i="60"/>
  <c r="B43" i="60"/>
  <c r="BB41" i="60"/>
  <c r="BA41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I41" i="60"/>
  <c r="AH41" i="60"/>
  <c r="AG41" i="60"/>
  <c r="AF41" i="60"/>
  <c r="AE41" i="60"/>
  <c r="AD41" i="60"/>
  <c r="AC41" i="60"/>
  <c r="AB41" i="60"/>
  <c r="AA41" i="60"/>
  <c r="Z41" i="60"/>
  <c r="Y41" i="60"/>
  <c r="X41" i="60"/>
  <c r="W41" i="60"/>
  <c r="V41" i="60"/>
  <c r="U41" i="60"/>
  <c r="T41" i="60"/>
  <c r="S41" i="60"/>
  <c r="R41" i="60"/>
  <c r="Q41" i="60"/>
  <c r="P41" i="60"/>
  <c r="O41" i="60"/>
  <c r="N41" i="60"/>
  <c r="M41" i="60"/>
  <c r="L41" i="60"/>
  <c r="K41" i="60"/>
  <c r="J41" i="60"/>
  <c r="I41" i="60"/>
  <c r="H41" i="60"/>
  <c r="G41" i="60"/>
  <c r="F41" i="60"/>
  <c r="E41" i="60"/>
  <c r="C41" i="60"/>
  <c r="D40" i="60"/>
  <c r="B40" i="60"/>
  <c r="BB38" i="60"/>
  <c r="BA38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I38" i="60"/>
  <c r="AH38" i="60"/>
  <c r="AG38" i="60"/>
  <c r="AF38" i="60"/>
  <c r="AE38" i="60"/>
  <c r="AD38" i="60"/>
  <c r="AC38" i="60"/>
  <c r="AB38" i="60"/>
  <c r="AA38" i="60"/>
  <c r="Z38" i="60"/>
  <c r="Y38" i="60"/>
  <c r="X38" i="60"/>
  <c r="W38" i="60"/>
  <c r="V38" i="60"/>
  <c r="U38" i="60"/>
  <c r="T38" i="60"/>
  <c r="S38" i="60"/>
  <c r="R38" i="60"/>
  <c r="Q38" i="60"/>
  <c r="P38" i="60"/>
  <c r="O38" i="60"/>
  <c r="N38" i="60"/>
  <c r="M38" i="60"/>
  <c r="L38" i="60"/>
  <c r="K38" i="60"/>
  <c r="J38" i="60"/>
  <c r="I38" i="60"/>
  <c r="H38" i="60"/>
  <c r="G38" i="60"/>
  <c r="F38" i="60"/>
  <c r="E38" i="60"/>
  <c r="C38" i="60"/>
  <c r="D37" i="60"/>
  <c r="B37" i="60"/>
  <c r="D34" i="60"/>
  <c r="B34" i="60"/>
  <c r="E62" i="50"/>
  <c r="E59" i="50"/>
  <c r="E56" i="50"/>
  <c r="E53" i="50"/>
  <c r="E47" i="50"/>
  <c r="E44" i="50"/>
  <c r="E41" i="50"/>
  <c r="E38" i="50"/>
  <c r="Z117" i="50"/>
  <c r="AA117" i="50"/>
  <c r="AB117" i="50"/>
  <c r="AC117" i="50"/>
  <c r="AD117" i="50"/>
  <c r="AE117" i="50"/>
  <c r="AF117" i="50"/>
  <c r="AG117" i="50"/>
  <c r="AH117" i="50"/>
  <c r="AI117" i="50"/>
  <c r="AJ117" i="50"/>
  <c r="AK117" i="50"/>
  <c r="AL117" i="50"/>
  <c r="AM117" i="50"/>
  <c r="AN117" i="50"/>
  <c r="AO117" i="50"/>
  <c r="AP117" i="50"/>
  <c r="AQ117" i="50"/>
  <c r="AR117" i="50"/>
  <c r="AS117" i="50"/>
  <c r="AT117" i="50"/>
  <c r="AU117" i="50"/>
  <c r="AV117" i="50"/>
  <c r="AW117" i="50"/>
  <c r="AX117" i="50"/>
  <c r="AY117" i="50"/>
  <c r="AZ117" i="50"/>
  <c r="BA117" i="50"/>
  <c r="BB117" i="50"/>
  <c r="Z104" i="50"/>
  <c r="AA104" i="50"/>
  <c r="AB104" i="50"/>
  <c r="AC104" i="50"/>
  <c r="AD104" i="50"/>
  <c r="AE104" i="50"/>
  <c r="AF104" i="50"/>
  <c r="AG104" i="50"/>
  <c r="AH104" i="50"/>
  <c r="AI104" i="50"/>
  <c r="AJ104" i="50"/>
  <c r="AK104" i="50"/>
  <c r="AL104" i="50"/>
  <c r="AM104" i="50"/>
  <c r="AN104" i="50"/>
  <c r="AO104" i="50"/>
  <c r="AP104" i="50"/>
  <c r="AQ104" i="50"/>
  <c r="AR104" i="50"/>
  <c r="AS104" i="50"/>
  <c r="AT104" i="50"/>
  <c r="AU104" i="50"/>
  <c r="AV104" i="50"/>
  <c r="AW104" i="50"/>
  <c r="AX104" i="50"/>
  <c r="AY104" i="50"/>
  <c r="AZ104" i="50"/>
  <c r="BA104" i="50"/>
  <c r="BB104" i="50"/>
  <c r="Z105" i="50"/>
  <c r="AA105" i="50"/>
  <c r="AB105" i="50"/>
  <c r="AC105" i="50"/>
  <c r="AD105" i="50"/>
  <c r="AE105" i="50"/>
  <c r="AF105" i="50"/>
  <c r="AG105" i="50"/>
  <c r="AH105" i="50"/>
  <c r="AI105" i="50"/>
  <c r="AJ105" i="50"/>
  <c r="AK105" i="50"/>
  <c r="AL105" i="50"/>
  <c r="AM105" i="50"/>
  <c r="AN105" i="50"/>
  <c r="AO105" i="50"/>
  <c r="AP105" i="50"/>
  <c r="AQ105" i="50"/>
  <c r="AR105" i="50"/>
  <c r="AS105" i="50"/>
  <c r="AT105" i="50"/>
  <c r="AU105" i="50"/>
  <c r="AV105" i="50"/>
  <c r="AW105" i="50"/>
  <c r="AX105" i="50"/>
  <c r="AY105" i="50"/>
  <c r="AZ105" i="50"/>
  <c r="BA105" i="50"/>
  <c r="BB105" i="50"/>
  <c r="Z106" i="50"/>
  <c r="AA106" i="50"/>
  <c r="AB106" i="50"/>
  <c r="AC106" i="50"/>
  <c r="AD106" i="50"/>
  <c r="AE106" i="50"/>
  <c r="AF106" i="50"/>
  <c r="AG106" i="50"/>
  <c r="AH106" i="50"/>
  <c r="AI106" i="50"/>
  <c r="AJ106" i="50"/>
  <c r="AK106" i="50"/>
  <c r="AL106" i="50"/>
  <c r="AM106" i="50"/>
  <c r="AN106" i="50"/>
  <c r="AO106" i="50"/>
  <c r="AP106" i="50"/>
  <c r="AQ106" i="50"/>
  <c r="AR106" i="50"/>
  <c r="AS106" i="50"/>
  <c r="AT106" i="50"/>
  <c r="AU106" i="50"/>
  <c r="AV106" i="50"/>
  <c r="AW106" i="50"/>
  <c r="AX106" i="50"/>
  <c r="AY106" i="50"/>
  <c r="AZ106" i="50"/>
  <c r="BA106" i="50"/>
  <c r="BB106" i="50"/>
  <c r="Z107" i="50"/>
  <c r="AA107" i="50"/>
  <c r="AB107" i="50"/>
  <c r="AC107" i="50"/>
  <c r="AD107" i="50"/>
  <c r="AE107" i="50"/>
  <c r="AF107" i="50"/>
  <c r="AG107" i="50"/>
  <c r="AH107" i="50"/>
  <c r="AI107" i="50"/>
  <c r="AJ107" i="50"/>
  <c r="AK107" i="50"/>
  <c r="AL107" i="50"/>
  <c r="AM107" i="50"/>
  <c r="AN107" i="50"/>
  <c r="AO107" i="50"/>
  <c r="AP107" i="50"/>
  <c r="AQ107" i="50"/>
  <c r="AR107" i="50"/>
  <c r="AS107" i="50"/>
  <c r="AT107" i="50"/>
  <c r="AU107" i="50"/>
  <c r="AV107" i="50"/>
  <c r="AW107" i="50"/>
  <c r="AX107" i="50"/>
  <c r="AY107" i="50"/>
  <c r="AZ107" i="50"/>
  <c r="BA107" i="50"/>
  <c r="BB107" i="50"/>
  <c r="Z92" i="50"/>
  <c r="AA92" i="50"/>
  <c r="AB92" i="50"/>
  <c r="AC92" i="50"/>
  <c r="AD92" i="50"/>
  <c r="AE92" i="50"/>
  <c r="AF92" i="50"/>
  <c r="AG92" i="50"/>
  <c r="AH92" i="50"/>
  <c r="AI92" i="50"/>
  <c r="AJ92" i="50"/>
  <c r="AK92" i="50"/>
  <c r="AL92" i="50"/>
  <c r="AM92" i="50"/>
  <c r="AN92" i="50"/>
  <c r="AO92" i="50"/>
  <c r="AP92" i="50"/>
  <c r="AQ92" i="50"/>
  <c r="AR92" i="50"/>
  <c r="AS92" i="50"/>
  <c r="AT92" i="50"/>
  <c r="AU92" i="50"/>
  <c r="AV92" i="50"/>
  <c r="AW92" i="50"/>
  <c r="AX92" i="50"/>
  <c r="AY92" i="50"/>
  <c r="AZ92" i="50"/>
  <c r="BA92" i="50"/>
  <c r="BB92" i="50"/>
  <c r="Z93" i="50"/>
  <c r="AA93" i="50"/>
  <c r="AB93" i="50"/>
  <c r="AC93" i="50"/>
  <c r="AD93" i="50"/>
  <c r="AE93" i="50"/>
  <c r="AF93" i="50"/>
  <c r="AG93" i="50"/>
  <c r="AH93" i="50"/>
  <c r="AI93" i="50"/>
  <c r="AJ93" i="50"/>
  <c r="AK93" i="50"/>
  <c r="AL93" i="50"/>
  <c r="AM93" i="50"/>
  <c r="AN93" i="50"/>
  <c r="AO93" i="50"/>
  <c r="AP93" i="50"/>
  <c r="AQ93" i="50"/>
  <c r="AR93" i="50"/>
  <c r="AS93" i="50"/>
  <c r="AT93" i="50"/>
  <c r="AU93" i="50"/>
  <c r="AV93" i="50"/>
  <c r="AW93" i="50"/>
  <c r="AX93" i="50"/>
  <c r="AY93" i="50"/>
  <c r="AZ93" i="50"/>
  <c r="BA93" i="50"/>
  <c r="BB93" i="50"/>
  <c r="Z94" i="50"/>
  <c r="AA94" i="50"/>
  <c r="AB94" i="50"/>
  <c r="AC94" i="50"/>
  <c r="AD94" i="50"/>
  <c r="AE94" i="50"/>
  <c r="AF94" i="50"/>
  <c r="AG94" i="50"/>
  <c r="AH94" i="50"/>
  <c r="AI94" i="50"/>
  <c r="AJ94" i="50"/>
  <c r="AK94" i="50"/>
  <c r="AL94" i="50"/>
  <c r="AM94" i="50"/>
  <c r="AN94" i="50"/>
  <c r="AO94" i="50"/>
  <c r="AP94" i="50"/>
  <c r="AQ94" i="50"/>
  <c r="AR94" i="50"/>
  <c r="AS94" i="50"/>
  <c r="AT94" i="50"/>
  <c r="AU94" i="50"/>
  <c r="AV94" i="50"/>
  <c r="AW94" i="50"/>
  <c r="AX94" i="50"/>
  <c r="AY94" i="50"/>
  <c r="AZ94" i="50"/>
  <c r="BA94" i="50"/>
  <c r="BB94" i="50"/>
  <c r="Z95" i="50"/>
  <c r="AA95" i="50"/>
  <c r="AB95" i="50"/>
  <c r="AC95" i="50"/>
  <c r="AD95" i="50"/>
  <c r="AE95" i="50"/>
  <c r="AF95" i="50"/>
  <c r="AG95" i="50"/>
  <c r="AH95" i="50"/>
  <c r="AI95" i="50"/>
  <c r="AJ95" i="50"/>
  <c r="AK95" i="50"/>
  <c r="AL95" i="50"/>
  <c r="AM95" i="50"/>
  <c r="AN95" i="50"/>
  <c r="AO95" i="50"/>
  <c r="AP95" i="50"/>
  <c r="AQ95" i="50"/>
  <c r="AR95" i="50"/>
  <c r="AS95" i="50"/>
  <c r="AT95" i="50"/>
  <c r="AU95" i="50"/>
  <c r="AV95" i="50"/>
  <c r="AW95" i="50"/>
  <c r="AX95" i="50"/>
  <c r="AY95" i="50"/>
  <c r="AZ95" i="50"/>
  <c r="BA95" i="50"/>
  <c r="BB95" i="50"/>
  <c r="Z117" i="49"/>
  <c r="AA117" i="49"/>
  <c r="AB117" i="49"/>
  <c r="AC117" i="49"/>
  <c r="AD117" i="49"/>
  <c r="AE117" i="49"/>
  <c r="AF117" i="49"/>
  <c r="AG117" i="49"/>
  <c r="AH117" i="49"/>
  <c r="AI117" i="49"/>
  <c r="AJ117" i="49"/>
  <c r="AK117" i="49"/>
  <c r="AL117" i="49"/>
  <c r="AM117" i="49"/>
  <c r="AN117" i="49"/>
  <c r="AO117" i="49"/>
  <c r="AP117" i="49"/>
  <c r="AQ117" i="49"/>
  <c r="AR117" i="49"/>
  <c r="AS117" i="49"/>
  <c r="AT117" i="49"/>
  <c r="AU117" i="49"/>
  <c r="AV117" i="49"/>
  <c r="AW117" i="49"/>
  <c r="AX117" i="49"/>
  <c r="AY117" i="49"/>
  <c r="AZ117" i="49"/>
  <c r="BA117" i="49"/>
  <c r="BB117" i="49"/>
  <c r="Z104" i="49"/>
  <c r="AA104" i="49"/>
  <c r="AB104" i="49"/>
  <c r="AC104" i="49"/>
  <c r="AD104" i="49"/>
  <c r="AE104" i="49"/>
  <c r="AF104" i="49"/>
  <c r="AG104" i="49"/>
  <c r="AH104" i="49"/>
  <c r="AI104" i="49"/>
  <c r="AJ104" i="49"/>
  <c r="AK104" i="49"/>
  <c r="AL104" i="49"/>
  <c r="AM104" i="49"/>
  <c r="AN104" i="49"/>
  <c r="AO104" i="49"/>
  <c r="AP104" i="49"/>
  <c r="AQ104" i="49"/>
  <c r="AR104" i="49"/>
  <c r="AS104" i="49"/>
  <c r="AT104" i="49"/>
  <c r="AU104" i="49"/>
  <c r="AV104" i="49"/>
  <c r="AW104" i="49"/>
  <c r="AX104" i="49"/>
  <c r="AY104" i="49"/>
  <c r="AZ104" i="49"/>
  <c r="BA104" i="49"/>
  <c r="BB104" i="49"/>
  <c r="Z105" i="49"/>
  <c r="AA105" i="49"/>
  <c r="AB105" i="49"/>
  <c r="AC105" i="49"/>
  <c r="AD105" i="49"/>
  <c r="AE105" i="49"/>
  <c r="AF105" i="49"/>
  <c r="AG105" i="49"/>
  <c r="AH105" i="49"/>
  <c r="AI105" i="49"/>
  <c r="AJ105" i="49"/>
  <c r="AK105" i="49"/>
  <c r="AL105" i="49"/>
  <c r="AM105" i="49"/>
  <c r="AN105" i="49"/>
  <c r="AO105" i="49"/>
  <c r="AP105" i="49"/>
  <c r="AQ105" i="49"/>
  <c r="AR105" i="49"/>
  <c r="AS105" i="49"/>
  <c r="AT105" i="49"/>
  <c r="AU105" i="49"/>
  <c r="AV105" i="49"/>
  <c r="AW105" i="49"/>
  <c r="AX105" i="49"/>
  <c r="AY105" i="49"/>
  <c r="AZ105" i="49"/>
  <c r="BA105" i="49"/>
  <c r="BB105" i="49"/>
  <c r="Z106" i="49"/>
  <c r="AA106" i="49"/>
  <c r="AB106" i="49"/>
  <c r="AC106" i="49"/>
  <c r="AD106" i="49"/>
  <c r="AE106" i="49"/>
  <c r="AF106" i="49"/>
  <c r="AG106" i="49"/>
  <c r="AH106" i="49"/>
  <c r="AI106" i="49"/>
  <c r="AJ106" i="49"/>
  <c r="AK106" i="49"/>
  <c r="AL106" i="49"/>
  <c r="AM106" i="49"/>
  <c r="AN106" i="49"/>
  <c r="AO106" i="49"/>
  <c r="AP106" i="49"/>
  <c r="AQ106" i="49"/>
  <c r="AR106" i="49"/>
  <c r="AS106" i="49"/>
  <c r="AT106" i="49"/>
  <c r="AU106" i="49"/>
  <c r="AV106" i="49"/>
  <c r="AW106" i="49"/>
  <c r="AX106" i="49"/>
  <c r="AY106" i="49"/>
  <c r="AZ106" i="49"/>
  <c r="BA106" i="49"/>
  <c r="BB106" i="49"/>
  <c r="Z107" i="49"/>
  <c r="AA107" i="49"/>
  <c r="AB107" i="49"/>
  <c r="AC107" i="49"/>
  <c r="AD107" i="49"/>
  <c r="AE107" i="49"/>
  <c r="AF107" i="49"/>
  <c r="AG107" i="49"/>
  <c r="AH107" i="49"/>
  <c r="AI107" i="49"/>
  <c r="AJ107" i="49"/>
  <c r="AK107" i="49"/>
  <c r="AL107" i="49"/>
  <c r="AM107" i="49"/>
  <c r="AN107" i="49"/>
  <c r="AO107" i="49"/>
  <c r="AP107" i="49"/>
  <c r="AQ107" i="49"/>
  <c r="AR107" i="49"/>
  <c r="AS107" i="49"/>
  <c r="AT107" i="49"/>
  <c r="AU107" i="49"/>
  <c r="AV107" i="49"/>
  <c r="AW107" i="49"/>
  <c r="AX107" i="49"/>
  <c r="AY107" i="49"/>
  <c r="AZ107" i="49"/>
  <c r="BA107" i="49"/>
  <c r="BB107" i="49"/>
  <c r="Z92" i="49"/>
  <c r="AA92" i="49"/>
  <c r="AB92" i="49"/>
  <c r="AC92" i="49"/>
  <c r="AD92" i="49"/>
  <c r="AE92" i="49"/>
  <c r="AF92" i="49"/>
  <c r="AG92" i="49"/>
  <c r="AH92" i="49"/>
  <c r="AI92" i="49"/>
  <c r="AJ92" i="49"/>
  <c r="AK92" i="49"/>
  <c r="AL92" i="49"/>
  <c r="AM92" i="49"/>
  <c r="AN92" i="49"/>
  <c r="AO92" i="49"/>
  <c r="AP92" i="49"/>
  <c r="AQ92" i="49"/>
  <c r="AR92" i="49"/>
  <c r="AS92" i="49"/>
  <c r="AT92" i="49"/>
  <c r="AU92" i="49"/>
  <c r="AV92" i="49"/>
  <c r="AW92" i="49"/>
  <c r="AX92" i="49"/>
  <c r="AY92" i="49"/>
  <c r="AZ92" i="49"/>
  <c r="BA92" i="49"/>
  <c r="BB92" i="49"/>
  <c r="Z93" i="49"/>
  <c r="AA93" i="49"/>
  <c r="AB93" i="49"/>
  <c r="AC93" i="49"/>
  <c r="AD93" i="49"/>
  <c r="AE93" i="49"/>
  <c r="AF93" i="49"/>
  <c r="AG93" i="49"/>
  <c r="AH93" i="49"/>
  <c r="AI93" i="49"/>
  <c r="AJ93" i="49"/>
  <c r="AK93" i="49"/>
  <c r="AL93" i="49"/>
  <c r="AM93" i="49"/>
  <c r="AN93" i="49"/>
  <c r="AO93" i="49"/>
  <c r="AP93" i="49"/>
  <c r="AQ93" i="49"/>
  <c r="AR93" i="49"/>
  <c r="AS93" i="49"/>
  <c r="AT93" i="49"/>
  <c r="AU93" i="49"/>
  <c r="AV93" i="49"/>
  <c r="AW93" i="49"/>
  <c r="AX93" i="49"/>
  <c r="AY93" i="49"/>
  <c r="AZ93" i="49"/>
  <c r="BA93" i="49"/>
  <c r="BB93" i="49"/>
  <c r="Z94" i="49"/>
  <c r="AA94" i="49"/>
  <c r="AB94" i="49"/>
  <c r="AC94" i="49"/>
  <c r="AD94" i="49"/>
  <c r="AE94" i="49"/>
  <c r="AF94" i="49"/>
  <c r="AG94" i="49"/>
  <c r="AH94" i="49"/>
  <c r="AI94" i="49"/>
  <c r="AJ94" i="49"/>
  <c r="AK94" i="49"/>
  <c r="AL94" i="49"/>
  <c r="AM94" i="49"/>
  <c r="AN94" i="49"/>
  <c r="AO94" i="49"/>
  <c r="AP94" i="49"/>
  <c r="AQ94" i="49"/>
  <c r="AR94" i="49"/>
  <c r="AS94" i="49"/>
  <c r="AT94" i="49"/>
  <c r="AU94" i="49"/>
  <c r="AV94" i="49"/>
  <c r="AW94" i="49"/>
  <c r="AX94" i="49"/>
  <c r="AY94" i="49"/>
  <c r="AZ94" i="49"/>
  <c r="BA94" i="49"/>
  <c r="BB94" i="49"/>
  <c r="Z95" i="49"/>
  <c r="AA95" i="49"/>
  <c r="AB95" i="49"/>
  <c r="AC95" i="49"/>
  <c r="AD95" i="49"/>
  <c r="AE95" i="49"/>
  <c r="AF95" i="49"/>
  <c r="AG95" i="49"/>
  <c r="AH95" i="49"/>
  <c r="AI95" i="49"/>
  <c r="AJ95" i="49"/>
  <c r="AK95" i="49"/>
  <c r="AL95" i="49"/>
  <c r="AM95" i="49"/>
  <c r="AN95" i="49"/>
  <c r="AO95" i="49"/>
  <c r="AP95" i="49"/>
  <c r="AQ95" i="49"/>
  <c r="AR95" i="49"/>
  <c r="AS95" i="49"/>
  <c r="AT95" i="49"/>
  <c r="AU95" i="49"/>
  <c r="AV95" i="49"/>
  <c r="AW95" i="49"/>
  <c r="AX95" i="49"/>
  <c r="AY95" i="49"/>
  <c r="AZ95" i="49"/>
  <c r="BA95" i="49"/>
  <c r="BB95" i="49"/>
  <c r="BB62" i="59"/>
  <c r="BA62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I62" i="59"/>
  <c r="AH62" i="59"/>
  <c r="AG62" i="59"/>
  <c r="AF62" i="59"/>
  <c r="AE62" i="59"/>
  <c r="AD62" i="59"/>
  <c r="AC62" i="59"/>
  <c r="AB62" i="59"/>
  <c r="AA62" i="59"/>
  <c r="Z62" i="59"/>
  <c r="Y62" i="59"/>
  <c r="X62" i="59"/>
  <c r="W62" i="59"/>
  <c r="V62" i="59"/>
  <c r="U62" i="59"/>
  <c r="T62" i="59"/>
  <c r="S62" i="59"/>
  <c r="R62" i="59"/>
  <c r="Q62" i="59"/>
  <c r="P62" i="59"/>
  <c r="O62" i="59"/>
  <c r="N62" i="59"/>
  <c r="M62" i="59"/>
  <c r="L62" i="59"/>
  <c r="K62" i="59"/>
  <c r="J62" i="59"/>
  <c r="I62" i="59"/>
  <c r="H62" i="59"/>
  <c r="G62" i="59"/>
  <c r="F62" i="59"/>
  <c r="E62" i="59"/>
  <c r="C62" i="59"/>
  <c r="D61" i="59"/>
  <c r="B61" i="59"/>
  <c r="BB59" i="59"/>
  <c r="BA59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I59" i="59"/>
  <c r="AH59" i="59"/>
  <c r="AG59" i="59"/>
  <c r="AF59" i="59"/>
  <c r="AE59" i="59"/>
  <c r="AD59" i="59"/>
  <c r="AC59" i="59"/>
  <c r="AB59" i="59"/>
  <c r="AA59" i="59"/>
  <c r="Z59" i="59"/>
  <c r="Y59" i="59"/>
  <c r="X59" i="59"/>
  <c r="W59" i="59"/>
  <c r="V59" i="59"/>
  <c r="U59" i="59"/>
  <c r="T59" i="59"/>
  <c r="S59" i="59"/>
  <c r="R59" i="59"/>
  <c r="Q59" i="59"/>
  <c r="P59" i="59"/>
  <c r="O59" i="59"/>
  <c r="N59" i="59"/>
  <c r="M59" i="59"/>
  <c r="L59" i="59"/>
  <c r="K59" i="59"/>
  <c r="J59" i="59"/>
  <c r="I59" i="59"/>
  <c r="H59" i="59"/>
  <c r="G59" i="59"/>
  <c r="F59" i="59"/>
  <c r="E59" i="59"/>
  <c r="C59" i="59"/>
  <c r="D58" i="59"/>
  <c r="B58" i="59"/>
  <c r="BB56" i="59"/>
  <c r="BA56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I56" i="59"/>
  <c r="AH56" i="59"/>
  <c r="AG56" i="59"/>
  <c r="AF56" i="59"/>
  <c r="AE56" i="59"/>
  <c r="AD56" i="59"/>
  <c r="AC56" i="59"/>
  <c r="AB56" i="59"/>
  <c r="AA56" i="59"/>
  <c r="Z56" i="59"/>
  <c r="Y56" i="59"/>
  <c r="X56" i="59"/>
  <c r="W56" i="59"/>
  <c r="V56" i="59"/>
  <c r="U56" i="59"/>
  <c r="T56" i="59"/>
  <c r="S56" i="59"/>
  <c r="R56" i="59"/>
  <c r="Q56" i="59"/>
  <c r="P56" i="59"/>
  <c r="O56" i="59"/>
  <c r="N56" i="59"/>
  <c r="M56" i="59"/>
  <c r="L56" i="59"/>
  <c r="K56" i="59"/>
  <c r="J56" i="59"/>
  <c r="I56" i="59"/>
  <c r="H56" i="59"/>
  <c r="G56" i="59"/>
  <c r="F56" i="59"/>
  <c r="E56" i="59"/>
  <c r="C56" i="59"/>
  <c r="D55" i="59"/>
  <c r="B55" i="59"/>
  <c r="BB53" i="59"/>
  <c r="BA53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I53" i="59"/>
  <c r="AH53" i="59"/>
  <c r="AG53" i="59"/>
  <c r="AF53" i="59"/>
  <c r="AE53" i="59"/>
  <c r="AD53" i="59"/>
  <c r="AC53" i="59"/>
  <c r="AB53" i="59"/>
  <c r="AA53" i="59"/>
  <c r="Z53" i="59"/>
  <c r="Y53" i="59"/>
  <c r="X53" i="59"/>
  <c r="W53" i="59"/>
  <c r="V53" i="59"/>
  <c r="U53" i="59"/>
  <c r="T53" i="59"/>
  <c r="S53" i="59"/>
  <c r="R53" i="59"/>
  <c r="Q53" i="59"/>
  <c r="P53" i="59"/>
  <c r="O53" i="59"/>
  <c r="N53" i="59"/>
  <c r="M53" i="59"/>
  <c r="L53" i="59"/>
  <c r="K53" i="59"/>
  <c r="J53" i="59"/>
  <c r="I53" i="59"/>
  <c r="H53" i="59"/>
  <c r="G53" i="59"/>
  <c r="F53" i="59"/>
  <c r="E53" i="59"/>
  <c r="C53" i="59"/>
  <c r="D52" i="59"/>
  <c r="B52" i="59"/>
  <c r="D49" i="59"/>
  <c r="B49" i="59"/>
  <c r="BB47" i="59"/>
  <c r="BA47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I47" i="59"/>
  <c r="AH47" i="59"/>
  <c r="AG47" i="59"/>
  <c r="AF47" i="59"/>
  <c r="AE47" i="59"/>
  <c r="AD47" i="59"/>
  <c r="AC47" i="59"/>
  <c r="AB47" i="59"/>
  <c r="AA47" i="59"/>
  <c r="Z47" i="59"/>
  <c r="Y47" i="59"/>
  <c r="X47" i="59"/>
  <c r="W47" i="59"/>
  <c r="V47" i="59"/>
  <c r="U47" i="59"/>
  <c r="T47" i="59"/>
  <c r="S47" i="59"/>
  <c r="R47" i="59"/>
  <c r="Q47" i="59"/>
  <c r="P47" i="59"/>
  <c r="O47" i="59"/>
  <c r="N47" i="59"/>
  <c r="M47" i="59"/>
  <c r="L47" i="59"/>
  <c r="K47" i="59"/>
  <c r="J47" i="59"/>
  <c r="I47" i="59"/>
  <c r="H47" i="59"/>
  <c r="G47" i="59"/>
  <c r="F47" i="59"/>
  <c r="E47" i="59"/>
  <c r="C47" i="59"/>
  <c r="D46" i="59"/>
  <c r="B46" i="59"/>
  <c r="BB44" i="59"/>
  <c r="BA44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I44" i="59"/>
  <c r="AH44" i="59"/>
  <c r="AG44" i="59"/>
  <c r="AF44" i="59"/>
  <c r="AE44" i="59"/>
  <c r="AD44" i="59"/>
  <c r="AC44" i="59"/>
  <c r="AB44" i="59"/>
  <c r="AA44" i="59"/>
  <c r="Z44" i="59"/>
  <c r="Y44" i="59"/>
  <c r="X44" i="59"/>
  <c r="W44" i="59"/>
  <c r="V44" i="59"/>
  <c r="U44" i="59"/>
  <c r="T44" i="59"/>
  <c r="S44" i="59"/>
  <c r="R44" i="59"/>
  <c r="Q44" i="59"/>
  <c r="P44" i="59"/>
  <c r="O44" i="59"/>
  <c r="N44" i="59"/>
  <c r="M44" i="59"/>
  <c r="L44" i="59"/>
  <c r="K44" i="59"/>
  <c r="J44" i="59"/>
  <c r="I44" i="59"/>
  <c r="H44" i="59"/>
  <c r="G44" i="59"/>
  <c r="F44" i="59"/>
  <c r="E44" i="59"/>
  <c r="C44" i="59"/>
  <c r="D43" i="59"/>
  <c r="B43" i="59"/>
  <c r="BB41" i="59"/>
  <c r="BA41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I41" i="59"/>
  <c r="AH41" i="59"/>
  <c r="AG41" i="59"/>
  <c r="AF41" i="59"/>
  <c r="AE41" i="59"/>
  <c r="AD41" i="59"/>
  <c r="AC41" i="59"/>
  <c r="AB41" i="59"/>
  <c r="AA41" i="59"/>
  <c r="Z41" i="59"/>
  <c r="Y41" i="59"/>
  <c r="X41" i="59"/>
  <c r="W41" i="59"/>
  <c r="V41" i="59"/>
  <c r="U41" i="59"/>
  <c r="T41" i="59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C41" i="59"/>
  <c r="D40" i="59"/>
  <c r="B40" i="59"/>
  <c r="BB38" i="59"/>
  <c r="BA38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I38" i="59"/>
  <c r="AH38" i="59"/>
  <c r="AG38" i="59"/>
  <c r="AF38" i="59"/>
  <c r="AE38" i="59"/>
  <c r="AD38" i="59"/>
  <c r="AC38" i="59"/>
  <c r="AB38" i="59"/>
  <c r="AA38" i="59"/>
  <c r="Z38" i="59"/>
  <c r="Y38" i="59"/>
  <c r="X38" i="59"/>
  <c r="W38" i="59"/>
  <c r="V38" i="59"/>
  <c r="U38" i="59"/>
  <c r="T38" i="59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C38" i="59"/>
  <c r="D37" i="59"/>
  <c r="B37" i="59"/>
  <c r="D34" i="59"/>
  <c r="B34" i="59"/>
  <c r="E59" i="49"/>
  <c r="E56" i="49"/>
  <c r="E53" i="49"/>
  <c r="E47" i="49"/>
  <c r="E44" i="49"/>
  <c r="E41" i="49"/>
  <c r="E38" i="49"/>
  <c r="BB62" i="58" l="1"/>
  <c r="BA62" i="58"/>
  <c r="AZ62" i="58"/>
  <c r="AY62" i="58"/>
  <c r="AX62" i="58"/>
  <c r="AW62" i="58"/>
  <c r="AV62" i="58"/>
  <c r="AU62" i="58"/>
  <c r="AT62" i="58"/>
  <c r="AS62" i="58"/>
  <c r="AR62" i="58"/>
  <c r="AQ62" i="58"/>
  <c r="AP62" i="58"/>
  <c r="AO62" i="58"/>
  <c r="AN62" i="58"/>
  <c r="AM62" i="58"/>
  <c r="AL62" i="58"/>
  <c r="AK62" i="58"/>
  <c r="AJ62" i="58"/>
  <c r="AI62" i="58"/>
  <c r="AH62" i="58"/>
  <c r="AG62" i="58"/>
  <c r="AF62" i="58"/>
  <c r="AE62" i="58"/>
  <c r="AD62" i="58"/>
  <c r="AC62" i="58"/>
  <c r="AB62" i="58"/>
  <c r="AA62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M62" i="58"/>
  <c r="L62" i="58"/>
  <c r="K62" i="58"/>
  <c r="J62" i="58"/>
  <c r="I62" i="58"/>
  <c r="H62" i="58"/>
  <c r="G62" i="58"/>
  <c r="F62" i="58"/>
  <c r="E62" i="58"/>
  <c r="C62" i="58"/>
  <c r="D61" i="58"/>
  <c r="B61" i="58"/>
  <c r="BB59" i="58"/>
  <c r="BA59" i="58"/>
  <c r="AZ59" i="58"/>
  <c r="AY59" i="58"/>
  <c r="AX59" i="58"/>
  <c r="AW59" i="58"/>
  <c r="AV59" i="58"/>
  <c r="AU59" i="58"/>
  <c r="AT59" i="58"/>
  <c r="AS59" i="58"/>
  <c r="AR59" i="58"/>
  <c r="AQ59" i="58"/>
  <c r="AP59" i="58"/>
  <c r="AO59" i="58"/>
  <c r="AN59" i="58"/>
  <c r="AM59" i="58"/>
  <c r="AL59" i="58"/>
  <c r="AK59" i="58"/>
  <c r="AJ59" i="58"/>
  <c r="AI59" i="58"/>
  <c r="AH59" i="58"/>
  <c r="AG59" i="58"/>
  <c r="AF59" i="58"/>
  <c r="AE59" i="58"/>
  <c r="AD59" i="58"/>
  <c r="AC59" i="58"/>
  <c r="AB59" i="58"/>
  <c r="AA59" i="58"/>
  <c r="Z59" i="58"/>
  <c r="Y59" i="58"/>
  <c r="X59" i="58"/>
  <c r="W59" i="58"/>
  <c r="V59" i="58"/>
  <c r="U59" i="58"/>
  <c r="T59" i="58"/>
  <c r="S59" i="58"/>
  <c r="R59" i="58"/>
  <c r="Q59" i="58"/>
  <c r="P59" i="58"/>
  <c r="O59" i="58"/>
  <c r="N59" i="58"/>
  <c r="M59" i="58"/>
  <c r="L59" i="58"/>
  <c r="K59" i="58"/>
  <c r="J59" i="58"/>
  <c r="I59" i="58"/>
  <c r="H59" i="58"/>
  <c r="G59" i="58"/>
  <c r="F59" i="58"/>
  <c r="E59" i="58"/>
  <c r="C59" i="58"/>
  <c r="D58" i="58"/>
  <c r="B58" i="58"/>
  <c r="BB56" i="58"/>
  <c r="BA56" i="58"/>
  <c r="AZ56" i="58"/>
  <c r="AY56" i="58"/>
  <c r="AX56" i="58"/>
  <c r="AW56" i="58"/>
  <c r="AV56" i="58"/>
  <c r="AU56" i="58"/>
  <c r="AT56" i="58"/>
  <c r="AS56" i="58"/>
  <c r="AR56" i="58"/>
  <c r="AQ56" i="58"/>
  <c r="AP56" i="58"/>
  <c r="AO56" i="58"/>
  <c r="AN56" i="58"/>
  <c r="AM56" i="58"/>
  <c r="AL56" i="58"/>
  <c r="AK56" i="58"/>
  <c r="AJ56" i="58"/>
  <c r="AI56" i="58"/>
  <c r="AH56" i="58"/>
  <c r="AG56" i="58"/>
  <c r="AF56" i="58"/>
  <c r="AE56" i="58"/>
  <c r="AD56" i="58"/>
  <c r="AC56" i="58"/>
  <c r="AB56" i="58"/>
  <c r="AA56" i="58"/>
  <c r="Z56" i="58"/>
  <c r="Y56" i="58"/>
  <c r="X56" i="58"/>
  <c r="W56" i="58"/>
  <c r="V56" i="58"/>
  <c r="U56" i="58"/>
  <c r="T56" i="58"/>
  <c r="S56" i="58"/>
  <c r="R56" i="58"/>
  <c r="Q56" i="58"/>
  <c r="P56" i="58"/>
  <c r="O56" i="58"/>
  <c r="N56" i="58"/>
  <c r="M56" i="58"/>
  <c r="L56" i="58"/>
  <c r="K56" i="58"/>
  <c r="J56" i="58"/>
  <c r="I56" i="58"/>
  <c r="H56" i="58"/>
  <c r="G56" i="58"/>
  <c r="F56" i="58"/>
  <c r="E56" i="58"/>
  <c r="C56" i="58"/>
  <c r="D55" i="58"/>
  <c r="B55" i="58"/>
  <c r="BB53" i="58"/>
  <c r="BA53" i="58"/>
  <c r="AZ53" i="58"/>
  <c r="AY53" i="58"/>
  <c r="AX53" i="58"/>
  <c r="AW53" i="58"/>
  <c r="AV53" i="58"/>
  <c r="AU53" i="58"/>
  <c r="AT53" i="58"/>
  <c r="AS53" i="58"/>
  <c r="AR53" i="58"/>
  <c r="AQ53" i="58"/>
  <c r="AP53" i="58"/>
  <c r="AO53" i="58"/>
  <c r="AN53" i="58"/>
  <c r="AM53" i="58"/>
  <c r="AL53" i="58"/>
  <c r="AK53" i="58"/>
  <c r="AJ53" i="58"/>
  <c r="AI53" i="58"/>
  <c r="AH53" i="58"/>
  <c r="AG53" i="58"/>
  <c r="AF53" i="58"/>
  <c r="AE53" i="58"/>
  <c r="AD53" i="58"/>
  <c r="AC53" i="58"/>
  <c r="AB53" i="58"/>
  <c r="AA53" i="58"/>
  <c r="Z53" i="58"/>
  <c r="Y53" i="58"/>
  <c r="X53" i="58"/>
  <c r="W53" i="58"/>
  <c r="V53" i="58"/>
  <c r="U53" i="58"/>
  <c r="T53" i="58"/>
  <c r="S53" i="58"/>
  <c r="R53" i="58"/>
  <c r="Q53" i="58"/>
  <c r="P53" i="58"/>
  <c r="O53" i="58"/>
  <c r="N53" i="58"/>
  <c r="M53" i="58"/>
  <c r="L53" i="58"/>
  <c r="K53" i="58"/>
  <c r="J53" i="58"/>
  <c r="I53" i="58"/>
  <c r="H53" i="58"/>
  <c r="G53" i="58"/>
  <c r="F53" i="58"/>
  <c r="E53" i="58"/>
  <c r="C53" i="58"/>
  <c r="D52" i="58"/>
  <c r="B52" i="58"/>
  <c r="D49" i="58"/>
  <c r="B49" i="58"/>
  <c r="BB47" i="58"/>
  <c r="BA47" i="58"/>
  <c r="AZ47" i="58"/>
  <c r="AY47" i="58"/>
  <c r="AX47" i="58"/>
  <c r="AW47" i="58"/>
  <c r="AV47" i="58"/>
  <c r="AU47" i="58"/>
  <c r="AT47" i="58"/>
  <c r="AS47" i="58"/>
  <c r="AR47" i="58"/>
  <c r="AQ47" i="58"/>
  <c r="AP47" i="58"/>
  <c r="AO47" i="58"/>
  <c r="AN47" i="58"/>
  <c r="AM47" i="58"/>
  <c r="AL47" i="58"/>
  <c r="AK47" i="58"/>
  <c r="AJ47" i="58"/>
  <c r="AI47" i="58"/>
  <c r="AH47" i="58"/>
  <c r="AG47" i="58"/>
  <c r="AF47" i="58"/>
  <c r="AE47" i="58"/>
  <c r="AD47" i="58"/>
  <c r="AC47" i="58"/>
  <c r="AB47" i="58"/>
  <c r="AA47" i="58"/>
  <c r="Z47" i="58"/>
  <c r="Y47" i="58"/>
  <c r="X47" i="58"/>
  <c r="W47" i="58"/>
  <c r="V47" i="58"/>
  <c r="U47" i="58"/>
  <c r="T47" i="58"/>
  <c r="S47" i="58"/>
  <c r="R47" i="58"/>
  <c r="Q47" i="58"/>
  <c r="P47" i="58"/>
  <c r="O47" i="58"/>
  <c r="N47" i="58"/>
  <c r="M47" i="58"/>
  <c r="L47" i="58"/>
  <c r="K47" i="58"/>
  <c r="J47" i="58"/>
  <c r="I47" i="58"/>
  <c r="H47" i="58"/>
  <c r="G47" i="58"/>
  <c r="F47" i="58"/>
  <c r="E47" i="58"/>
  <c r="C47" i="58"/>
  <c r="D46" i="58"/>
  <c r="B46" i="58"/>
  <c r="BB44" i="58"/>
  <c r="BA44" i="58"/>
  <c r="AZ44" i="58"/>
  <c r="AY44" i="58"/>
  <c r="AX44" i="58"/>
  <c r="AW44" i="58"/>
  <c r="AV44" i="58"/>
  <c r="AU44" i="58"/>
  <c r="AT44" i="58"/>
  <c r="AS44" i="58"/>
  <c r="AR44" i="58"/>
  <c r="AQ44" i="58"/>
  <c r="AP44" i="58"/>
  <c r="AO44" i="58"/>
  <c r="AN44" i="58"/>
  <c r="AM44" i="58"/>
  <c r="AL44" i="58"/>
  <c r="AK44" i="58"/>
  <c r="AJ44" i="58"/>
  <c r="AI44" i="58"/>
  <c r="AH44" i="58"/>
  <c r="AG44" i="58"/>
  <c r="AF44" i="58"/>
  <c r="AE44" i="58"/>
  <c r="AD44" i="58"/>
  <c r="AC44" i="58"/>
  <c r="AB44" i="58"/>
  <c r="AA44" i="58"/>
  <c r="Z44" i="58"/>
  <c r="Y44" i="58"/>
  <c r="X44" i="58"/>
  <c r="W44" i="58"/>
  <c r="V44" i="58"/>
  <c r="U44" i="58"/>
  <c r="T44" i="58"/>
  <c r="S44" i="58"/>
  <c r="R44" i="58"/>
  <c r="Q44" i="58"/>
  <c r="P44" i="58"/>
  <c r="O44" i="58"/>
  <c r="N44" i="58"/>
  <c r="M44" i="58"/>
  <c r="L44" i="58"/>
  <c r="K44" i="58"/>
  <c r="J44" i="58"/>
  <c r="I44" i="58"/>
  <c r="H44" i="58"/>
  <c r="G44" i="58"/>
  <c r="F44" i="58"/>
  <c r="E44" i="58"/>
  <c r="C44" i="58"/>
  <c r="D43" i="58"/>
  <c r="B43" i="58"/>
  <c r="BB41" i="58"/>
  <c r="BA41" i="58"/>
  <c r="AZ41" i="58"/>
  <c r="AY41" i="58"/>
  <c r="AX41" i="58"/>
  <c r="AW41" i="58"/>
  <c r="AV41" i="58"/>
  <c r="AU41" i="58"/>
  <c r="AT41" i="58"/>
  <c r="AS41" i="58"/>
  <c r="AR41" i="58"/>
  <c r="AQ41" i="58"/>
  <c r="AP41" i="58"/>
  <c r="AO41" i="58"/>
  <c r="AN41" i="58"/>
  <c r="AM41" i="58"/>
  <c r="AL41" i="58"/>
  <c r="AK41" i="58"/>
  <c r="AJ41" i="58"/>
  <c r="AI41" i="58"/>
  <c r="AH41" i="58"/>
  <c r="AG41" i="58"/>
  <c r="AF41" i="58"/>
  <c r="AE41" i="58"/>
  <c r="AD41" i="58"/>
  <c r="AC41" i="58"/>
  <c r="AB41" i="58"/>
  <c r="AA41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N41" i="58"/>
  <c r="M41" i="58"/>
  <c r="L41" i="58"/>
  <c r="K41" i="58"/>
  <c r="J41" i="58"/>
  <c r="I41" i="58"/>
  <c r="H41" i="58"/>
  <c r="G41" i="58"/>
  <c r="F41" i="58"/>
  <c r="E41" i="58"/>
  <c r="C41" i="58"/>
  <c r="D40" i="58"/>
  <c r="B40" i="58"/>
  <c r="BB38" i="58"/>
  <c r="BA38" i="58"/>
  <c r="AZ38" i="58"/>
  <c r="AY38" i="58"/>
  <c r="AX38" i="58"/>
  <c r="AW38" i="58"/>
  <c r="AV38" i="58"/>
  <c r="AU38" i="58"/>
  <c r="AT38" i="58"/>
  <c r="AS38" i="58"/>
  <c r="AR38" i="58"/>
  <c r="AQ38" i="58"/>
  <c r="AP38" i="58"/>
  <c r="AO38" i="58"/>
  <c r="AN38" i="58"/>
  <c r="AM38" i="58"/>
  <c r="AL38" i="58"/>
  <c r="AK38" i="58"/>
  <c r="AJ38" i="58"/>
  <c r="AI38" i="58"/>
  <c r="AH38" i="58"/>
  <c r="AG38" i="58"/>
  <c r="AF38" i="58"/>
  <c r="AE38" i="58"/>
  <c r="AD38" i="58"/>
  <c r="AC38" i="58"/>
  <c r="AB38" i="58"/>
  <c r="AA38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N38" i="58"/>
  <c r="M38" i="58"/>
  <c r="L38" i="58"/>
  <c r="K38" i="58"/>
  <c r="J38" i="58"/>
  <c r="I38" i="58"/>
  <c r="H38" i="58"/>
  <c r="G38" i="58"/>
  <c r="F38" i="58"/>
  <c r="E38" i="58"/>
  <c r="C38" i="58"/>
  <c r="D37" i="58"/>
  <c r="B37" i="58"/>
  <c r="D34" i="58"/>
  <c r="B34" i="58"/>
  <c r="BB62" i="57"/>
  <c r="BA62" i="57"/>
  <c r="AZ62" i="57"/>
  <c r="AY62" i="57"/>
  <c r="AX62" i="57"/>
  <c r="AW62" i="57"/>
  <c r="AV62" i="57"/>
  <c r="AU62" i="57"/>
  <c r="AT62" i="57"/>
  <c r="AS62" i="57"/>
  <c r="AR62" i="57"/>
  <c r="AQ62" i="57"/>
  <c r="AP62" i="57"/>
  <c r="AO62" i="57"/>
  <c r="AN62" i="57"/>
  <c r="AM62" i="57"/>
  <c r="AL62" i="57"/>
  <c r="AK62" i="57"/>
  <c r="AJ62" i="57"/>
  <c r="AI62" i="57"/>
  <c r="AH62" i="57"/>
  <c r="AG62" i="57"/>
  <c r="AF62" i="57"/>
  <c r="AE62" i="57"/>
  <c r="AD62" i="57"/>
  <c r="AC62" i="57"/>
  <c r="AB62" i="57"/>
  <c r="AA62" i="57"/>
  <c r="Z62" i="57"/>
  <c r="Y62" i="57"/>
  <c r="X62" i="57"/>
  <c r="W62" i="57"/>
  <c r="V62" i="57"/>
  <c r="U62" i="57"/>
  <c r="T62" i="57"/>
  <c r="S62" i="57"/>
  <c r="R62" i="57"/>
  <c r="Q62" i="57"/>
  <c r="P62" i="57"/>
  <c r="O62" i="57"/>
  <c r="N62" i="57"/>
  <c r="M62" i="57"/>
  <c r="L62" i="57"/>
  <c r="K62" i="57"/>
  <c r="J62" i="57"/>
  <c r="I62" i="57"/>
  <c r="H62" i="57"/>
  <c r="G62" i="57"/>
  <c r="F62" i="57"/>
  <c r="E62" i="57"/>
  <c r="C62" i="57"/>
  <c r="D61" i="57"/>
  <c r="B61" i="57"/>
  <c r="BB59" i="57"/>
  <c r="BA59" i="57"/>
  <c r="AZ59" i="57"/>
  <c r="AY59" i="57"/>
  <c r="AX59" i="57"/>
  <c r="AW59" i="57"/>
  <c r="AV59" i="57"/>
  <c r="AU59" i="57"/>
  <c r="AT59" i="57"/>
  <c r="AS59" i="57"/>
  <c r="AR59" i="57"/>
  <c r="AQ59" i="57"/>
  <c r="AP59" i="57"/>
  <c r="AO59" i="57"/>
  <c r="AN59" i="57"/>
  <c r="AM59" i="57"/>
  <c r="AL59" i="57"/>
  <c r="AK59" i="57"/>
  <c r="AJ59" i="57"/>
  <c r="AI59" i="57"/>
  <c r="AH59" i="57"/>
  <c r="AG59" i="57"/>
  <c r="AF59" i="57"/>
  <c r="AE59" i="57"/>
  <c r="AD59" i="57"/>
  <c r="AC59" i="57"/>
  <c r="AB59" i="57"/>
  <c r="AA59" i="57"/>
  <c r="Z59" i="57"/>
  <c r="Y59" i="57"/>
  <c r="X59" i="57"/>
  <c r="W59" i="57"/>
  <c r="V59" i="57"/>
  <c r="U59" i="57"/>
  <c r="T59" i="57"/>
  <c r="S59" i="57"/>
  <c r="R59" i="57"/>
  <c r="Q59" i="57"/>
  <c r="P59" i="57"/>
  <c r="O59" i="57"/>
  <c r="N59" i="57"/>
  <c r="M59" i="57"/>
  <c r="L59" i="57"/>
  <c r="K59" i="57"/>
  <c r="J59" i="57"/>
  <c r="I59" i="57"/>
  <c r="H59" i="57"/>
  <c r="G59" i="57"/>
  <c r="F59" i="57"/>
  <c r="E59" i="57"/>
  <c r="C59" i="57"/>
  <c r="D58" i="57"/>
  <c r="B58" i="57"/>
  <c r="BB56" i="57"/>
  <c r="BA56" i="57"/>
  <c r="AZ56" i="57"/>
  <c r="AY56" i="57"/>
  <c r="AX56" i="57"/>
  <c r="AW56" i="57"/>
  <c r="AV56" i="57"/>
  <c r="AU56" i="57"/>
  <c r="AT56" i="57"/>
  <c r="AS56" i="57"/>
  <c r="AR56" i="57"/>
  <c r="AQ56" i="57"/>
  <c r="AP56" i="57"/>
  <c r="AO56" i="57"/>
  <c r="AN56" i="57"/>
  <c r="AM56" i="57"/>
  <c r="AL56" i="57"/>
  <c r="AK56" i="57"/>
  <c r="AJ56" i="57"/>
  <c r="AI56" i="57"/>
  <c r="AH56" i="57"/>
  <c r="AG56" i="57"/>
  <c r="AF56" i="57"/>
  <c r="AE56" i="57"/>
  <c r="AD56" i="57"/>
  <c r="AC56" i="57"/>
  <c r="AB56" i="57"/>
  <c r="AA56" i="57"/>
  <c r="Z56" i="57"/>
  <c r="Y56" i="57"/>
  <c r="X56" i="57"/>
  <c r="W56" i="57"/>
  <c r="V56" i="57"/>
  <c r="U56" i="57"/>
  <c r="T56" i="57"/>
  <c r="S56" i="57"/>
  <c r="R56" i="57"/>
  <c r="Q56" i="57"/>
  <c r="P56" i="57"/>
  <c r="O56" i="57"/>
  <c r="N56" i="57"/>
  <c r="M56" i="57"/>
  <c r="L56" i="57"/>
  <c r="K56" i="57"/>
  <c r="J56" i="57"/>
  <c r="I56" i="57"/>
  <c r="H56" i="57"/>
  <c r="G56" i="57"/>
  <c r="F56" i="57"/>
  <c r="E56" i="57"/>
  <c r="C56" i="57"/>
  <c r="D55" i="57"/>
  <c r="B55" i="57"/>
  <c r="BB53" i="57"/>
  <c r="BA53" i="57"/>
  <c r="AZ53" i="57"/>
  <c r="AY53" i="57"/>
  <c r="AX53" i="57"/>
  <c r="AW53" i="57"/>
  <c r="AV53" i="57"/>
  <c r="AU53" i="57"/>
  <c r="AT53" i="57"/>
  <c r="AS53" i="57"/>
  <c r="AR53" i="57"/>
  <c r="AQ53" i="57"/>
  <c r="AP53" i="57"/>
  <c r="AO53" i="57"/>
  <c r="AN53" i="57"/>
  <c r="AM53" i="57"/>
  <c r="AL53" i="57"/>
  <c r="AK53" i="57"/>
  <c r="AJ53" i="57"/>
  <c r="AI53" i="57"/>
  <c r="AH53" i="57"/>
  <c r="AG53" i="57"/>
  <c r="AF53" i="57"/>
  <c r="AE53" i="57"/>
  <c r="AD53" i="57"/>
  <c r="AC53" i="57"/>
  <c r="AB53" i="57"/>
  <c r="AA53" i="57"/>
  <c r="Z53" i="57"/>
  <c r="Y53" i="57"/>
  <c r="X53" i="57"/>
  <c r="W53" i="57"/>
  <c r="V53" i="57"/>
  <c r="U53" i="57"/>
  <c r="T53" i="57"/>
  <c r="S53" i="57"/>
  <c r="R53" i="57"/>
  <c r="Q53" i="57"/>
  <c r="P53" i="57"/>
  <c r="O53" i="57"/>
  <c r="N53" i="57"/>
  <c r="M53" i="57"/>
  <c r="L53" i="57"/>
  <c r="K53" i="57"/>
  <c r="J53" i="57"/>
  <c r="I53" i="57"/>
  <c r="H53" i="57"/>
  <c r="G53" i="57"/>
  <c r="F53" i="57"/>
  <c r="E53" i="57"/>
  <c r="C53" i="57"/>
  <c r="D52" i="57"/>
  <c r="B52" i="57"/>
  <c r="D49" i="57"/>
  <c r="B49" i="57"/>
  <c r="BB47" i="57"/>
  <c r="BA47" i="57"/>
  <c r="AZ47" i="57"/>
  <c r="AY47" i="57"/>
  <c r="AX47" i="57"/>
  <c r="AW47" i="57"/>
  <c r="AV47" i="57"/>
  <c r="AU47" i="57"/>
  <c r="AT47" i="57"/>
  <c r="AS47" i="57"/>
  <c r="AR47" i="57"/>
  <c r="AQ47" i="57"/>
  <c r="AP47" i="57"/>
  <c r="AO47" i="57"/>
  <c r="AN47" i="57"/>
  <c r="AM47" i="57"/>
  <c r="AL47" i="57"/>
  <c r="AK47" i="57"/>
  <c r="AJ47" i="57"/>
  <c r="AI47" i="57"/>
  <c r="AH47" i="57"/>
  <c r="AG47" i="57"/>
  <c r="AF47" i="57"/>
  <c r="AE47" i="57"/>
  <c r="AD47" i="57"/>
  <c r="AC47" i="57"/>
  <c r="AB47" i="57"/>
  <c r="AA47" i="57"/>
  <c r="Z47" i="57"/>
  <c r="Y47" i="57"/>
  <c r="X47" i="57"/>
  <c r="W47" i="57"/>
  <c r="V47" i="57"/>
  <c r="U47" i="57"/>
  <c r="T47" i="57"/>
  <c r="S47" i="57"/>
  <c r="R47" i="57"/>
  <c r="Q47" i="57"/>
  <c r="P47" i="57"/>
  <c r="O47" i="57"/>
  <c r="N47" i="57"/>
  <c r="M47" i="57"/>
  <c r="L47" i="57"/>
  <c r="K47" i="57"/>
  <c r="J47" i="57"/>
  <c r="I47" i="57"/>
  <c r="H47" i="57"/>
  <c r="G47" i="57"/>
  <c r="F47" i="57"/>
  <c r="E47" i="57"/>
  <c r="C47" i="57"/>
  <c r="D46" i="57"/>
  <c r="B46" i="57"/>
  <c r="BB44" i="57"/>
  <c r="BA44" i="57"/>
  <c r="AZ44" i="57"/>
  <c r="AY44" i="57"/>
  <c r="AX44" i="57"/>
  <c r="AW44" i="57"/>
  <c r="AV44" i="57"/>
  <c r="AU44" i="57"/>
  <c r="AT44" i="57"/>
  <c r="AS44" i="57"/>
  <c r="AR44" i="57"/>
  <c r="AQ44" i="57"/>
  <c r="AP44" i="57"/>
  <c r="AO44" i="57"/>
  <c r="AN44" i="57"/>
  <c r="AM44" i="57"/>
  <c r="AL44" i="57"/>
  <c r="AK44" i="57"/>
  <c r="AJ44" i="57"/>
  <c r="AI44" i="57"/>
  <c r="AH44" i="57"/>
  <c r="AG44" i="57"/>
  <c r="AF44" i="57"/>
  <c r="AE44" i="57"/>
  <c r="AD44" i="57"/>
  <c r="AC44" i="57"/>
  <c r="AB44" i="57"/>
  <c r="AA44" i="57"/>
  <c r="Z44" i="57"/>
  <c r="Y44" i="57"/>
  <c r="X44" i="57"/>
  <c r="W44" i="57"/>
  <c r="V44" i="57"/>
  <c r="U44" i="57"/>
  <c r="T44" i="57"/>
  <c r="S44" i="57"/>
  <c r="R44" i="57"/>
  <c r="Q44" i="57"/>
  <c r="P44" i="57"/>
  <c r="O44" i="57"/>
  <c r="N44" i="57"/>
  <c r="M44" i="57"/>
  <c r="L44" i="57"/>
  <c r="K44" i="57"/>
  <c r="J44" i="57"/>
  <c r="I44" i="57"/>
  <c r="H44" i="57"/>
  <c r="G44" i="57"/>
  <c r="F44" i="57"/>
  <c r="E44" i="57"/>
  <c r="C44" i="57"/>
  <c r="D43" i="57"/>
  <c r="B43" i="57"/>
  <c r="BB41" i="57"/>
  <c r="BA41" i="57"/>
  <c r="AZ41" i="57"/>
  <c r="AY41" i="57"/>
  <c r="AX41" i="57"/>
  <c r="AW41" i="57"/>
  <c r="AV41" i="57"/>
  <c r="AU41" i="57"/>
  <c r="AT41" i="57"/>
  <c r="AS41" i="57"/>
  <c r="AR41" i="57"/>
  <c r="AQ41" i="57"/>
  <c r="AP41" i="57"/>
  <c r="AO41" i="57"/>
  <c r="AN41" i="57"/>
  <c r="AM41" i="57"/>
  <c r="AL41" i="57"/>
  <c r="AK41" i="57"/>
  <c r="AJ41" i="57"/>
  <c r="AI41" i="57"/>
  <c r="AH41" i="57"/>
  <c r="AG41" i="57"/>
  <c r="AF41" i="57"/>
  <c r="AE41" i="57"/>
  <c r="AD41" i="57"/>
  <c r="AC41" i="57"/>
  <c r="AB41" i="57"/>
  <c r="AA41" i="57"/>
  <c r="Z41" i="57"/>
  <c r="Y41" i="57"/>
  <c r="X41" i="57"/>
  <c r="W41" i="57"/>
  <c r="V41" i="57"/>
  <c r="U41" i="57"/>
  <c r="T41" i="57"/>
  <c r="S41" i="57"/>
  <c r="R41" i="57"/>
  <c r="Q41" i="57"/>
  <c r="P41" i="57"/>
  <c r="O41" i="57"/>
  <c r="N41" i="57"/>
  <c r="M41" i="57"/>
  <c r="L41" i="57"/>
  <c r="K41" i="57"/>
  <c r="J41" i="57"/>
  <c r="I41" i="57"/>
  <c r="H41" i="57"/>
  <c r="G41" i="57"/>
  <c r="F41" i="57"/>
  <c r="E41" i="57"/>
  <c r="C41" i="57"/>
  <c r="D40" i="57"/>
  <c r="B40" i="57"/>
  <c r="BB38" i="57"/>
  <c r="BA38" i="57"/>
  <c r="AZ38" i="57"/>
  <c r="AY38" i="57"/>
  <c r="AX38" i="57"/>
  <c r="AW38" i="57"/>
  <c r="AV38" i="57"/>
  <c r="AU38" i="57"/>
  <c r="AT38" i="57"/>
  <c r="AS38" i="57"/>
  <c r="AR38" i="57"/>
  <c r="AQ38" i="57"/>
  <c r="AP38" i="57"/>
  <c r="AO38" i="57"/>
  <c r="AN38" i="57"/>
  <c r="AM38" i="57"/>
  <c r="AL38" i="57"/>
  <c r="AK38" i="57"/>
  <c r="AJ38" i="57"/>
  <c r="AI38" i="57"/>
  <c r="AH38" i="57"/>
  <c r="AG38" i="57"/>
  <c r="AF38" i="57"/>
  <c r="AE38" i="57"/>
  <c r="AD38" i="57"/>
  <c r="AC38" i="57"/>
  <c r="AB38" i="57"/>
  <c r="AA38" i="57"/>
  <c r="Z38" i="57"/>
  <c r="Y38" i="57"/>
  <c r="X38" i="57"/>
  <c r="W38" i="57"/>
  <c r="V38" i="57"/>
  <c r="U38" i="57"/>
  <c r="T38" i="57"/>
  <c r="S38" i="57"/>
  <c r="R38" i="57"/>
  <c r="Q38" i="57"/>
  <c r="P38" i="57"/>
  <c r="O38" i="57"/>
  <c r="N38" i="57"/>
  <c r="M38" i="57"/>
  <c r="L38" i="57"/>
  <c r="K38" i="57"/>
  <c r="J38" i="57"/>
  <c r="I38" i="57"/>
  <c r="H38" i="57"/>
  <c r="G38" i="57"/>
  <c r="F38" i="57"/>
  <c r="E38" i="57"/>
  <c r="C38" i="57"/>
  <c r="D37" i="57"/>
  <c r="B37" i="57"/>
  <c r="D34" i="57"/>
  <c r="B34" i="57"/>
  <c r="E5" i="34"/>
  <c r="E8" i="34"/>
  <c r="E11" i="34"/>
  <c r="E14" i="34"/>
  <c r="E17" i="34"/>
  <c r="E26" i="34"/>
  <c r="E23" i="34"/>
  <c r="E29" i="34"/>
  <c r="E32" i="34"/>
  <c r="E35" i="34"/>
  <c r="E38" i="34"/>
  <c r="E41" i="34"/>
  <c r="E44" i="34"/>
  <c r="E47" i="34"/>
  <c r="E50" i="34"/>
  <c r="E53" i="34"/>
  <c r="E56" i="34"/>
  <c r="BB62" i="56"/>
  <c r="BA62" i="56"/>
  <c r="AZ62" i="56"/>
  <c r="AY62" i="56"/>
  <c r="AX62" i="56"/>
  <c r="AW62" i="56"/>
  <c r="AV62" i="56"/>
  <c r="AU62" i="56"/>
  <c r="AT62" i="56"/>
  <c r="AS62" i="56"/>
  <c r="AR62" i="56"/>
  <c r="AQ62" i="56"/>
  <c r="AP62" i="56"/>
  <c r="AO62" i="56"/>
  <c r="AN62" i="56"/>
  <c r="AM62" i="56"/>
  <c r="AL62" i="56"/>
  <c r="AK62" i="56"/>
  <c r="AJ62" i="56"/>
  <c r="AI62" i="56"/>
  <c r="AH62" i="56"/>
  <c r="AG62" i="56"/>
  <c r="AF62" i="56"/>
  <c r="AE62" i="56"/>
  <c r="AD62" i="56"/>
  <c r="AC62" i="56"/>
  <c r="AB62" i="56"/>
  <c r="AA62" i="56"/>
  <c r="Z62" i="56"/>
  <c r="Y62" i="56"/>
  <c r="X62" i="56"/>
  <c r="W62" i="56"/>
  <c r="V62" i="56"/>
  <c r="U62" i="56"/>
  <c r="T62" i="56"/>
  <c r="S62" i="56"/>
  <c r="R62" i="56"/>
  <c r="Q62" i="56"/>
  <c r="P62" i="56"/>
  <c r="O62" i="56"/>
  <c r="N62" i="56"/>
  <c r="M62" i="56"/>
  <c r="L62" i="56"/>
  <c r="K62" i="56"/>
  <c r="J62" i="56"/>
  <c r="I62" i="56"/>
  <c r="H62" i="56"/>
  <c r="G62" i="56"/>
  <c r="F62" i="56"/>
  <c r="E62" i="56"/>
  <c r="C62" i="56"/>
  <c r="D61" i="56"/>
  <c r="B61" i="56"/>
  <c r="BB59" i="56"/>
  <c r="BA59" i="56"/>
  <c r="AZ59" i="56"/>
  <c r="AY59" i="56"/>
  <c r="AX59" i="56"/>
  <c r="AW59" i="56"/>
  <c r="AV59" i="56"/>
  <c r="AU59" i="56"/>
  <c r="AT59" i="56"/>
  <c r="AS59" i="56"/>
  <c r="AR59" i="56"/>
  <c r="AQ59" i="56"/>
  <c r="AP59" i="56"/>
  <c r="AO59" i="56"/>
  <c r="AN59" i="56"/>
  <c r="AM59" i="56"/>
  <c r="AL59" i="56"/>
  <c r="AK59" i="56"/>
  <c r="AJ59" i="56"/>
  <c r="AI59" i="56"/>
  <c r="AH59" i="56"/>
  <c r="AG59" i="56"/>
  <c r="AF59" i="56"/>
  <c r="AE59" i="56"/>
  <c r="AD59" i="56"/>
  <c r="AC59" i="56"/>
  <c r="AB59" i="56"/>
  <c r="AA59" i="56"/>
  <c r="Z59" i="56"/>
  <c r="Y59" i="56"/>
  <c r="X59" i="56"/>
  <c r="W59" i="56"/>
  <c r="V59" i="56"/>
  <c r="U59" i="56"/>
  <c r="T59" i="56"/>
  <c r="S59" i="56"/>
  <c r="R59" i="56"/>
  <c r="Q59" i="56"/>
  <c r="P59" i="56"/>
  <c r="O59" i="56"/>
  <c r="N59" i="56"/>
  <c r="M59" i="56"/>
  <c r="L59" i="56"/>
  <c r="K59" i="56"/>
  <c r="J59" i="56"/>
  <c r="I59" i="56"/>
  <c r="H59" i="56"/>
  <c r="G59" i="56"/>
  <c r="F59" i="56"/>
  <c r="E59" i="56"/>
  <c r="C59" i="56"/>
  <c r="D58" i="56"/>
  <c r="B58" i="56"/>
  <c r="BB56" i="56"/>
  <c r="BA56" i="56"/>
  <c r="AZ56" i="56"/>
  <c r="AY56" i="56"/>
  <c r="AX56" i="56"/>
  <c r="AW56" i="56"/>
  <c r="AV56" i="56"/>
  <c r="AU56" i="56"/>
  <c r="AT56" i="56"/>
  <c r="AS56" i="56"/>
  <c r="AR56" i="56"/>
  <c r="AQ56" i="56"/>
  <c r="AP56" i="56"/>
  <c r="AO56" i="56"/>
  <c r="AN56" i="56"/>
  <c r="AM56" i="56"/>
  <c r="AL56" i="56"/>
  <c r="AK56" i="56"/>
  <c r="AJ56" i="56"/>
  <c r="AI56" i="56"/>
  <c r="AH56" i="56"/>
  <c r="AG56" i="56"/>
  <c r="AF56" i="56"/>
  <c r="AE56" i="56"/>
  <c r="AD56" i="56"/>
  <c r="AC56" i="56"/>
  <c r="AB56" i="56"/>
  <c r="AA56" i="56"/>
  <c r="Z56" i="56"/>
  <c r="Y56" i="56"/>
  <c r="X56" i="56"/>
  <c r="W56" i="56"/>
  <c r="V56" i="56"/>
  <c r="U56" i="56"/>
  <c r="T56" i="56"/>
  <c r="S56" i="56"/>
  <c r="R56" i="56"/>
  <c r="Q56" i="56"/>
  <c r="P56" i="56"/>
  <c r="O56" i="56"/>
  <c r="N56" i="56"/>
  <c r="M56" i="56"/>
  <c r="L56" i="56"/>
  <c r="K56" i="56"/>
  <c r="J56" i="56"/>
  <c r="I56" i="56"/>
  <c r="H56" i="56"/>
  <c r="G56" i="56"/>
  <c r="F56" i="56"/>
  <c r="E56" i="56"/>
  <c r="C56" i="56"/>
  <c r="D55" i="56"/>
  <c r="B55" i="56"/>
  <c r="BB53" i="56"/>
  <c r="BA53" i="56"/>
  <c r="AZ53" i="56"/>
  <c r="AY53" i="56"/>
  <c r="AX53" i="56"/>
  <c r="AW53" i="56"/>
  <c r="AV53" i="56"/>
  <c r="AU53" i="56"/>
  <c r="AT53" i="56"/>
  <c r="AS53" i="56"/>
  <c r="AR53" i="56"/>
  <c r="AQ53" i="56"/>
  <c r="AP53" i="56"/>
  <c r="AO53" i="56"/>
  <c r="AN53" i="56"/>
  <c r="AM53" i="56"/>
  <c r="AL53" i="56"/>
  <c r="AK53" i="56"/>
  <c r="AJ53" i="56"/>
  <c r="AI53" i="56"/>
  <c r="AH53" i="56"/>
  <c r="AG53" i="56"/>
  <c r="AF53" i="56"/>
  <c r="AE53" i="56"/>
  <c r="AD53" i="56"/>
  <c r="AC53" i="56"/>
  <c r="AB53" i="56"/>
  <c r="AA53" i="56"/>
  <c r="Z53" i="56"/>
  <c r="Y53" i="56"/>
  <c r="X53" i="56"/>
  <c r="W53" i="56"/>
  <c r="V53" i="56"/>
  <c r="U53" i="56"/>
  <c r="T53" i="56"/>
  <c r="S53" i="56"/>
  <c r="R53" i="56"/>
  <c r="Q53" i="56"/>
  <c r="P53" i="56"/>
  <c r="O53" i="56"/>
  <c r="N53" i="56"/>
  <c r="M53" i="56"/>
  <c r="L53" i="56"/>
  <c r="K53" i="56"/>
  <c r="J53" i="56"/>
  <c r="I53" i="56"/>
  <c r="H53" i="56"/>
  <c r="G53" i="56"/>
  <c r="F53" i="56"/>
  <c r="E53" i="56"/>
  <c r="C53" i="56"/>
  <c r="D52" i="56"/>
  <c r="B52" i="56"/>
  <c r="D49" i="56"/>
  <c r="B49" i="56"/>
  <c r="BB47" i="56"/>
  <c r="BA47" i="56"/>
  <c r="AZ47" i="56"/>
  <c r="AY47" i="56"/>
  <c r="AX47" i="56"/>
  <c r="AW47" i="56"/>
  <c r="AV47" i="56"/>
  <c r="AU47" i="56"/>
  <c r="AT47" i="56"/>
  <c r="AS47" i="56"/>
  <c r="AR47" i="56"/>
  <c r="AQ47" i="56"/>
  <c r="AP47" i="56"/>
  <c r="AO47" i="56"/>
  <c r="AN47" i="56"/>
  <c r="AM47" i="56"/>
  <c r="AL47" i="56"/>
  <c r="AK47" i="56"/>
  <c r="AJ47" i="56"/>
  <c r="AI47" i="56"/>
  <c r="AH47" i="56"/>
  <c r="AG47" i="56"/>
  <c r="AF47" i="56"/>
  <c r="AE47" i="56"/>
  <c r="AD47" i="56"/>
  <c r="AC47" i="56"/>
  <c r="AB47" i="56"/>
  <c r="AA47" i="56"/>
  <c r="Z47" i="56"/>
  <c r="Y47" i="56"/>
  <c r="X47" i="56"/>
  <c r="W47" i="56"/>
  <c r="V47" i="56"/>
  <c r="U47" i="56"/>
  <c r="T47" i="56"/>
  <c r="S47" i="56"/>
  <c r="R47" i="56"/>
  <c r="Q47" i="56"/>
  <c r="P47" i="56"/>
  <c r="O47" i="56"/>
  <c r="N47" i="56"/>
  <c r="M47" i="56"/>
  <c r="L47" i="56"/>
  <c r="K47" i="56"/>
  <c r="J47" i="56"/>
  <c r="I47" i="56"/>
  <c r="H47" i="56"/>
  <c r="G47" i="56"/>
  <c r="F47" i="56"/>
  <c r="E47" i="56"/>
  <c r="C47" i="56"/>
  <c r="D46" i="56"/>
  <c r="B46" i="56"/>
  <c r="BB44" i="56"/>
  <c r="BA44" i="56"/>
  <c r="AZ44" i="56"/>
  <c r="AY44" i="56"/>
  <c r="AX44" i="56"/>
  <c r="AW44" i="56"/>
  <c r="AV44" i="56"/>
  <c r="AU44" i="56"/>
  <c r="AT44" i="56"/>
  <c r="AS44" i="56"/>
  <c r="AR44" i="56"/>
  <c r="AQ44" i="56"/>
  <c r="AP44" i="56"/>
  <c r="AO44" i="56"/>
  <c r="AN44" i="56"/>
  <c r="AM44" i="56"/>
  <c r="AL44" i="56"/>
  <c r="AK44" i="56"/>
  <c r="AJ44" i="56"/>
  <c r="AI44" i="56"/>
  <c r="AH44" i="56"/>
  <c r="AG44" i="56"/>
  <c r="AF44" i="56"/>
  <c r="AE44" i="56"/>
  <c r="AD44" i="56"/>
  <c r="AC44" i="56"/>
  <c r="AB44" i="56"/>
  <c r="AA44" i="56"/>
  <c r="Z44" i="56"/>
  <c r="Y44" i="56"/>
  <c r="X44" i="56"/>
  <c r="W44" i="56"/>
  <c r="V44" i="56"/>
  <c r="U44" i="56"/>
  <c r="T44" i="56"/>
  <c r="S44" i="56"/>
  <c r="R44" i="56"/>
  <c r="Q44" i="56"/>
  <c r="P44" i="56"/>
  <c r="O44" i="56"/>
  <c r="N44" i="56"/>
  <c r="M44" i="56"/>
  <c r="L44" i="56"/>
  <c r="K44" i="56"/>
  <c r="J44" i="56"/>
  <c r="I44" i="56"/>
  <c r="H44" i="56"/>
  <c r="G44" i="56"/>
  <c r="F44" i="56"/>
  <c r="E44" i="56"/>
  <c r="C44" i="56"/>
  <c r="D43" i="56"/>
  <c r="B43" i="56"/>
  <c r="BB41" i="56"/>
  <c r="BA41" i="56"/>
  <c r="AZ41" i="56"/>
  <c r="AY41" i="56"/>
  <c r="AX41" i="56"/>
  <c r="AW41" i="56"/>
  <c r="AV41" i="56"/>
  <c r="AU41" i="56"/>
  <c r="AT41" i="56"/>
  <c r="AS41" i="56"/>
  <c r="AR41" i="56"/>
  <c r="AQ41" i="56"/>
  <c r="AP41" i="56"/>
  <c r="AO41" i="56"/>
  <c r="AN41" i="56"/>
  <c r="AM41" i="56"/>
  <c r="AL41" i="56"/>
  <c r="AK41" i="56"/>
  <c r="AJ41" i="56"/>
  <c r="AI41" i="56"/>
  <c r="AH41" i="56"/>
  <c r="AG41" i="56"/>
  <c r="AF41" i="56"/>
  <c r="AE41" i="56"/>
  <c r="AD41" i="56"/>
  <c r="AC41" i="56"/>
  <c r="AB41" i="56"/>
  <c r="AA41" i="56"/>
  <c r="Z41" i="56"/>
  <c r="Y41" i="56"/>
  <c r="X41" i="56"/>
  <c r="W41" i="56"/>
  <c r="V41" i="56"/>
  <c r="U41" i="56"/>
  <c r="T41" i="56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C41" i="56"/>
  <c r="D40" i="56"/>
  <c r="B40" i="56"/>
  <c r="BB38" i="56"/>
  <c r="BA38" i="56"/>
  <c r="AZ38" i="56"/>
  <c r="AY38" i="56"/>
  <c r="AX38" i="56"/>
  <c r="AW38" i="56"/>
  <c r="AV38" i="56"/>
  <c r="AU38" i="56"/>
  <c r="AT38" i="56"/>
  <c r="AS38" i="56"/>
  <c r="AR38" i="56"/>
  <c r="AQ38" i="56"/>
  <c r="AP38" i="56"/>
  <c r="AO38" i="56"/>
  <c r="AN38" i="56"/>
  <c r="AM38" i="56"/>
  <c r="AL38" i="56"/>
  <c r="AK38" i="56"/>
  <c r="AJ38" i="56"/>
  <c r="AI38" i="56"/>
  <c r="AH38" i="56"/>
  <c r="AG38" i="56"/>
  <c r="AF38" i="56"/>
  <c r="AE38" i="56"/>
  <c r="AD38" i="56"/>
  <c r="AC38" i="56"/>
  <c r="AB38" i="56"/>
  <c r="AA38" i="56"/>
  <c r="Z38" i="56"/>
  <c r="Y38" i="56"/>
  <c r="X38" i="56"/>
  <c r="W38" i="56"/>
  <c r="V38" i="56"/>
  <c r="U38" i="56"/>
  <c r="T38" i="56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C38" i="56"/>
  <c r="D37" i="56"/>
  <c r="B37" i="56"/>
  <c r="D34" i="56"/>
  <c r="B34" i="56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59" i="55"/>
  <c r="B60" i="55"/>
  <c r="B61" i="55"/>
  <c r="B62" i="55"/>
  <c r="C59" i="55"/>
  <c r="C62" i="55"/>
  <c r="D61" i="55"/>
  <c r="D46" i="55"/>
  <c r="D49" i="55"/>
  <c r="D52" i="55"/>
  <c r="D55" i="55"/>
  <c r="D58" i="55"/>
  <c r="D43" i="55"/>
  <c r="D40" i="55"/>
  <c r="D37" i="55"/>
  <c r="C61" i="55"/>
  <c r="C58" i="55"/>
  <c r="C56" i="55"/>
  <c r="C55" i="55"/>
  <c r="C53" i="55"/>
  <c r="C50" i="55"/>
  <c r="C49" i="55"/>
  <c r="C47" i="55"/>
  <c r="C46" i="55"/>
  <c r="C44" i="55"/>
  <c r="C43" i="55"/>
  <c r="C40" i="55"/>
  <c r="C37" i="55"/>
  <c r="C38" i="55" s="1"/>
  <c r="BB62" i="55"/>
  <c r="BA62" i="55"/>
  <c r="AZ62" i="55"/>
  <c r="AY62" i="55"/>
  <c r="AX62" i="55"/>
  <c r="AW62" i="55"/>
  <c r="AV62" i="55"/>
  <c r="AU62" i="55"/>
  <c r="AT62" i="55"/>
  <c r="AS62" i="55"/>
  <c r="AR62" i="55"/>
  <c r="AQ62" i="55"/>
  <c r="AP62" i="55"/>
  <c r="AO62" i="55"/>
  <c r="AN62" i="55"/>
  <c r="AM62" i="55"/>
  <c r="AL62" i="55"/>
  <c r="AK62" i="55"/>
  <c r="AJ62" i="55"/>
  <c r="AI62" i="55"/>
  <c r="AH62" i="55"/>
  <c r="AG62" i="55"/>
  <c r="AF62" i="55"/>
  <c r="AE62" i="55"/>
  <c r="AD62" i="55"/>
  <c r="AC62" i="55"/>
  <c r="AB62" i="55"/>
  <c r="AA62" i="55"/>
  <c r="Z62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BB59" i="55"/>
  <c r="BA59" i="55"/>
  <c r="AZ59" i="55"/>
  <c r="AY59" i="55"/>
  <c r="AX59" i="55"/>
  <c r="AW59" i="55"/>
  <c r="AV59" i="55"/>
  <c r="AU59" i="55"/>
  <c r="AT59" i="55"/>
  <c r="AS59" i="55"/>
  <c r="AR59" i="55"/>
  <c r="AQ59" i="55"/>
  <c r="AP59" i="55"/>
  <c r="AO59" i="55"/>
  <c r="AN59" i="55"/>
  <c r="AM59" i="55"/>
  <c r="AL59" i="55"/>
  <c r="AK59" i="55"/>
  <c r="AJ59" i="55"/>
  <c r="AI59" i="55"/>
  <c r="AH59" i="55"/>
  <c r="AG59" i="55"/>
  <c r="AF59" i="55"/>
  <c r="AE59" i="55"/>
  <c r="AD59" i="55"/>
  <c r="AC59" i="55"/>
  <c r="AB59" i="55"/>
  <c r="AA59" i="55"/>
  <c r="Z59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E59" i="55"/>
  <c r="BB56" i="55"/>
  <c r="BA56" i="55"/>
  <c r="AZ56" i="55"/>
  <c r="AY56" i="55"/>
  <c r="AX56" i="55"/>
  <c r="AW56" i="55"/>
  <c r="AV56" i="55"/>
  <c r="AU56" i="55"/>
  <c r="AT56" i="55"/>
  <c r="AS56" i="55"/>
  <c r="AR56" i="55"/>
  <c r="AQ56" i="55"/>
  <c r="AP56" i="55"/>
  <c r="AO56" i="55"/>
  <c r="AN56" i="55"/>
  <c r="AM56" i="55"/>
  <c r="AL56" i="55"/>
  <c r="AK56" i="55"/>
  <c r="AJ56" i="55"/>
  <c r="AI56" i="55"/>
  <c r="AH56" i="55"/>
  <c r="AG56" i="55"/>
  <c r="AF56" i="55"/>
  <c r="AE56" i="55"/>
  <c r="AD56" i="55"/>
  <c r="AC56" i="55"/>
  <c r="AB56" i="55"/>
  <c r="AA56" i="55"/>
  <c r="Z56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E56" i="55"/>
  <c r="BB50" i="55"/>
  <c r="BA50" i="55"/>
  <c r="AZ50" i="55"/>
  <c r="AY50" i="55"/>
  <c r="AX50" i="55"/>
  <c r="AW50" i="55"/>
  <c r="AV50" i="55"/>
  <c r="AU50" i="55"/>
  <c r="AT50" i="55"/>
  <c r="AS50" i="55"/>
  <c r="AR50" i="55"/>
  <c r="AQ50" i="55"/>
  <c r="AP50" i="55"/>
  <c r="AO50" i="55"/>
  <c r="AN50" i="55"/>
  <c r="AM50" i="55"/>
  <c r="AL50" i="55"/>
  <c r="AK50" i="55"/>
  <c r="AJ50" i="55"/>
  <c r="AI50" i="55"/>
  <c r="AH50" i="55"/>
  <c r="AG50" i="55"/>
  <c r="AF50" i="55"/>
  <c r="AE50" i="55"/>
  <c r="AD50" i="55"/>
  <c r="AC50" i="55"/>
  <c r="AB50" i="55"/>
  <c r="AA50" i="55"/>
  <c r="Z50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E50" i="55"/>
  <c r="BB47" i="55"/>
  <c r="BA47" i="55"/>
  <c r="AZ47" i="55"/>
  <c r="AY47" i="55"/>
  <c r="AX47" i="55"/>
  <c r="AW47" i="55"/>
  <c r="AV47" i="55"/>
  <c r="AU47" i="55"/>
  <c r="AT47" i="55"/>
  <c r="AS47" i="55"/>
  <c r="AR47" i="55"/>
  <c r="AQ47" i="55"/>
  <c r="AP47" i="55"/>
  <c r="AO47" i="55"/>
  <c r="AN47" i="55"/>
  <c r="AM47" i="55"/>
  <c r="AL47" i="55"/>
  <c r="AK47" i="55"/>
  <c r="AJ47" i="55"/>
  <c r="AI47" i="55"/>
  <c r="AH47" i="55"/>
  <c r="AG47" i="55"/>
  <c r="AF47" i="55"/>
  <c r="AE47" i="55"/>
  <c r="AD47" i="55"/>
  <c r="AC47" i="55"/>
  <c r="AB47" i="55"/>
  <c r="AA47" i="55"/>
  <c r="Z47" i="55"/>
  <c r="Y47" i="55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E47" i="55"/>
  <c r="BB44" i="55"/>
  <c r="BA44" i="55"/>
  <c r="AZ44" i="55"/>
  <c r="AY44" i="55"/>
  <c r="AX44" i="55"/>
  <c r="AW44" i="55"/>
  <c r="AV44" i="55"/>
  <c r="AU44" i="55"/>
  <c r="AT44" i="55"/>
  <c r="AS44" i="55"/>
  <c r="AR44" i="55"/>
  <c r="AQ44" i="55"/>
  <c r="AP44" i="55"/>
  <c r="AO44" i="55"/>
  <c r="AN44" i="55"/>
  <c r="AM44" i="55"/>
  <c r="AL44" i="55"/>
  <c r="AK44" i="55"/>
  <c r="AJ44" i="55"/>
  <c r="AI44" i="55"/>
  <c r="AH44" i="55"/>
  <c r="AG44" i="55"/>
  <c r="AF44" i="55"/>
  <c r="AE44" i="55"/>
  <c r="AD44" i="55"/>
  <c r="AC44" i="55"/>
  <c r="AB44" i="55"/>
  <c r="AA44" i="55"/>
  <c r="Z44" i="55"/>
  <c r="Y44" i="55"/>
  <c r="X44" i="55"/>
  <c r="W44" i="55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E44" i="55"/>
  <c r="BB41" i="55"/>
  <c r="BA41" i="55"/>
  <c r="AZ41" i="55"/>
  <c r="AY41" i="55"/>
  <c r="AX41" i="55"/>
  <c r="AW41" i="55"/>
  <c r="AV41" i="55"/>
  <c r="AU41" i="55"/>
  <c r="AT41" i="55"/>
  <c r="AS41" i="55"/>
  <c r="AR41" i="55"/>
  <c r="AQ41" i="55"/>
  <c r="AP41" i="55"/>
  <c r="AO41" i="55"/>
  <c r="AN41" i="55"/>
  <c r="AM41" i="55"/>
  <c r="AL41" i="55"/>
  <c r="AK41" i="55"/>
  <c r="AJ41" i="55"/>
  <c r="AI41" i="55"/>
  <c r="AH41" i="55"/>
  <c r="AG41" i="55"/>
  <c r="AF41" i="55"/>
  <c r="AE41" i="55"/>
  <c r="AD41" i="55"/>
  <c r="AC41" i="55"/>
  <c r="AB41" i="55"/>
  <c r="AA41" i="55"/>
  <c r="Z41" i="55"/>
  <c r="Y41" i="55"/>
  <c r="X41" i="55"/>
  <c r="W41" i="55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E41" i="55"/>
  <c r="C41" i="55"/>
  <c r="D34" i="55"/>
  <c r="B34" i="55"/>
  <c r="C34" i="55"/>
  <c r="C35" i="55" s="1"/>
  <c r="AX34" i="55" l="1"/>
  <c r="AX35" i="55" s="1"/>
  <c r="E43" i="55"/>
  <c r="C52" i="55"/>
  <c r="AK37" i="55"/>
  <c r="AZ37" i="55"/>
  <c r="E37" i="55"/>
  <c r="BA37" i="55"/>
  <c r="G37" i="55"/>
  <c r="AM37" i="55"/>
  <c r="M37" i="55"/>
  <c r="AS37" i="55"/>
  <c r="O37" i="55"/>
  <c r="AU37" i="55"/>
  <c r="U37" i="55"/>
  <c r="AX37" i="55"/>
  <c r="W37" i="55"/>
  <c r="AY37" i="55"/>
  <c r="AC37" i="55"/>
  <c r="AE37" i="55"/>
  <c r="F37" i="55"/>
  <c r="N37" i="55"/>
  <c r="V37" i="55"/>
  <c r="AD37" i="55"/>
  <c r="AL37" i="55"/>
  <c r="AT37" i="55"/>
  <c r="BB37" i="55"/>
  <c r="H37" i="55"/>
  <c r="P37" i="55"/>
  <c r="X37" i="55"/>
  <c r="AF37" i="55"/>
  <c r="AN37" i="55"/>
  <c r="AV37" i="55"/>
  <c r="I37" i="55"/>
  <c r="AG37" i="55"/>
  <c r="Q37" i="55"/>
  <c r="Y37" i="55"/>
  <c r="AO37" i="55"/>
  <c r="AW37" i="55"/>
  <c r="J37" i="55"/>
  <c r="R37" i="55"/>
  <c r="Z37" i="55"/>
  <c r="AH37" i="55"/>
  <c r="AP37" i="55"/>
  <c r="K37" i="55"/>
  <c r="S37" i="55"/>
  <c r="AA37" i="55"/>
  <c r="AI37" i="55"/>
  <c r="AQ37" i="55"/>
  <c r="L37" i="55"/>
  <c r="T37" i="55"/>
  <c r="AB37" i="55"/>
  <c r="AJ37" i="55"/>
  <c r="AR37" i="55"/>
  <c r="O34" i="55"/>
  <c r="O35" i="55" s="1"/>
  <c r="AZ34" i="55"/>
  <c r="AZ35" i="55" s="1"/>
  <c r="E34" i="55"/>
  <c r="E35" i="55" s="1"/>
  <c r="Q34" i="55"/>
  <c r="AC34" i="55"/>
  <c r="AO34" i="55"/>
  <c r="AO34" i="34" s="1"/>
  <c r="BB34" i="55"/>
  <c r="BB34" i="34" s="1"/>
  <c r="AB34" i="55"/>
  <c r="AB35" i="55" s="1"/>
  <c r="F34" i="55"/>
  <c r="F34" i="34" s="1"/>
  <c r="S34" i="55"/>
  <c r="S35" i="55" s="1"/>
  <c r="AE34" i="55"/>
  <c r="AE35" i="55" s="1"/>
  <c r="AQ34" i="55"/>
  <c r="AQ35" i="55" s="1"/>
  <c r="AN34" i="55"/>
  <c r="H34" i="55"/>
  <c r="H34" i="34" s="1"/>
  <c r="T34" i="55"/>
  <c r="T35" i="55" s="1"/>
  <c r="AF34" i="55"/>
  <c r="AF34" i="34" s="1"/>
  <c r="AS34" i="55"/>
  <c r="I34" i="55"/>
  <c r="I35" i="55" s="1"/>
  <c r="V34" i="55"/>
  <c r="V34" i="34" s="1"/>
  <c r="AG34" i="55"/>
  <c r="AG35" i="55" s="1"/>
  <c r="K34" i="55"/>
  <c r="K35" i="55" s="1"/>
  <c r="W34" i="55"/>
  <c r="W35" i="55" s="1"/>
  <c r="AJ34" i="55"/>
  <c r="AJ35" i="55" s="1"/>
  <c r="AU34" i="55"/>
  <c r="AU35" i="55" s="1"/>
  <c r="AT34" i="55"/>
  <c r="AT34" i="34" s="1"/>
  <c r="M34" i="55"/>
  <c r="M35" i="55" s="1"/>
  <c r="X34" i="55"/>
  <c r="X34" i="34" s="1"/>
  <c r="AK34" i="55"/>
  <c r="AK35" i="55" s="1"/>
  <c r="AW34" i="55"/>
  <c r="AW34" i="34" s="1"/>
  <c r="N34" i="55"/>
  <c r="N34" i="34" s="1"/>
  <c r="AA34" i="55"/>
  <c r="AA35" i="55" s="1"/>
  <c r="AL34" i="55"/>
  <c r="AY34" i="55"/>
  <c r="AY35" i="55" s="1"/>
  <c r="G34" i="55"/>
  <c r="P34" i="55"/>
  <c r="Y34" i="55"/>
  <c r="AI34" i="55"/>
  <c r="AR34" i="55"/>
  <c r="BA34" i="55"/>
  <c r="L34" i="55"/>
  <c r="U34" i="55"/>
  <c r="AD34" i="55"/>
  <c r="AM34" i="55"/>
  <c r="AV34" i="55"/>
  <c r="J34" i="55"/>
  <c r="R34" i="55"/>
  <c r="Z34" i="55"/>
  <c r="AH34" i="55"/>
  <c r="AP34" i="55"/>
  <c r="Q3" i="31"/>
  <c r="AX34" i="34" l="1"/>
  <c r="L38" i="55"/>
  <c r="L37" i="34"/>
  <c r="AY38" i="55"/>
  <c r="AY37" i="34"/>
  <c r="AA38" i="55"/>
  <c r="AA37" i="34"/>
  <c r="J38" i="55"/>
  <c r="J37" i="34"/>
  <c r="X38" i="55"/>
  <c r="X37" i="34"/>
  <c r="V38" i="55"/>
  <c r="V37" i="34"/>
  <c r="W38" i="55"/>
  <c r="W37" i="34"/>
  <c r="AS38" i="55"/>
  <c r="AS37" i="34"/>
  <c r="AR38" i="55"/>
  <c r="AR37" i="34"/>
  <c r="S38" i="55"/>
  <c r="S37" i="34"/>
  <c r="AW38" i="55"/>
  <c r="AW37" i="34"/>
  <c r="P38" i="55"/>
  <c r="P37" i="34"/>
  <c r="N38" i="55"/>
  <c r="N37" i="34"/>
  <c r="AX38" i="55"/>
  <c r="AX37" i="34"/>
  <c r="M38" i="55"/>
  <c r="M37" i="34"/>
  <c r="AE38" i="55"/>
  <c r="AE37" i="34"/>
  <c r="AJ38" i="55"/>
  <c r="AJ37" i="34"/>
  <c r="K38" i="55"/>
  <c r="K37" i="34"/>
  <c r="AO38" i="55"/>
  <c r="AO37" i="34"/>
  <c r="H38" i="55"/>
  <c r="H37" i="34"/>
  <c r="F38" i="55"/>
  <c r="F37" i="34"/>
  <c r="AZ38" i="55"/>
  <c r="AZ37" i="34"/>
  <c r="Y38" i="55"/>
  <c r="Y37" i="34"/>
  <c r="T38" i="55"/>
  <c r="T37" i="34"/>
  <c r="AP38" i="55"/>
  <c r="AP37" i="34"/>
  <c r="Q38" i="55"/>
  <c r="Q37" i="34"/>
  <c r="BB38" i="55"/>
  <c r="BB37" i="34"/>
  <c r="AC38" i="55"/>
  <c r="AC37" i="34"/>
  <c r="AU38" i="55"/>
  <c r="AU37" i="34"/>
  <c r="BA38" i="55"/>
  <c r="BA37" i="34"/>
  <c r="E38" i="55"/>
  <c r="E37" i="34"/>
  <c r="AV38" i="55"/>
  <c r="AV37" i="34"/>
  <c r="O38" i="55"/>
  <c r="O37" i="34"/>
  <c r="AB38" i="55"/>
  <c r="AB37" i="34"/>
  <c r="AH38" i="55"/>
  <c r="AH37" i="34"/>
  <c r="AQ38" i="55"/>
  <c r="AQ37" i="34"/>
  <c r="Z38" i="55"/>
  <c r="Z37" i="34"/>
  <c r="AG38" i="55"/>
  <c r="AG37" i="34"/>
  <c r="AN38" i="55"/>
  <c r="AN37" i="34"/>
  <c r="AL38" i="55"/>
  <c r="AL37" i="34"/>
  <c r="AM38" i="55"/>
  <c r="AM37" i="34"/>
  <c r="AK38" i="55"/>
  <c r="AK37" i="34"/>
  <c r="AT38" i="55"/>
  <c r="AT37" i="34"/>
  <c r="AI38" i="55"/>
  <c r="AI37" i="34"/>
  <c r="R38" i="55"/>
  <c r="R37" i="34"/>
  <c r="I38" i="55"/>
  <c r="I37" i="34"/>
  <c r="AF38" i="55"/>
  <c r="AF37" i="34"/>
  <c r="AD38" i="55"/>
  <c r="AD37" i="34"/>
  <c r="U38" i="55"/>
  <c r="U37" i="34"/>
  <c r="G38" i="55"/>
  <c r="G37" i="34"/>
  <c r="AG34" i="34"/>
  <c r="AQ34" i="34"/>
  <c r="X35" i="55"/>
  <c r="O34" i="34"/>
  <c r="AY34" i="34"/>
  <c r="AT35" i="55"/>
  <c r="AK34" i="34"/>
  <c r="N35" i="55"/>
  <c r="I34" i="34"/>
  <c r="T34" i="34"/>
  <c r="BB35" i="55"/>
  <c r="AJ34" i="34"/>
  <c r="AF35" i="55"/>
  <c r="AW35" i="55"/>
  <c r="V35" i="55"/>
  <c r="AA34" i="34"/>
  <c r="AU34" i="34"/>
  <c r="AL34" i="34"/>
  <c r="AL35" i="55"/>
  <c r="AS35" i="55"/>
  <c r="AS34" i="34"/>
  <c r="W34" i="34"/>
  <c r="H35" i="55"/>
  <c r="AE34" i="34"/>
  <c r="K34" i="34"/>
  <c r="AB34" i="34"/>
  <c r="S34" i="34"/>
  <c r="AZ34" i="34"/>
  <c r="AN34" i="34"/>
  <c r="AN35" i="55"/>
  <c r="AC35" i="55"/>
  <c r="AC34" i="34"/>
  <c r="E34" i="34"/>
  <c r="F35" i="55"/>
  <c r="AO35" i="55"/>
  <c r="M34" i="34"/>
  <c r="Q34" i="34"/>
  <c r="Q35" i="55"/>
  <c r="AH35" i="55"/>
  <c r="AH34" i="34"/>
  <c r="Z35" i="55"/>
  <c r="Z34" i="34"/>
  <c r="AV34" i="34"/>
  <c r="AV35" i="55"/>
  <c r="BA35" i="55"/>
  <c r="BA34" i="34"/>
  <c r="R35" i="55"/>
  <c r="R34" i="34"/>
  <c r="AM35" i="55"/>
  <c r="AM34" i="34"/>
  <c r="AR35" i="55"/>
  <c r="AR34" i="34"/>
  <c r="J35" i="55"/>
  <c r="J34" i="34"/>
  <c r="AD34" i="34"/>
  <c r="AD35" i="55"/>
  <c r="AI35" i="55"/>
  <c r="AI34" i="34"/>
  <c r="U35" i="55"/>
  <c r="U34" i="34"/>
  <c r="Y34" i="34"/>
  <c r="Y35" i="55"/>
  <c r="L35" i="55"/>
  <c r="L34" i="34"/>
  <c r="P35" i="55"/>
  <c r="P34" i="34"/>
  <c r="G35" i="55"/>
  <c r="G34" i="34"/>
  <c r="AP35" i="55"/>
  <c r="AP34" i="34"/>
  <c r="C31" i="55"/>
  <c r="C25" i="34"/>
  <c r="C22" i="34"/>
  <c r="C4" i="34" l="1"/>
  <c r="Z30" i="1"/>
  <c r="Z31" i="1" s="1"/>
  <c r="AZ21" i="1"/>
  <c r="AZ35" i="1"/>
  <c r="AZ49" i="1"/>
  <c r="AZ63" i="1"/>
  <c r="AZ77" i="1"/>
  <c r="AZ91" i="1"/>
  <c r="AZ105" i="1"/>
  <c r="Z8" i="58" l="1"/>
  <c r="AA8" i="58"/>
  <c r="AB8" i="58"/>
  <c r="AC8" i="58"/>
  <c r="AD8" i="58"/>
  <c r="AE8" i="58"/>
  <c r="AF8" i="58"/>
  <c r="AG8" i="58"/>
  <c r="AH8" i="58"/>
  <c r="AI8" i="58"/>
  <c r="AJ8" i="58"/>
  <c r="AK8" i="58"/>
  <c r="AL8" i="58"/>
  <c r="AM8" i="58"/>
  <c r="AN8" i="58"/>
  <c r="AO8" i="58"/>
  <c r="AP8" i="58"/>
  <c r="AQ8" i="58"/>
  <c r="AR8" i="58"/>
  <c r="AS8" i="58"/>
  <c r="AT8" i="58"/>
  <c r="AU8" i="58"/>
  <c r="AV8" i="58"/>
  <c r="AW8" i="58"/>
  <c r="AX8" i="58"/>
  <c r="AY8" i="58"/>
  <c r="AZ8" i="58"/>
  <c r="BA8" i="58"/>
  <c r="BB8" i="58"/>
  <c r="Z11" i="58"/>
  <c r="AA11" i="58"/>
  <c r="AB11" i="58"/>
  <c r="AC11" i="58"/>
  <c r="AD11" i="58"/>
  <c r="AE11" i="58"/>
  <c r="AF11" i="58"/>
  <c r="AG11" i="58"/>
  <c r="AH11" i="58"/>
  <c r="AI11" i="58"/>
  <c r="AJ11" i="58"/>
  <c r="AK11" i="58"/>
  <c r="AL11" i="58"/>
  <c r="AM11" i="58"/>
  <c r="AN11" i="58"/>
  <c r="AO11" i="58"/>
  <c r="AP11" i="58"/>
  <c r="AQ11" i="58"/>
  <c r="AR11" i="58"/>
  <c r="AS11" i="58"/>
  <c r="AT11" i="58"/>
  <c r="AU11" i="58"/>
  <c r="AV11" i="58"/>
  <c r="AW11" i="58"/>
  <c r="AX11" i="58"/>
  <c r="AY11" i="58"/>
  <c r="AZ11" i="58"/>
  <c r="BA11" i="58"/>
  <c r="BB11" i="58"/>
  <c r="Z14" i="58"/>
  <c r="AA14" i="58"/>
  <c r="AB14" i="58"/>
  <c r="AC14" i="58"/>
  <c r="AD14" i="58"/>
  <c r="AE14" i="58"/>
  <c r="AF14" i="58"/>
  <c r="AG14" i="58"/>
  <c r="AH14" i="58"/>
  <c r="AI14" i="58"/>
  <c r="AJ14" i="58"/>
  <c r="AK14" i="58"/>
  <c r="AL14" i="58"/>
  <c r="AM14" i="58"/>
  <c r="AN14" i="58"/>
  <c r="AO14" i="58"/>
  <c r="AP14" i="58"/>
  <c r="AQ14" i="58"/>
  <c r="AR14" i="58"/>
  <c r="AS14" i="58"/>
  <c r="AT14" i="58"/>
  <c r="AU14" i="58"/>
  <c r="AV14" i="58"/>
  <c r="AW14" i="58"/>
  <c r="AX14" i="58"/>
  <c r="AY14" i="58"/>
  <c r="AZ14" i="58"/>
  <c r="BA14" i="58"/>
  <c r="BB14" i="58"/>
  <c r="Z17" i="58"/>
  <c r="AA17" i="58"/>
  <c r="AB17" i="58"/>
  <c r="AC17" i="58"/>
  <c r="AD17" i="58"/>
  <c r="AE17" i="58"/>
  <c r="AF17" i="58"/>
  <c r="AG17" i="58"/>
  <c r="AH17" i="58"/>
  <c r="AI17" i="58"/>
  <c r="AJ17" i="58"/>
  <c r="AK17" i="58"/>
  <c r="AL17" i="58"/>
  <c r="AM17" i="58"/>
  <c r="AN17" i="58"/>
  <c r="AO17" i="58"/>
  <c r="AP17" i="58"/>
  <c r="AQ17" i="58"/>
  <c r="AR17" i="58"/>
  <c r="AS17" i="58"/>
  <c r="AT17" i="58"/>
  <c r="AU17" i="58"/>
  <c r="AV17" i="58"/>
  <c r="AW17" i="58"/>
  <c r="AX17" i="58"/>
  <c r="AY17" i="58"/>
  <c r="AZ17" i="58"/>
  <c r="BA17" i="58"/>
  <c r="BB17" i="58"/>
  <c r="Z23" i="58"/>
  <c r="AA23" i="58"/>
  <c r="AB23" i="58"/>
  <c r="AC23" i="58"/>
  <c r="AD23" i="58"/>
  <c r="AE23" i="58"/>
  <c r="AF23" i="58"/>
  <c r="AG23" i="58"/>
  <c r="AH23" i="58"/>
  <c r="AI23" i="58"/>
  <c r="AJ23" i="58"/>
  <c r="AK23" i="58"/>
  <c r="AL23" i="58"/>
  <c r="AM23" i="58"/>
  <c r="AN23" i="58"/>
  <c r="AO23" i="58"/>
  <c r="AP23" i="58"/>
  <c r="AQ23" i="58"/>
  <c r="AR23" i="58"/>
  <c r="AS23" i="58"/>
  <c r="AT23" i="58"/>
  <c r="AU23" i="58"/>
  <c r="AV23" i="58"/>
  <c r="AW23" i="58"/>
  <c r="AX23" i="58"/>
  <c r="AY23" i="58"/>
  <c r="AZ23" i="58"/>
  <c r="BA23" i="58"/>
  <c r="BB23" i="58"/>
  <c r="Z26" i="58"/>
  <c r="AA26" i="58"/>
  <c r="AB26" i="58"/>
  <c r="AC26" i="58"/>
  <c r="AD26" i="58"/>
  <c r="AE26" i="58"/>
  <c r="AF26" i="58"/>
  <c r="AG26" i="58"/>
  <c r="AH26" i="58"/>
  <c r="AI26" i="58"/>
  <c r="AJ26" i="58"/>
  <c r="AK26" i="58"/>
  <c r="AL26" i="58"/>
  <c r="AM26" i="58"/>
  <c r="AN26" i="58"/>
  <c r="AO26" i="58"/>
  <c r="AP26" i="58"/>
  <c r="AQ26" i="58"/>
  <c r="AR26" i="58"/>
  <c r="AS26" i="58"/>
  <c r="AT26" i="58"/>
  <c r="AU26" i="58"/>
  <c r="AV26" i="58"/>
  <c r="AW26" i="58"/>
  <c r="AX26" i="58"/>
  <c r="AY26" i="58"/>
  <c r="AZ26" i="58"/>
  <c r="BA26" i="58"/>
  <c r="BB26" i="58"/>
  <c r="Z29" i="58"/>
  <c r="AA29" i="58"/>
  <c r="AB29" i="58"/>
  <c r="AC29" i="58"/>
  <c r="AD29" i="58"/>
  <c r="AE29" i="58"/>
  <c r="AF29" i="58"/>
  <c r="AG29" i="58"/>
  <c r="AH29" i="58"/>
  <c r="AI29" i="58"/>
  <c r="AJ29" i="58"/>
  <c r="AK29" i="58"/>
  <c r="AL29" i="58"/>
  <c r="AM29" i="58"/>
  <c r="AN29" i="58"/>
  <c r="AO29" i="58"/>
  <c r="AP29" i="58"/>
  <c r="AQ29" i="58"/>
  <c r="AR29" i="58"/>
  <c r="AS29" i="58"/>
  <c r="AT29" i="58"/>
  <c r="AU29" i="58"/>
  <c r="AV29" i="58"/>
  <c r="AW29" i="58"/>
  <c r="AX29" i="58"/>
  <c r="AY29" i="58"/>
  <c r="AZ29" i="58"/>
  <c r="BA29" i="58"/>
  <c r="BB29" i="58"/>
  <c r="Z32" i="58"/>
  <c r="AA32" i="58"/>
  <c r="AB32" i="58"/>
  <c r="AC32" i="58"/>
  <c r="AD32" i="58"/>
  <c r="AE32" i="58"/>
  <c r="AF32" i="58"/>
  <c r="AG32" i="58"/>
  <c r="AH32" i="58"/>
  <c r="AI32" i="58"/>
  <c r="AJ32" i="58"/>
  <c r="AK32" i="58"/>
  <c r="AL32" i="58"/>
  <c r="AM32" i="58"/>
  <c r="AN32" i="58"/>
  <c r="AO32" i="58"/>
  <c r="AP32" i="58"/>
  <c r="AQ32" i="58"/>
  <c r="AR32" i="58"/>
  <c r="AS32" i="58"/>
  <c r="AT32" i="58"/>
  <c r="AU32" i="58"/>
  <c r="AV32" i="58"/>
  <c r="AW32" i="58"/>
  <c r="AX32" i="58"/>
  <c r="AY32" i="58"/>
  <c r="AZ32" i="58"/>
  <c r="BA32" i="58"/>
  <c r="BB32" i="58"/>
  <c r="Z8" i="59"/>
  <c r="AA8" i="59"/>
  <c r="AB8" i="59"/>
  <c r="AC8" i="59"/>
  <c r="AD8" i="59"/>
  <c r="AE8" i="59"/>
  <c r="AF8" i="59"/>
  <c r="AG8" i="59"/>
  <c r="AH8" i="59"/>
  <c r="AI8" i="59"/>
  <c r="AJ8" i="59"/>
  <c r="AK8" i="59"/>
  <c r="AL8" i="59"/>
  <c r="AM8" i="59"/>
  <c r="AN8" i="59"/>
  <c r="AO8" i="59"/>
  <c r="AP8" i="59"/>
  <c r="AQ8" i="59"/>
  <c r="AR8" i="59"/>
  <c r="AS8" i="59"/>
  <c r="AT8" i="59"/>
  <c r="AU8" i="59"/>
  <c r="AV8" i="59"/>
  <c r="AW8" i="59"/>
  <c r="AX8" i="59"/>
  <c r="AY8" i="59"/>
  <c r="AZ8" i="59"/>
  <c r="BA8" i="59"/>
  <c r="BB8" i="59"/>
  <c r="Z11" i="59"/>
  <c r="AA11" i="59"/>
  <c r="AB11" i="59"/>
  <c r="AC11" i="59"/>
  <c r="AD11" i="59"/>
  <c r="AE11" i="59"/>
  <c r="AF11" i="59"/>
  <c r="AG11" i="59"/>
  <c r="AH11" i="59"/>
  <c r="AI11" i="59"/>
  <c r="AJ11" i="59"/>
  <c r="AK11" i="59"/>
  <c r="AL11" i="59"/>
  <c r="AM11" i="59"/>
  <c r="AN11" i="59"/>
  <c r="AO11" i="59"/>
  <c r="AP11" i="59"/>
  <c r="AQ11" i="59"/>
  <c r="AR11" i="59"/>
  <c r="AS11" i="59"/>
  <c r="AT11" i="59"/>
  <c r="AU11" i="59"/>
  <c r="AV11" i="59"/>
  <c r="AW11" i="59"/>
  <c r="AX11" i="59"/>
  <c r="AY11" i="59"/>
  <c r="AZ11" i="59"/>
  <c r="BA11" i="59"/>
  <c r="BB11" i="59"/>
  <c r="Z14" i="59"/>
  <c r="AA14" i="59"/>
  <c r="AB14" i="59"/>
  <c r="AC14" i="59"/>
  <c r="AD14" i="59"/>
  <c r="AE14" i="59"/>
  <c r="AF14" i="59"/>
  <c r="AG14" i="59"/>
  <c r="AH14" i="59"/>
  <c r="AI14" i="59"/>
  <c r="AJ14" i="59"/>
  <c r="AK14" i="59"/>
  <c r="AL14" i="59"/>
  <c r="AM14" i="59"/>
  <c r="AN14" i="59"/>
  <c r="AO14" i="59"/>
  <c r="AP14" i="59"/>
  <c r="AQ14" i="59"/>
  <c r="AR14" i="59"/>
  <c r="AS14" i="59"/>
  <c r="AT14" i="59"/>
  <c r="AU14" i="59"/>
  <c r="AV14" i="59"/>
  <c r="AW14" i="59"/>
  <c r="AX14" i="59"/>
  <c r="AY14" i="59"/>
  <c r="AZ14" i="59"/>
  <c r="BA14" i="59"/>
  <c r="BB14" i="59"/>
  <c r="Z17" i="59"/>
  <c r="AA17" i="59"/>
  <c r="AB17" i="59"/>
  <c r="AC17" i="59"/>
  <c r="AD17" i="59"/>
  <c r="AE17" i="59"/>
  <c r="AF17" i="59"/>
  <c r="AG17" i="59"/>
  <c r="AH17" i="59"/>
  <c r="AI17" i="59"/>
  <c r="AJ17" i="59"/>
  <c r="AK17" i="59"/>
  <c r="AL17" i="59"/>
  <c r="AM17" i="59"/>
  <c r="AN17" i="59"/>
  <c r="AO17" i="59"/>
  <c r="AP17" i="59"/>
  <c r="AQ17" i="59"/>
  <c r="AR17" i="59"/>
  <c r="AS17" i="59"/>
  <c r="AT17" i="59"/>
  <c r="AU17" i="59"/>
  <c r="AV17" i="59"/>
  <c r="AW17" i="59"/>
  <c r="AX17" i="59"/>
  <c r="AY17" i="59"/>
  <c r="AZ17" i="59"/>
  <c r="BA17" i="59"/>
  <c r="BB17" i="59"/>
  <c r="Z23" i="59"/>
  <c r="AA23" i="59"/>
  <c r="AB23" i="59"/>
  <c r="AC23" i="59"/>
  <c r="AD23" i="59"/>
  <c r="AE23" i="59"/>
  <c r="AF23" i="59"/>
  <c r="AG23" i="59"/>
  <c r="AH23" i="59"/>
  <c r="AI23" i="59"/>
  <c r="AJ23" i="59"/>
  <c r="AK23" i="59"/>
  <c r="AL23" i="59"/>
  <c r="AM23" i="59"/>
  <c r="AN23" i="59"/>
  <c r="AO23" i="59"/>
  <c r="AP23" i="59"/>
  <c r="AQ23" i="59"/>
  <c r="AR23" i="59"/>
  <c r="AS23" i="59"/>
  <c r="AT23" i="59"/>
  <c r="AU23" i="59"/>
  <c r="AV23" i="59"/>
  <c r="AW23" i="59"/>
  <c r="AX23" i="59"/>
  <c r="AY23" i="59"/>
  <c r="AZ23" i="59"/>
  <c r="BA23" i="59"/>
  <c r="BB23" i="59"/>
  <c r="Z26" i="59"/>
  <c r="AA26" i="59"/>
  <c r="AB26" i="59"/>
  <c r="AC26" i="59"/>
  <c r="AD26" i="59"/>
  <c r="AE26" i="59"/>
  <c r="AF26" i="59"/>
  <c r="AG26" i="59"/>
  <c r="AH26" i="59"/>
  <c r="AI26" i="59"/>
  <c r="AJ26" i="59"/>
  <c r="AK26" i="59"/>
  <c r="AL26" i="59"/>
  <c r="AM26" i="59"/>
  <c r="AN26" i="59"/>
  <c r="AO26" i="59"/>
  <c r="AP26" i="59"/>
  <c r="AQ26" i="59"/>
  <c r="AR26" i="59"/>
  <c r="AS26" i="59"/>
  <c r="AT26" i="59"/>
  <c r="AU26" i="59"/>
  <c r="AV26" i="59"/>
  <c r="AW26" i="59"/>
  <c r="AX26" i="59"/>
  <c r="AY26" i="59"/>
  <c r="AZ26" i="59"/>
  <c r="BA26" i="59"/>
  <c r="BB26" i="59"/>
  <c r="Z29" i="59"/>
  <c r="AA29" i="59"/>
  <c r="AB29" i="59"/>
  <c r="AC29" i="59"/>
  <c r="AD29" i="59"/>
  <c r="AE29" i="59"/>
  <c r="AF29" i="59"/>
  <c r="AG29" i="59"/>
  <c r="AH29" i="59"/>
  <c r="AI29" i="59"/>
  <c r="AJ29" i="59"/>
  <c r="AK29" i="59"/>
  <c r="AL29" i="59"/>
  <c r="AM29" i="59"/>
  <c r="AN29" i="59"/>
  <c r="AO29" i="59"/>
  <c r="AP29" i="59"/>
  <c r="AQ29" i="59"/>
  <c r="AR29" i="59"/>
  <c r="AS29" i="59"/>
  <c r="AT29" i="59"/>
  <c r="AU29" i="59"/>
  <c r="AV29" i="59"/>
  <c r="AW29" i="59"/>
  <c r="AX29" i="59"/>
  <c r="AY29" i="59"/>
  <c r="AZ29" i="59"/>
  <c r="BA29" i="59"/>
  <c r="BB29" i="59"/>
  <c r="Z32" i="59"/>
  <c r="AA32" i="59"/>
  <c r="AB32" i="59"/>
  <c r="AC32" i="59"/>
  <c r="AD32" i="59"/>
  <c r="AE32" i="59"/>
  <c r="AF32" i="59"/>
  <c r="AG32" i="59"/>
  <c r="AH32" i="59"/>
  <c r="AI32" i="59"/>
  <c r="AJ32" i="59"/>
  <c r="AK32" i="59"/>
  <c r="AL32" i="59"/>
  <c r="AM32" i="59"/>
  <c r="AN32" i="59"/>
  <c r="AO32" i="59"/>
  <c r="AP32" i="59"/>
  <c r="AQ32" i="59"/>
  <c r="AR32" i="59"/>
  <c r="AS32" i="59"/>
  <c r="AT32" i="59"/>
  <c r="AU32" i="59"/>
  <c r="AV32" i="59"/>
  <c r="AW32" i="59"/>
  <c r="AX32" i="59"/>
  <c r="AY32" i="59"/>
  <c r="AZ32" i="59"/>
  <c r="BA32" i="59"/>
  <c r="BB32" i="59"/>
  <c r="Z8" i="60"/>
  <c r="AA8" i="60"/>
  <c r="AB8" i="60"/>
  <c r="AC8" i="60"/>
  <c r="AD8" i="60"/>
  <c r="AE8" i="60"/>
  <c r="AF8" i="60"/>
  <c r="AG8" i="60"/>
  <c r="AH8" i="60"/>
  <c r="AI8" i="60"/>
  <c r="AJ8" i="60"/>
  <c r="AK8" i="60"/>
  <c r="AL8" i="60"/>
  <c r="AM8" i="60"/>
  <c r="AN8" i="60"/>
  <c r="AO8" i="60"/>
  <c r="AP8" i="60"/>
  <c r="AQ8" i="60"/>
  <c r="AR8" i="60"/>
  <c r="AS8" i="60"/>
  <c r="AT8" i="60"/>
  <c r="AU8" i="60"/>
  <c r="AV8" i="60"/>
  <c r="AW8" i="60"/>
  <c r="AX8" i="60"/>
  <c r="AY8" i="60"/>
  <c r="AZ8" i="60"/>
  <c r="BA8" i="60"/>
  <c r="BB8" i="60"/>
  <c r="Z11" i="60"/>
  <c r="AA11" i="60"/>
  <c r="AB11" i="60"/>
  <c r="AC11" i="60"/>
  <c r="AD11" i="60"/>
  <c r="AE11" i="60"/>
  <c r="AF11" i="60"/>
  <c r="AG11" i="60"/>
  <c r="AH11" i="60"/>
  <c r="AI11" i="60"/>
  <c r="AJ11" i="60"/>
  <c r="AK11" i="60"/>
  <c r="AL11" i="60"/>
  <c r="AM11" i="60"/>
  <c r="AN11" i="60"/>
  <c r="AO11" i="60"/>
  <c r="AP11" i="60"/>
  <c r="AQ11" i="60"/>
  <c r="AR11" i="60"/>
  <c r="AS11" i="60"/>
  <c r="AT11" i="60"/>
  <c r="AU11" i="60"/>
  <c r="AV11" i="60"/>
  <c r="AW11" i="60"/>
  <c r="AX11" i="60"/>
  <c r="AY11" i="60"/>
  <c r="AZ11" i="60"/>
  <c r="BA11" i="60"/>
  <c r="BB11" i="60"/>
  <c r="Z14" i="60"/>
  <c r="AA14" i="60"/>
  <c r="AB14" i="60"/>
  <c r="AC14" i="60"/>
  <c r="AD14" i="60"/>
  <c r="AE14" i="60"/>
  <c r="AF14" i="60"/>
  <c r="AG14" i="60"/>
  <c r="AH14" i="60"/>
  <c r="AI14" i="60"/>
  <c r="AJ14" i="60"/>
  <c r="AK14" i="60"/>
  <c r="AL14" i="60"/>
  <c r="AM14" i="60"/>
  <c r="AN14" i="60"/>
  <c r="AO14" i="60"/>
  <c r="AP14" i="60"/>
  <c r="AQ14" i="60"/>
  <c r="AR14" i="60"/>
  <c r="AS14" i="60"/>
  <c r="AT14" i="60"/>
  <c r="AU14" i="60"/>
  <c r="AV14" i="60"/>
  <c r="AW14" i="60"/>
  <c r="AX14" i="60"/>
  <c r="AY14" i="60"/>
  <c r="AZ14" i="60"/>
  <c r="BA14" i="60"/>
  <c r="BB14" i="60"/>
  <c r="Z17" i="60"/>
  <c r="AA17" i="60"/>
  <c r="AB17" i="60"/>
  <c r="AC17" i="60"/>
  <c r="AD17" i="60"/>
  <c r="AE17" i="60"/>
  <c r="AF17" i="60"/>
  <c r="AG17" i="60"/>
  <c r="AH17" i="60"/>
  <c r="AI17" i="60"/>
  <c r="AJ17" i="60"/>
  <c r="AK17" i="60"/>
  <c r="AL17" i="60"/>
  <c r="AM17" i="60"/>
  <c r="AN17" i="60"/>
  <c r="AO17" i="60"/>
  <c r="AP17" i="60"/>
  <c r="AQ17" i="60"/>
  <c r="AR17" i="60"/>
  <c r="AS17" i="60"/>
  <c r="AT17" i="60"/>
  <c r="AU17" i="60"/>
  <c r="AV17" i="60"/>
  <c r="AW17" i="60"/>
  <c r="AX17" i="60"/>
  <c r="AY17" i="60"/>
  <c r="AZ17" i="60"/>
  <c r="BA17" i="60"/>
  <c r="BB17" i="60"/>
  <c r="Z23" i="60"/>
  <c r="AA23" i="60"/>
  <c r="AB23" i="60"/>
  <c r="AC23" i="60"/>
  <c r="AD23" i="60"/>
  <c r="AE23" i="60"/>
  <c r="AF23" i="60"/>
  <c r="AG23" i="60"/>
  <c r="AH23" i="60"/>
  <c r="AI23" i="60"/>
  <c r="AJ23" i="60"/>
  <c r="AK23" i="60"/>
  <c r="AL23" i="60"/>
  <c r="AM23" i="60"/>
  <c r="AN23" i="60"/>
  <c r="AO23" i="60"/>
  <c r="AP23" i="60"/>
  <c r="AQ23" i="60"/>
  <c r="AR23" i="60"/>
  <c r="AS23" i="60"/>
  <c r="AT23" i="60"/>
  <c r="AU23" i="60"/>
  <c r="AV23" i="60"/>
  <c r="AW23" i="60"/>
  <c r="AX23" i="60"/>
  <c r="AY23" i="60"/>
  <c r="AZ23" i="60"/>
  <c r="BA23" i="60"/>
  <c r="BB23" i="60"/>
  <c r="Z26" i="60"/>
  <c r="AA26" i="60"/>
  <c r="AB26" i="60"/>
  <c r="AC26" i="60"/>
  <c r="AD26" i="60"/>
  <c r="AE26" i="60"/>
  <c r="AF26" i="60"/>
  <c r="AG26" i="60"/>
  <c r="AH26" i="60"/>
  <c r="AI26" i="60"/>
  <c r="AJ26" i="60"/>
  <c r="AK26" i="60"/>
  <c r="AL26" i="60"/>
  <c r="AM26" i="60"/>
  <c r="AN26" i="60"/>
  <c r="AO26" i="60"/>
  <c r="AP26" i="60"/>
  <c r="AQ26" i="60"/>
  <c r="AR26" i="60"/>
  <c r="AS26" i="60"/>
  <c r="AT26" i="60"/>
  <c r="AU26" i="60"/>
  <c r="AV26" i="60"/>
  <c r="AW26" i="60"/>
  <c r="AX26" i="60"/>
  <c r="AY26" i="60"/>
  <c r="AZ26" i="60"/>
  <c r="BA26" i="60"/>
  <c r="BB26" i="60"/>
  <c r="Z29" i="60"/>
  <c r="AA29" i="60"/>
  <c r="AB29" i="60"/>
  <c r="AC29" i="60"/>
  <c r="AD29" i="60"/>
  <c r="AE29" i="60"/>
  <c r="AF29" i="60"/>
  <c r="AG29" i="60"/>
  <c r="AH29" i="60"/>
  <c r="AI29" i="60"/>
  <c r="AJ29" i="60"/>
  <c r="AK29" i="60"/>
  <c r="AL29" i="60"/>
  <c r="AM29" i="60"/>
  <c r="AN29" i="60"/>
  <c r="AO29" i="60"/>
  <c r="AP29" i="60"/>
  <c r="AQ29" i="60"/>
  <c r="AR29" i="60"/>
  <c r="AS29" i="60"/>
  <c r="AT29" i="60"/>
  <c r="AU29" i="60"/>
  <c r="AV29" i="60"/>
  <c r="AW29" i="60"/>
  <c r="AX29" i="60"/>
  <c r="AY29" i="60"/>
  <c r="AZ29" i="60"/>
  <c r="BA29" i="60"/>
  <c r="BB29" i="60"/>
  <c r="Z32" i="60"/>
  <c r="AA32" i="60"/>
  <c r="AB32" i="60"/>
  <c r="AC32" i="60"/>
  <c r="AD32" i="60"/>
  <c r="AE32" i="60"/>
  <c r="AF32" i="60"/>
  <c r="AG32" i="60"/>
  <c r="AH32" i="60"/>
  <c r="AI32" i="60"/>
  <c r="AJ32" i="60"/>
  <c r="AK32" i="60"/>
  <c r="AL32" i="60"/>
  <c r="AM32" i="60"/>
  <c r="AN32" i="60"/>
  <c r="AO32" i="60"/>
  <c r="AP32" i="60"/>
  <c r="AQ32" i="60"/>
  <c r="AR32" i="60"/>
  <c r="AS32" i="60"/>
  <c r="AT32" i="60"/>
  <c r="AU32" i="60"/>
  <c r="AV32" i="60"/>
  <c r="AW32" i="60"/>
  <c r="AX32" i="60"/>
  <c r="AY32" i="60"/>
  <c r="AZ32" i="60"/>
  <c r="BA32" i="60"/>
  <c r="BB32" i="60"/>
  <c r="Z8" i="61"/>
  <c r="AA8" i="61"/>
  <c r="AB8" i="61"/>
  <c r="AC8" i="61"/>
  <c r="AD8" i="61"/>
  <c r="AE8" i="61"/>
  <c r="AF8" i="61"/>
  <c r="AG8" i="61"/>
  <c r="AH8" i="61"/>
  <c r="AI8" i="61"/>
  <c r="AJ8" i="61"/>
  <c r="AK8" i="61"/>
  <c r="AL8" i="61"/>
  <c r="AM8" i="61"/>
  <c r="AN8" i="61"/>
  <c r="AO8" i="61"/>
  <c r="AP8" i="61"/>
  <c r="AQ8" i="61"/>
  <c r="AR8" i="61"/>
  <c r="AS8" i="61"/>
  <c r="AT8" i="61"/>
  <c r="AU8" i="61"/>
  <c r="AV8" i="61"/>
  <c r="AW8" i="61"/>
  <c r="AX8" i="61"/>
  <c r="AY8" i="61"/>
  <c r="AZ8" i="61"/>
  <c r="BA8" i="61"/>
  <c r="BB8" i="61"/>
  <c r="Z11" i="61"/>
  <c r="AA11" i="61"/>
  <c r="AB11" i="61"/>
  <c r="AC11" i="61"/>
  <c r="AD11" i="61"/>
  <c r="AE11" i="61"/>
  <c r="AF11" i="61"/>
  <c r="AG11" i="61"/>
  <c r="AH11" i="61"/>
  <c r="AI11" i="61"/>
  <c r="AJ11" i="61"/>
  <c r="AK11" i="61"/>
  <c r="AL11" i="61"/>
  <c r="AM11" i="61"/>
  <c r="AN11" i="61"/>
  <c r="AO11" i="61"/>
  <c r="AP11" i="61"/>
  <c r="AQ11" i="61"/>
  <c r="AR11" i="61"/>
  <c r="AS11" i="61"/>
  <c r="AT11" i="61"/>
  <c r="AU11" i="61"/>
  <c r="AV11" i="61"/>
  <c r="AW11" i="61"/>
  <c r="AX11" i="61"/>
  <c r="AY11" i="61"/>
  <c r="AZ11" i="61"/>
  <c r="BA11" i="61"/>
  <c r="BB11" i="61"/>
  <c r="Z14" i="61"/>
  <c r="AA14" i="61"/>
  <c r="AB14" i="61"/>
  <c r="AC14" i="61"/>
  <c r="AD14" i="61"/>
  <c r="AE14" i="61"/>
  <c r="AF14" i="61"/>
  <c r="AG14" i="61"/>
  <c r="AH14" i="61"/>
  <c r="AI14" i="61"/>
  <c r="AJ14" i="61"/>
  <c r="AK14" i="61"/>
  <c r="AL14" i="61"/>
  <c r="AM14" i="61"/>
  <c r="AN14" i="61"/>
  <c r="AO14" i="61"/>
  <c r="AP14" i="61"/>
  <c r="AQ14" i="61"/>
  <c r="AR14" i="61"/>
  <c r="AS14" i="61"/>
  <c r="AT14" i="61"/>
  <c r="AU14" i="61"/>
  <c r="AV14" i="61"/>
  <c r="AW14" i="61"/>
  <c r="AX14" i="61"/>
  <c r="AY14" i="61"/>
  <c r="AZ14" i="61"/>
  <c r="BA14" i="61"/>
  <c r="BB14" i="61"/>
  <c r="Z17" i="61"/>
  <c r="AA17" i="61"/>
  <c r="AB17" i="61"/>
  <c r="AC17" i="61"/>
  <c r="AD17" i="61"/>
  <c r="AE17" i="61"/>
  <c r="AF17" i="61"/>
  <c r="AG17" i="61"/>
  <c r="AH17" i="61"/>
  <c r="AI17" i="61"/>
  <c r="AJ17" i="61"/>
  <c r="AK17" i="61"/>
  <c r="AL17" i="61"/>
  <c r="AM17" i="61"/>
  <c r="AN17" i="61"/>
  <c r="AO17" i="61"/>
  <c r="AP17" i="61"/>
  <c r="AQ17" i="61"/>
  <c r="AR17" i="61"/>
  <c r="AS17" i="61"/>
  <c r="AT17" i="61"/>
  <c r="AU17" i="61"/>
  <c r="AV17" i="61"/>
  <c r="AW17" i="61"/>
  <c r="AX17" i="61"/>
  <c r="AY17" i="61"/>
  <c r="AZ17" i="61"/>
  <c r="BA17" i="61"/>
  <c r="BB17" i="61"/>
  <c r="Z23" i="61"/>
  <c r="AA23" i="61"/>
  <c r="AB23" i="61"/>
  <c r="AC23" i="61"/>
  <c r="AD23" i="61"/>
  <c r="AE23" i="61"/>
  <c r="AF23" i="61"/>
  <c r="AG23" i="61"/>
  <c r="AH23" i="61"/>
  <c r="AI23" i="61"/>
  <c r="AJ23" i="61"/>
  <c r="AK23" i="61"/>
  <c r="AL23" i="61"/>
  <c r="AM23" i="61"/>
  <c r="AN23" i="61"/>
  <c r="AO23" i="61"/>
  <c r="AP23" i="61"/>
  <c r="AQ23" i="61"/>
  <c r="AR23" i="61"/>
  <c r="AS23" i="61"/>
  <c r="AT23" i="61"/>
  <c r="AU23" i="61"/>
  <c r="AV23" i="61"/>
  <c r="AW23" i="61"/>
  <c r="AX23" i="61"/>
  <c r="AY23" i="61"/>
  <c r="AZ23" i="61"/>
  <c r="BA23" i="61"/>
  <c r="BB23" i="61"/>
  <c r="Z26" i="61"/>
  <c r="AA26" i="61"/>
  <c r="AB26" i="61"/>
  <c r="AC26" i="61"/>
  <c r="AD26" i="61"/>
  <c r="AE26" i="61"/>
  <c r="AF26" i="61"/>
  <c r="AG26" i="61"/>
  <c r="AH26" i="61"/>
  <c r="AI26" i="61"/>
  <c r="AJ26" i="61"/>
  <c r="AK26" i="61"/>
  <c r="AL26" i="61"/>
  <c r="AM26" i="61"/>
  <c r="AN26" i="61"/>
  <c r="AO26" i="61"/>
  <c r="AP26" i="61"/>
  <c r="AQ26" i="61"/>
  <c r="AR26" i="61"/>
  <c r="AS26" i="61"/>
  <c r="AT26" i="61"/>
  <c r="AU26" i="61"/>
  <c r="AV26" i="61"/>
  <c r="AW26" i="61"/>
  <c r="AX26" i="61"/>
  <c r="AY26" i="61"/>
  <c r="AZ26" i="61"/>
  <c r="BA26" i="61"/>
  <c r="BB26" i="61"/>
  <c r="Z29" i="61"/>
  <c r="AA29" i="61"/>
  <c r="AB29" i="61"/>
  <c r="AC29" i="61"/>
  <c r="AD29" i="61"/>
  <c r="AE29" i="61"/>
  <c r="AF29" i="61"/>
  <c r="AG29" i="61"/>
  <c r="AH29" i="61"/>
  <c r="AI29" i="61"/>
  <c r="AJ29" i="61"/>
  <c r="AK29" i="61"/>
  <c r="AL29" i="61"/>
  <c r="AM29" i="61"/>
  <c r="AN29" i="61"/>
  <c r="AO29" i="61"/>
  <c r="AP29" i="61"/>
  <c r="AQ29" i="61"/>
  <c r="AR29" i="61"/>
  <c r="AS29" i="61"/>
  <c r="AT29" i="61"/>
  <c r="AU29" i="61"/>
  <c r="AV29" i="61"/>
  <c r="AW29" i="61"/>
  <c r="AX29" i="61"/>
  <c r="AY29" i="61"/>
  <c r="AZ29" i="61"/>
  <c r="BA29" i="61"/>
  <c r="BB29" i="61"/>
  <c r="Z32" i="61"/>
  <c r="AA32" i="61"/>
  <c r="AB32" i="61"/>
  <c r="AC32" i="61"/>
  <c r="AD32" i="61"/>
  <c r="AE32" i="61"/>
  <c r="AF32" i="61"/>
  <c r="AG32" i="61"/>
  <c r="AH32" i="61"/>
  <c r="AI32" i="61"/>
  <c r="AJ32" i="61"/>
  <c r="AK32" i="61"/>
  <c r="AL32" i="61"/>
  <c r="AM32" i="61"/>
  <c r="AN32" i="61"/>
  <c r="AO32" i="61"/>
  <c r="AP32" i="61"/>
  <c r="AQ32" i="61"/>
  <c r="AR32" i="61"/>
  <c r="AS32" i="61"/>
  <c r="AT32" i="61"/>
  <c r="AU32" i="61"/>
  <c r="AV32" i="61"/>
  <c r="AW32" i="61"/>
  <c r="AX32" i="61"/>
  <c r="AY32" i="61"/>
  <c r="AZ32" i="61"/>
  <c r="BA32" i="61"/>
  <c r="BB32" i="61"/>
  <c r="Z8" i="62"/>
  <c r="AA8" i="62"/>
  <c r="AB8" i="62"/>
  <c r="AC8" i="62"/>
  <c r="AD8" i="62"/>
  <c r="AE8" i="62"/>
  <c r="AF8" i="62"/>
  <c r="AG8" i="62"/>
  <c r="AH8" i="62"/>
  <c r="AI8" i="62"/>
  <c r="AJ8" i="62"/>
  <c r="AK8" i="62"/>
  <c r="AL8" i="62"/>
  <c r="AM8" i="62"/>
  <c r="AN8" i="62"/>
  <c r="AO8" i="62"/>
  <c r="AP8" i="62"/>
  <c r="AQ8" i="62"/>
  <c r="AR8" i="62"/>
  <c r="AS8" i="62"/>
  <c r="AT8" i="62"/>
  <c r="AU8" i="62"/>
  <c r="AV8" i="62"/>
  <c r="AW8" i="62"/>
  <c r="AX8" i="62"/>
  <c r="AY8" i="62"/>
  <c r="AZ8" i="62"/>
  <c r="BA8" i="62"/>
  <c r="BB8" i="62"/>
  <c r="Z11" i="62"/>
  <c r="AA11" i="62"/>
  <c r="AB11" i="62"/>
  <c r="AC11" i="62"/>
  <c r="AD11" i="62"/>
  <c r="AE11" i="62"/>
  <c r="AF11" i="62"/>
  <c r="AG11" i="62"/>
  <c r="AH11" i="62"/>
  <c r="AI11" i="62"/>
  <c r="AJ11" i="62"/>
  <c r="AK11" i="62"/>
  <c r="AL11" i="62"/>
  <c r="AM11" i="62"/>
  <c r="AN11" i="62"/>
  <c r="AO11" i="62"/>
  <c r="AP11" i="62"/>
  <c r="AQ11" i="62"/>
  <c r="AR11" i="62"/>
  <c r="AS11" i="62"/>
  <c r="AT11" i="62"/>
  <c r="AU11" i="62"/>
  <c r="AV11" i="62"/>
  <c r="AW11" i="62"/>
  <c r="AX11" i="62"/>
  <c r="AY11" i="62"/>
  <c r="AZ11" i="62"/>
  <c r="BA11" i="62"/>
  <c r="BB11" i="62"/>
  <c r="Z14" i="62"/>
  <c r="AA14" i="62"/>
  <c r="AB14" i="62"/>
  <c r="AC14" i="62"/>
  <c r="AD14" i="62"/>
  <c r="AE14" i="62"/>
  <c r="AF14" i="62"/>
  <c r="AG14" i="62"/>
  <c r="AH14" i="62"/>
  <c r="AI14" i="62"/>
  <c r="AJ14" i="62"/>
  <c r="AK14" i="62"/>
  <c r="AL14" i="62"/>
  <c r="AM14" i="62"/>
  <c r="AN14" i="62"/>
  <c r="AO14" i="62"/>
  <c r="AP14" i="62"/>
  <c r="AQ14" i="62"/>
  <c r="AR14" i="62"/>
  <c r="AS14" i="62"/>
  <c r="AT14" i="62"/>
  <c r="AU14" i="62"/>
  <c r="AV14" i="62"/>
  <c r="AW14" i="62"/>
  <c r="AX14" i="62"/>
  <c r="AY14" i="62"/>
  <c r="AZ14" i="62"/>
  <c r="BA14" i="62"/>
  <c r="BB14" i="62"/>
  <c r="Z17" i="62"/>
  <c r="AA17" i="62"/>
  <c r="AB17" i="62"/>
  <c r="AC17" i="62"/>
  <c r="AD17" i="62"/>
  <c r="AE17" i="62"/>
  <c r="AF17" i="62"/>
  <c r="AG17" i="62"/>
  <c r="AH17" i="62"/>
  <c r="AI17" i="62"/>
  <c r="AJ17" i="62"/>
  <c r="AK17" i="62"/>
  <c r="AL17" i="62"/>
  <c r="AM17" i="62"/>
  <c r="AN17" i="62"/>
  <c r="AO17" i="62"/>
  <c r="AP17" i="62"/>
  <c r="AQ17" i="62"/>
  <c r="AR17" i="62"/>
  <c r="AS17" i="62"/>
  <c r="AT17" i="62"/>
  <c r="AU17" i="62"/>
  <c r="AV17" i="62"/>
  <c r="AW17" i="62"/>
  <c r="AX17" i="62"/>
  <c r="AY17" i="62"/>
  <c r="AZ17" i="62"/>
  <c r="BA17" i="62"/>
  <c r="BB17" i="62"/>
  <c r="Z23" i="62"/>
  <c r="AA23" i="62"/>
  <c r="AB23" i="62"/>
  <c r="AC23" i="62"/>
  <c r="AD23" i="62"/>
  <c r="AE23" i="62"/>
  <c r="AF23" i="62"/>
  <c r="AG23" i="62"/>
  <c r="AH23" i="62"/>
  <c r="AI23" i="62"/>
  <c r="AJ23" i="62"/>
  <c r="AK23" i="62"/>
  <c r="AL23" i="62"/>
  <c r="AM23" i="62"/>
  <c r="AN23" i="62"/>
  <c r="AO23" i="62"/>
  <c r="AP23" i="62"/>
  <c r="AQ23" i="62"/>
  <c r="AR23" i="62"/>
  <c r="AS23" i="62"/>
  <c r="AT23" i="62"/>
  <c r="AU23" i="62"/>
  <c r="AV23" i="62"/>
  <c r="AW23" i="62"/>
  <c r="AX23" i="62"/>
  <c r="AY23" i="62"/>
  <c r="AZ23" i="62"/>
  <c r="BA23" i="62"/>
  <c r="BB23" i="62"/>
  <c r="Z26" i="62"/>
  <c r="AA26" i="62"/>
  <c r="AB26" i="62"/>
  <c r="AC26" i="62"/>
  <c r="AD26" i="62"/>
  <c r="AE26" i="62"/>
  <c r="AF26" i="62"/>
  <c r="AG26" i="62"/>
  <c r="AH26" i="62"/>
  <c r="AI26" i="62"/>
  <c r="AJ26" i="62"/>
  <c r="AK26" i="62"/>
  <c r="AL26" i="62"/>
  <c r="AM26" i="62"/>
  <c r="AN26" i="62"/>
  <c r="AO26" i="62"/>
  <c r="AP26" i="62"/>
  <c r="AQ26" i="62"/>
  <c r="AR26" i="62"/>
  <c r="AS26" i="62"/>
  <c r="AT26" i="62"/>
  <c r="AU26" i="62"/>
  <c r="AV26" i="62"/>
  <c r="AW26" i="62"/>
  <c r="AX26" i="62"/>
  <c r="AY26" i="62"/>
  <c r="AZ26" i="62"/>
  <c r="BA26" i="62"/>
  <c r="BB26" i="62"/>
  <c r="Z29" i="62"/>
  <c r="AA29" i="62"/>
  <c r="AB29" i="62"/>
  <c r="AC29" i="62"/>
  <c r="AD29" i="62"/>
  <c r="AE29" i="62"/>
  <c r="AF29" i="62"/>
  <c r="AG29" i="62"/>
  <c r="AH29" i="62"/>
  <c r="AI29" i="62"/>
  <c r="AJ29" i="62"/>
  <c r="AK29" i="62"/>
  <c r="AL29" i="62"/>
  <c r="AM29" i="62"/>
  <c r="AN29" i="62"/>
  <c r="AO29" i="62"/>
  <c r="AP29" i="62"/>
  <c r="AQ29" i="62"/>
  <c r="AR29" i="62"/>
  <c r="AS29" i="62"/>
  <c r="AT29" i="62"/>
  <c r="AU29" i="62"/>
  <c r="AV29" i="62"/>
  <c r="AW29" i="62"/>
  <c r="AX29" i="62"/>
  <c r="AY29" i="62"/>
  <c r="AZ29" i="62"/>
  <c r="BA29" i="62"/>
  <c r="BB29" i="62"/>
  <c r="Z32" i="62"/>
  <c r="AA32" i="62"/>
  <c r="AB32" i="62"/>
  <c r="AC32" i="62"/>
  <c r="AD32" i="62"/>
  <c r="AE32" i="62"/>
  <c r="AF32" i="62"/>
  <c r="AG32" i="62"/>
  <c r="AH32" i="62"/>
  <c r="AI32" i="62"/>
  <c r="AJ32" i="62"/>
  <c r="AK32" i="62"/>
  <c r="AL32" i="62"/>
  <c r="AM32" i="62"/>
  <c r="AN32" i="62"/>
  <c r="AO32" i="62"/>
  <c r="AP32" i="62"/>
  <c r="AQ32" i="62"/>
  <c r="AR32" i="62"/>
  <c r="AS32" i="62"/>
  <c r="AT32" i="62"/>
  <c r="AU32" i="62"/>
  <c r="AV32" i="62"/>
  <c r="AW32" i="62"/>
  <c r="AX32" i="62"/>
  <c r="AY32" i="62"/>
  <c r="AZ32" i="62"/>
  <c r="BA32" i="62"/>
  <c r="BB32" i="62"/>
  <c r="Z8" i="57"/>
  <c r="AA8" i="57"/>
  <c r="AB8" i="57"/>
  <c r="AC8" i="57"/>
  <c r="AD8" i="57"/>
  <c r="AE8" i="57"/>
  <c r="AF8" i="57"/>
  <c r="AG8" i="57"/>
  <c r="AH8" i="57"/>
  <c r="AI8" i="57"/>
  <c r="AJ8" i="57"/>
  <c r="AK8" i="57"/>
  <c r="AL8" i="57"/>
  <c r="AM8" i="57"/>
  <c r="AN8" i="57"/>
  <c r="AO8" i="57"/>
  <c r="AP8" i="57"/>
  <c r="AQ8" i="57"/>
  <c r="AR8" i="57"/>
  <c r="AS8" i="57"/>
  <c r="AT8" i="57"/>
  <c r="AU8" i="57"/>
  <c r="AV8" i="57"/>
  <c r="AW8" i="57"/>
  <c r="AX8" i="57"/>
  <c r="AY8" i="57"/>
  <c r="AZ8" i="57"/>
  <c r="BA8" i="57"/>
  <c r="BB8" i="57"/>
  <c r="Z11" i="57"/>
  <c r="AA11" i="57"/>
  <c r="AB11" i="57"/>
  <c r="AC11" i="57"/>
  <c r="AD11" i="57"/>
  <c r="AE11" i="57"/>
  <c r="AF11" i="57"/>
  <c r="AG11" i="57"/>
  <c r="AH11" i="57"/>
  <c r="AI11" i="57"/>
  <c r="AJ11" i="57"/>
  <c r="AK11" i="57"/>
  <c r="AL11" i="57"/>
  <c r="AM11" i="57"/>
  <c r="AN11" i="57"/>
  <c r="AO11" i="57"/>
  <c r="AP11" i="57"/>
  <c r="AQ11" i="57"/>
  <c r="AR11" i="57"/>
  <c r="AS11" i="57"/>
  <c r="AT11" i="57"/>
  <c r="AU11" i="57"/>
  <c r="AV11" i="57"/>
  <c r="AW11" i="57"/>
  <c r="AX11" i="57"/>
  <c r="AY11" i="57"/>
  <c r="AZ11" i="57"/>
  <c r="BA11" i="57"/>
  <c r="BB11" i="57"/>
  <c r="Z14" i="57"/>
  <c r="AA14" i="57"/>
  <c r="AB14" i="57"/>
  <c r="AC14" i="57"/>
  <c r="AD14" i="57"/>
  <c r="AE14" i="57"/>
  <c r="AF14" i="57"/>
  <c r="AG14" i="57"/>
  <c r="AH14" i="57"/>
  <c r="AI14" i="57"/>
  <c r="AJ14" i="57"/>
  <c r="AK14" i="57"/>
  <c r="AL14" i="57"/>
  <c r="AM14" i="57"/>
  <c r="AN14" i="57"/>
  <c r="AO14" i="57"/>
  <c r="AP14" i="57"/>
  <c r="AQ14" i="57"/>
  <c r="AR14" i="57"/>
  <c r="AS14" i="57"/>
  <c r="AT14" i="57"/>
  <c r="AU14" i="57"/>
  <c r="AV14" i="57"/>
  <c r="AW14" i="57"/>
  <c r="AX14" i="57"/>
  <c r="AY14" i="57"/>
  <c r="AZ14" i="57"/>
  <c r="BA14" i="57"/>
  <c r="BB14" i="57"/>
  <c r="Z17" i="57"/>
  <c r="AA17" i="57"/>
  <c r="AB17" i="57"/>
  <c r="AC17" i="57"/>
  <c r="AD17" i="57"/>
  <c r="AE17" i="57"/>
  <c r="AF17" i="57"/>
  <c r="AG17" i="57"/>
  <c r="AH17" i="57"/>
  <c r="AI17" i="57"/>
  <c r="AJ17" i="57"/>
  <c r="AK17" i="57"/>
  <c r="AL17" i="57"/>
  <c r="AM17" i="57"/>
  <c r="AN17" i="57"/>
  <c r="AO17" i="57"/>
  <c r="AP17" i="57"/>
  <c r="AQ17" i="57"/>
  <c r="AR17" i="57"/>
  <c r="AS17" i="57"/>
  <c r="AT17" i="57"/>
  <c r="AU17" i="57"/>
  <c r="AV17" i="57"/>
  <c r="AW17" i="57"/>
  <c r="AX17" i="57"/>
  <c r="AY17" i="57"/>
  <c r="AZ17" i="57"/>
  <c r="BA17" i="57"/>
  <c r="BB17" i="57"/>
  <c r="Z23" i="57"/>
  <c r="AA23" i="57"/>
  <c r="AB23" i="57"/>
  <c r="AC23" i="57"/>
  <c r="AD23" i="57"/>
  <c r="AE23" i="57"/>
  <c r="AF23" i="57"/>
  <c r="AG23" i="57"/>
  <c r="AH23" i="57"/>
  <c r="AI23" i="57"/>
  <c r="AJ23" i="57"/>
  <c r="AK23" i="57"/>
  <c r="AL23" i="57"/>
  <c r="AM23" i="57"/>
  <c r="AN23" i="57"/>
  <c r="AO23" i="57"/>
  <c r="AP23" i="57"/>
  <c r="AQ23" i="57"/>
  <c r="AR23" i="57"/>
  <c r="AS23" i="57"/>
  <c r="AT23" i="57"/>
  <c r="AU23" i="57"/>
  <c r="AV23" i="57"/>
  <c r="AW23" i="57"/>
  <c r="AX23" i="57"/>
  <c r="AY23" i="57"/>
  <c r="AZ23" i="57"/>
  <c r="BA23" i="57"/>
  <c r="BB23" i="57"/>
  <c r="Z26" i="57"/>
  <c r="AA26" i="57"/>
  <c r="AB26" i="57"/>
  <c r="AC26" i="57"/>
  <c r="AD26" i="57"/>
  <c r="AE26" i="57"/>
  <c r="AF26" i="57"/>
  <c r="AG26" i="57"/>
  <c r="AH26" i="57"/>
  <c r="AI26" i="57"/>
  <c r="AJ26" i="57"/>
  <c r="AK26" i="57"/>
  <c r="AL26" i="57"/>
  <c r="AM26" i="57"/>
  <c r="AN26" i="57"/>
  <c r="AO26" i="57"/>
  <c r="AP26" i="57"/>
  <c r="AQ26" i="57"/>
  <c r="AR26" i="57"/>
  <c r="AS26" i="57"/>
  <c r="AT26" i="57"/>
  <c r="AU26" i="57"/>
  <c r="AV26" i="57"/>
  <c r="AW26" i="57"/>
  <c r="AX26" i="57"/>
  <c r="AY26" i="57"/>
  <c r="AZ26" i="57"/>
  <c r="BA26" i="57"/>
  <c r="BB26" i="57"/>
  <c r="Z29" i="57"/>
  <c r="AA29" i="57"/>
  <c r="AB29" i="57"/>
  <c r="AC29" i="57"/>
  <c r="AD29" i="57"/>
  <c r="AE29" i="57"/>
  <c r="AF29" i="57"/>
  <c r="AG29" i="57"/>
  <c r="AH29" i="57"/>
  <c r="AI29" i="57"/>
  <c r="AJ29" i="57"/>
  <c r="AK29" i="57"/>
  <c r="AL29" i="57"/>
  <c r="AM29" i="57"/>
  <c r="AN29" i="57"/>
  <c r="AO29" i="57"/>
  <c r="AP29" i="57"/>
  <c r="AQ29" i="57"/>
  <c r="AR29" i="57"/>
  <c r="AS29" i="57"/>
  <c r="AT29" i="57"/>
  <c r="AU29" i="57"/>
  <c r="AV29" i="57"/>
  <c r="AW29" i="57"/>
  <c r="AX29" i="57"/>
  <c r="AY29" i="57"/>
  <c r="AZ29" i="57"/>
  <c r="BA29" i="57"/>
  <c r="BB29" i="57"/>
  <c r="Z32" i="57"/>
  <c r="AA32" i="57"/>
  <c r="AB32" i="57"/>
  <c r="AC32" i="57"/>
  <c r="AD32" i="57"/>
  <c r="AE32" i="57"/>
  <c r="AF32" i="57"/>
  <c r="AG32" i="57"/>
  <c r="AH32" i="57"/>
  <c r="AI32" i="57"/>
  <c r="AJ32" i="57"/>
  <c r="AK32" i="57"/>
  <c r="AL32" i="57"/>
  <c r="AM32" i="57"/>
  <c r="AN32" i="57"/>
  <c r="AO32" i="57"/>
  <c r="AP32" i="57"/>
  <c r="AQ32" i="57"/>
  <c r="AR32" i="57"/>
  <c r="AS32" i="57"/>
  <c r="AT32" i="57"/>
  <c r="AU32" i="57"/>
  <c r="AV32" i="57"/>
  <c r="AW32" i="57"/>
  <c r="AX32" i="57"/>
  <c r="AY32" i="57"/>
  <c r="AZ32" i="57"/>
  <c r="BA32" i="57"/>
  <c r="BB32" i="57"/>
  <c r="Z8" i="56"/>
  <c r="AA8" i="56"/>
  <c r="AB8" i="56"/>
  <c r="AC8" i="56"/>
  <c r="AD8" i="56"/>
  <c r="AE8" i="56"/>
  <c r="AF8" i="56"/>
  <c r="AG8" i="56"/>
  <c r="AH8" i="56"/>
  <c r="AI8" i="56"/>
  <c r="AJ8" i="56"/>
  <c r="AK8" i="56"/>
  <c r="AL8" i="56"/>
  <c r="AM8" i="56"/>
  <c r="AN8" i="56"/>
  <c r="AO8" i="56"/>
  <c r="AP8" i="56"/>
  <c r="AQ8" i="56"/>
  <c r="AR8" i="56"/>
  <c r="AS8" i="56"/>
  <c r="AT8" i="56"/>
  <c r="AU8" i="56"/>
  <c r="AV8" i="56"/>
  <c r="AW8" i="56"/>
  <c r="AX8" i="56"/>
  <c r="AY8" i="56"/>
  <c r="AZ8" i="56"/>
  <c r="BA8" i="56"/>
  <c r="BB8" i="56"/>
  <c r="Z11" i="56"/>
  <c r="AA11" i="56"/>
  <c r="AB11" i="56"/>
  <c r="AC11" i="56"/>
  <c r="AD11" i="56"/>
  <c r="AE11" i="56"/>
  <c r="AF11" i="56"/>
  <c r="AG11" i="56"/>
  <c r="AH11" i="56"/>
  <c r="AI11" i="56"/>
  <c r="AJ11" i="56"/>
  <c r="AK11" i="56"/>
  <c r="AL11" i="56"/>
  <c r="AM11" i="56"/>
  <c r="AN11" i="56"/>
  <c r="AO11" i="56"/>
  <c r="AP11" i="56"/>
  <c r="AQ11" i="56"/>
  <c r="AR11" i="56"/>
  <c r="AS11" i="56"/>
  <c r="AT11" i="56"/>
  <c r="AU11" i="56"/>
  <c r="AV11" i="56"/>
  <c r="AW11" i="56"/>
  <c r="AX11" i="56"/>
  <c r="AY11" i="56"/>
  <c r="AZ11" i="56"/>
  <c r="BA11" i="56"/>
  <c r="BB11" i="56"/>
  <c r="Z14" i="56"/>
  <c r="AA14" i="56"/>
  <c r="AB14" i="56"/>
  <c r="AC14" i="56"/>
  <c r="AD14" i="56"/>
  <c r="AE14" i="56"/>
  <c r="AF14" i="56"/>
  <c r="AG14" i="56"/>
  <c r="AH14" i="56"/>
  <c r="AI14" i="56"/>
  <c r="AJ14" i="56"/>
  <c r="AK14" i="56"/>
  <c r="AL14" i="56"/>
  <c r="AM14" i="56"/>
  <c r="AN14" i="56"/>
  <c r="AO14" i="56"/>
  <c r="AP14" i="56"/>
  <c r="AQ14" i="56"/>
  <c r="AR14" i="56"/>
  <c r="AS14" i="56"/>
  <c r="AT14" i="56"/>
  <c r="AU14" i="56"/>
  <c r="AV14" i="56"/>
  <c r="AW14" i="56"/>
  <c r="AX14" i="56"/>
  <c r="AY14" i="56"/>
  <c r="AZ14" i="56"/>
  <c r="BA14" i="56"/>
  <c r="BB14" i="56"/>
  <c r="Z17" i="56"/>
  <c r="AA17" i="56"/>
  <c r="AB17" i="56"/>
  <c r="AC17" i="56"/>
  <c r="AD17" i="56"/>
  <c r="AE17" i="56"/>
  <c r="AF17" i="56"/>
  <c r="AG17" i="56"/>
  <c r="AH17" i="56"/>
  <c r="AI17" i="56"/>
  <c r="AJ17" i="56"/>
  <c r="AK17" i="56"/>
  <c r="AL17" i="56"/>
  <c r="AM17" i="56"/>
  <c r="AN17" i="56"/>
  <c r="AO17" i="56"/>
  <c r="AP17" i="56"/>
  <c r="AQ17" i="56"/>
  <c r="AR17" i="56"/>
  <c r="AS17" i="56"/>
  <c r="AT17" i="56"/>
  <c r="AU17" i="56"/>
  <c r="AV17" i="56"/>
  <c r="AW17" i="56"/>
  <c r="AX17" i="56"/>
  <c r="AY17" i="56"/>
  <c r="AZ17" i="56"/>
  <c r="BA17" i="56"/>
  <c r="BB17" i="56"/>
  <c r="Z23" i="56"/>
  <c r="AA23" i="56"/>
  <c r="AB23" i="56"/>
  <c r="AC23" i="56"/>
  <c r="AD23" i="56"/>
  <c r="AE23" i="56"/>
  <c r="AF23" i="56"/>
  <c r="AG23" i="56"/>
  <c r="AH23" i="56"/>
  <c r="AI23" i="56"/>
  <c r="AJ23" i="56"/>
  <c r="AK23" i="56"/>
  <c r="AL23" i="56"/>
  <c r="AM23" i="56"/>
  <c r="AN23" i="56"/>
  <c r="AO23" i="56"/>
  <c r="AP23" i="56"/>
  <c r="AQ23" i="56"/>
  <c r="AR23" i="56"/>
  <c r="AS23" i="56"/>
  <c r="AT23" i="56"/>
  <c r="AU23" i="56"/>
  <c r="AV23" i="56"/>
  <c r="AW23" i="56"/>
  <c r="AX23" i="56"/>
  <c r="AY23" i="56"/>
  <c r="AZ23" i="56"/>
  <c r="BA23" i="56"/>
  <c r="BB23" i="56"/>
  <c r="Z26" i="56"/>
  <c r="AA26" i="56"/>
  <c r="AB26" i="56"/>
  <c r="AC26" i="56"/>
  <c r="AD26" i="56"/>
  <c r="AE26" i="56"/>
  <c r="AF26" i="56"/>
  <c r="AG26" i="56"/>
  <c r="AH26" i="56"/>
  <c r="AI26" i="56"/>
  <c r="AJ26" i="56"/>
  <c r="AK26" i="56"/>
  <c r="AL26" i="56"/>
  <c r="AM26" i="56"/>
  <c r="AN26" i="56"/>
  <c r="AO26" i="56"/>
  <c r="AP26" i="56"/>
  <c r="AQ26" i="56"/>
  <c r="AR26" i="56"/>
  <c r="AS26" i="56"/>
  <c r="AT26" i="56"/>
  <c r="AU26" i="56"/>
  <c r="AV26" i="56"/>
  <c r="AW26" i="56"/>
  <c r="AX26" i="56"/>
  <c r="AY26" i="56"/>
  <c r="AZ26" i="56"/>
  <c r="BA26" i="56"/>
  <c r="BB26" i="56"/>
  <c r="Z29" i="56"/>
  <c r="AA29" i="56"/>
  <c r="AB29" i="56"/>
  <c r="AC29" i="56"/>
  <c r="AD29" i="56"/>
  <c r="AE29" i="56"/>
  <c r="AF29" i="56"/>
  <c r="AG29" i="56"/>
  <c r="AH29" i="56"/>
  <c r="AI29" i="56"/>
  <c r="AJ29" i="56"/>
  <c r="AK29" i="56"/>
  <c r="AL29" i="56"/>
  <c r="AM29" i="56"/>
  <c r="AN29" i="56"/>
  <c r="AO29" i="56"/>
  <c r="AP29" i="56"/>
  <c r="AQ29" i="56"/>
  <c r="AR29" i="56"/>
  <c r="AS29" i="56"/>
  <c r="AT29" i="56"/>
  <c r="AU29" i="56"/>
  <c r="AV29" i="56"/>
  <c r="AW29" i="56"/>
  <c r="AX29" i="56"/>
  <c r="AY29" i="56"/>
  <c r="AZ29" i="56"/>
  <c r="BA29" i="56"/>
  <c r="BB29" i="56"/>
  <c r="Z32" i="56"/>
  <c r="AA32" i="56"/>
  <c r="AB32" i="56"/>
  <c r="AC32" i="56"/>
  <c r="AD32" i="56"/>
  <c r="AE32" i="56"/>
  <c r="AF32" i="56"/>
  <c r="AG32" i="56"/>
  <c r="AH32" i="56"/>
  <c r="AI32" i="56"/>
  <c r="AJ32" i="56"/>
  <c r="AK32" i="56"/>
  <c r="AL32" i="56"/>
  <c r="AM32" i="56"/>
  <c r="AN32" i="56"/>
  <c r="AO32" i="56"/>
  <c r="AP32" i="56"/>
  <c r="AQ32" i="56"/>
  <c r="AR32" i="56"/>
  <c r="AS32" i="56"/>
  <c r="AT32" i="56"/>
  <c r="AU32" i="56"/>
  <c r="AV32" i="56"/>
  <c r="AW32" i="56"/>
  <c r="AX32" i="56"/>
  <c r="AY32" i="56"/>
  <c r="AZ32" i="56"/>
  <c r="BA32" i="56"/>
  <c r="BB32" i="56"/>
  <c r="AY114" i="1"/>
  <c r="AY115" i="1" s="1"/>
  <c r="AY109" i="1"/>
  <c r="AY108" i="1"/>
  <c r="AY107" i="1"/>
  <c r="AY100" i="1"/>
  <c r="AY101" i="1" s="1"/>
  <c r="AY95" i="1"/>
  <c r="AY94" i="1"/>
  <c r="AY93" i="1"/>
  <c r="AY86" i="1"/>
  <c r="AY87" i="1" s="1"/>
  <c r="AY81" i="1"/>
  <c r="AY80" i="1"/>
  <c r="AY79" i="1"/>
  <c r="AY72" i="1"/>
  <c r="AY73" i="1" s="1"/>
  <c r="AY67" i="1"/>
  <c r="AY66" i="1"/>
  <c r="AY65" i="1"/>
  <c r="AY58" i="1"/>
  <c r="AY59" i="1" s="1"/>
  <c r="AY53" i="1"/>
  <c r="AY52" i="1"/>
  <c r="AY51" i="1"/>
  <c r="AY44" i="1"/>
  <c r="AY45" i="1" s="1"/>
  <c r="AY39" i="1"/>
  <c r="AY38" i="1"/>
  <c r="AY37" i="1"/>
  <c r="AY30" i="1"/>
  <c r="AY31" i="1" s="1"/>
  <c r="AY25" i="1"/>
  <c r="AY24" i="1"/>
  <c r="AY23" i="1"/>
  <c r="AX114" i="1"/>
  <c r="AX115" i="1" s="1"/>
  <c r="AX109" i="1"/>
  <c r="AX108" i="1"/>
  <c r="AX107" i="1"/>
  <c r="AX100" i="1"/>
  <c r="AX101" i="1" s="1"/>
  <c r="AX95" i="1"/>
  <c r="AX94" i="1"/>
  <c r="AX93" i="1"/>
  <c r="AX86" i="1"/>
  <c r="AX87" i="1" s="1"/>
  <c r="AX81" i="1"/>
  <c r="AX80" i="1"/>
  <c r="AX79" i="1"/>
  <c r="AX72" i="1"/>
  <c r="AX73" i="1" s="1"/>
  <c r="AX67" i="1"/>
  <c r="AX66" i="1"/>
  <c r="AX65" i="1"/>
  <c r="AX58" i="1"/>
  <c r="AX59" i="1" s="1"/>
  <c r="AX53" i="1"/>
  <c r="AX52" i="1"/>
  <c r="AX51" i="1"/>
  <c r="AX44" i="1"/>
  <c r="AX45" i="1" s="1"/>
  <c r="AX39" i="1"/>
  <c r="AX38" i="1"/>
  <c r="AX37" i="1"/>
  <c r="AX30" i="1"/>
  <c r="AX31" i="1" s="1"/>
  <c r="AX25" i="1"/>
  <c r="AX24" i="1"/>
  <c r="AX23" i="1"/>
  <c r="AW114" i="1"/>
  <c r="AW115" i="1" s="1"/>
  <c r="AW109" i="1"/>
  <c r="AW108" i="1"/>
  <c r="AW107" i="1"/>
  <c r="AW100" i="1"/>
  <c r="AW101" i="1" s="1"/>
  <c r="AW95" i="1"/>
  <c r="AW94" i="1"/>
  <c r="AW93" i="1"/>
  <c r="AW86" i="1"/>
  <c r="AW87" i="1" s="1"/>
  <c r="AW81" i="1"/>
  <c r="AW80" i="1"/>
  <c r="AW79" i="1"/>
  <c r="AW72" i="1"/>
  <c r="AW73" i="1" s="1"/>
  <c r="AW67" i="1"/>
  <c r="AW66" i="1"/>
  <c r="AW65" i="1"/>
  <c r="AW58" i="1"/>
  <c r="AW59" i="1" s="1"/>
  <c r="AW53" i="1"/>
  <c r="AW52" i="1"/>
  <c r="AW51" i="1"/>
  <c r="AW44" i="1"/>
  <c r="AW45" i="1" s="1"/>
  <c r="AW39" i="1"/>
  <c r="AW38" i="1"/>
  <c r="AW37" i="1"/>
  <c r="AW30" i="1"/>
  <c r="AW31" i="1" s="1"/>
  <c r="AW25" i="1"/>
  <c r="AW24" i="1"/>
  <c r="AW23" i="1"/>
  <c r="AV114" i="1"/>
  <c r="AV115" i="1" s="1"/>
  <c r="AV109" i="1"/>
  <c r="AV108" i="1"/>
  <c r="AV107" i="1"/>
  <c r="AV100" i="1"/>
  <c r="AV101" i="1" s="1"/>
  <c r="AV95" i="1"/>
  <c r="AV94" i="1"/>
  <c r="AV93" i="1"/>
  <c r="AV86" i="1"/>
  <c r="AV87" i="1" s="1"/>
  <c r="AV81" i="1"/>
  <c r="AV80" i="1"/>
  <c r="AV79" i="1"/>
  <c r="AV72" i="1"/>
  <c r="AV73" i="1" s="1"/>
  <c r="AV67" i="1"/>
  <c r="AV66" i="1"/>
  <c r="AV65" i="1"/>
  <c r="AV58" i="1"/>
  <c r="AV59" i="1" s="1"/>
  <c r="AV53" i="1"/>
  <c r="AV52" i="1"/>
  <c r="AV51" i="1"/>
  <c r="AV44" i="1"/>
  <c r="AV45" i="1" s="1"/>
  <c r="AV39" i="1"/>
  <c r="AV38" i="1"/>
  <c r="AV37" i="1"/>
  <c r="AV30" i="1"/>
  <c r="AV31" i="1" s="1"/>
  <c r="AV25" i="1"/>
  <c r="AV24" i="1"/>
  <c r="AV23" i="1"/>
  <c r="AU114" i="1"/>
  <c r="AU115" i="1" s="1"/>
  <c r="AU109" i="1"/>
  <c r="AU108" i="1"/>
  <c r="AU107" i="1"/>
  <c r="AU100" i="1"/>
  <c r="AU101" i="1" s="1"/>
  <c r="AU95" i="1"/>
  <c r="AU94" i="1"/>
  <c r="AU93" i="1"/>
  <c r="AU86" i="1"/>
  <c r="AU87" i="1" s="1"/>
  <c r="AU81" i="1"/>
  <c r="AU80" i="1"/>
  <c r="AU79" i="1"/>
  <c r="AU72" i="1"/>
  <c r="AU73" i="1" s="1"/>
  <c r="AU67" i="1"/>
  <c r="AU66" i="1"/>
  <c r="AU65" i="1"/>
  <c r="AU58" i="1"/>
  <c r="AU59" i="1" s="1"/>
  <c r="AU53" i="1"/>
  <c r="AU52" i="1"/>
  <c r="AU51" i="1"/>
  <c r="AU44" i="1"/>
  <c r="AU45" i="1" s="1"/>
  <c r="AU39" i="1"/>
  <c r="AU38" i="1"/>
  <c r="AU37" i="1"/>
  <c r="AU30" i="1"/>
  <c r="AU31" i="1" s="1"/>
  <c r="AU25" i="1"/>
  <c r="AU24" i="1"/>
  <c r="AU23" i="1"/>
  <c r="AT114" i="1"/>
  <c r="AT115" i="1" s="1"/>
  <c r="AT109" i="1"/>
  <c r="AT108" i="1"/>
  <c r="AT107" i="1"/>
  <c r="AT100" i="1"/>
  <c r="AT101" i="1" s="1"/>
  <c r="AT95" i="1"/>
  <c r="AT94" i="1"/>
  <c r="AT93" i="1"/>
  <c r="AT86" i="1"/>
  <c r="AT87" i="1" s="1"/>
  <c r="AT81" i="1"/>
  <c r="AT80" i="1"/>
  <c r="AT79" i="1"/>
  <c r="AT72" i="1"/>
  <c r="AT73" i="1" s="1"/>
  <c r="AT67" i="1"/>
  <c r="AT66" i="1"/>
  <c r="AT65" i="1"/>
  <c r="AT58" i="1"/>
  <c r="AT59" i="1" s="1"/>
  <c r="AT53" i="1"/>
  <c r="AT52" i="1"/>
  <c r="AT51" i="1"/>
  <c r="AT44" i="1"/>
  <c r="AT45" i="1" s="1"/>
  <c r="AT39" i="1"/>
  <c r="AT38" i="1"/>
  <c r="AT37" i="1"/>
  <c r="AT30" i="1"/>
  <c r="AT31" i="1" s="1"/>
  <c r="AT25" i="1"/>
  <c r="AT24" i="1"/>
  <c r="AT23" i="1"/>
  <c r="AS114" i="1"/>
  <c r="AS115" i="1" s="1"/>
  <c r="AS109" i="1"/>
  <c r="AS108" i="1"/>
  <c r="AS107" i="1"/>
  <c r="AS100" i="1"/>
  <c r="AS101" i="1" s="1"/>
  <c r="AS95" i="1"/>
  <c r="AS94" i="1"/>
  <c r="AS93" i="1"/>
  <c r="AS86" i="1"/>
  <c r="AS87" i="1" s="1"/>
  <c r="AS81" i="1"/>
  <c r="AS80" i="1"/>
  <c r="AS79" i="1"/>
  <c r="AS72" i="1"/>
  <c r="AS73" i="1" s="1"/>
  <c r="AS67" i="1"/>
  <c r="AS66" i="1"/>
  <c r="AS65" i="1"/>
  <c r="AS58" i="1"/>
  <c r="AS59" i="1" s="1"/>
  <c r="AS53" i="1"/>
  <c r="AS52" i="1"/>
  <c r="AS51" i="1"/>
  <c r="AS44" i="1"/>
  <c r="AS45" i="1" s="1"/>
  <c r="AS39" i="1"/>
  <c r="AS38" i="1"/>
  <c r="AS37" i="1"/>
  <c r="AS30" i="1"/>
  <c r="AS31" i="1" s="1"/>
  <c r="AS25" i="1"/>
  <c r="AS24" i="1"/>
  <c r="AS23" i="1"/>
  <c r="AR114" i="1"/>
  <c r="AR115" i="1" s="1"/>
  <c r="AR109" i="1"/>
  <c r="AR108" i="1"/>
  <c r="AR107" i="1"/>
  <c r="AR100" i="1"/>
  <c r="AR101" i="1" s="1"/>
  <c r="AR95" i="1"/>
  <c r="AR94" i="1"/>
  <c r="AR93" i="1"/>
  <c r="AR86" i="1"/>
  <c r="AR87" i="1" s="1"/>
  <c r="AR81" i="1"/>
  <c r="AR80" i="1"/>
  <c r="AR79" i="1"/>
  <c r="AR72" i="1"/>
  <c r="AR73" i="1" s="1"/>
  <c r="AR67" i="1"/>
  <c r="AR66" i="1"/>
  <c r="AR65" i="1"/>
  <c r="AR58" i="1"/>
  <c r="AR59" i="1" s="1"/>
  <c r="AR53" i="1"/>
  <c r="AR52" i="1"/>
  <c r="AR51" i="1"/>
  <c r="AR44" i="1"/>
  <c r="AR45" i="1" s="1"/>
  <c r="AR39" i="1"/>
  <c r="AR38" i="1"/>
  <c r="AR37" i="1"/>
  <c r="AR30" i="1"/>
  <c r="AR31" i="1" s="1"/>
  <c r="AR25" i="1"/>
  <c r="AR24" i="1"/>
  <c r="AR23" i="1"/>
  <c r="AQ114" i="1"/>
  <c r="AQ115" i="1" s="1"/>
  <c r="AQ109" i="1"/>
  <c r="AQ108" i="1"/>
  <c r="AQ107" i="1"/>
  <c r="AQ100" i="1"/>
  <c r="AQ101" i="1" s="1"/>
  <c r="AQ95" i="1"/>
  <c r="AQ94" i="1"/>
  <c r="AQ93" i="1"/>
  <c r="AQ86" i="1"/>
  <c r="AQ87" i="1" s="1"/>
  <c r="AQ81" i="1"/>
  <c r="AQ80" i="1"/>
  <c r="AQ79" i="1"/>
  <c r="AQ72" i="1"/>
  <c r="AQ73" i="1" s="1"/>
  <c r="AQ67" i="1"/>
  <c r="AQ66" i="1"/>
  <c r="AQ65" i="1"/>
  <c r="AQ58" i="1"/>
  <c r="AQ59" i="1" s="1"/>
  <c r="AQ53" i="1"/>
  <c r="AQ52" i="1"/>
  <c r="AQ51" i="1"/>
  <c r="AQ44" i="1"/>
  <c r="AQ45" i="1" s="1"/>
  <c r="AQ39" i="1"/>
  <c r="AQ38" i="1"/>
  <c r="AQ37" i="1"/>
  <c r="AQ30" i="1"/>
  <c r="AQ31" i="1" s="1"/>
  <c r="AQ25" i="1"/>
  <c r="AQ24" i="1"/>
  <c r="AQ23" i="1"/>
  <c r="AP114" i="1"/>
  <c r="AP115" i="1" s="1"/>
  <c r="AP109" i="1"/>
  <c r="AP108" i="1"/>
  <c r="AP107" i="1"/>
  <c r="AP100" i="1"/>
  <c r="AP101" i="1" s="1"/>
  <c r="AP95" i="1"/>
  <c r="AP94" i="1"/>
  <c r="AP93" i="1"/>
  <c r="AP86" i="1"/>
  <c r="AP87" i="1" s="1"/>
  <c r="AP81" i="1"/>
  <c r="AP80" i="1"/>
  <c r="AP79" i="1"/>
  <c r="AP72" i="1"/>
  <c r="AP73" i="1" s="1"/>
  <c r="AP67" i="1"/>
  <c r="AP66" i="1"/>
  <c r="AP65" i="1"/>
  <c r="AP58" i="1"/>
  <c r="AP59" i="1" s="1"/>
  <c r="AP53" i="1"/>
  <c r="AP52" i="1"/>
  <c r="AP51" i="1"/>
  <c r="AP44" i="1"/>
  <c r="AP45" i="1" s="1"/>
  <c r="AP39" i="1"/>
  <c r="AP38" i="1"/>
  <c r="AP37" i="1"/>
  <c r="AP30" i="1"/>
  <c r="AP31" i="1" s="1"/>
  <c r="AP25" i="1"/>
  <c r="AP24" i="1"/>
  <c r="AP23" i="1"/>
  <c r="AO114" i="1"/>
  <c r="AO115" i="1" s="1"/>
  <c r="AO109" i="1"/>
  <c r="AO108" i="1"/>
  <c r="AO107" i="1"/>
  <c r="AO100" i="1"/>
  <c r="AO101" i="1" s="1"/>
  <c r="AO95" i="1"/>
  <c r="AO94" i="1"/>
  <c r="AO93" i="1"/>
  <c r="AO86" i="1"/>
  <c r="AO87" i="1" s="1"/>
  <c r="AO81" i="1"/>
  <c r="AO80" i="1"/>
  <c r="AO79" i="1"/>
  <c r="AO72" i="1"/>
  <c r="AO73" i="1" s="1"/>
  <c r="AO67" i="1"/>
  <c r="AO66" i="1"/>
  <c r="AO65" i="1"/>
  <c r="AO58" i="1"/>
  <c r="AO59" i="1" s="1"/>
  <c r="AO53" i="1"/>
  <c r="AO52" i="1"/>
  <c r="AO51" i="1"/>
  <c r="AO44" i="1"/>
  <c r="AO45" i="1" s="1"/>
  <c r="AO39" i="1"/>
  <c r="AO38" i="1"/>
  <c r="AO37" i="1"/>
  <c r="AO30" i="1"/>
  <c r="AO31" i="1" s="1"/>
  <c r="AO25" i="1"/>
  <c r="AO24" i="1"/>
  <c r="AO23" i="1"/>
  <c r="AN114" i="1"/>
  <c r="AN115" i="1" s="1"/>
  <c r="AN109" i="1"/>
  <c r="AN108" i="1"/>
  <c r="AN107" i="1"/>
  <c r="AN100" i="1"/>
  <c r="AN101" i="1" s="1"/>
  <c r="AN95" i="1"/>
  <c r="AN94" i="1"/>
  <c r="AN93" i="1"/>
  <c r="AN86" i="1"/>
  <c r="AN87" i="1" s="1"/>
  <c r="AN81" i="1"/>
  <c r="AN80" i="1"/>
  <c r="AN79" i="1"/>
  <c r="AN72" i="1"/>
  <c r="AN73" i="1" s="1"/>
  <c r="AN67" i="1"/>
  <c r="AN66" i="1"/>
  <c r="AN65" i="1"/>
  <c r="AN58" i="1"/>
  <c r="AN59" i="1" s="1"/>
  <c r="AN53" i="1"/>
  <c r="AN52" i="1"/>
  <c r="AN51" i="1"/>
  <c r="AN44" i="1"/>
  <c r="AN45" i="1" s="1"/>
  <c r="AN39" i="1"/>
  <c r="AN38" i="1"/>
  <c r="AN37" i="1"/>
  <c r="AN30" i="1"/>
  <c r="AN31" i="1" s="1"/>
  <c r="AN25" i="1"/>
  <c r="AN24" i="1"/>
  <c r="AN23" i="1"/>
  <c r="AM114" i="1"/>
  <c r="AM115" i="1" s="1"/>
  <c r="AM109" i="1"/>
  <c r="AM108" i="1"/>
  <c r="AM107" i="1"/>
  <c r="AM100" i="1"/>
  <c r="AM101" i="1" s="1"/>
  <c r="AM95" i="1"/>
  <c r="AM94" i="1"/>
  <c r="AM93" i="1"/>
  <c r="AM86" i="1"/>
  <c r="AM87" i="1" s="1"/>
  <c r="AM81" i="1"/>
  <c r="AM80" i="1"/>
  <c r="AM79" i="1"/>
  <c r="AM72" i="1"/>
  <c r="AM73" i="1" s="1"/>
  <c r="AM67" i="1"/>
  <c r="AM66" i="1"/>
  <c r="AM65" i="1"/>
  <c r="AM58" i="1"/>
  <c r="AM59" i="1" s="1"/>
  <c r="AM53" i="1"/>
  <c r="AM52" i="1"/>
  <c r="AM51" i="1"/>
  <c r="AM44" i="1"/>
  <c r="AM45" i="1" s="1"/>
  <c r="AM39" i="1"/>
  <c r="AM38" i="1"/>
  <c r="AM37" i="1"/>
  <c r="AM30" i="1"/>
  <c r="AM31" i="1" s="1"/>
  <c r="AM25" i="1"/>
  <c r="AM24" i="1"/>
  <c r="AM23" i="1"/>
  <c r="AL114" i="1"/>
  <c r="AL115" i="1" s="1"/>
  <c r="AL109" i="1"/>
  <c r="AL108" i="1"/>
  <c r="AL107" i="1"/>
  <c r="AL100" i="1"/>
  <c r="AL101" i="1" s="1"/>
  <c r="AL95" i="1"/>
  <c r="AL94" i="1"/>
  <c r="AL93" i="1"/>
  <c r="AL86" i="1"/>
  <c r="AL87" i="1" s="1"/>
  <c r="AL81" i="1"/>
  <c r="AL80" i="1"/>
  <c r="AL79" i="1"/>
  <c r="AL72" i="1"/>
  <c r="AL73" i="1" s="1"/>
  <c r="AL67" i="1"/>
  <c r="AL66" i="1"/>
  <c r="AL65" i="1"/>
  <c r="AL58" i="1"/>
  <c r="AL59" i="1" s="1"/>
  <c r="AL53" i="1"/>
  <c r="AL52" i="1"/>
  <c r="AL51" i="1"/>
  <c r="AL44" i="1"/>
  <c r="AL45" i="1" s="1"/>
  <c r="AL39" i="1"/>
  <c r="AL38" i="1"/>
  <c r="AL37" i="1"/>
  <c r="AL30" i="1"/>
  <c r="AL31" i="1" s="1"/>
  <c r="AL25" i="1"/>
  <c r="AL24" i="1"/>
  <c r="AL23" i="1"/>
  <c r="AK114" i="1"/>
  <c r="AK115" i="1" s="1"/>
  <c r="AK109" i="1"/>
  <c r="AK108" i="1"/>
  <c r="AK107" i="1"/>
  <c r="AK100" i="1"/>
  <c r="AK101" i="1" s="1"/>
  <c r="AK95" i="1"/>
  <c r="AK94" i="1"/>
  <c r="AK93" i="1"/>
  <c r="AK86" i="1"/>
  <c r="AK87" i="1" s="1"/>
  <c r="AK81" i="1"/>
  <c r="AK80" i="1"/>
  <c r="AK79" i="1"/>
  <c r="AK72" i="1"/>
  <c r="AK73" i="1" s="1"/>
  <c r="AK67" i="1"/>
  <c r="AK66" i="1"/>
  <c r="AK65" i="1"/>
  <c r="AK58" i="1"/>
  <c r="AK59" i="1" s="1"/>
  <c r="AK53" i="1"/>
  <c r="AK52" i="1"/>
  <c r="AK51" i="1"/>
  <c r="AK44" i="1"/>
  <c r="AK45" i="1" s="1"/>
  <c r="AK39" i="1"/>
  <c r="AK38" i="1"/>
  <c r="AK37" i="1"/>
  <c r="AK30" i="1"/>
  <c r="AK31" i="1" s="1"/>
  <c r="AK25" i="1"/>
  <c r="AK24" i="1"/>
  <c r="AK23" i="1"/>
  <c r="AJ114" i="1"/>
  <c r="AJ115" i="1" s="1"/>
  <c r="AJ109" i="1"/>
  <c r="AJ108" i="1"/>
  <c r="AJ107" i="1"/>
  <c r="AJ100" i="1"/>
  <c r="AJ101" i="1" s="1"/>
  <c r="AJ95" i="1"/>
  <c r="AJ94" i="1"/>
  <c r="AJ93" i="1"/>
  <c r="AJ86" i="1"/>
  <c r="AJ87" i="1" s="1"/>
  <c r="AJ81" i="1"/>
  <c r="AJ80" i="1"/>
  <c r="AJ79" i="1"/>
  <c r="AJ72" i="1"/>
  <c r="AJ73" i="1" s="1"/>
  <c r="AJ67" i="1"/>
  <c r="AJ66" i="1"/>
  <c r="AJ65" i="1"/>
  <c r="AJ58" i="1"/>
  <c r="AJ59" i="1" s="1"/>
  <c r="AJ53" i="1"/>
  <c r="AJ52" i="1"/>
  <c r="AJ51" i="1"/>
  <c r="AJ44" i="1"/>
  <c r="AJ45" i="1" s="1"/>
  <c r="AJ39" i="1"/>
  <c r="AJ38" i="1"/>
  <c r="AJ37" i="1"/>
  <c r="AJ30" i="1"/>
  <c r="AJ31" i="1" s="1"/>
  <c r="AJ25" i="1"/>
  <c r="AJ24" i="1"/>
  <c r="AJ23" i="1"/>
  <c r="AI114" i="1"/>
  <c r="AI115" i="1" s="1"/>
  <c r="AI109" i="1"/>
  <c r="AI108" i="1"/>
  <c r="AI107" i="1"/>
  <c r="AI100" i="1"/>
  <c r="AI101" i="1" s="1"/>
  <c r="AI95" i="1"/>
  <c r="AI94" i="1"/>
  <c r="AI93" i="1"/>
  <c r="AI86" i="1"/>
  <c r="AI87" i="1" s="1"/>
  <c r="AI81" i="1"/>
  <c r="AI80" i="1"/>
  <c r="AI79" i="1"/>
  <c r="AI72" i="1"/>
  <c r="AI73" i="1" s="1"/>
  <c r="AI67" i="1"/>
  <c r="AI66" i="1"/>
  <c r="AI65" i="1"/>
  <c r="AI58" i="1"/>
  <c r="AI59" i="1" s="1"/>
  <c r="AI53" i="1"/>
  <c r="AI52" i="1"/>
  <c r="AI51" i="1"/>
  <c r="AI44" i="1"/>
  <c r="AI45" i="1" s="1"/>
  <c r="AI39" i="1"/>
  <c r="AI38" i="1"/>
  <c r="AI37" i="1"/>
  <c r="AI30" i="1"/>
  <c r="AI31" i="1" s="1"/>
  <c r="AI25" i="1"/>
  <c r="AI24" i="1"/>
  <c r="AI23" i="1"/>
  <c r="AH114" i="1"/>
  <c r="AH115" i="1" s="1"/>
  <c r="AH109" i="1"/>
  <c r="AH108" i="1"/>
  <c r="AH107" i="1"/>
  <c r="AH100" i="1"/>
  <c r="AH101" i="1" s="1"/>
  <c r="AH95" i="1"/>
  <c r="AH94" i="1"/>
  <c r="AH93" i="1"/>
  <c r="AH86" i="1"/>
  <c r="AH87" i="1" s="1"/>
  <c r="AH81" i="1"/>
  <c r="AH80" i="1"/>
  <c r="AH79" i="1"/>
  <c r="AH72" i="1"/>
  <c r="AH73" i="1" s="1"/>
  <c r="AH67" i="1"/>
  <c r="AH66" i="1"/>
  <c r="AH65" i="1"/>
  <c r="AH58" i="1"/>
  <c r="AH59" i="1" s="1"/>
  <c r="AH53" i="1"/>
  <c r="AH52" i="1"/>
  <c r="AH51" i="1"/>
  <c r="AH44" i="1"/>
  <c r="AH45" i="1" s="1"/>
  <c r="AH39" i="1"/>
  <c r="AH38" i="1"/>
  <c r="AH37" i="1"/>
  <c r="AH30" i="1"/>
  <c r="AH31" i="1" s="1"/>
  <c r="AH25" i="1"/>
  <c r="AH24" i="1"/>
  <c r="AH23" i="1"/>
  <c r="AG114" i="1"/>
  <c r="AG115" i="1" s="1"/>
  <c r="AG109" i="1"/>
  <c r="AG108" i="1"/>
  <c r="AG107" i="1"/>
  <c r="AG100" i="1"/>
  <c r="AG101" i="1" s="1"/>
  <c r="AG95" i="1"/>
  <c r="AG94" i="1"/>
  <c r="AG93" i="1"/>
  <c r="AG86" i="1"/>
  <c r="AG87" i="1" s="1"/>
  <c r="AG81" i="1"/>
  <c r="AG80" i="1"/>
  <c r="AG79" i="1"/>
  <c r="AG72" i="1"/>
  <c r="AG73" i="1" s="1"/>
  <c r="AG67" i="1"/>
  <c r="AG66" i="1"/>
  <c r="AG65" i="1"/>
  <c r="AG58" i="1"/>
  <c r="AG59" i="1" s="1"/>
  <c r="AG53" i="1"/>
  <c r="AG52" i="1"/>
  <c r="AG51" i="1"/>
  <c r="AG44" i="1"/>
  <c r="AG45" i="1" s="1"/>
  <c r="AG39" i="1"/>
  <c r="AG38" i="1"/>
  <c r="AG37" i="1"/>
  <c r="AG30" i="1"/>
  <c r="AG31" i="1" s="1"/>
  <c r="AG25" i="1"/>
  <c r="AG24" i="1"/>
  <c r="AG23" i="1"/>
  <c r="AF114" i="1"/>
  <c r="AF115" i="1" s="1"/>
  <c r="AF109" i="1"/>
  <c r="AF108" i="1"/>
  <c r="AF107" i="1"/>
  <c r="AF100" i="1"/>
  <c r="AF101" i="1" s="1"/>
  <c r="AF95" i="1"/>
  <c r="AF94" i="1"/>
  <c r="AF93" i="1"/>
  <c r="AF86" i="1"/>
  <c r="AF87" i="1" s="1"/>
  <c r="AF81" i="1"/>
  <c r="AF80" i="1"/>
  <c r="AF79" i="1"/>
  <c r="AF72" i="1"/>
  <c r="AF73" i="1" s="1"/>
  <c r="AF67" i="1"/>
  <c r="AF66" i="1"/>
  <c r="AF65" i="1"/>
  <c r="AF58" i="1"/>
  <c r="AF59" i="1" s="1"/>
  <c r="AF53" i="1"/>
  <c r="AF52" i="1"/>
  <c r="AF51" i="1"/>
  <c r="AF44" i="1"/>
  <c r="AF45" i="1" s="1"/>
  <c r="AF39" i="1"/>
  <c r="AF38" i="1"/>
  <c r="AF37" i="1"/>
  <c r="AF30" i="1"/>
  <c r="AF31" i="1" s="1"/>
  <c r="AF25" i="1"/>
  <c r="AF24" i="1"/>
  <c r="AF23" i="1"/>
  <c r="AE114" i="1"/>
  <c r="AE115" i="1" s="1"/>
  <c r="AE109" i="1"/>
  <c r="AE108" i="1"/>
  <c r="AE107" i="1"/>
  <c r="AE100" i="1"/>
  <c r="AE101" i="1" s="1"/>
  <c r="AE95" i="1"/>
  <c r="AE94" i="1"/>
  <c r="AE93" i="1"/>
  <c r="AE86" i="1"/>
  <c r="AE87" i="1" s="1"/>
  <c r="AE81" i="1"/>
  <c r="AE80" i="1"/>
  <c r="AE79" i="1"/>
  <c r="AE72" i="1"/>
  <c r="AE73" i="1" s="1"/>
  <c r="AE67" i="1"/>
  <c r="AE66" i="1"/>
  <c r="AE65" i="1"/>
  <c r="AE58" i="1"/>
  <c r="AE59" i="1" s="1"/>
  <c r="AE53" i="1"/>
  <c r="AE52" i="1"/>
  <c r="AE51" i="1"/>
  <c r="AE44" i="1"/>
  <c r="AE45" i="1" s="1"/>
  <c r="AE39" i="1"/>
  <c r="AE38" i="1"/>
  <c r="AE37" i="1"/>
  <c r="AE30" i="1"/>
  <c r="AE31" i="1" s="1"/>
  <c r="AE25" i="1"/>
  <c r="AE24" i="1"/>
  <c r="AE23" i="1"/>
  <c r="AD114" i="1"/>
  <c r="AD115" i="1" s="1"/>
  <c r="AD109" i="1"/>
  <c r="AD108" i="1"/>
  <c r="AD107" i="1"/>
  <c r="AD100" i="1"/>
  <c r="AD101" i="1" s="1"/>
  <c r="AD95" i="1"/>
  <c r="AD94" i="1"/>
  <c r="AD93" i="1"/>
  <c r="AD86" i="1"/>
  <c r="AD87" i="1" s="1"/>
  <c r="AD81" i="1"/>
  <c r="AD80" i="1"/>
  <c r="AD79" i="1"/>
  <c r="AD72" i="1"/>
  <c r="AD73" i="1" s="1"/>
  <c r="AD67" i="1"/>
  <c r="AD66" i="1"/>
  <c r="AD65" i="1"/>
  <c r="AD58" i="1"/>
  <c r="AD59" i="1" s="1"/>
  <c r="AD53" i="1"/>
  <c r="AD52" i="1"/>
  <c r="AD51" i="1"/>
  <c r="AD44" i="1"/>
  <c r="AD45" i="1" s="1"/>
  <c r="AD39" i="1"/>
  <c r="AD38" i="1"/>
  <c r="AD37" i="1"/>
  <c r="AD30" i="1"/>
  <c r="AD31" i="1" s="1"/>
  <c r="AD25" i="1"/>
  <c r="AD24" i="1"/>
  <c r="AD23" i="1"/>
  <c r="AC114" i="1"/>
  <c r="AC115" i="1" s="1"/>
  <c r="AC109" i="1"/>
  <c r="AC108" i="1"/>
  <c r="AC107" i="1"/>
  <c r="AC100" i="1"/>
  <c r="AC101" i="1" s="1"/>
  <c r="AC95" i="1"/>
  <c r="AC94" i="1"/>
  <c r="AC93" i="1"/>
  <c r="AC86" i="1"/>
  <c r="AC87" i="1" s="1"/>
  <c r="AC81" i="1"/>
  <c r="AC80" i="1"/>
  <c r="AC79" i="1"/>
  <c r="AC72" i="1"/>
  <c r="AC73" i="1" s="1"/>
  <c r="AC67" i="1"/>
  <c r="AC66" i="1"/>
  <c r="AC65" i="1"/>
  <c r="AC58" i="1"/>
  <c r="AC59" i="1" s="1"/>
  <c r="AC53" i="1"/>
  <c r="AC52" i="1"/>
  <c r="AC51" i="1"/>
  <c r="AC44" i="1"/>
  <c r="AC45" i="1" s="1"/>
  <c r="AC39" i="1"/>
  <c r="AC38" i="1"/>
  <c r="AC37" i="1"/>
  <c r="AC30" i="1"/>
  <c r="AC31" i="1" s="1"/>
  <c r="AC25" i="1"/>
  <c r="AC24" i="1"/>
  <c r="AC23" i="1"/>
  <c r="AB114" i="1"/>
  <c r="AB115" i="1" s="1"/>
  <c r="AB109" i="1"/>
  <c r="AB108" i="1"/>
  <c r="AB107" i="1"/>
  <c r="AB100" i="1"/>
  <c r="AB101" i="1" s="1"/>
  <c r="AB95" i="1"/>
  <c r="AB94" i="1"/>
  <c r="AB93" i="1"/>
  <c r="AB86" i="1"/>
  <c r="AB87" i="1" s="1"/>
  <c r="AB81" i="1"/>
  <c r="AB80" i="1"/>
  <c r="AB79" i="1"/>
  <c r="AB72" i="1"/>
  <c r="AB73" i="1" s="1"/>
  <c r="AB67" i="1"/>
  <c r="AB66" i="1"/>
  <c r="AB65" i="1"/>
  <c r="AB58" i="1"/>
  <c r="AB59" i="1" s="1"/>
  <c r="AB53" i="1"/>
  <c r="AB52" i="1"/>
  <c r="AB51" i="1"/>
  <c r="AB44" i="1"/>
  <c r="AB45" i="1" s="1"/>
  <c r="AB39" i="1"/>
  <c r="AB38" i="1"/>
  <c r="AB37" i="1"/>
  <c r="AB30" i="1"/>
  <c r="AB31" i="1" s="1"/>
  <c r="AB25" i="1"/>
  <c r="AB24" i="1"/>
  <c r="AB23" i="1"/>
  <c r="AA114" i="1"/>
  <c r="AA115" i="1" s="1"/>
  <c r="AA109" i="1"/>
  <c r="AA108" i="1"/>
  <c r="AA107" i="1"/>
  <c r="AA100" i="1"/>
  <c r="AA101" i="1" s="1"/>
  <c r="AA95" i="1"/>
  <c r="AA94" i="1"/>
  <c r="AA93" i="1"/>
  <c r="AA86" i="1"/>
  <c r="AA87" i="1" s="1"/>
  <c r="AA81" i="1"/>
  <c r="AA80" i="1"/>
  <c r="AA79" i="1"/>
  <c r="AA72" i="1"/>
  <c r="AA73" i="1" s="1"/>
  <c r="AA67" i="1"/>
  <c r="AA66" i="1"/>
  <c r="AA65" i="1"/>
  <c r="AA58" i="1"/>
  <c r="AA59" i="1" s="1"/>
  <c r="AA53" i="1"/>
  <c r="AA52" i="1"/>
  <c r="AA51" i="1"/>
  <c r="AA44" i="1"/>
  <c r="AA45" i="1" s="1"/>
  <c r="AA39" i="1"/>
  <c r="AA38" i="1"/>
  <c r="AA37" i="1"/>
  <c r="AA30" i="1"/>
  <c r="AA31" i="1" s="1"/>
  <c r="AA25" i="1"/>
  <c r="AA24" i="1"/>
  <c r="AA23" i="1"/>
  <c r="Z114" i="1"/>
  <c r="Z115" i="1" s="1"/>
  <c r="Z109" i="1"/>
  <c r="Z108" i="1"/>
  <c r="Z107" i="1"/>
  <c r="Z100" i="1"/>
  <c r="Z101" i="1" s="1"/>
  <c r="Z95" i="1"/>
  <c r="Z94" i="1"/>
  <c r="Z93" i="1"/>
  <c r="Z86" i="1"/>
  <c r="Z87" i="1" s="1"/>
  <c r="Z81" i="1"/>
  <c r="Z80" i="1"/>
  <c r="Z79" i="1"/>
  <c r="Z72" i="1"/>
  <c r="Z73" i="1" s="1"/>
  <c r="Z67" i="1"/>
  <c r="Z66" i="1"/>
  <c r="Z65" i="1"/>
  <c r="Z58" i="1"/>
  <c r="Z59" i="1" s="1"/>
  <c r="Z53" i="1"/>
  <c r="Z52" i="1"/>
  <c r="Z51" i="1"/>
  <c r="Z44" i="1"/>
  <c r="Z45" i="1" s="1"/>
  <c r="Z39" i="1"/>
  <c r="Z38" i="1"/>
  <c r="Z37" i="1"/>
  <c r="Z25" i="1"/>
  <c r="Z24" i="1"/>
  <c r="Z23" i="1"/>
  <c r="Y114" i="1"/>
  <c r="Y115" i="1" s="1"/>
  <c r="Y109" i="1"/>
  <c r="Y108" i="1"/>
  <c r="Y107" i="1"/>
  <c r="Y100" i="1"/>
  <c r="Y101" i="1" s="1"/>
  <c r="Y95" i="1"/>
  <c r="Y94" i="1"/>
  <c r="Y93" i="1"/>
  <c r="Y86" i="1"/>
  <c r="Y87" i="1" s="1"/>
  <c r="Y81" i="1"/>
  <c r="Y80" i="1"/>
  <c r="Y79" i="1"/>
  <c r="Y72" i="1"/>
  <c r="Y73" i="1" s="1"/>
  <c r="Y67" i="1"/>
  <c r="Y66" i="1"/>
  <c r="Y65" i="1"/>
  <c r="Y58" i="1"/>
  <c r="Y59" i="1" s="1"/>
  <c r="Y53" i="1"/>
  <c r="Y52" i="1"/>
  <c r="Y51" i="1"/>
  <c r="Y44" i="1"/>
  <c r="Y45" i="1" s="1"/>
  <c r="Y39" i="1"/>
  <c r="Y38" i="1"/>
  <c r="Y37" i="1"/>
  <c r="Y30" i="1"/>
  <c r="Y31" i="1" s="1"/>
  <c r="Y25" i="1"/>
  <c r="Y24" i="1"/>
  <c r="Y23" i="1"/>
  <c r="X114" i="1"/>
  <c r="X115" i="1" s="1"/>
  <c r="X109" i="1"/>
  <c r="X108" i="1"/>
  <c r="X107" i="1"/>
  <c r="X100" i="1"/>
  <c r="X101" i="1" s="1"/>
  <c r="X95" i="1"/>
  <c r="X94" i="1"/>
  <c r="X93" i="1"/>
  <c r="X86" i="1"/>
  <c r="X87" i="1" s="1"/>
  <c r="X81" i="1"/>
  <c r="X80" i="1"/>
  <c r="X79" i="1"/>
  <c r="X72" i="1"/>
  <c r="X73" i="1" s="1"/>
  <c r="X67" i="1"/>
  <c r="X66" i="1"/>
  <c r="X65" i="1"/>
  <c r="X58" i="1"/>
  <c r="X59" i="1" s="1"/>
  <c r="X53" i="1"/>
  <c r="X52" i="1"/>
  <c r="X51" i="1"/>
  <c r="X44" i="1"/>
  <c r="X45" i="1" s="1"/>
  <c r="X39" i="1"/>
  <c r="X38" i="1"/>
  <c r="X37" i="1"/>
  <c r="X30" i="1"/>
  <c r="X31" i="1" s="1"/>
  <c r="X25" i="1"/>
  <c r="X24" i="1"/>
  <c r="X23" i="1"/>
  <c r="W114" i="1"/>
  <c r="W115" i="1" s="1"/>
  <c r="W109" i="1"/>
  <c r="W108" i="1"/>
  <c r="W107" i="1"/>
  <c r="W100" i="1"/>
  <c r="W101" i="1" s="1"/>
  <c r="W95" i="1"/>
  <c r="W94" i="1"/>
  <c r="W93" i="1"/>
  <c r="W86" i="1"/>
  <c r="W87" i="1" s="1"/>
  <c r="W81" i="1"/>
  <c r="W80" i="1"/>
  <c r="W79" i="1"/>
  <c r="W72" i="1"/>
  <c r="W73" i="1" s="1"/>
  <c r="W67" i="1"/>
  <c r="W66" i="1"/>
  <c r="W65" i="1"/>
  <c r="W58" i="1"/>
  <c r="W59" i="1" s="1"/>
  <c r="W53" i="1"/>
  <c r="W52" i="1"/>
  <c r="W51" i="1"/>
  <c r="W44" i="1"/>
  <c r="W45" i="1" s="1"/>
  <c r="W39" i="1"/>
  <c r="W38" i="1"/>
  <c r="W37" i="1"/>
  <c r="W30" i="1"/>
  <c r="W31" i="1" s="1"/>
  <c r="W25" i="1"/>
  <c r="W24" i="1"/>
  <c r="W23" i="1"/>
  <c r="AY6" i="31" l="1"/>
  <c r="AX6" i="31"/>
  <c r="AW6" i="31"/>
  <c r="AV6" i="31"/>
  <c r="AT6" i="31"/>
  <c r="AU6" i="31"/>
  <c r="AS6" i="31"/>
  <c r="AR6" i="31"/>
  <c r="AQ6" i="31"/>
  <c r="AP6" i="31"/>
  <c r="AO6" i="31"/>
  <c r="AN6" i="31"/>
  <c r="AM6" i="31"/>
  <c r="AL6" i="31"/>
  <c r="AK6" i="31"/>
  <c r="AJ6" i="31"/>
  <c r="AI6" i="31"/>
  <c r="AH6" i="31"/>
  <c r="AG6" i="31"/>
  <c r="AF6" i="31"/>
  <c r="AE6" i="31"/>
  <c r="AD6" i="31"/>
  <c r="AC6" i="31"/>
  <c r="AB6" i="31"/>
  <c r="AA6" i="31"/>
  <c r="Z6" i="31"/>
  <c r="Y6" i="31"/>
  <c r="X6" i="31"/>
  <c r="W6" i="31"/>
  <c r="AE111" i="49" l="1"/>
  <c r="AE2" i="51"/>
  <c r="AE2" i="49"/>
  <c r="AE111" i="52"/>
  <c r="AE98" i="52"/>
  <c r="AE98" i="49"/>
  <c r="AE2" i="52"/>
  <c r="AE2" i="50"/>
  <c r="AE111" i="51"/>
  <c r="AE111" i="50"/>
  <c r="AE98" i="51"/>
  <c r="AE98" i="50"/>
  <c r="AU111" i="49"/>
  <c r="AU2" i="49"/>
  <c r="AU2" i="51"/>
  <c r="AU111" i="52"/>
  <c r="AU98" i="52"/>
  <c r="AU98" i="49"/>
  <c r="AU2" i="52"/>
  <c r="AU2" i="50"/>
  <c r="AU111" i="51"/>
  <c r="AU111" i="50"/>
  <c r="AU98" i="51"/>
  <c r="AU98" i="50"/>
  <c r="AV2" i="51"/>
  <c r="AV98" i="51"/>
  <c r="AV111" i="49"/>
  <c r="AV2" i="49"/>
  <c r="AV111" i="52"/>
  <c r="AV98" i="52"/>
  <c r="AV98" i="49"/>
  <c r="AV2" i="52"/>
  <c r="AV2" i="50"/>
  <c r="AV98" i="50"/>
  <c r="AV111" i="51"/>
  <c r="AV111" i="50"/>
  <c r="Z111" i="51"/>
  <c r="Z111" i="50"/>
  <c r="Z98" i="51"/>
  <c r="Z98" i="50"/>
  <c r="Z2" i="51"/>
  <c r="Z111" i="49"/>
  <c r="Z2" i="49"/>
  <c r="Z111" i="52"/>
  <c r="Z2" i="50"/>
  <c r="Z98" i="52"/>
  <c r="Z98" i="49"/>
  <c r="Z2" i="52"/>
  <c r="AG98" i="51"/>
  <c r="AG98" i="50"/>
  <c r="AG2" i="51"/>
  <c r="AG111" i="49"/>
  <c r="AG2" i="49"/>
  <c r="AG111" i="51"/>
  <c r="AG111" i="52"/>
  <c r="AG111" i="50"/>
  <c r="AG98" i="52"/>
  <c r="AG98" i="49"/>
  <c r="AG2" i="52"/>
  <c r="AG2" i="50"/>
  <c r="AH111" i="51"/>
  <c r="AH111" i="50"/>
  <c r="AH98" i="51"/>
  <c r="AH98" i="50"/>
  <c r="AH2" i="50"/>
  <c r="AH2" i="51"/>
  <c r="AH111" i="49"/>
  <c r="AH2" i="49"/>
  <c r="AH111" i="52"/>
  <c r="AH98" i="52"/>
  <c r="AH98" i="49"/>
  <c r="AH2" i="52"/>
  <c r="AI2" i="52"/>
  <c r="AI2" i="50"/>
  <c r="AI111" i="51"/>
  <c r="AI111" i="50"/>
  <c r="AI98" i="51"/>
  <c r="AI98" i="50"/>
  <c r="AI2" i="51"/>
  <c r="AI111" i="49"/>
  <c r="AI2" i="49"/>
  <c r="AI111" i="52"/>
  <c r="AI98" i="52"/>
  <c r="AI98" i="49"/>
  <c r="AQ2" i="52"/>
  <c r="AQ2" i="50"/>
  <c r="AQ111" i="51"/>
  <c r="AQ111" i="50"/>
  <c r="AQ98" i="49"/>
  <c r="AQ98" i="51"/>
  <c r="AQ98" i="50"/>
  <c r="AQ2" i="51"/>
  <c r="AQ111" i="49"/>
  <c r="AQ2" i="49"/>
  <c r="AQ111" i="52"/>
  <c r="AQ98" i="52"/>
  <c r="AY2" i="52"/>
  <c r="AY2" i="50"/>
  <c r="AY111" i="51"/>
  <c r="AY111" i="50"/>
  <c r="AY98" i="51"/>
  <c r="AY98" i="50"/>
  <c r="AY2" i="51"/>
  <c r="AY111" i="49"/>
  <c r="AY2" i="49"/>
  <c r="AY98" i="49"/>
  <c r="AY111" i="52"/>
  <c r="AY98" i="52"/>
  <c r="AN2" i="51"/>
  <c r="AN111" i="49"/>
  <c r="AN2" i="49"/>
  <c r="AN98" i="51"/>
  <c r="AN111" i="52"/>
  <c r="AN98" i="52"/>
  <c r="AN98" i="49"/>
  <c r="AN98" i="50"/>
  <c r="AN2" i="52"/>
  <c r="AN2" i="50"/>
  <c r="AN111" i="51"/>
  <c r="AN111" i="50"/>
  <c r="AX111" i="51"/>
  <c r="AX111" i="50"/>
  <c r="AX98" i="51"/>
  <c r="AX98" i="50"/>
  <c r="AX2" i="51"/>
  <c r="AX111" i="49"/>
  <c r="AX2" i="49"/>
  <c r="AX2" i="50"/>
  <c r="AX111" i="52"/>
  <c r="AX98" i="52"/>
  <c r="AX98" i="49"/>
  <c r="AX2" i="52"/>
  <c r="AB98" i="52"/>
  <c r="AB98" i="49"/>
  <c r="AB2" i="52"/>
  <c r="AB2" i="50"/>
  <c r="AB111" i="51"/>
  <c r="AB111" i="50"/>
  <c r="AB98" i="51"/>
  <c r="AB98" i="50"/>
  <c r="AB2" i="51"/>
  <c r="AB111" i="49"/>
  <c r="AB2" i="49"/>
  <c r="AB111" i="52"/>
  <c r="AR98" i="52"/>
  <c r="AR98" i="49"/>
  <c r="AR2" i="52"/>
  <c r="AR2" i="50"/>
  <c r="AR111" i="51"/>
  <c r="AR111" i="50"/>
  <c r="AR98" i="51"/>
  <c r="AR98" i="50"/>
  <c r="AR2" i="51"/>
  <c r="AR111" i="49"/>
  <c r="AR2" i="49"/>
  <c r="AR111" i="52"/>
  <c r="AZ98" i="52"/>
  <c r="AZ98" i="49"/>
  <c r="AZ2" i="52"/>
  <c r="AZ2" i="50"/>
  <c r="AZ111" i="51"/>
  <c r="AZ111" i="50"/>
  <c r="AZ98" i="51"/>
  <c r="AZ98" i="50"/>
  <c r="AZ2" i="51"/>
  <c r="AZ111" i="49"/>
  <c r="AZ2" i="49"/>
  <c r="AZ111" i="52"/>
  <c r="AF2" i="51"/>
  <c r="AF111" i="49"/>
  <c r="AF2" i="49"/>
  <c r="AF111" i="52"/>
  <c r="AF98" i="51"/>
  <c r="AF98" i="50"/>
  <c r="AF98" i="52"/>
  <c r="AF98" i="49"/>
  <c r="AF2" i="52"/>
  <c r="AF2" i="50"/>
  <c r="AF111" i="51"/>
  <c r="AF111" i="50"/>
  <c r="AW98" i="51"/>
  <c r="AW98" i="50"/>
  <c r="AW2" i="51"/>
  <c r="AW111" i="49"/>
  <c r="AW2" i="49"/>
  <c r="AW111" i="52"/>
  <c r="AW98" i="52"/>
  <c r="AW98" i="49"/>
  <c r="AW111" i="51"/>
  <c r="AW2" i="52"/>
  <c r="AW2" i="50"/>
  <c r="AW111" i="50"/>
  <c r="AC111" i="52"/>
  <c r="AC98" i="52"/>
  <c r="AC98" i="49"/>
  <c r="AC2" i="49"/>
  <c r="AC2" i="52"/>
  <c r="AC2" i="50"/>
  <c r="AC111" i="51"/>
  <c r="AC111" i="50"/>
  <c r="AC98" i="51"/>
  <c r="AC98" i="50"/>
  <c r="AC2" i="51"/>
  <c r="AC111" i="49"/>
  <c r="BA111" i="52"/>
  <c r="BA98" i="52"/>
  <c r="BA98" i="49"/>
  <c r="BA2" i="52"/>
  <c r="BA2" i="50"/>
  <c r="BA111" i="51"/>
  <c r="BA111" i="50"/>
  <c r="BA98" i="51"/>
  <c r="BA98" i="50"/>
  <c r="BA2" i="51"/>
  <c r="BA111" i="49"/>
  <c r="BA2" i="49"/>
  <c r="AM111" i="49"/>
  <c r="AM2" i="49"/>
  <c r="AM111" i="52"/>
  <c r="AM2" i="51"/>
  <c r="AM98" i="52"/>
  <c r="AM98" i="49"/>
  <c r="AM2" i="52"/>
  <c r="AM2" i="50"/>
  <c r="AM111" i="51"/>
  <c r="AM111" i="50"/>
  <c r="AM98" i="51"/>
  <c r="AM98" i="50"/>
  <c r="AO98" i="51"/>
  <c r="AO98" i="50"/>
  <c r="AO2" i="51"/>
  <c r="AO111" i="51"/>
  <c r="AO111" i="49"/>
  <c r="AO2" i="49"/>
  <c r="AO111" i="52"/>
  <c r="AO98" i="52"/>
  <c r="AO98" i="49"/>
  <c r="AO111" i="50"/>
  <c r="AO2" i="52"/>
  <c r="AO2" i="50"/>
  <c r="AP111" i="51"/>
  <c r="AP111" i="50"/>
  <c r="AP98" i="51"/>
  <c r="AP98" i="50"/>
  <c r="AP2" i="51"/>
  <c r="AP111" i="49"/>
  <c r="AP2" i="49"/>
  <c r="AP111" i="52"/>
  <c r="AP98" i="52"/>
  <c r="AP98" i="49"/>
  <c r="AP2" i="52"/>
  <c r="AP2" i="50"/>
  <c r="AA2" i="52"/>
  <c r="AA2" i="50"/>
  <c r="AA111" i="51"/>
  <c r="AA111" i="50"/>
  <c r="AA98" i="51"/>
  <c r="AA98" i="50"/>
  <c r="AA2" i="51"/>
  <c r="AA98" i="49"/>
  <c r="AA111" i="49"/>
  <c r="AA2" i="49"/>
  <c r="AA111" i="52"/>
  <c r="AA98" i="52"/>
  <c r="AJ98" i="52"/>
  <c r="AJ98" i="49"/>
  <c r="AJ2" i="52"/>
  <c r="AJ2" i="50"/>
  <c r="AJ111" i="51"/>
  <c r="AJ111" i="50"/>
  <c r="AJ98" i="51"/>
  <c r="AJ98" i="50"/>
  <c r="AJ2" i="51"/>
  <c r="AJ111" i="49"/>
  <c r="AJ2" i="49"/>
  <c r="AJ111" i="52"/>
  <c r="AK111" i="52"/>
  <c r="AK98" i="52"/>
  <c r="AK98" i="49"/>
  <c r="AK2" i="52"/>
  <c r="AK2" i="50"/>
  <c r="AK111" i="51"/>
  <c r="AK111" i="50"/>
  <c r="AK98" i="51"/>
  <c r="AK98" i="50"/>
  <c r="AK2" i="51"/>
  <c r="AK2" i="49"/>
  <c r="AK111" i="49"/>
  <c r="AS111" i="52"/>
  <c r="AS98" i="52"/>
  <c r="AS98" i="49"/>
  <c r="AS2" i="52"/>
  <c r="AS2" i="50"/>
  <c r="AS111" i="51"/>
  <c r="AS111" i="50"/>
  <c r="AS98" i="51"/>
  <c r="AS98" i="50"/>
  <c r="AS2" i="49"/>
  <c r="AS2" i="51"/>
  <c r="AS111" i="49"/>
  <c r="AD2" i="49"/>
  <c r="AD111" i="52"/>
  <c r="AD98" i="52"/>
  <c r="AD98" i="49"/>
  <c r="AD2" i="52"/>
  <c r="AD2" i="50"/>
  <c r="AD111" i="51"/>
  <c r="AD111" i="50"/>
  <c r="AD98" i="51"/>
  <c r="AD98" i="50"/>
  <c r="AD111" i="49"/>
  <c r="AD2" i="51"/>
  <c r="AL2" i="49"/>
  <c r="AL111" i="52"/>
  <c r="AL111" i="49"/>
  <c r="AL98" i="52"/>
  <c r="AL98" i="49"/>
  <c r="AL2" i="52"/>
  <c r="AL2" i="50"/>
  <c r="AL111" i="51"/>
  <c r="AL111" i="50"/>
  <c r="AL98" i="51"/>
  <c r="AL98" i="50"/>
  <c r="AL2" i="51"/>
  <c r="AT2" i="49"/>
  <c r="AT111" i="52"/>
  <c r="AT98" i="52"/>
  <c r="AT98" i="49"/>
  <c r="AT2" i="52"/>
  <c r="AT2" i="50"/>
  <c r="AT111" i="51"/>
  <c r="AT111" i="50"/>
  <c r="AT111" i="49"/>
  <c r="AT98" i="51"/>
  <c r="AT98" i="50"/>
  <c r="AT2" i="51"/>
  <c r="BB2" i="49"/>
  <c r="BB111" i="52"/>
  <c r="BB98" i="52"/>
  <c r="BB98" i="49"/>
  <c r="BB2" i="52"/>
  <c r="BB2" i="50"/>
  <c r="BB111" i="51"/>
  <c r="BB111" i="50"/>
  <c r="BB98" i="51"/>
  <c r="BB98" i="50"/>
  <c r="BB2" i="51"/>
  <c r="BB111" i="49"/>
  <c r="AV66" i="49"/>
  <c r="AV66" i="50"/>
  <c r="AV66" i="51"/>
  <c r="AV66" i="52"/>
  <c r="AU66" i="49"/>
  <c r="AU66" i="50"/>
  <c r="AU66" i="51"/>
  <c r="AU66" i="52"/>
  <c r="AX66" i="52"/>
  <c r="AX66" i="49"/>
  <c r="AX66" i="50"/>
  <c r="AX66" i="51"/>
  <c r="AW66" i="49"/>
  <c r="AW66" i="50"/>
  <c r="AW66" i="51"/>
  <c r="AW66" i="52"/>
  <c r="AE66" i="49"/>
  <c r="AE66" i="50"/>
  <c r="AE66" i="51"/>
  <c r="AE66" i="52"/>
  <c r="AO66" i="49"/>
  <c r="AO66" i="50"/>
  <c r="AO66" i="51"/>
  <c r="AO66" i="52"/>
  <c r="AQ66" i="51"/>
  <c r="AQ66" i="52"/>
  <c r="AQ66" i="49"/>
  <c r="AQ66" i="50"/>
  <c r="AF66" i="49"/>
  <c r="AF66" i="50"/>
  <c r="AF66" i="51"/>
  <c r="AF66" i="52"/>
  <c r="AH66" i="52"/>
  <c r="AH66" i="49"/>
  <c r="AH66" i="50"/>
  <c r="AH66" i="51"/>
  <c r="AZ66" i="51"/>
  <c r="AZ66" i="52"/>
  <c r="AZ66" i="49"/>
  <c r="AZ66" i="50"/>
  <c r="AN66" i="49"/>
  <c r="AN66" i="50"/>
  <c r="AN66" i="51"/>
  <c r="AN66" i="52"/>
  <c r="AP66" i="52"/>
  <c r="AP66" i="49"/>
  <c r="AP66" i="50"/>
  <c r="AP66" i="51"/>
  <c r="AI66" i="51"/>
  <c r="AI66" i="52"/>
  <c r="AI66" i="49"/>
  <c r="AI66" i="50"/>
  <c r="AB66" i="51"/>
  <c r="AB66" i="52"/>
  <c r="AB66" i="49"/>
  <c r="AB66" i="50"/>
  <c r="BA66" i="50"/>
  <c r="BA66" i="51"/>
  <c r="BA66" i="52"/>
  <c r="BA66" i="49"/>
  <c r="AM66" i="49"/>
  <c r="AM66" i="50"/>
  <c r="AM66" i="51"/>
  <c r="AM66" i="52"/>
  <c r="AG66" i="49"/>
  <c r="AG66" i="50"/>
  <c r="AG66" i="51"/>
  <c r="AG66" i="52"/>
  <c r="Z66" i="52"/>
  <c r="Z66" i="49"/>
  <c r="Z66" i="50"/>
  <c r="Z66" i="51"/>
  <c r="AA66" i="51"/>
  <c r="AA66" i="52"/>
  <c r="AA66" i="49"/>
  <c r="AA66" i="50"/>
  <c r="AY66" i="51"/>
  <c r="AY66" i="52"/>
  <c r="AY66" i="49"/>
  <c r="AY66" i="50"/>
  <c r="AJ66" i="51"/>
  <c r="AJ66" i="52"/>
  <c r="AJ66" i="49"/>
  <c r="AJ66" i="50"/>
  <c r="AR66" i="51"/>
  <c r="AR66" i="52"/>
  <c r="AR66" i="49"/>
  <c r="AR66" i="50"/>
  <c r="AC66" i="50"/>
  <c r="AC66" i="51"/>
  <c r="AC66" i="52"/>
  <c r="AC66" i="49"/>
  <c r="AK66" i="50"/>
  <c r="AK66" i="51"/>
  <c r="AK66" i="52"/>
  <c r="AK66" i="49"/>
  <c r="AS66" i="50"/>
  <c r="AS66" i="51"/>
  <c r="AS66" i="52"/>
  <c r="AS66" i="49"/>
  <c r="AD66" i="50"/>
  <c r="AD66" i="51"/>
  <c r="AD66" i="52"/>
  <c r="AD66" i="49"/>
  <c r="AL66" i="50"/>
  <c r="AL66" i="51"/>
  <c r="AL66" i="52"/>
  <c r="AL66" i="49"/>
  <c r="AT66" i="50"/>
  <c r="AT66" i="51"/>
  <c r="AT66" i="52"/>
  <c r="AT66" i="49"/>
  <c r="BB66" i="50"/>
  <c r="BB66" i="51"/>
  <c r="BB66" i="52"/>
  <c r="BB66" i="49"/>
  <c r="AK3" i="1"/>
  <c r="AN66" i="58"/>
  <c r="AN2" i="58"/>
  <c r="AN98" i="58"/>
  <c r="AN66" i="59"/>
  <c r="AN111" i="58"/>
  <c r="AN2" i="59"/>
  <c r="AN2" i="60"/>
  <c r="AN98" i="59"/>
  <c r="AN98" i="60"/>
  <c r="AN66" i="60"/>
  <c r="AN66" i="61"/>
  <c r="AN111" i="59"/>
  <c r="AN111" i="60"/>
  <c r="AN2" i="61"/>
  <c r="AN98" i="61"/>
  <c r="AN2" i="62"/>
  <c r="AN111" i="61"/>
  <c r="AN66" i="62"/>
  <c r="AN98" i="62"/>
  <c r="AN111" i="62"/>
  <c r="AN66" i="57"/>
  <c r="AN2" i="56"/>
  <c r="AN2" i="57"/>
  <c r="AN98" i="57"/>
  <c r="AN111" i="57"/>
  <c r="AN66" i="56"/>
  <c r="AN111" i="56"/>
  <c r="AN98" i="56"/>
  <c r="AD3" i="1"/>
  <c r="AG66" i="58"/>
  <c r="AG2" i="58"/>
  <c r="AG111" i="58"/>
  <c r="AG2" i="59"/>
  <c r="AG66" i="59"/>
  <c r="AG98" i="58"/>
  <c r="AG111" i="59"/>
  <c r="AG2" i="60"/>
  <c r="AG66" i="60"/>
  <c r="AG98" i="59"/>
  <c r="AG98" i="60"/>
  <c r="AG2" i="61"/>
  <c r="AG111" i="60"/>
  <c r="AG66" i="61"/>
  <c r="AG98" i="61"/>
  <c r="AG111" i="61"/>
  <c r="AG98" i="62"/>
  <c r="AG111" i="62"/>
  <c r="AG66" i="57"/>
  <c r="AG2" i="62"/>
  <c r="AG2" i="57"/>
  <c r="AG111" i="57"/>
  <c r="AG2" i="56"/>
  <c r="AG66" i="62"/>
  <c r="AG98" i="57"/>
  <c r="AG66" i="56"/>
  <c r="AG111" i="56"/>
  <c r="AG98" i="56"/>
  <c r="AL3" i="1"/>
  <c r="AO66" i="58"/>
  <c r="AO2" i="58"/>
  <c r="AO98" i="58"/>
  <c r="AO111" i="58"/>
  <c r="AO2" i="59"/>
  <c r="AO66" i="59"/>
  <c r="AO98" i="59"/>
  <c r="AO111" i="59"/>
  <c r="AO98" i="60"/>
  <c r="AO66" i="60"/>
  <c r="AO111" i="60"/>
  <c r="AO66" i="61"/>
  <c r="AO2" i="60"/>
  <c r="AO2" i="61"/>
  <c r="AO98" i="61"/>
  <c r="AO2" i="62"/>
  <c r="AO66" i="62"/>
  <c r="AO98" i="62"/>
  <c r="AO111" i="61"/>
  <c r="AO111" i="62"/>
  <c r="AO66" i="57"/>
  <c r="AO111" i="57"/>
  <c r="AO2" i="56"/>
  <c r="AO2" i="57"/>
  <c r="AO98" i="56"/>
  <c r="AO66" i="56"/>
  <c r="AO111" i="56"/>
  <c r="AO98" i="57"/>
  <c r="AU3" i="1"/>
  <c r="AX2" i="58"/>
  <c r="AX66" i="58"/>
  <c r="AX98" i="58"/>
  <c r="AX2" i="59"/>
  <c r="AX66" i="59"/>
  <c r="AX2" i="60"/>
  <c r="AX98" i="59"/>
  <c r="AX111" i="58"/>
  <c r="AX2" i="61"/>
  <c r="AX111" i="59"/>
  <c r="AX66" i="60"/>
  <c r="AX98" i="60"/>
  <c r="AX111" i="60"/>
  <c r="AX66" i="61"/>
  <c r="AX98" i="61"/>
  <c r="AX2" i="62"/>
  <c r="AX111" i="61"/>
  <c r="AX2" i="57"/>
  <c r="AX98" i="62"/>
  <c r="AX66" i="62"/>
  <c r="AX111" i="62"/>
  <c r="AX66" i="57"/>
  <c r="AX111" i="57"/>
  <c r="AX2" i="56"/>
  <c r="AX98" i="57"/>
  <c r="AX66" i="56"/>
  <c r="AX111" i="56"/>
  <c r="AX98" i="56"/>
  <c r="W3" i="1"/>
  <c r="Z2" i="58"/>
  <c r="Z66" i="58"/>
  <c r="Z98" i="58"/>
  <c r="Z111" i="58"/>
  <c r="Z2" i="59"/>
  <c r="Z66" i="59"/>
  <c r="Z2" i="60"/>
  <c r="Z98" i="59"/>
  <c r="Z2" i="61"/>
  <c r="Z111" i="59"/>
  <c r="Z66" i="60"/>
  <c r="Z98" i="60"/>
  <c r="Z111" i="60"/>
  <c r="Z66" i="61"/>
  <c r="Z98" i="61"/>
  <c r="Z2" i="62"/>
  <c r="Z111" i="61"/>
  <c r="Z2" i="57"/>
  <c r="Z98" i="62"/>
  <c r="Z66" i="62"/>
  <c r="Z111" i="62"/>
  <c r="Z66" i="57"/>
  <c r="Z111" i="57"/>
  <c r="Z2" i="56"/>
  <c r="Z98" i="57"/>
  <c r="Z66" i="56"/>
  <c r="Z111" i="56"/>
  <c r="Z98" i="56"/>
  <c r="AC3" i="1"/>
  <c r="AF66" i="58"/>
  <c r="AF2" i="58"/>
  <c r="AF98" i="58"/>
  <c r="AF66" i="59"/>
  <c r="AF111" i="58"/>
  <c r="AF2" i="59"/>
  <c r="AF2" i="60"/>
  <c r="AF98" i="59"/>
  <c r="AF66" i="60"/>
  <c r="AF111" i="59"/>
  <c r="AF98" i="60"/>
  <c r="AF2" i="61"/>
  <c r="AF111" i="60"/>
  <c r="AF66" i="61"/>
  <c r="AF98" i="61"/>
  <c r="AF2" i="62"/>
  <c r="AF111" i="61"/>
  <c r="AF66" i="62"/>
  <c r="AF98" i="62"/>
  <c r="AF111" i="62"/>
  <c r="AF66" i="57"/>
  <c r="AF2" i="57"/>
  <c r="AF2" i="56"/>
  <c r="AF98" i="57"/>
  <c r="AF111" i="56"/>
  <c r="AF66" i="56"/>
  <c r="AF111" i="57"/>
  <c r="AF98" i="56"/>
  <c r="AM3" i="1"/>
  <c r="AP2" i="58"/>
  <c r="AP66" i="58"/>
  <c r="AP98" i="58"/>
  <c r="AP111" i="58"/>
  <c r="AP2" i="59"/>
  <c r="AP66" i="59"/>
  <c r="AP2" i="60"/>
  <c r="AP111" i="59"/>
  <c r="AP66" i="60"/>
  <c r="AP2" i="61"/>
  <c r="AP98" i="59"/>
  <c r="AP98" i="60"/>
  <c r="AP111" i="60"/>
  <c r="AP66" i="61"/>
  <c r="AP98" i="61"/>
  <c r="AP2" i="62"/>
  <c r="AP2" i="57"/>
  <c r="AP66" i="62"/>
  <c r="AP98" i="62"/>
  <c r="AP111" i="57"/>
  <c r="AP111" i="61"/>
  <c r="AP2" i="56"/>
  <c r="AP66" i="57"/>
  <c r="AP111" i="62"/>
  <c r="AP66" i="56"/>
  <c r="AP111" i="56"/>
  <c r="AP98" i="57"/>
  <c r="AP98" i="56"/>
  <c r="X3" i="1"/>
  <c r="AA2" i="58"/>
  <c r="AA66" i="58"/>
  <c r="AA98" i="58"/>
  <c r="AA111" i="58"/>
  <c r="AA2" i="59"/>
  <c r="AA66" i="59"/>
  <c r="AA98" i="59"/>
  <c r="AA111" i="59"/>
  <c r="AA66" i="60"/>
  <c r="AA2" i="60"/>
  <c r="AA66" i="61"/>
  <c r="AA98" i="60"/>
  <c r="AA2" i="61"/>
  <c r="AA111" i="61"/>
  <c r="AA66" i="62"/>
  <c r="AA111" i="60"/>
  <c r="AA2" i="57"/>
  <c r="AA2" i="62"/>
  <c r="AA98" i="62"/>
  <c r="AA111" i="62"/>
  <c r="AA66" i="57"/>
  <c r="AA111" i="57"/>
  <c r="AA98" i="61"/>
  <c r="AA98" i="57"/>
  <c r="AA98" i="56"/>
  <c r="AA2" i="56"/>
  <c r="AA111" i="56"/>
  <c r="AA66" i="56"/>
  <c r="AN3" i="1"/>
  <c r="AQ2" i="58"/>
  <c r="AQ98" i="58"/>
  <c r="AQ111" i="58"/>
  <c r="AQ2" i="59"/>
  <c r="AQ66" i="58"/>
  <c r="AQ66" i="59"/>
  <c r="AQ111" i="59"/>
  <c r="AQ98" i="59"/>
  <c r="AQ66" i="60"/>
  <c r="AQ2" i="60"/>
  <c r="AQ66" i="61"/>
  <c r="AQ2" i="61"/>
  <c r="AQ111" i="60"/>
  <c r="AQ98" i="60"/>
  <c r="AQ111" i="61"/>
  <c r="AQ66" i="62"/>
  <c r="AQ98" i="61"/>
  <c r="AQ2" i="62"/>
  <c r="AQ2" i="57"/>
  <c r="AQ98" i="62"/>
  <c r="AQ111" i="57"/>
  <c r="AQ111" i="62"/>
  <c r="AQ66" i="57"/>
  <c r="AQ98" i="56"/>
  <c r="AQ98" i="57"/>
  <c r="AQ2" i="56"/>
  <c r="AQ111" i="56"/>
  <c r="AQ66" i="56"/>
  <c r="AV3" i="1"/>
  <c r="AY2" i="58"/>
  <c r="AY111" i="58"/>
  <c r="AY2" i="59"/>
  <c r="AY66" i="59"/>
  <c r="AY66" i="58"/>
  <c r="AY98" i="58"/>
  <c r="AY111" i="59"/>
  <c r="AY98" i="59"/>
  <c r="AY66" i="60"/>
  <c r="AY2" i="60"/>
  <c r="AY66" i="61"/>
  <c r="AY98" i="60"/>
  <c r="AY2" i="61"/>
  <c r="AY111" i="61"/>
  <c r="AY66" i="62"/>
  <c r="AY111" i="60"/>
  <c r="AY98" i="61"/>
  <c r="AY2" i="57"/>
  <c r="AY98" i="62"/>
  <c r="AY2" i="62"/>
  <c r="AY111" i="62"/>
  <c r="AY66" i="57"/>
  <c r="AY111" i="57"/>
  <c r="AY98" i="56"/>
  <c r="AY98" i="57"/>
  <c r="AY66" i="56"/>
  <c r="AY2" i="56"/>
  <c r="AY111" i="56"/>
  <c r="Y3" i="1"/>
  <c r="AB66" i="58"/>
  <c r="AB2" i="58"/>
  <c r="AB98" i="58"/>
  <c r="AB111" i="58"/>
  <c r="AB2" i="59"/>
  <c r="AB66" i="59"/>
  <c r="AB98" i="59"/>
  <c r="AB66" i="61"/>
  <c r="AB111" i="59"/>
  <c r="AB2" i="60"/>
  <c r="AB98" i="61"/>
  <c r="AB66" i="60"/>
  <c r="AB111" i="61"/>
  <c r="AB66" i="62"/>
  <c r="AB111" i="60"/>
  <c r="AB98" i="60"/>
  <c r="AB2" i="57"/>
  <c r="AB2" i="62"/>
  <c r="AB98" i="62"/>
  <c r="AB98" i="57"/>
  <c r="AB66" i="56"/>
  <c r="AB111" i="62"/>
  <c r="AB66" i="57"/>
  <c r="AB111" i="57"/>
  <c r="AB2" i="61"/>
  <c r="AB98" i="56"/>
  <c r="AB2" i="56"/>
  <c r="AB111" i="56"/>
  <c r="AG3" i="1"/>
  <c r="AJ66" i="58"/>
  <c r="AJ2" i="58"/>
  <c r="AJ98" i="58"/>
  <c r="AJ111" i="58"/>
  <c r="AJ2" i="59"/>
  <c r="AJ66" i="59"/>
  <c r="AJ98" i="59"/>
  <c r="AJ111" i="59"/>
  <c r="AJ2" i="60"/>
  <c r="AJ66" i="60"/>
  <c r="AJ111" i="60"/>
  <c r="AJ98" i="61"/>
  <c r="AJ98" i="60"/>
  <c r="AJ2" i="61"/>
  <c r="AJ111" i="61"/>
  <c r="AJ66" i="62"/>
  <c r="AJ66" i="61"/>
  <c r="AJ2" i="62"/>
  <c r="AJ2" i="57"/>
  <c r="AJ98" i="62"/>
  <c r="AJ98" i="57"/>
  <c r="AJ66" i="56"/>
  <c r="AJ111" i="57"/>
  <c r="AJ111" i="62"/>
  <c r="AJ66" i="57"/>
  <c r="AJ98" i="56"/>
  <c r="AJ111" i="56"/>
  <c r="AJ2" i="56"/>
  <c r="AO3" i="1"/>
  <c r="AR66" i="58"/>
  <c r="AR2" i="58"/>
  <c r="AR98" i="58"/>
  <c r="AR111" i="58"/>
  <c r="AR2" i="59"/>
  <c r="AR66" i="59"/>
  <c r="AR111" i="59"/>
  <c r="AR2" i="60"/>
  <c r="AR66" i="60"/>
  <c r="AR2" i="61"/>
  <c r="AR98" i="59"/>
  <c r="AR111" i="60"/>
  <c r="AR66" i="61"/>
  <c r="AR98" i="61"/>
  <c r="AR98" i="60"/>
  <c r="AR111" i="61"/>
  <c r="AR66" i="62"/>
  <c r="AR2" i="62"/>
  <c r="AR2" i="57"/>
  <c r="AR98" i="62"/>
  <c r="AR111" i="62"/>
  <c r="AR66" i="57"/>
  <c r="AR98" i="57"/>
  <c r="AR66" i="56"/>
  <c r="AR111" i="57"/>
  <c r="AR98" i="56"/>
  <c r="AR2" i="56"/>
  <c r="AR111" i="56"/>
  <c r="AW3" i="1"/>
  <c r="AZ66" i="58"/>
  <c r="AZ2" i="58"/>
  <c r="AZ98" i="58"/>
  <c r="AZ111" i="58"/>
  <c r="AZ2" i="59"/>
  <c r="AZ66" i="59"/>
  <c r="AZ98" i="59"/>
  <c r="AZ111" i="59"/>
  <c r="AZ2" i="60"/>
  <c r="AZ66" i="60"/>
  <c r="AZ111" i="60"/>
  <c r="AZ66" i="61"/>
  <c r="AZ98" i="61"/>
  <c r="AZ2" i="61"/>
  <c r="AZ111" i="61"/>
  <c r="AZ66" i="62"/>
  <c r="AZ98" i="60"/>
  <c r="AZ2" i="57"/>
  <c r="AZ98" i="62"/>
  <c r="AZ98" i="57"/>
  <c r="AZ2" i="62"/>
  <c r="AZ66" i="56"/>
  <c r="AZ111" i="62"/>
  <c r="AZ66" i="57"/>
  <c r="AZ111" i="57"/>
  <c r="AZ98" i="56"/>
  <c r="AZ111" i="56"/>
  <c r="AZ2" i="56"/>
  <c r="AS3" i="1"/>
  <c r="AV66" i="58"/>
  <c r="AV2" i="58"/>
  <c r="AV66" i="59"/>
  <c r="AV98" i="58"/>
  <c r="AV111" i="58"/>
  <c r="AV2" i="59"/>
  <c r="AV2" i="60"/>
  <c r="AV98" i="59"/>
  <c r="AV66" i="60"/>
  <c r="AV111" i="59"/>
  <c r="AV98" i="60"/>
  <c r="AV2" i="61"/>
  <c r="AV66" i="61"/>
  <c r="AV111" i="60"/>
  <c r="AV98" i="61"/>
  <c r="AV2" i="62"/>
  <c r="AV111" i="61"/>
  <c r="AV66" i="62"/>
  <c r="AV98" i="62"/>
  <c r="AV111" i="62"/>
  <c r="AV66" i="57"/>
  <c r="AV2" i="56"/>
  <c r="AV98" i="57"/>
  <c r="AV2" i="57"/>
  <c r="AV111" i="56"/>
  <c r="AV66" i="56"/>
  <c r="AV111" i="57"/>
  <c r="AV98" i="56"/>
  <c r="AT3" i="1"/>
  <c r="AW66" i="58"/>
  <c r="AW98" i="58"/>
  <c r="AW2" i="58"/>
  <c r="AW111" i="58"/>
  <c r="AW2" i="59"/>
  <c r="AW66" i="59"/>
  <c r="AW98" i="59"/>
  <c r="AW111" i="59"/>
  <c r="AW2" i="60"/>
  <c r="AW66" i="60"/>
  <c r="AW98" i="60"/>
  <c r="AW66" i="61"/>
  <c r="AW111" i="60"/>
  <c r="AW98" i="61"/>
  <c r="AW2" i="61"/>
  <c r="AW111" i="61"/>
  <c r="AW98" i="62"/>
  <c r="AW2" i="62"/>
  <c r="AW66" i="62"/>
  <c r="AW111" i="62"/>
  <c r="AW66" i="57"/>
  <c r="AW111" i="57"/>
  <c r="AW2" i="56"/>
  <c r="AW2" i="57"/>
  <c r="AW66" i="56"/>
  <c r="AW98" i="57"/>
  <c r="AW111" i="56"/>
  <c r="AW98" i="56"/>
  <c r="Z3" i="1"/>
  <c r="AC66" i="58"/>
  <c r="AC2" i="58"/>
  <c r="AC98" i="58"/>
  <c r="AC98" i="59"/>
  <c r="AC111" i="58"/>
  <c r="AC2" i="59"/>
  <c r="AC66" i="59"/>
  <c r="AC66" i="60"/>
  <c r="AC111" i="59"/>
  <c r="AC2" i="60"/>
  <c r="AC66" i="61"/>
  <c r="AC98" i="60"/>
  <c r="AC2" i="61"/>
  <c r="AC98" i="61"/>
  <c r="AC2" i="62"/>
  <c r="AC111" i="61"/>
  <c r="AC66" i="62"/>
  <c r="AC111" i="60"/>
  <c r="AC111" i="62"/>
  <c r="AC66" i="57"/>
  <c r="AC2" i="57"/>
  <c r="AC98" i="57"/>
  <c r="AC98" i="62"/>
  <c r="AC66" i="56"/>
  <c r="AC2" i="56"/>
  <c r="AC98" i="56"/>
  <c r="AC111" i="57"/>
  <c r="AC111" i="56"/>
  <c r="AH3" i="1"/>
  <c r="AK66" i="58"/>
  <c r="AK2" i="58"/>
  <c r="AK98" i="58"/>
  <c r="AK66" i="59"/>
  <c r="AK98" i="59"/>
  <c r="AK111" i="58"/>
  <c r="AK2" i="59"/>
  <c r="AK66" i="60"/>
  <c r="AK111" i="59"/>
  <c r="AK2" i="60"/>
  <c r="AK98" i="60"/>
  <c r="AK2" i="61"/>
  <c r="AK98" i="61"/>
  <c r="AK2" i="62"/>
  <c r="AK111" i="61"/>
  <c r="AK66" i="62"/>
  <c r="AK66" i="61"/>
  <c r="AK111" i="60"/>
  <c r="AK111" i="62"/>
  <c r="AK66" i="57"/>
  <c r="AK2" i="57"/>
  <c r="AK98" i="57"/>
  <c r="AK66" i="56"/>
  <c r="AK98" i="62"/>
  <c r="AK98" i="56"/>
  <c r="AK111" i="57"/>
  <c r="AK2" i="56"/>
  <c r="AK111" i="56"/>
  <c r="AP3" i="1"/>
  <c r="AS66" i="58"/>
  <c r="AS2" i="58"/>
  <c r="AS98" i="58"/>
  <c r="AS111" i="58"/>
  <c r="AS2" i="59"/>
  <c r="AS66" i="59"/>
  <c r="AS98" i="59"/>
  <c r="AS66" i="60"/>
  <c r="AS111" i="59"/>
  <c r="AS2" i="60"/>
  <c r="AS2" i="61"/>
  <c r="AS98" i="60"/>
  <c r="AS98" i="61"/>
  <c r="AS2" i="62"/>
  <c r="AS111" i="60"/>
  <c r="AS111" i="61"/>
  <c r="AS66" i="62"/>
  <c r="AS66" i="61"/>
  <c r="AS111" i="62"/>
  <c r="AS66" i="57"/>
  <c r="AS2" i="57"/>
  <c r="AS98" i="57"/>
  <c r="AS66" i="56"/>
  <c r="AS2" i="56"/>
  <c r="AS111" i="57"/>
  <c r="AS98" i="56"/>
  <c r="AS98" i="62"/>
  <c r="AS111" i="56"/>
  <c r="AX3" i="1"/>
  <c r="BA66" i="58"/>
  <c r="BA2" i="58"/>
  <c r="BA98" i="58"/>
  <c r="BA111" i="58"/>
  <c r="BA2" i="59"/>
  <c r="BA66" i="59"/>
  <c r="BA98" i="59"/>
  <c r="BA66" i="60"/>
  <c r="BA111" i="59"/>
  <c r="BA2" i="60"/>
  <c r="BA98" i="60"/>
  <c r="BA2" i="61"/>
  <c r="BA111" i="60"/>
  <c r="BA66" i="61"/>
  <c r="BA98" i="61"/>
  <c r="BA2" i="62"/>
  <c r="BA111" i="61"/>
  <c r="BA66" i="62"/>
  <c r="BA111" i="62"/>
  <c r="BA66" i="57"/>
  <c r="BA2" i="57"/>
  <c r="BA98" i="62"/>
  <c r="BA98" i="57"/>
  <c r="BA66" i="56"/>
  <c r="BA98" i="56"/>
  <c r="BA111" i="57"/>
  <c r="BA2" i="56"/>
  <c r="BA111" i="56"/>
  <c r="AE3" i="1"/>
  <c r="AH2" i="58"/>
  <c r="AH66" i="58"/>
  <c r="AH98" i="58"/>
  <c r="AH111" i="58"/>
  <c r="AH2" i="59"/>
  <c r="AH66" i="59"/>
  <c r="AH2" i="60"/>
  <c r="AH98" i="59"/>
  <c r="AH2" i="61"/>
  <c r="AH111" i="59"/>
  <c r="AH66" i="60"/>
  <c r="AH98" i="60"/>
  <c r="AH111" i="60"/>
  <c r="AH66" i="61"/>
  <c r="AH98" i="61"/>
  <c r="AH2" i="62"/>
  <c r="AH66" i="62"/>
  <c r="AH2" i="57"/>
  <c r="AH111" i="61"/>
  <c r="AH98" i="62"/>
  <c r="AH111" i="57"/>
  <c r="AH111" i="62"/>
  <c r="AH66" i="57"/>
  <c r="AH2" i="56"/>
  <c r="AH66" i="56"/>
  <c r="AH98" i="57"/>
  <c r="AH111" i="56"/>
  <c r="AH98" i="56"/>
  <c r="AF3" i="1"/>
  <c r="AI2" i="58"/>
  <c r="AI98" i="58"/>
  <c r="AI66" i="58"/>
  <c r="AI111" i="58"/>
  <c r="AI2" i="59"/>
  <c r="AI66" i="59"/>
  <c r="AI111" i="59"/>
  <c r="AI66" i="60"/>
  <c r="AI2" i="60"/>
  <c r="AI98" i="59"/>
  <c r="AI66" i="61"/>
  <c r="AI98" i="60"/>
  <c r="AI2" i="61"/>
  <c r="AI111" i="61"/>
  <c r="AI66" i="62"/>
  <c r="AI111" i="60"/>
  <c r="AI98" i="61"/>
  <c r="AI2" i="62"/>
  <c r="AI2" i="57"/>
  <c r="AI98" i="62"/>
  <c r="AI111" i="57"/>
  <c r="AI111" i="62"/>
  <c r="AI66" i="57"/>
  <c r="AI98" i="56"/>
  <c r="AI66" i="56"/>
  <c r="AI2" i="56"/>
  <c r="AI98" i="57"/>
  <c r="AI111" i="56"/>
  <c r="AA3" i="1"/>
  <c r="AD66" i="58"/>
  <c r="AD2" i="58"/>
  <c r="AD66" i="59"/>
  <c r="AD111" i="58"/>
  <c r="AD2" i="59"/>
  <c r="AD98" i="59"/>
  <c r="AD98" i="58"/>
  <c r="AD2" i="60"/>
  <c r="AD111" i="59"/>
  <c r="AD66" i="60"/>
  <c r="AD98" i="60"/>
  <c r="AD111" i="60"/>
  <c r="AD2" i="61"/>
  <c r="AD66" i="61"/>
  <c r="AD98" i="61"/>
  <c r="AD2" i="62"/>
  <c r="AD111" i="61"/>
  <c r="AD66" i="62"/>
  <c r="AD111" i="62"/>
  <c r="AD66" i="57"/>
  <c r="AD2" i="57"/>
  <c r="AD98" i="57"/>
  <c r="AD98" i="62"/>
  <c r="AD66" i="56"/>
  <c r="AD111" i="56"/>
  <c r="AD2" i="56"/>
  <c r="AD111" i="57"/>
  <c r="AD98" i="56"/>
  <c r="AI3" i="1"/>
  <c r="AL66" i="58"/>
  <c r="AL2" i="58"/>
  <c r="AL66" i="59"/>
  <c r="AL98" i="58"/>
  <c r="AL2" i="59"/>
  <c r="AL111" i="58"/>
  <c r="AL2" i="60"/>
  <c r="AL98" i="60"/>
  <c r="AL111" i="60"/>
  <c r="AL98" i="59"/>
  <c r="AL111" i="59"/>
  <c r="AL66" i="60"/>
  <c r="AL2" i="61"/>
  <c r="AL66" i="61"/>
  <c r="AL98" i="61"/>
  <c r="AL2" i="62"/>
  <c r="AL111" i="61"/>
  <c r="AL66" i="62"/>
  <c r="AL111" i="62"/>
  <c r="AL66" i="57"/>
  <c r="AL2" i="57"/>
  <c r="AL98" i="57"/>
  <c r="AL66" i="56"/>
  <c r="AL98" i="62"/>
  <c r="AL111" i="56"/>
  <c r="AL111" i="57"/>
  <c r="AL98" i="56"/>
  <c r="AL2" i="56"/>
  <c r="AQ3" i="1"/>
  <c r="AT66" i="58"/>
  <c r="AT2" i="58"/>
  <c r="AT66" i="59"/>
  <c r="AT98" i="58"/>
  <c r="AT111" i="58"/>
  <c r="AT2" i="59"/>
  <c r="AT2" i="60"/>
  <c r="AT98" i="59"/>
  <c r="AT111" i="59"/>
  <c r="AT66" i="60"/>
  <c r="AT98" i="60"/>
  <c r="AT111" i="60"/>
  <c r="AT2" i="61"/>
  <c r="AT98" i="61"/>
  <c r="AT2" i="62"/>
  <c r="AT111" i="61"/>
  <c r="AT66" i="62"/>
  <c r="AT111" i="62"/>
  <c r="AT66" i="57"/>
  <c r="AT2" i="57"/>
  <c r="AT98" i="57"/>
  <c r="AT66" i="56"/>
  <c r="AT66" i="61"/>
  <c r="AT98" i="62"/>
  <c r="AT111" i="56"/>
  <c r="AT2" i="56"/>
  <c r="AT111" i="57"/>
  <c r="AT98" i="56"/>
  <c r="BB66" i="58"/>
  <c r="BB2" i="58"/>
  <c r="BB66" i="59"/>
  <c r="BB98" i="58"/>
  <c r="BB111" i="58"/>
  <c r="BB2" i="59"/>
  <c r="BB2" i="60"/>
  <c r="BB98" i="60"/>
  <c r="BB111" i="60"/>
  <c r="BB98" i="59"/>
  <c r="BB2" i="61"/>
  <c r="BB66" i="60"/>
  <c r="BB66" i="61"/>
  <c r="BB111" i="59"/>
  <c r="BB98" i="61"/>
  <c r="BB2" i="62"/>
  <c r="BB111" i="61"/>
  <c r="BB66" i="62"/>
  <c r="BB111" i="62"/>
  <c r="BB66" i="57"/>
  <c r="BB2" i="57"/>
  <c r="BB98" i="62"/>
  <c r="BB98" i="57"/>
  <c r="BB66" i="56"/>
  <c r="BB111" i="56"/>
  <c r="BB111" i="57"/>
  <c r="BB98" i="56"/>
  <c r="BB2" i="56"/>
  <c r="AB3" i="1"/>
  <c r="AE66" i="58"/>
  <c r="AE2" i="58"/>
  <c r="AE98" i="58"/>
  <c r="AE111" i="58"/>
  <c r="AE2" i="59"/>
  <c r="AE66" i="59"/>
  <c r="AE66" i="60"/>
  <c r="AE98" i="59"/>
  <c r="AE111" i="59"/>
  <c r="AE2" i="60"/>
  <c r="AE66" i="61"/>
  <c r="AE111" i="60"/>
  <c r="AE98" i="60"/>
  <c r="AE2" i="61"/>
  <c r="AE98" i="61"/>
  <c r="AE2" i="62"/>
  <c r="AE98" i="62"/>
  <c r="AE111" i="61"/>
  <c r="AE111" i="62"/>
  <c r="AE66" i="57"/>
  <c r="AE66" i="62"/>
  <c r="AE2" i="56"/>
  <c r="AE98" i="57"/>
  <c r="AE66" i="56"/>
  <c r="AE2" i="57"/>
  <c r="AE111" i="56"/>
  <c r="AE111" i="57"/>
  <c r="AE98" i="56"/>
  <c r="AJ3" i="1"/>
  <c r="AM66" i="58"/>
  <c r="AM2" i="58"/>
  <c r="AM111" i="58"/>
  <c r="AM2" i="59"/>
  <c r="AM98" i="58"/>
  <c r="AM66" i="59"/>
  <c r="AM98" i="59"/>
  <c r="AM66" i="60"/>
  <c r="AM66" i="61"/>
  <c r="AM111" i="59"/>
  <c r="AM2" i="60"/>
  <c r="AM98" i="60"/>
  <c r="AM111" i="60"/>
  <c r="AM2" i="61"/>
  <c r="AM98" i="61"/>
  <c r="AM2" i="62"/>
  <c r="AM66" i="62"/>
  <c r="AM98" i="62"/>
  <c r="AM111" i="62"/>
  <c r="AM66" i="57"/>
  <c r="AM111" i="61"/>
  <c r="AM2" i="56"/>
  <c r="AM2" i="57"/>
  <c r="AM98" i="57"/>
  <c r="AM66" i="56"/>
  <c r="AM111" i="57"/>
  <c r="AM111" i="56"/>
  <c r="AM98" i="56"/>
  <c r="AR3" i="1"/>
  <c r="AU66" i="58"/>
  <c r="AU2" i="58"/>
  <c r="AU98" i="58"/>
  <c r="AU111" i="58"/>
  <c r="AU2" i="59"/>
  <c r="AU66" i="59"/>
  <c r="AU98" i="59"/>
  <c r="AU66" i="60"/>
  <c r="AU66" i="61"/>
  <c r="AU111" i="59"/>
  <c r="AU2" i="60"/>
  <c r="AU111" i="60"/>
  <c r="AU98" i="60"/>
  <c r="AU98" i="61"/>
  <c r="AU2" i="62"/>
  <c r="AU2" i="61"/>
  <c r="AU111" i="61"/>
  <c r="AU98" i="62"/>
  <c r="AU66" i="62"/>
  <c r="AU111" i="62"/>
  <c r="AU66" i="57"/>
  <c r="AU2" i="56"/>
  <c r="AU98" i="57"/>
  <c r="AU66" i="56"/>
  <c r="AU2" i="57"/>
  <c r="AU111" i="56"/>
  <c r="AU111" i="57"/>
  <c r="AU98" i="56"/>
  <c r="AY3" i="1"/>
  <c r="BB2" i="34"/>
  <c r="BB66" i="34"/>
  <c r="BA111" i="55"/>
  <c r="AY2" i="55"/>
  <c r="AX111" i="55"/>
  <c r="AW111" i="55"/>
  <c r="AV98" i="55"/>
  <c r="AU98" i="55"/>
  <c r="AT66" i="55"/>
  <c r="AS98" i="55"/>
  <c r="AR2" i="34"/>
  <c r="AQ111" i="34"/>
  <c r="AP2" i="34"/>
  <c r="AO2" i="55"/>
  <c r="AZ2" i="34"/>
  <c r="AM98" i="55"/>
  <c r="AN66" i="34"/>
  <c r="AL66" i="55"/>
  <c r="AK98" i="34"/>
  <c r="AJ2" i="55"/>
  <c r="AI111" i="55"/>
  <c r="AH66" i="34"/>
  <c r="AG98" i="55"/>
  <c r="AF66" i="34"/>
  <c r="AE2" i="34"/>
  <c r="AD98" i="55"/>
  <c r="AC2" i="55"/>
  <c r="AB98" i="34"/>
  <c r="AA66" i="55"/>
  <c r="Z98" i="34"/>
  <c r="Z8" i="55"/>
  <c r="AA8" i="55"/>
  <c r="AB8" i="55"/>
  <c r="AC8" i="55"/>
  <c r="AD8" i="55"/>
  <c r="AE8" i="55"/>
  <c r="AF8" i="55"/>
  <c r="AG8" i="55"/>
  <c r="AH8" i="55"/>
  <c r="AI8" i="55"/>
  <c r="AJ8" i="55"/>
  <c r="AK8" i="55"/>
  <c r="AL8" i="55"/>
  <c r="AM8" i="55"/>
  <c r="AN8" i="55"/>
  <c r="AO8" i="55"/>
  <c r="AP8" i="55"/>
  <c r="AQ8" i="55"/>
  <c r="AR8" i="55"/>
  <c r="AS8" i="55"/>
  <c r="AT8" i="55"/>
  <c r="AU8" i="55"/>
  <c r="AV8" i="55"/>
  <c r="AW8" i="55"/>
  <c r="AX8" i="55"/>
  <c r="AY8" i="55"/>
  <c r="AZ8" i="55"/>
  <c r="BA8" i="55"/>
  <c r="BB8" i="55"/>
  <c r="Z11" i="55"/>
  <c r="AA11" i="55"/>
  <c r="AB11" i="55"/>
  <c r="AC11" i="55"/>
  <c r="AD11" i="55"/>
  <c r="AE11" i="55"/>
  <c r="AF11" i="55"/>
  <c r="AG11" i="55"/>
  <c r="AH11" i="55"/>
  <c r="AI11" i="55"/>
  <c r="AJ11" i="55"/>
  <c r="AK11" i="55"/>
  <c r="AL11" i="55"/>
  <c r="AM11" i="55"/>
  <c r="AN11" i="55"/>
  <c r="AO11" i="55"/>
  <c r="AP11" i="55"/>
  <c r="AQ11" i="55"/>
  <c r="AR11" i="55"/>
  <c r="AS11" i="55"/>
  <c r="AT11" i="55"/>
  <c r="AU11" i="55"/>
  <c r="AV11" i="55"/>
  <c r="AW11" i="55"/>
  <c r="AX11" i="55"/>
  <c r="AY11" i="55"/>
  <c r="AZ11" i="55"/>
  <c r="BA11" i="55"/>
  <c r="BB11" i="55"/>
  <c r="Z14" i="55"/>
  <c r="AA14" i="55"/>
  <c r="AB14" i="55"/>
  <c r="AC14" i="55"/>
  <c r="AD14" i="55"/>
  <c r="AE14" i="55"/>
  <c r="AF14" i="55"/>
  <c r="AG14" i="55"/>
  <c r="AH14" i="55"/>
  <c r="AI14" i="55"/>
  <c r="AJ14" i="55"/>
  <c r="AK14" i="55"/>
  <c r="AL14" i="55"/>
  <c r="AM14" i="55"/>
  <c r="AN14" i="55"/>
  <c r="AO14" i="55"/>
  <c r="AP14" i="55"/>
  <c r="AQ14" i="55"/>
  <c r="AR14" i="55"/>
  <c r="AS14" i="55"/>
  <c r="AT14" i="55"/>
  <c r="AU14" i="55"/>
  <c r="AV14" i="55"/>
  <c r="AW14" i="55"/>
  <c r="AX14" i="55"/>
  <c r="AY14" i="55"/>
  <c r="AZ14" i="55"/>
  <c r="BA14" i="55"/>
  <c r="BB14" i="55"/>
  <c r="Z17" i="55"/>
  <c r="AA17" i="55"/>
  <c r="AB17" i="55"/>
  <c r="AC17" i="55"/>
  <c r="AD17" i="55"/>
  <c r="AE17" i="55"/>
  <c r="AF17" i="55"/>
  <c r="AG17" i="55"/>
  <c r="AH17" i="55"/>
  <c r="AI17" i="55"/>
  <c r="AJ17" i="55"/>
  <c r="AK17" i="55"/>
  <c r="AL17" i="55"/>
  <c r="AM17" i="55"/>
  <c r="AN17" i="55"/>
  <c r="AO17" i="55"/>
  <c r="AP17" i="55"/>
  <c r="AQ17" i="55"/>
  <c r="AR17" i="55"/>
  <c r="AS17" i="55"/>
  <c r="AT17" i="55"/>
  <c r="AU17" i="55"/>
  <c r="AV17" i="55"/>
  <c r="AW17" i="55"/>
  <c r="AX17" i="55"/>
  <c r="AY17" i="55"/>
  <c r="AZ17" i="55"/>
  <c r="BA17" i="55"/>
  <c r="BB17" i="55"/>
  <c r="Z23" i="55"/>
  <c r="AA23" i="55"/>
  <c r="AB23" i="55"/>
  <c r="AC23" i="55"/>
  <c r="AD23" i="55"/>
  <c r="AE23" i="55"/>
  <c r="AF23" i="55"/>
  <c r="AG23" i="55"/>
  <c r="AH23" i="55"/>
  <c r="AI23" i="55"/>
  <c r="AJ23" i="55"/>
  <c r="AK23" i="55"/>
  <c r="AL23" i="55"/>
  <c r="AM23" i="55"/>
  <c r="AN23" i="55"/>
  <c r="AO23" i="55"/>
  <c r="AP23" i="55"/>
  <c r="AQ23" i="55"/>
  <c r="AR23" i="55"/>
  <c r="AS23" i="55"/>
  <c r="AT23" i="55"/>
  <c r="AU23" i="55"/>
  <c r="AV23" i="55"/>
  <c r="AW23" i="55"/>
  <c r="AX23" i="55"/>
  <c r="AY23" i="55"/>
  <c r="AZ23" i="55"/>
  <c r="BA23" i="55"/>
  <c r="BB23" i="55"/>
  <c r="Z26" i="55"/>
  <c r="AA26" i="55"/>
  <c r="AB26" i="55"/>
  <c r="AC26" i="55"/>
  <c r="AD26" i="55"/>
  <c r="AE26" i="55"/>
  <c r="AF26" i="55"/>
  <c r="AG26" i="55"/>
  <c r="AH26" i="55"/>
  <c r="AI26" i="55"/>
  <c r="AJ26" i="55"/>
  <c r="AK26" i="55"/>
  <c r="AL26" i="55"/>
  <c r="AM26" i="55"/>
  <c r="AN26" i="55"/>
  <c r="AO26" i="55"/>
  <c r="AP26" i="55"/>
  <c r="AQ26" i="55"/>
  <c r="AR26" i="55"/>
  <c r="AS26" i="55"/>
  <c r="AT26" i="55"/>
  <c r="AU26" i="55"/>
  <c r="AV26" i="55"/>
  <c r="AW26" i="55"/>
  <c r="AX26" i="55"/>
  <c r="AY26" i="55"/>
  <c r="AZ26" i="55"/>
  <c r="BA26" i="55"/>
  <c r="BB26" i="55"/>
  <c r="Z29" i="55"/>
  <c r="AA29" i="55"/>
  <c r="AB29" i="55"/>
  <c r="AC29" i="55"/>
  <c r="AD29" i="55"/>
  <c r="AE29" i="55"/>
  <c r="AF29" i="55"/>
  <c r="AG29" i="55"/>
  <c r="AH29" i="55"/>
  <c r="AI29" i="55"/>
  <c r="AJ29" i="55"/>
  <c r="AK29" i="55"/>
  <c r="AL29" i="55"/>
  <c r="AM29" i="55"/>
  <c r="AN29" i="55"/>
  <c r="AO29" i="55"/>
  <c r="AP29" i="55"/>
  <c r="AQ29" i="55"/>
  <c r="AR29" i="55"/>
  <c r="AS29" i="55"/>
  <c r="AT29" i="55"/>
  <c r="AU29" i="55"/>
  <c r="AV29" i="55"/>
  <c r="AW29" i="55"/>
  <c r="AX29" i="55"/>
  <c r="AY29" i="55"/>
  <c r="AZ29" i="55"/>
  <c r="BA29" i="55"/>
  <c r="BB29" i="55"/>
  <c r="Z32" i="55"/>
  <c r="AA32" i="55"/>
  <c r="AB32" i="55"/>
  <c r="AC32" i="55"/>
  <c r="AD32" i="55"/>
  <c r="AE32" i="55"/>
  <c r="AF32" i="55"/>
  <c r="AG32" i="55"/>
  <c r="AH32" i="55"/>
  <c r="AI32" i="55"/>
  <c r="AJ32" i="55"/>
  <c r="AK32" i="55"/>
  <c r="AL32" i="55"/>
  <c r="AM32" i="55"/>
  <c r="AN32" i="55"/>
  <c r="AO32" i="55"/>
  <c r="AP32" i="55"/>
  <c r="AQ32" i="55"/>
  <c r="AR32" i="55"/>
  <c r="AS32" i="55"/>
  <c r="AT32" i="55"/>
  <c r="AU32" i="55"/>
  <c r="AV32" i="55"/>
  <c r="AW32" i="55"/>
  <c r="AX32" i="55"/>
  <c r="AY32" i="55"/>
  <c r="AZ32" i="55"/>
  <c r="BA32" i="55"/>
  <c r="BB32" i="55"/>
  <c r="Z92" i="34"/>
  <c r="AA92" i="34"/>
  <c r="AB92" i="34"/>
  <c r="AC92" i="34"/>
  <c r="AD92" i="34"/>
  <c r="AE92" i="34"/>
  <c r="AF92" i="34"/>
  <c r="AG92" i="34"/>
  <c r="AH92" i="34"/>
  <c r="AI92" i="34"/>
  <c r="AJ92" i="34"/>
  <c r="AK92" i="34"/>
  <c r="AL92" i="34"/>
  <c r="AM92" i="34"/>
  <c r="AN92" i="34"/>
  <c r="AO92" i="34"/>
  <c r="AP92" i="34"/>
  <c r="AQ92" i="34"/>
  <c r="AR92" i="34"/>
  <c r="AS92" i="34"/>
  <c r="AT92" i="34"/>
  <c r="AU92" i="34"/>
  <c r="AV92" i="34"/>
  <c r="AW92" i="34"/>
  <c r="AX92" i="34"/>
  <c r="AY92" i="34"/>
  <c r="AZ92" i="34"/>
  <c r="BA92" i="34"/>
  <c r="BB92" i="34"/>
  <c r="Z94" i="34"/>
  <c r="AA94" i="34"/>
  <c r="AB94" i="34"/>
  <c r="AC94" i="34"/>
  <c r="AD94" i="34"/>
  <c r="AE94" i="34"/>
  <c r="AF94" i="34"/>
  <c r="AG94" i="34"/>
  <c r="AH94" i="34"/>
  <c r="AI94" i="34"/>
  <c r="AJ94" i="34"/>
  <c r="AK94" i="34"/>
  <c r="AL94" i="34"/>
  <c r="AM94" i="34"/>
  <c r="AN94" i="34"/>
  <c r="AO94" i="34"/>
  <c r="AP94" i="34"/>
  <c r="AQ94" i="34"/>
  <c r="AR94" i="34"/>
  <c r="AS94" i="34"/>
  <c r="AT94" i="34"/>
  <c r="AU94" i="34"/>
  <c r="AV94" i="34"/>
  <c r="AW94" i="34"/>
  <c r="AX94" i="34"/>
  <c r="AY94" i="34"/>
  <c r="AZ94" i="34"/>
  <c r="BA94" i="34"/>
  <c r="BB94" i="34"/>
  <c r="AD98" i="34"/>
  <c r="AH98" i="34"/>
  <c r="AL98" i="34"/>
  <c r="AM98" i="34"/>
  <c r="AO98" i="34"/>
  <c r="AQ98" i="34"/>
  <c r="AR98" i="34"/>
  <c r="AS98" i="34"/>
  <c r="AW98" i="34"/>
  <c r="AY98" i="34"/>
  <c r="AZ98" i="34"/>
  <c r="BA98" i="34"/>
  <c r="Z104" i="34"/>
  <c r="AA104" i="34"/>
  <c r="AB104" i="34"/>
  <c r="AC104" i="34"/>
  <c r="AD104" i="34"/>
  <c r="AE104" i="34"/>
  <c r="AF104" i="34"/>
  <c r="AG104" i="34"/>
  <c r="AH104" i="34"/>
  <c r="AI104" i="34"/>
  <c r="AJ104" i="34"/>
  <c r="AK104" i="34"/>
  <c r="AL104" i="34"/>
  <c r="AM104" i="34"/>
  <c r="AN104" i="34"/>
  <c r="AO104" i="34"/>
  <c r="AP104" i="34"/>
  <c r="AQ104" i="34"/>
  <c r="AR104" i="34"/>
  <c r="AS104" i="34"/>
  <c r="AT104" i="34"/>
  <c r="AU104" i="34"/>
  <c r="AV104" i="34"/>
  <c r="AW104" i="34"/>
  <c r="AX104" i="34"/>
  <c r="AY104" i="34"/>
  <c r="AZ104" i="34"/>
  <c r="BA104" i="34"/>
  <c r="BB104" i="34"/>
  <c r="Z105" i="34"/>
  <c r="AA105" i="34"/>
  <c r="AB105" i="34"/>
  <c r="AC105" i="34"/>
  <c r="AD105" i="34"/>
  <c r="AE105" i="34"/>
  <c r="AF105" i="34"/>
  <c r="AG105" i="34"/>
  <c r="AH105" i="34"/>
  <c r="AI105" i="34"/>
  <c r="AJ105" i="34"/>
  <c r="AK105" i="34"/>
  <c r="AL105" i="34"/>
  <c r="AM105" i="34"/>
  <c r="AN105" i="34"/>
  <c r="AO105" i="34"/>
  <c r="AP105" i="34"/>
  <c r="AQ105" i="34"/>
  <c r="AR105" i="34"/>
  <c r="AS105" i="34"/>
  <c r="AT105" i="34"/>
  <c r="AU105" i="34"/>
  <c r="AV105" i="34"/>
  <c r="AW105" i="34"/>
  <c r="AX105" i="34"/>
  <c r="AY105" i="34"/>
  <c r="AZ105" i="34"/>
  <c r="BA105" i="34"/>
  <c r="BB105" i="34"/>
  <c r="Z106" i="34"/>
  <c r="AA106" i="34"/>
  <c r="AB106" i="34"/>
  <c r="AC106" i="34"/>
  <c r="AD106" i="34"/>
  <c r="AE106" i="34"/>
  <c r="AF106" i="34"/>
  <c r="AG106" i="34"/>
  <c r="AH106" i="34"/>
  <c r="AI106" i="34"/>
  <c r="AJ106" i="34"/>
  <c r="AK106" i="34"/>
  <c r="AL106" i="34"/>
  <c r="AM106" i="34"/>
  <c r="AN106" i="34"/>
  <c r="AO106" i="34"/>
  <c r="AP106" i="34"/>
  <c r="AQ106" i="34"/>
  <c r="AR106" i="34"/>
  <c r="AS106" i="34"/>
  <c r="AT106" i="34"/>
  <c r="AU106" i="34"/>
  <c r="AV106" i="34"/>
  <c r="AW106" i="34"/>
  <c r="AX106" i="34"/>
  <c r="AY106" i="34"/>
  <c r="AZ106" i="34"/>
  <c r="BA106" i="34"/>
  <c r="BB106" i="34"/>
  <c r="Z111" i="34"/>
  <c r="AB111" i="34"/>
  <c r="AC111" i="34"/>
  <c r="AD111" i="34"/>
  <c r="AG111" i="34"/>
  <c r="AH111" i="34"/>
  <c r="AK111" i="34"/>
  <c r="AL111" i="34"/>
  <c r="AO111" i="34"/>
  <c r="AR111" i="34"/>
  <c r="AS111" i="34"/>
  <c r="AW111" i="34"/>
  <c r="AY111" i="34"/>
  <c r="AZ111" i="34"/>
  <c r="BA111" i="34"/>
  <c r="AY10" i="1" l="1"/>
  <c r="AQ10" i="1"/>
  <c r="AI10" i="1"/>
  <c r="AX10" i="1"/>
  <c r="AP10" i="1"/>
  <c r="AW10" i="1"/>
  <c r="AO10" i="1"/>
  <c r="AJ10" i="1"/>
  <c r="AV10" i="1"/>
  <c r="AN10" i="1"/>
  <c r="AR10" i="1"/>
  <c r="AU10" i="1"/>
  <c r="AM10" i="1"/>
  <c r="AT10" i="1"/>
  <c r="AL10" i="1"/>
  <c r="AS10" i="1"/>
  <c r="AK10" i="1"/>
  <c r="AA10" i="1"/>
  <c r="AH10" i="1"/>
  <c r="Z10" i="1"/>
  <c r="AG10" i="1"/>
  <c r="Y10" i="1"/>
  <c r="AF10" i="1"/>
  <c r="X10" i="1"/>
  <c r="AE10" i="1"/>
  <c r="W10" i="1"/>
  <c r="AB10" i="1"/>
  <c r="AD10" i="1"/>
  <c r="AC10" i="1"/>
  <c r="AD2" i="34"/>
  <c r="AL66" i="34"/>
  <c r="AL98" i="55"/>
  <c r="AD66" i="55"/>
  <c r="AO66" i="34"/>
  <c r="AS111" i="55"/>
  <c r="AE111" i="34"/>
  <c r="AD66" i="34"/>
  <c r="AL2" i="55"/>
  <c r="AL2" i="34"/>
  <c r="AD2" i="55"/>
  <c r="AA111" i="34"/>
  <c r="AH111" i="55"/>
  <c r="AE98" i="34"/>
  <c r="AD111" i="55"/>
  <c r="AI111" i="34"/>
  <c r="AT111" i="34"/>
  <c r="AT98" i="34"/>
  <c r="AI98" i="34"/>
  <c r="BB111" i="34"/>
  <c r="AN111" i="34"/>
  <c r="AA98" i="34"/>
  <c r="AN98" i="34"/>
  <c r="AN66" i="55"/>
  <c r="AF111" i="34"/>
  <c r="AU98" i="34"/>
  <c r="AY66" i="34"/>
  <c r="AU2" i="34"/>
  <c r="AU66" i="34"/>
  <c r="AY98" i="55"/>
  <c r="AM111" i="34"/>
  <c r="AU66" i="55"/>
  <c r="AU111" i="34"/>
  <c r="AY111" i="55"/>
  <c r="AF98" i="34"/>
  <c r="AU111" i="55"/>
  <c r="AU2" i="55"/>
  <c r="AG66" i="55"/>
  <c r="AR2" i="55"/>
  <c r="AH98" i="55"/>
  <c r="AC98" i="55"/>
  <c r="AE2" i="55"/>
  <c r="AW98" i="55"/>
  <c r="AB66" i="55"/>
  <c r="AY2" i="34"/>
  <c r="AP111" i="55"/>
  <c r="AY66" i="55"/>
  <c r="AB2" i="55"/>
  <c r="AS66" i="34"/>
  <c r="AI2" i="34"/>
  <c r="BA98" i="55"/>
  <c r="BA66" i="55"/>
  <c r="AE66" i="55"/>
  <c r="AO98" i="55"/>
  <c r="BA2" i="34"/>
  <c r="AA2" i="34"/>
  <c r="AW66" i="55"/>
  <c r="AI66" i="34"/>
  <c r="AO111" i="55"/>
  <c r="BA2" i="55"/>
  <c r="BA66" i="34"/>
  <c r="AE66" i="34"/>
  <c r="AW2" i="34"/>
  <c r="AL111" i="55"/>
  <c r="AI98" i="55"/>
  <c r="AO66" i="55"/>
  <c r="AX2" i="34"/>
  <c r="AW66" i="34"/>
  <c r="AA66" i="34"/>
  <c r="AO2" i="34"/>
  <c r="AE111" i="55"/>
  <c r="BB2" i="55"/>
  <c r="AT111" i="55"/>
  <c r="AT98" i="55"/>
  <c r="AQ111" i="55"/>
  <c r="AQ2" i="34"/>
  <c r="AQ98" i="55"/>
  <c r="AQ2" i="55"/>
  <c r="AQ66" i="34"/>
  <c r="AQ66" i="55"/>
  <c r="AS2" i="34"/>
  <c r="AS66" i="55"/>
  <c r="AF66" i="55"/>
  <c r="AS2" i="55"/>
  <c r="AM66" i="34"/>
  <c r="AM2" i="34"/>
  <c r="AM111" i="55"/>
  <c r="AM66" i="55"/>
  <c r="AM2" i="55"/>
  <c r="AI66" i="55"/>
  <c r="AR66" i="34"/>
  <c r="AB66" i="34"/>
  <c r="AK2" i="34"/>
  <c r="AZ111" i="55"/>
  <c r="AR111" i="55"/>
  <c r="AR98" i="55"/>
  <c r="AZ2" i="55"/>
  <c r="AG98" i="34"/>
  <c r="AG2" i="34"/>
  <c r="AB111" i="55"/>
  <c r="AB98" i="55"/>
  <c r="AR66" i="55"/>
  <c r="AW2" i="55"/>
  <c r="AI2" i="55"/>
  <c r="AZ66" i="34"/>
  <c r="AK2" i="55"/>
  <c r="AB2" i="34"/>
  <c r="AV111" i="55"/>
  <c r="AZ98" i="55"/>
  <c r="AK98" i="55"/>
  <c r="AZ66" i="55"/>
  <c r="AG66" i="34"/>
  <c r="AC98" i="34"/>
  <c r="BB98" i="55"/>
  <c r="BB66" i="55"/>
  <c r="BB111" i="55"/>
  <c r="BB98" i="34"/>
  <c r="AV66" i="34"/>
  <c r="AV2" i="34"/>
  <c r="AX2" i="55"/>
  <c r="AP2" i="55"/>
  <c r="AX111" i="34"/>
  <c r="AX66" i="55"/>
  <c r="AP66" i="55"/>
  <c r="AP111" i="34"/>
  <c r="AX98" i="34"/>
  <c r="AP98" i="34"/>
  <c r="AT66" i="34"/>
  <c r="AT2" i="34"/>
  <c r="AX98" i="55"/>
  <c r="AP98" i="55"/>
  <c r="AV2" i="55"/>
  <c r="AV111" i="34"/>
  <c r="AV66" i="55"/>
  <c r="AV98" i="34"/>
  <c r="AT2" i="55"/>
  <c r="AX66" i="34"/>
  <c r="AP66" i="34"/>
  <c r="AH2" i="34"/>
  <c r="AH2" i="55"/>
  <c r="AH66" i="55"/>
  <c r="AE98" i="55"/>
  <c r="AC2" i="34"/>
  <c r="AK66" i="34"/>
  <c r="AC66" i="34"/>
  <c r="AJ2" i="34"/>
  <c r="AG111" i="55"/>
  <c r="AJ98" i="55"/>
  <c r="AJ66" i="34"/>
  <c r="AN111" i="55"/>
  <c r="AF111" i="55"/>
  <c r="AG2" i="55"/>
  <c r="AJ111" i="34"/>
  <c r="AK66" i="55"/>
  <c r="AC66" i="55"/>
  <c r="AN2" i="55"/>
  <c r="AF2" i="55"/>
  <c r="AJ66" i="55"/>
  <c r="AJ98" i="34"/>
  <c r="AN2" i="34"/>
  <c r="AF2" i="34"/>
  <c r="AK111" i="55"/>
  <c r="AC111" i="55"/>
  <c r="AN98" i="55"/>
  <c r="AF98" i="55"/>
  <c r="AJ111" i="55"/>
  <c r="Z111" i="55"/>
  <c r="Z66" i="55"/>
  <c r="Z2" i="34"/>
  <c r="Z66" i="34"/>
  <c r="Z98" i="55"/>
  <c r="Z2" i="55"/>
  <c r="AA98" i="55"/>
  <c r="AA2" i="55"/>
  <c r="AA111" i="55"/>
  <c r="C8" i="34" l="1"/>
  <c r="Y32" i="62" l="1"/>
  <c r="X32" i="62"/>
  <c r="W32" i="62"/>
  <c r="V32" i="62"/>
  <c r="U32" i="62"/>
  <c r="T32" i="62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C32" i="62"/>
  <c r="D31" i="62"/>
  <c r="B31" i="62"/>
  <c r="Y29" i="62"/>
  <c r="X29" i="62"/>
  <c r="W29" i="62"/>
  <c r="V29" i="62"/>
  <c r="U29" i="62"/>
  <c r="T29" i="62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C29" i="62"/>
  <c r="D28" i="62"/>
  <c r="B28" i="62"/>
  <c r="Y26" i="62"/>
  <c r="X26" i="62"/>
  <c r="W26" i="62"/>
  <c r="V26" i="62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C26" i="62"/>
  <c r="D25" i="62"/>
  <c r="B25" i="62"/>
  <c r="Y23" i="62"/>
  <c r="X23" i="62"/>
  <c r="W23" i="62"/>
  <c r="V23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C23" i="62"/>
  <c r="D22" i="62"/>
  <c r="B22" i="62"/>
  <c r="D19" i="62"/>
  <c r="B19" i="62"/>
  <c r="Y32" i="61"/>
  <c r="X32" i="61"/>
  <c r="W32" i="61"/>
  <c r="V32" i="61"/>
  <c r="U32" i="61"/>
  <c r="T32" i="61"/>
  <c r="S32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C32" i="61"/>
  <c r="D31" i="61"/>
  <c r="B31" i="61"/>
  <c r="Y29" i="61"/>
  <c r="X29" i="61"/>
  <c r="W29" i="61"/>
  <c r="V29" i="61"/>
  <c r="U29" i="61"/>
  <c r="T29" i="61"/>
  <c r="S29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C29" i="61"/>
  <c r="D28" i="61"/>
  <c r="B28" i="61"/>
  <c r="Y26" i="61"/>
  <c r="X26" i="61"/>
  <c r="W26" i="61"/>
  <c r="V26" i="61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C26" i="61"/>
  <c r="D25" i="61"/>
  <c r="B25" i="61"/>
  <c r="Y23" i="61"/>
  <c r="X23" i="61"/>
  <c r="W23" i="61"/>
  <c r="V23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C23" i="61"/>
  <c r="D22" i="61"/>
  <c r="B22" i="61"/>
  <c r="D19" i="61"/>
  <c r="B19" i="61"/>
  <c r="Y32" i="60"/>
  <c r="X32" i="60"/>
  <c r="W32" i="60"/>
  <c r="V32" i="60"/>
  <c r="U32" i="60"/>
  <c r="T32" i="60"/>
  <c r="S32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C32" i="60"/>
  <c r="D31" i="60"/>
  <c r="B31" i="60"/>
  <c r="Y29" i="60"/>
  <c r="X29" i="60"/>
  <c r="W29" i="60"/>
  <c r="V29" i="60"/>
  <c r="U29" i="60"/>
  <c r="T29" i="60"/>
  <c r="S29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C29" i="60"/>
  <c r="D28" i="60"/>
  <c r="B28" i="60"/>
  <c r="Y26" i="60"/>
  <c r="X26" i="60"/>
  <c r="W26" i="60"/>
  <c r="V26" i="60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C26" i="60"/>
  <c r="D25" i="60"/>
  <c r="B25" i="60"/>
  <c r="Y23" i="60"/>
  <c r="X23" i="60"/>
  <c r="W23" i="60"/>
  <c r="V23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C23" i="60"/>
  <c r="D22" i="60"/>
  <c r="B22" i="60"/>
  <c r="D19" i="60"/>
  <c r="B19" i="60"/>
  <c r="Y32" i="59"/>
  <c r="X32" i="59"/>
  <c r="W32" i="59"/>
  <c r="V32" i="59"/>
  <c r="U32" i="59"/>
  <c r="T32" i="59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C32" i="59"/>
  <c r="D31" i="59"/>
  <c r="B31" i="59"/>
  <c r="Y29" i="59"/>
  <c r="X29" i="59"/>
  <c r="W29" i="59"/>
  <c r="V29" i="59"/>
  <c r="U29" i="59"/>
  <c r="T29" i="59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C29" i="59"/>
  <c r="D28" i="59"/>
  <c r="B28" i="59"/>
  <c r="Y26" i="59"/>
  <c r="X26" i="59"/>
  <c r="W26" i="59"/>
  <c r="V26" i="59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C26" i="59"/>
  <c r="D25" i="59"/>
  <c r="B25" i="59"/>
  <c r="Y23" i="59"/>
  <c r="X23" i="59"/>
  <c r="W23" i="59"/>
  <c r="V23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C23" i="59"/>
  <c r="D22" i="59"/>
  <c r="B22" i="59"/>
  <c r="D19" i="59"/>
  <c r="B19" i="59"/>
  <c r="Y32" i="58"/>
  <c r="X32" i="58"/>
  <c r="W32" i="58"/>
  <c r="V32" i="58"/>
  <c r="U32" i="58"/>
  <c r="T32" i="58"/>
  <c r="S32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C32" i="58"/>
  <c r="D31" i="58"/>
  <c r="B31" i="58"/>
  <c r="Y29" i="58"/>
  <c r="X29" i="58"/>
  <c r="W29" i="58"/>
  <c r="V29" i="58"/>
  <c r="U29" i="58"/>
  <c r="T29" i="58"/>
  <c r="S29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C29" i="58"/>
  <c r="D28" i="58"/>
  <c r="B28" i="58"/>
  <c r="Y26" i="58"/>
  <c r="X26" i="58"/>
  <c r="W26" i="58"/>
  <c r="V26" i="58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C26" i="58"/>
  <c r="D25" i="58"/>
  <c r="B25" i="58"/>
  <c r="Y23" i="58"/>
  <c r="X23" i="58"/>
  <c r="W23" i="58"/>
  <c r="V23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C23" i="58"/>
  <c r="D22" i="58"/>
  <c r="B22" i="58"/>
  <c r="D19" i="58"/>
  <c r="B19" i="58"/>
  <c r="Y32" i="57"/>
  <c r="X32" i="57"/>
  <c r="W32" i="57"/>
  <c r="V32" i="57"/>
  <c r="U32" i="57"/>
  <c r="T32" i="57"/>
  <c r="S32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C32" i="57"/>
  <c r="D31" i="57"/>
  <c r="B31" i="57"/>
  <c r="Y29" i="57"/>
  <c r="X29" i="57"/>
  <c r="W29" i="57"/>
  <c r="V29" i="57"/>
  <c r="U29" i="57"/>
  <c r="T29" i="57"/>
  <c r="S29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C29" i="57"/>
  <c r="D28" i="57"/>
  <c r="B28" i="57"/>
  <c r="Y26" i="57"/>
  <c r="X26" i="57"/>
  <c r="W26" i="57"/>
  <c r="V26" i="57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C26" i="57"/>
  <c r="D25" i="57"/>
  <c r="B25" i="57"/>
  <c r="Y23" i="57"/>
  <c r="X23" i="57"/>
  <c r="W23" i="57"/>
  <c r="V23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C23" i="57"/>
  <c r="D22" i="57"/>
  <c r="B22" i="57"/>
  <c r="D19" i="57"/>
  <c r="B19" i="57"/>
  <c r="Y32" i="56"/>
  <c r="X32" i="56"/>
  <c r="W32" i="56"/>
  <c r="V32" i="56"/>
  <c r="U32" i="56"/>
  <c r="T32" i="56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C32" i="56"/>
  <c r="D31" i="56"/>
  <c r="B31" i="56"/>
  <c r="Y29" i="56"/>
  <c r="X29" i="56"/>
  <c r="W29" i="56"/>
  <c r="V29" i="56"/>
  <c r="U29" i="56"/>
  <c r="T29" i="56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C29" i="56"/>
  <c r="D28" i="56"/>
  <c r="B28" i="56"/>
  <c r="Y26" i="56"/>
  <c r="X26" i="56"/>
  <c r="W26" i="56"/>
  <c r="V26" i="56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C26" i="56"/>
  <c r="D25" i="56"/>
  <c r="B25" i="56"/>
  <c r="Y23" i="56"/>
  <c r="X23" i="56"/>
  <c r="W23" i="56"/>
  <c r="V23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C23" i="56"/>
  <c r="D22" i="56"/>
  <c r="B22" i="56"/>
  <c r="D19" i="56"/>
  <c r="B19" i="56"/>
  <c r="E32" i="52"/>
  <c r="C31" i="62"/>
  <c r="E29" i="52"/>
  <c r="C28" i="62"/>
  <c r="E26" i="52"/>
  <c r="C25" i="62"/>
  <c r="E23" i="52"/>
  <c r="C22" i="62"/>
  <c r="E32" i="51"/>
  <c r="C31" i="61"/>
  <c r="E29" i="51"/>
  <c r="C28" i="61"/>
  <c r="E26" i="51"/>
  <c r="C25" i="61"/>
  <c r="E23" i="51"/>
  <c r="C22" i="61"/>
  <c r="E32" i="50"/>
  <c r="C31" i="60"/>
  <c r="E29" i="50"/>
  <c r="C28" i="60"/>
  <c r="E26" i="50"/>
  <c r="C25" i="60"/>
  <c r="E23" i="50"/>
  <c r="C22" i="60"/>
  <c r="E32" i="49"/>
  <c r="C31" i="59"/>
  <c r="E29" i="49"/>
  <c r="C28" i="59"/>
  <c r="E26" i="49"/>
  <c r="C25" i="59"/>
  <c r="E23" i="49"/>
  <c r="C22" i="59"/>
  <c r="C31" i="58"/>
  <c r="C28" i="58"/>
  <c r="C25" i="58"/>
  <c r="C22" i="58"/>
  <c r="C31" i="57"/>
  <c r="C28" i="57"/>
  <c r="C25" i="57"/>
  <c r="C22" i="57"/>
  <c r="C31" i="56"/>
  <c r="C28" i="56"/>
  <c r="C25" i="56"/>
  <c r="C22" i="56"/>
  <c r="T25" i="62" l="1"/>
  <c r="T25" i="52" s="1"/>
  <c r="C46" i="62"/>
  <c r="C55" i="62"/>
  <c r="C37" i="62"/>
  <c r="C61" i="62"/>
  <c r="C43" i="62"/>
  <c r="C34" i="62"/>
  <c r="C58" i="62"/>
  <c r="C40" i="62"/>
  <c r="C52" i="62"/>
  <c r="X31" i="60"/>
  <c r="X31" i="50" s="1"/>
  <c r="X22" i="60"/>
  <c r="X22" i="50" s="1"/>
  <c r="C61" i="61"/>
  <c r="C43" i="61"/>
  <c r="C52" i="61"/>
  <c r="C34" i="61"/>
  <c r="C58" i="61"/>
  <c r="C40" i="61"/>
  <c r="C46" i="61"/>
  <c r="C55" i="61"/>
  <c r="C37" i="61"/>
  <c r="L25" i="61"/>
  <c r="L25" i="51" s="1"/>
  <c r="X28" i="61"/>
  <c r="X28" i="51" s="1"/>
  <c r="C58" i="60"/>
  <c r="C40" i="60"/>
  <c r="C46" i="60"/>
  <c r="C55" i="60"/>
  <c r="C37" i="60"/>
  <c r="C61" i="60"/>
  <c r="C43" i="60"/>
  <c r="C34" i="60"/>
  <c r="C52" i="60"/>
  <c r="C55" i="59"/>
  <c r="C37" i="59"/>
  <c r="C34" i="59"/>
  <c r="C61" i="59"/>
  <c r="C43" i="59"/>
  <c r="C52" i="59"/>
  <c r="C58" i="59"/>
  <c r="C40" i="59"/>
  <c r="C46" i="59"/>
  <c r="M28" i="59"/>
  <c r="M28" i="49" s="1"/>
  <c r="C46" i="58"/>
  <c r="C40" i="58"/>
  <c r="C55" i="58"/>
  <c r="C37" i="58"/>
  <c r="C61" i="58"/>
  <c r="C43" i="58"/>
  <c r="C34" i="58"/>
  <c r="C52" i="58"/>
  <c r="C58" i="58"/>
  <c r="X28" i="58"/>
  <c r="C61" i="57"/>
  <c r="C43" i="57"/>
  <c r="C34" i="57"/>
  <c r="C52" i="57"/>
  <c r="C58" i="57"/>
  <c r="C40" i="57"/>
  <c r="C46" i="57"/>
  <c r="C55" i="57"/>
  <c r="C37" i="57"/>
  <c r="C61" i="56"/>
  <c r="C52" i="56"/>
  <c r="C58" i="56"/>
  <c r="C40" i="56"/>
  <c r="C43" i="56"/>
  <c r="C34" i="56"/>
  <c r="C46" i="56"/>
  <c r="C55" i="56"/>
  <c r="C37" i="56"/>
  <c r="U28" i="62"/>
  <c r="U28" i="52" s="1"/>
  <c r="AB28" i="62"/>
  <c r="AB28" i="52" s="1"/>
  <c r="AJ28" i="62"/>
  <c r="AJ28" i="52" s="1"/>
  <c r="AR28" i="62"/>
  <c r="AR28" i="52" s="1"/>
  <c r="AZ28" i="62"/>
  <c r="AZ28" i="52" s="1"/>
  <c r="AC28" i="62"/>
  <c r="AC28" i="52" s="1"/>
  <c r="AK28" i="62"/>
  <c r="AK28" i="52" s="1"/>
  <c r="AS28" i="62"/>
  <c r="AS28" i="52" s="1"/>
  <c r="BA28" i="62"/>
  <c r="BA28" i="52" s="1"/>
  <c r="AF28" i="62"/>
  <c r="AF28" i="52" s="1"/>
  <c r="AV28" i="62"/>
  <c r="AV28" i="52" s="1"/>
  <c r="AD28" i="62"/>
  <c r="AD28" i="52" s="1"/>
  <c r="AL28" i="62"/>
  <c r="AL28" i="52" s="1"/>
  <c r="AT28" i="62"/>
  <c r="AT28" i="52" s="1"/>
  <c r="BB28" i="62"/>
  <c r="BB28" i="52" s="1"/>
  <c r="AN28" i="62"/>
  <c r="AN28" i="52" s="1"/>
  <c r="AE28" i="62"/>
  <c r="AE28" i="52" s="1"/>
  <c r="AM28" i="62"/>
  <c r="AM28" i="52" s="1"/>
  <c r="AU28" i="62"/>
  <c r="AU28" i="52" s="1"/>
  <c r="AG28" i="62"/>
  <c r="AG28" i="52" s="1"/>
  <c r="AY28" i="62"/>
  <c r="AY28" i="52" s="1"/>
  <c r="AW28" i="62"/>
  <c r="AW28" i="52" s="1"/>
  <c r="AH28" i="62"/>
  <c r="AH28" i="52" s="1"/>
  <c r="Z28" i="62"/>
  <c r="Z28" i="52" s="1"/>
  <c r="AA28" i="62"/>
  <c r="AA28" i="52" s="1"/>
  <c r="AX28" i="62"/>
  <c r="AX28" i="52" s="1"/>
  <c r="AI28" i="62"/>
  <c r="AI28" i="52" s="1"/>
  <c r="AQ28" i="62"/>
  <c r="AQ28" i="52" s="1"/>
  <c r="AO28" i="62"/>
  <c r="AO28" i="52" s="1"/>
  <c r="AP28" i="62"/>
  <c r="AP28" i="52" s="1"/>
  <c r="W31" i="62"/>
  <c r="W31" i="52" s="1"/>
  <c r="Z31" i="62"/>
  <c r="Z31" i="52" s="1"/>
  <c r="AH31" i="62"/>
  <c r="AH31" i="52" s="1"/>
  <c r="AP31" i="62"/>
  <c r="AP31" i="52" s="1"/>
  <c r="AX31" i="62"/>
  <c r="AX31" i="52" s="1"/>
  <c r="BB31" i="62"/>
  <c r="BB31" i="52" s="1"/>
  <c r="AA31" i="62"/>
  <c r="AA31" i="52" s="1"/>
  <c r="AI31" i="62"/>
  <c r="AI31" i="52" s="1"/>
  <c r="AQ31" i="62"/>
  <c r="AQ31" i="52" s="1"/>
  <c r="AY31" i="62"/>
  <c r="AY31" i="52" s="1"/>
  <c r="AB31" i="62"/>
  <c r="AB31" i="52" s="1"/>
  <c r="AJ31" i="62"/>
  <c r="AJ31" i="52" s="1"/>
  <c r="AR31" i="62"/>
  <c r="AR31" i="52" s="1"/>
  <c r="AZ31" i="62"/>
  <c r="AZ31" i="52" s="1"/>
  <c r="AL31" i="62"/>
  <c r="AL31" i="52" s="1"/>
  <c r="AC31" i="62"/>
  <c r="AC31" i="52" s="1"/>
  <c r="AK31" i="62"/>
  <c r="AK31" i="52" s="1"/>
  <c r="AS31" i="62"/>
  <c r="AS31" i="52" s="1"/>
  <c r="BA31" i="62"/>
  <c r="BA31" i="52" s="1"/>
  <c r="AD31" i="62"/>
  <c r="AD31" i="52" s="1"/>
  <c r="AT31" i="62"/>
  <c r="AT31" i="52" s="1"/>
  <c r="AG31" i="62"/>
  <c r="AG31" i="52" s="1"/>
  <c r="AM31" i="62"/>
  <c r="AM31" i="52" s="1"/>
  <c r="AW31" i="62"/>
  <c r="AW31" i="52" s="1"/>
  <c r="AF31" i="62"/>
  <c r="AF31" i="52" s="1"/>
  <c r="AN31" i="62"/>
  <c r="AN31" i="52" s="1"/>
  <c r="AE31" i="62"/>
  <c r="AE31" i="52" s="1"/>
  <c r="AO31" i="62"/>
  <c r="AO31" i="52" s="1"/>
  <c r="AU31" i="62"/>
  <c r="AU31" i="52" s="1"/>
  <c r="AV31" i="62"/>
  <c r="AV31" i="52" s="1"/>
  <c r="Y22" i="62"/>
  <c r="Y22" i="52" s="1"/>
  <c r="AF22" i="62"/>
  <c r="AF22" i="52" s="1"/>
  <c r="AN22" i="62"/>
  <c r="AN22" i="52" s="1"/>
  <c r="AV22" i="62"/>
  <c r="AV22" i="52" s="1"/>
  <c r="AR22" i="62"/>
  <c r="AR22" i="52" s="1"/>
  <c r="AG22" i="62"/>
  <c r="AG22" i="52" s="1"/>
  <c r="AO22" i="62"/>
  <c r="AO22" i="52" s="1"/>
  <c r="AW22" i="62"/>
  <c r="AW22" i="52" s="1"/>
  <c r="AJ22" i="62"/>
  <c r="AJ22" i="52" s="1"/>
  <c r="Z22" i="62"/>
  <c r="Z22" i="52" s="1"/>
  <c r="AH22" i="62"/>
  <c r="AH22" i="52" s="1"/>
  <c r="AP22" i="62"/>
  <c r="AP22" i="52" s="1"/>
  <c r="AX22" i="62"/>
  <c r="AX22" i="52" s="1"/>
  <c r="AB22" i="62"/>
  <c r="AB22" i="52" s="1"/>
  <c r="AA22" i="62"/>
  <c r="AA22" i="52" s="1"/>
  <c r="AI22" i="62"/>
  <c r="AI22" i="52" s="1"/>
  <c r="AQ22" i="62"/>
  <c r="AQ22" i="52" s="1"/>
  <c r="AY22" i="62"/>
  <c r="AY22" i="52" s="1"/>
  <c r="AZ22" i="62"/>
  <c r="AZ22" i="52" s="1"/>
  <c r="AK22" i="62"/>
  <c r="AK22" i="52" s="1"/>
  <c r="AU22" i="62"/>
  <c r="AU22" i="52" s="1"/>
  <c r="BA22" i="62"/>
  <c r="BA22" i="52" s="1"/>
  <c r="AL22" i="62"/>
  <c r="AL22" i="52" s="1"/>
  <c r="AC22" i="62"/>
  <c r="AC22" i="52" s="1"/>
  <c r="AD22" i="62"/>
  <c r="AD22" i="52" s="1"/>
  <c r="AE22" i="62"/>
  <c r="AE22" i="52" s="1"/>
  <c r="AM22" i="62"/>
  <c r="AM22" i="52" s="1"/>
  <c r="BB22" i="62"/>
  <c r="BB22" i="52" s="1"/>
  <c r="AS22" i="62"/>
  <c r="AS22" i="52" s="1"/>
  <c r="AT22" i="62"/>
  <c r="AT22" i="52" s="1"/>
  <c r="S25" i="62"/>
  <c r="S25" i="52" s="1"/>
  <c r="AD25" i="62"/>
  <c r="AD25" i="52" s="1"/>
  <c r="AL25" i="62"/>
  <c r="AL25" i="52" s="1"/>
  <c r="AT25" i="62"/>
  <c r="AT25" i="52" s="1"/>
  <c r="BB25" i="62"/>
  <c r="BB25" i="52" s="1"/>
  <c r="AX25" i="62"/>
  <c r="AX25" i="52" s="1"/>
  <c r="AE25" i="62"/>
  <c r="AE25" i="52" s="1"/>
  <c r="AM25" i="62"/>
  <c r="AM25" i="52" s="1"/>
  <c r="AU25" i="62"/>
  <c r="AU25" i="52" s="1"/>
  <c r="Z25" i="62"/>
  <c r="Z25" i="52" s="1"/>
  <c r="AH25" i="62"/>
  <c r="AH25" i="52" s="1"/>
  <c r="AF25" i="62"/>
  <c r="AF25" i="52" s="1"/>
  <c r="AN25" i="62"/>
  <c r="AN25" i="52" s="1"/>
  <c r="AV25" i="62"/>
  <c r="AV25" i="52" s="1"/>
  <c r="AG25" i="62"/>
  <c r="AG25" i="52" s="1"/>
  <c r="AO25" i="62"/>
  <c r="AO25" i="52" s="1"/>
  <c r="AW25" i="62"/>
  <c r="AW25" i="52" s="1"/>
  <c r="AP25" i="62"/>
  <c r="AP25" i="52" s="1"/>
  <c r="AI25" i="62"/>
  <c r="AI25" i="52" s="1"/>
  <c r="BA25" i="62"/>
  <c r="BA25" i="52" s="1"/>
  <c r="AB25" i="62"/>
  <c r="AB25" i="52" s="1"/>
  <c r="AJ25" i="62"/>
  <c r="AJ25" i="52" s="1"/>
  <c r="AS25" i="62"/>
  <c r="AS25" i="52" s="1"/>
  <c r="AK25" i="62"/>
  <c r="AK25" i="52" s="1"/>
  <c r="AY25" i="62"/>
  <c r="AY25" i="52" s="1"/>
  <c r="AC25" i="62"/>
  <c r="AC25" i="52" s="1"/>
  <c r="AZ25" i="62"/>
  <c r="AZ25" i="52" s="1"/>
  <c r="AQ25" i="62"/>
  <c r="AQ25" i="52" s="1"/>
  <c r="AR25" i="62"/>
  <c r="AR25" i="52" s="1"/>
  <c r="AA25" i="62"/>
  <c r="AA25" i="52" s="1"/>
  <c r="H28" i="61"/>
  <c r="H28" i="51" s="1"/>
  <c r="Y22" i="61"/>
  <c r="Y22" i="51" s="1"/>
  <c r="AF22" i="61"/>
  <c r="AF22" i="51" s="1"/>
  <c r="AN22" i="61"/>
  <c r="AN22" i="51" s="1"/>
  <c r="AV22" i="61"/>
  <c r="AV22" i="51" s="1"/>
  <c r="AG22" i="61"/>
  <c r="AG22" i="51" s="1"/>
  <c r="AO22" i="61"/>
  <c r="AO22" i="51" s="1"/>
  <c r="AW22" i="61"/>
  <c r="AW22" i="51" s="1"/>
  <c r="AB22" i="61"/>
  <c r="AB22" i="51" s="1"/>
  <c r="AR22" i="61"/>
  <c r="AR22" i="51" s="1"/>
  <c r="Z22" i="61"/>
  <c r="Z22" i="51" s="1"/>
  <c r="AH22" i="61"/>
  <c r="AH22" i="51" s="1"/>
  <c r="AP22" i="61"/>
  <c r="AP22" i="51" s="1"/>
  <c r="AX22" i="61"/>
  <c r="AX22" i="51" s="1"/>
  <c r="AJ22" i="61"/>
  <c r="AJ22" i="51" s="1"/>
  <c r="AZ22" i="61"/>
  <c r="AZ22" i="51" s="1"/>
  <c r="AA22" i="61"/>
  <c r="AA22" i="51" s="1"/>
  <c r="AI22" i="61"/>
  <c r="AI22" i="51" s="1"/>
  <c r="AQ22" i="61"/>
  <c r="AQ22" i="51" s="1"/>
  <c r="AY22" i="61"/>
  <c r="AY22" i="51" s="1"/>
  <c r="AK22" i="61"/>
  <c r="AK22" i="51" s="1"/>
  <c r="AL22" i="61"/>
  <c r="AL22" i="51" s="1"/>
  <c r="AM22" i="61"/>
  <c r="AM22" i="51" s="1"/>
  <c r="AU22" i="61"/>
  <c r="AU22" i="51" s="1"/>
  <c r="BA22" i="61"/>
  <c r="BA22" i="51" s="1"/>
  <c r="AE22" i="61"/>
  <c r="AE22" i="51" s="1"/>
  <c r="AS22" i="61"/>
  <c r="AS22" i="51" s="1"/>
  <c r="AT22" i="61"/>
  <c r="AT22" i="51" s="1"/>
  <c r="AC22" i="61"/>
  <c r="AC22" i="51" s="1"/>
  <c r="AD22" i="61"/>
  <c r="AD22" i="51" s="1"/>
  <c r="BB22" i="61"/>
  <c r="BB22" i="51" s="1"/>
  <c r="P28" i="61"/>
  <c r="P28" i="51" s="1"/>
  <c r="W31" i="61"/>
  <c r="W31" i="51" s="1"/>
  <c r="Z31" i="61"/>
  <c r="Z31" i="51" s="1"/>
  <c r="AH31" i="61"/>
  <c r="AH31" i="51" s="1"/>
  <c r="AP31" i="61"/>
  <c r="AP31" i="51" s="1"/>
  <c r="AX31" i="61"/>
  <c r="AX31" i="51" s="1"/>
  <c r="AA31" i="61"/>
  <c r="AA31" i="51" s="1"/>
  <c r="AI31" i="61"/>
  <c r="AI31" i="51" s="1"/>
  <c r="AQ31" i="61"/>
  <c r="AQ31" i="51" s="1"/>
  <c r="AY31" i="61"/>
  <c r="AY31" i="51" s="1"/>
  <c r="AB31" i="61"/>
  <c r="AB31" i="51" s="1"/>
  <c r="AJ31" i="61"/>
  <c r="AJ31" i="51" s="1"/>
  <c r="AR31" i="61"/>
  <c r="AR31" i="51" s="1"/>
  <c r="AZ31" i="61"/>
  <c r="AZ31" i="51" s="1"/>
  <c r="AC31" i="61"/>
  <c r="AC31" i="51" s="1"/>
  <c r="AK31" i="61"/>
  <c r="AK31" i="51" s="1"/>
  <c r="AS31" i="61"/>
  <c r="AS31" i="51" s="1"/>
  <c r="BA31" i="61"/>
  <c r="BA31" i="51" s="1"/>
  <c r="AF31" i="61"/>
  <c r="AF31" i="51" s="1"/>
  <c r="AV31" i="61"/>
  <c r="AV31" i="51" s="1"/>
  <c r="AG31" i="61"/>
  <c r="AG31" i="51" s="1"/>
  <c r="AW31" i="61"/>
  <c r="AW31" i="51" s="1"/>
  <c r="AL31" i="61"/>
  <c r="AL31" i="51" s="1"/>
  <c r="BB31" i="61"/>
  <c r="BB31" i="51" s="1"/>
  <c r="AN31" i="61"/>
  <c r="AN31" i="51" s="1"/>
  <c r="AO31" i="61"/>
  <c r="AO31" i="51" s="1"/>
  <c r="AT31" i="61"/>
  <c r="AT31" i="51" s="1"/>
  <c r="AU31" i="61"/>
  <c r="AU31" i="51" s="1"/>
  <c r="AM31" i="61"/>
  <c r="AM31" i="51" s="1"/>
  <c r="AD31" i="61"/>
  <c r="AD31" i="51" s="1"/>
  <c r="AE31" i="61"/>
  <c r="AE31" i="51" s="1"/>
  <c r="S25" i="61"/>
  <c r="S25" i="51" s="1"/>
  <c r="AD25" i="61"/>
  <c r="AD25" i="51" s="1"/>
  <c r="AL25" i="61"/>
  <c r="AL25" i="51" s="1"/>
  <c r="AT25" i="61"/>
  <c r="AT25" i="51" s="1"/>
  <c r="BB25" i="61"/>
  <c r="BB25" i="51" s="1"/>
  <c r="AE25" i="61"/>
  <c r="AE25" i="51" s="1"/>
  <c r="AM25" i="61"/>
  <c r="AM25" i="51" s="1"/>
  <c r="AU25" i="61"/>
  <c r="AU25" i="51" s="1"/>
  <c r="AX25" i="61"/>
  <c r="AX25" i="51" s="1"/>
  <c r="AF25" i="61"/>
  <c r="AF25" i="51" s="1"/>
  <c r="AN25" i="61"/>
  <c r="AN25" i="51" s="1"/>
  <c r="AV25" i="61"/>
  <c r="AV25" i="51" s="1"/>
  <c r="Z25" i="61"/>
  <c r="Z25" i="51" s="1"/>
  <c r="AH25" i="61"/>
  <c r="AH25" i="51" s="1"/>
  <c r="AP25" i="61"/>
  <c r="AP25" i="51" s="1"/>
  <c r="AG25" i="61"/>
  <c r="AG25" i="51" s="1"/>
  <c r="AO25" i="61"/>
  <c r="AO25" i="51" s="1"/>
  <c r="AW25" i="61"/>
  <c r="AW25" i="51" s="1"/>
  <c r="AI25" i="61"/>
  <c r="AI25" i="51" s="1"/>
  <c r="BA25" i="61"/>
  <c r="BA25" i="51" s="1"/>
  <c r="AJ25" i="61"/>
  <c r="AJ25" i="51" s="1"/>
  <c r="AK25" i="61"/>
  <c r="AK25" i="51" s="1"/>
  <c r="AA25" i="61"/>
  <c r="AA25" i="51" s="1"/>
  <c r="AQ25" i="61"/>
  <c r="AQ25" i="51" s="1"/>
  <c r="AR25" i="61"/>
  <c r="AR25" i="51" s="1"/>
  <c r="AS25" i="61"/>
  <c r="AS25" i="51" s="1"/>
  <c r="AB25" i="61"/>
  <c r="AB25" i="51" s="1"/>
  <c r="AY25" i="61"/>
  <c r="AY25" i="51" s="1"/>
  <c r="AC25" i="61"/>
  <c r="AC25" i="51" s="1"/>
  <c r="AZ25" i="61"/>
  <c r="AZ25" i="51" s="1"/>
  <c r="U28" i="61"/>
  <c r="U28" i="51" s="1"/>
  <c r="AB28" i="61"/>
  <c r="AB28" i="51" s="1"/>
  <c r="AJ28" i="61"/>
  <c r="AJ28" i="51" s="1"/>
  <c r="AR28" i="61"/>
  <c r="AR28" i="51" s="1"/>
  <c r="AZ28" i="61"/>
  <c r="AZ28" i="51" s="1"/>
  <c r="AC28" i="61"/>
  <c r="AC28" i="51" s="1"/>
  <c r="AK28" i="61"/>
  <c r="AK28" i="51" s="1"/>
  <c r="AS28" i="61"/>
  <c r="AS28" i="51" s="1"/>
  <c r="BA28" i="61"/>
  <c r="BA28" i="51" s="1"/>
  <c r="AN28" i="61"/>
  <c r="AN28" i="51" s="1"/>
  <c r="AD28" i="61"/>
  <c r="AD28" i="51" s="1"/>
  <c r="AL28" i="61"/>
  <c r="AL28" i="51" s="1"/>
  <c r="AT28" i="61"/>
  <c r="AT28" i="51" s="1"/>
  <c r="BB28" i="61"/>
  <c r="BB28" i="51" s="1"/>
  <c r="AF28" i="61"/>
  <c r="AF28" i="51" s="1"/>
  <c r="AV28" i="61"/>
  <c r="AV28" i="51" s="1"/>
  <c r="AE28" i="61"/>
  <c r="AE28" i="51" s="1"/>
  <c r="AM28" i="61"/>
  <c r="AM28" i="51" s="1"/>
  <c r="AU28" i="61"/>
  <c r="AU28" i="51" s="1"/>
  <c r="AG28" i="61"/>
  <c r="AG28" i="51" s="1"/>
  <c r="AY28" i="61"/>
  <c r="AY28" i="51" s="1"/>
  <c r="AH28" i="61"/>
  <c r="AH28" i="51" s="1"/>
  <c r="AI28" i="61"/>
  <c r="AI28" i="51" s="1"/>
  <c r="AQ28" i="61"/>
  <c r="AQ28" i="51" s="1"/>
  <c r="Z28" i="61"/>
  <c r="Z28" i="51" s="1"/>
  <c r="AW28" i="61"/>
  <c r="AW28" i="51" s="1"/>
  <c r="AO28" i="61"/>
  <c r="AO28" i="51" s="1"/>
  <c r="AP28" i="61"/>
  <c r="AP28" i="51" s="1"/>
  <c r="AA28" i="61"/>
  <c r="AA28" i="51" s="1"/>
  <c r="AX28" i="61"/>
  <c r="AX28" i="51" s="1"/>
  <c r="Y22" i="60"/>
  <c r="Y22" i="50" s="1"/>
  <c r="AF22" i="60"/>
  <c r="AF22" i="50" s="1"/>
  <c r="AN22" i="60"/>
  <c r="AN22" i="50" s="1"/>
  <c r="AV22" i="60"/>
  <c r="AV22" i="50" s="1"/>
  <c r="AG22" i="60"/>
  <c r="AG22" i="50" s="1"/>
  <c r="AO22" i="60"/>
  <c r="AO22" i="50" s="1"/>
  <c r="AW22" i="60"/>
  <c r="AW22" i="50" s="1"/>
  <c r="AB22" i="60"/>
  <c r="AB22" i="50" s="1"/>
  <c r="AR22" i="60"/>
  <c r="AR22" i="50" s="1"/>
  <c r="Z22" i="60"/>
  <c r="Z22" i="50" s="1"/>
  <c r="AH22" i="60"/>
  <c r="AH22" i="50" s="1"/>
  <c r="AP22" i="60"/>
  <c r="AP22" i="50" s="1"/>
  <c r="AX22" i="60"/>
  <c r="AX22" i="50" s="1"/>
  <c r="AJ22" i="60"/>
  <c r="AJ22" i="50" s="1"/>
  <c r="AZ22" i="60"/>
  <c r="AZ22" i="50" s="1"/>
  <c r="AA22" i="60"/>
  <c r="AA22" i="50" s="1"/>
  <c r="AI22" i="60"/>
  <c r="AI22" i="50" s="1"/>
  <c r="AQ22" i="60"/>
  <c r="AQ22" i="50" s="1"/>
  <c r="AY22" i="60"/>
  <c r="AY22" i="50" s="1"/>
  <c r="AC22" i="60"/>
  <c r="AC22" i="50" s="1"/>
  <c r="AK22" i="60"/>
  <c r="AK22" i="50" s="1"/>
  <c r="AS22" i="60"/>
  <c r="AS22" i="50" s="1"/>
  <c r="BA22" i="60"/>
  <c r="BA22" i="50" s="1"/>
  <c r="AE22" i="60"/>
  <c r="AE22" i="50" s="1"/>
  <c r="AL22" i="60"/>
  <c r="AL22" i="50" s="1"/>
  <c r="AM22" i="60"/>
  <c r="AM22" i="50" s="1"/>
  <c r="AU22" i="60"/>
  <c r="AU22" i="50" s="1"/>
  <c r="BB22" i="60"/>
  <c r="BB22" i="50" s="1"/>
  <c r="AD22" i="60"/>
  <c r="AD22" i="50" s="1"/>
  <c r="AT22" i="60"/>
  <c r="AT22" i="50" s="1"/>
  <c r="S25" i="60"/>
  <c r="S25" i="50" s="1"/>
  <c r="AD25" i="60"/>
  <c r="AD25" i="50" s="1"/>
  <c r="AL25" i="60"/>
  <c r="AL25" i="50" s="1"/>
  <c r="AT25" i="60"/>
  <c r="AT25" i="50" s="1"/>
  <c r="BB25" i="60"/>
  <c r="BB25" i="50" s="1"/>
  <c r="AE25" i="60"/>
  <c r="AE25" i="50" s="1"/>
  <c r="AM25" i="60"/>
  <c r="AM25" i="50" s="1"/>
  <c r="AU25" i="60"/>
  <c r="AU25" i="50" s="1"/>
  <c r="AP25" i="60"/>
  <c r="AP25" i="50" s="1"/>
  <c r="AF25" i="60"/>
  <c r="AF25" i="50" s="1"/>
  <c r="AN25" i="60"/>
  <c r="AN25" i="50" s="1"/>
  <c r="AV25" i="60"/>
  <c r="AV25" i="50" s="1"/>
  <c r="Z25" i="60"/>
  <c r="Z25" i="50" s="1"/>
  <c r="AH25" i="60"/>
  <c r="AH25" i="50" s="1"/>
  <c r="AX25" i="60"/>
  <c r="AX25" i="50" s="1"/>
  <c r="AG25" i="60"/>
  <c r="AG25" i="50" s="1"/>
  <c r="AO25" i="60"/>
  <c r="AO25" i="50" s="1"/>
  <c r="AW25" i="60"/>
  <c r="AW25" i="50" s="1"/>
  <c r="AA25" i="60"/>
  <c r="AA25" i="50" s="1"/>
  <c r="AI25" i="60"/>
  <c r="AI25" i="50" s="1"/>
  <c r="AQ25" i="60"/>
  <c r="AQ25" i="50" s="1"/>
  <c r="AY25" i="60"/>
  <c r="AY25" i="50" s="1"/>
  <c r="AS25" i="60"/>
  <c r="AS25" i="50" s="1"/>
  <c r="AZ25" i="60"/>
  <c r="AZ25" i="50" s="1"/>
  <c r="AC25" i="60"/>
  <c r="AC25" i="50" s="1"/>
  <c r="AR25" i="60"/>
  <c r="AR25" i="50" s="1"/>
  <c r="BA25" i="60"/>
  <c r="BA25" i="50" s="1"/>
  <c r="AJ25" i="60"/>
  <c r="AJ25" i="50" s="1"/>
  <c r="AB25" i="60"/>
  <c r="AB25" i="50" s="1"/>
  <c r="AK25" i="60"/>
  <c r="AK25" i="50" s="1"/>
  <c r="U28" i="60"/>
  <c r="U28" i="50" s="1"/>
  <c r="AB28" i="60"/>
  <c r="AB28" i="50" s="1"/>
  <c r="AJ28" i="60"/>
  <c r="AJ28" i="50" s="1"/>
  <c r="AR28" i="60"/>
  <c r="AR28" i="50" s="1"/>
  <c r="AZ28" i="60"/>
  <c r="AZ28" i="50" s="1"/>
  <c r="AC28" i="60"/>
  <c r="AC28" i="50" s="1"/>
  <c r="AK28" i="60"/>
  <c r="AK28" i="50" s="1"/>
  <c r="AS28" i="60"/>
  <c r="AS28" i="50" s="1"/>
  <c r="BA28" i="60"/>
  <c r="BA28" i="50" s="1"/>
  <c r="AF28" i="60"/>
  <c r="AF28" i="50" s="1"/>
  <c r="AN28" i="60"/>
  <c r="AN28" i="50" s="1"/>
  <c r="AD28" i="60"/>
  <c r="AD28" i="50" s="1"/>
  <c r="AL28" i="60"/>
  <c r="AL28" i="50" s="1"/>
  <c r="AT28" i="60"/>
  <c r="AT28" i="50" s="1"/>
  <c r="BB28" i="60"/>
  <c r="BB28" i="50" s="1"/>
  <c r="AV28" i="60"/>
  <c r="AV28" i="50" s="1"/>
  <c r="AE28" i="60"/>
  <c r="AE28" i="50" s="1"/>
  <c r="AM28" i="60"/>
  <c r="AM28" i="50" s="1"/>
  <c r="AU28" i="60"/>
  <c r="AU28" i="50" s="1"/>
  <c r="AG28" i="60"/>
  <c r="AG28" i="50" s="1"/>
  <c r="AO28" i="60"/>
  <c r="AO28" i="50" s="1"/>
  <c r="AW28" i="60"/>
  <c r="AW28" i="50" s="1"/>
  <c r="Z28" i="60"/>
  <c r="Z28" i="50" s="1"/>
  <c r="AX28" i="60"/>
  <c r="AX28" i="50" s="1"/>
  <c r="AA28" i="60"/>
  <c r="AA28" i="50" s="1"/>
  <c r="AP28" i="60"/>
  <c r="AP28" i="50" s="1"/>
  <c r="AQ28" i="60"/>
  <c r="AQ28" i="50" s="1"/>
  <c r="AY28" i="60"/>
  <c r="AY28" i="50" s="1"/>
  <c r="AH28" i="60"/>
  <c r="AH28" i="50" s="1"/>
  <c r="AI28" i="60"/>
  <c r="AI28" i="50" s="1"/>
  <c r="W31" i="60"/>
  <c r="W31" i="50" s="1"/>
  <c r="Z31" i="60"/>
  <c r="Z31" i="50" s="1"/>
  <c r="AH31" i="60"/>
  <c r="AH31" i="50" s="1"/>
  <c r="AP31" i="60"/>
  <c r="AP31" i="50" s="1"/>
  <c r="AX31" i="60"/>
  <c r="AX31" i="50" s="1"/>
  <c r="AA31" i="60"/>
  <c r="AA31" i="50" s="1"/>
  <c r="AI31" i="60"/>
  <c r="AI31" i="50" s="1"/>
  <c r="AQ31" i="60"/>
  <c r="AQ31" i="50" s="1"/>
  <c r="AY31" i="60"/>
  <c r="AY31" i="50" s="1"/>
  <c r="AD31" i="60"/>
  <c r="AD31" i="50" s="1"/>
  <c r="AT31" i="60"/>
  <c r="AT31" i="50" s="1"/>
  <c r="AB31" i="60"/>
  <c r="AB31" i="50" s="1"/>
  <c r="AJ31" i="60"/>
  <c r="AJ31" i="50" s="1"/>
  <c r="AR31" i="60"/>
  <c r="AR31" i="50" s="1"/>
  <c r="AZ31" i="60"/>
  <c r="AZ31" i="50" s="1"/>
  <c r="AL31" i="60"/>
  <c r="AL31" i="50" s="1"/>
  <c r="BB31" i="60"/>
  <c r="BB31" i="50" s="1"/>
  <c r="AC31" i="60"/>
  <c r="AC31" i="50" s="1"/>
  <c r="AK31" i="60"/>
  <c r="AK31" i="50" s="1"/>
  <c r="AS31" i="60"/>
  <c r="AS31" i="50" s="1"/>
  <c r="BA31" i="60"/>
  <c r="BA31" i="50" s="1"/>
  <c r="AE31" i="60"/>
  <c r="AE31" i="50" s="1"/>
  <c r="AM31" i="60"/>
  <c r="AM31" i="50" s="1"/>
  <c r="AU31" i="60"/>
  <c r="AU31" i="50" s="1"/>
  <c r="AO31" i="60"/>
  <c r="AO31" i="50" s="1"/>
  <c r="AV31" i="60"/>
  <c r="AV31" i="50" s="1"/>
  <c r="AW31" i="60"/>
  <c r="AW31" i="50" s="1"/>
  <c r="AF31" i="60"/>
  <c r="AF31" i="50" s="1"/>
  <c r="AN31" i="60"/>
  <c r="AN31" i="50" s="1"/>
  <c r="AG31" i="60"/>
  <c r="AG31" i="50" s="1"/>
  <c r="P31" i="60"/>
  <c r="P31" i="50" s="1"/>
  <c r="S25" i="59"/>
  <c r="S25" i="49" s="1"/>
  <c r="AC25" i="59"/>
  <c r="AC25" i="49" s="1"/>
  <c r="AK25" i="59"/>
  <c r="AK25" i="49" s="1"/>
  <c r="AS25" i="59"/>
  <c r="AS25" i="49" s="1"/>
  <c r="BA25" i="59"/>
  <c r="BA25" i="49" s="1"/>
  <c r="AD25" i="59"/>
  <c r="AD25" i="49" s="1"/>
  <c r="AL25" i="59"/>
  <c r="AL25" i="49" s="1"/>
  <c r="AT25" i="59"/>
  <c r="AT25" i="49" s="1"/>
  <c r="BB25" i="59"/>
  <c r="BB25" i="49" s="1"/>
  <c r="AE25" i="59"/>
  <c r="AE25" i="49" s="1"/>
  <c r="AM25" i="59"/>
  <c r="AM25" i="49" s="1"/>
  <c r="AU25" i="59"/>
  <c r="AU25" i="49" s="1"/>
  <c r="AF25" i="59"/>
  <c r="AF25" i="49" s="1"/>
  <c r="AN25" i="59"/>
  <c r="AN25" i="49" s="1"/>
  <c r="AV25" i="59"/>
  <c r="AV25" i="49" s="1"/>
  <c r="AG25" i="59"/>
  <c r="AG25" i="49" s="1"/>
  <c r="AO25" i="59"/>
  <c r="AO25" i="49" s="1"/>
  <c r="AW25" i="59"/>
  <c r="AW25" i="49" s="1"/>
  <c r="Z25" i="59"/>
  <c r="Z25" i="49" s="1"/>
  <c r="AH25" i="59"/>
  <c r="AH25" i="49" s="1"/>
  <c r="AP25" i="59"/>
  <c r="AP25" i="49" s="1"/>
  <c r="AX25" i="59"/>
  <c r="AX25" i="49" s="1"/>
  <c r="AA25" i="59"/>
  <c r="AA25" i="49" s="1"/>
  <c r="AI25" i="59"/>
  <c r="AI25" i="49" s="1"/>
  <c r="AQ25" i="59"/>
  <c r="AQ25" i="49" s="1"/>
  <c r="AY25" i="59"/>
  <c r="AY25" i="49" s="1"/>
  <c r="AB25" i="59"/>
  <c r="AB25" i="49" s="1"/>
  <c r="AJ25" i="59"/>
  <c r="AJ25" i="49" s="1"/>
  <c r="AR25" i="59"/>
  <c r="AR25" i="49" s="1"/>
  <c r="AZ25" i="59"/>
  <c r="AZ25" i="49" s="1"/>
  <c r="F28" i="59"/>
  <c r="F28" i="49" s="1"/>
  <c r="V31" i="59"/>
  <c r="V31" i="49" s="1"/>
  <c r="AG31" i="59"/>
  <c r="AG31" i="49" s="1"/>
  <c r="AO31" i="59"/>
  <c r="AO31" i="49" s="1"/>
  <c r="AW31" i="59"/>
  <c r="AW31" i="49" s="1"/>
  <c r="Z31" i="59"/>
  <c r="Z31" i="49" s="1"/>
  <c r="AH31" i="59"/>
  <c r="AH31" i="49" s="1"/>
  <c r="AP31" i="59"/>
  <c r="AP31" i="49" s="1"/>
  <c r="AX31" i="59"/>
  <c r="AX31" i="49" s="1"/>
  <c r="AA31" i="59"/>
  <c r="AA31" i="49" s="1"/>
  <c r="AI31" i="59"/>
  <c r="AI31" i="49" s="1"/>
  <c r="AQ31" i="59"/>
  <c r="AQ31" i="49" s="1"/>
  <c r="AY31" i="59"/>
  <c r="AY31" i="49" s="1"/>
  <c r="AB31" i="59"/>
  <c r="AB31" i="49" s="1"/>
  <c r="AJ31" i="59"/>
  <c r="AJ31" i="49" s="1"/>
  <c r="AR31" i="59"/>
  <c r="AR31" i="49" s="1"/>
  <c r="AZ31" i="59"/>
  <c r="AZ31" i="49" s="1"/>
  <c r="AC31" i="59"/>
  <c r="AC31" i="49" s="1"/>
  <c r="AK31" i="59"/>
  <c r="AK31" i="49" s="1"/>
  <c r="AS31" i="59"/>
  <c r="AS31" i="49" s="1"/>
  <c r="BA31" i="59"/>
  <c r="BA31" i="49" s="1"/>
  <c r="AD31" i="59"/>
  <c r="AD31" i="49" s="1"/>
  <c r="AL31" i="59"/>
  <c r="AL31" i="49" s="1"/>
  <c r="AT31" i="59"/>
  <c r="AT31" i="49" s="1"/>
  <c r="BB31" i="59"/>
  <c r="BB31" i="49" s="1"/>
  <c r="AE31" i="59"/>
  <c r="AE31" i="49" s="1"/>
  <c r="AM31" i="59"/>
  <c r="AM31" i="49" s="1"/>
  <c r="AU31" i="59"/>
  <c r="AU31" i="49" s="1"/>
  <c r="AF31" i="59"/>
  <c r="AF31" i="49" s="1"/>
  <c r="AN31" i="59"/>
  <c r="AN31" i="49" s="1"/>
  <c r="AV31" i="59"/>
  <c r="AV31" i="49" s="1"/>
  <c r="S28" i="59"/>
  <c r="S28" i="49" s="1"/>
  <c r="AA28" i="59"/>
  <c r="AA28" i="49" s="1"/>
  <c r="AI28" i="59"/>
  <c r="AI28" i="49" s="1"/>
  <c r="AQ28" i="59"/>
  <c r="AQ28" i="49" s="1"/>
  <c r="AY28" i="59"/>
  <c r="AY28" i="49" s="1"/>
  <c r="AB28" i="59"/>
  <c r="AB28" i="49" s="1"/>
  <c r="AJ28" i="59"/>
  <c r="AJ28" i="49" s="1"/>
  <c r="AR28" i="59"/>
  <c r="AR28" i="49" s="1"/>
  <c r="AZ28" i="59"/>
  <c r="AZ28" i="49" s="1"/>
  <c r="AC28" i="59"/>
  <c r="AC28" i="49" s="1"/>
  <c r="AK28" i="59"/>
  <c r="AK28" i="49" s="1"/>
  <c r="AS28" i="59"/>
  <c r="AS28" i="49" s="1"/>
  <c r="BA28" i="59"/>
  <c r="BA28" i="49" s="1"/>
  <c r="AD28" i="59"/>
  <c r="AD28" i="49" s="1"/>
  <c r="AL28" i="59"/>
  <c r="AL28" i="49" s="1"/>
  <c r="AT28" i="59"/>
  <c r="AT28" i="49" s="1"/>
  <c r="BB28" i="59"/>
  <c r="BB28" i="49" s="1"/>
  <c r="AE28" i="59"/>
  <c r="AE28" i="49" s="1"/>
  <c r="AM28" i="59"/>
  <c r="AM28" i="49" s="1"/>
  <c r="AU28" i="59"/>
  <c r="AU28" i="49" s="1"/>
  <c r="AF28" i="59"/>
  <c r="AF28" i="49" s="1"/>
  <c r="AN28" i="59"/>
  <c r="AN28" i="49" s="1"/>
  <c r="AV28" i="59"/>
  <c r="AV28" i="49" s="1"/>
  <c r="AG28" i="59"/>
  <c r="AG28" i="49" s="1"/>
  <c r="AO28" i="59"/>
  <c r="AO28" i="49" s="1"/>
  <c r="AW28" i="59"/>
  <c r="AW28" i="49" s="1"/>
  <c r="Z28" i="59"/>
  <c r="Z28" i="49" s="1"/>
  <c r="AH28" i="59"/>
  <c r="AH28" i="49" s="1"/>
  <c r="AP28" i="59"/>
  <c r="AP28" i="49" s="1"/>
  <c r="AX28" i="59"/>
  <c r="AX28" i="49" s="1"/>
  <c r="Y22" i="59"/>
  <c r="Y22" i="49" s="1"/>
  <c r="AE22" i="59"/>
  <c r="AE22" i="49" s="1"/>
  <c r="AM22" i="59"/>
  <c r="AM22" i="49" s="1"/>
  <c r="AU22" i="59"/>
  <c r="AU22" i="49" s="1"/>
  <c r="AF22" i="59"/>
  <c r="AF22" i="49" s="1"/>
  <c r="AN22" i="59"/>
  <c r="AN22" i="49" s="1"/>
  <c r="AV22" i="59"/>
  <c r="AV22" i="49" s="1"/>
  <c r="AG22" i="59"/>
  <c r="AG22" i="49" s="1"/>
  <c r="AO22" i="59"/>
  <c r="AO22" i="49" s="1"/>
  <c r="AW22" i="59"/>
  <c r="AW22" i="49" s="1"/>
  <c r="Z22" i="59"/>
  <c r="Z22" i="49" s="1"/>
  <c r="AH22" i="59"/>
  <c r="AH22" i="49" s="1"/>
  <c r="AP22" i="59"/>
  <c r="AP22" i="49" s="1"/>
  <c r="AX22" i="59"/>
  <c r="AX22" i="49" s="1"/>
  <c r="AA22" i="59"/>
  <c r="AA22" i="49" s="1"/>
  <c r="AI22" i="59"/>
  <c r="AI22" i="49" s="1"/>
  <c r="AQ22" i="59"/>
  <c r="AQ22" i="49" s="1"/>
  <c r="AY22" i="59"/>
  <c r="AY22" i="49" s="1"/>
  <c r="AB22" i="59"/>
  <c r="AB22" i="49" s="1"/>
  <c r="AJ22" i="59"/>
  <c r="AJ22" i="49" s="1"/>
  <c r="AR22" i="59"/>
  <c r="AR22" i="49" s="1"/>
  <c r="AZ22" i="59"/>
  <c r="AZ22" i="49" s="1"/>
  <c r="AC22" i="59"/>
  <c r="AC22" i="49" s="1"/>
  <c r="AK22" i="59"/>
  <c r="AK22" i="49" s="1"/>
  <c r="AS22" i="59"/>
  <c r="AS22" i="49" s="1"/>
  <c r="BA22" i="59"/>
  <c r="BA22" i="49" s="1"/>
  <c r="AD22" i="59"/>
  <c r="AD22" i="49" s="1"/>
  <c r="AL22" i="59"/>
  <c r="AL22" i="49" s="1"/>
  <c r="AT22" i="59"/>
  <c r="AT22" i="49" s="1"/>
  <c r="BB22" i="59"/>
  <c r="BB22" i="49" s="1"/>
  <c r="W31" i="58"/>
  <c r="Z31" i="58"/>
  <c r="AH31" i="58"/>
  <c r="AP31" i="58"/>
  <c r="AX31" i="58"/>
  <c r="AO31" i="58"/>
  <c r="AA31" i="58"/>
  <c r="AI31" i="58"/>
  <c r="AQ31" i="58"/>
  <c r="AY31" i="58"/>
  <c r="AG31" i="58"/>
  <c r="AB31" i="58"/>
  <c r="AJ31" i="58"/>
  <c r="AR31" i="58"/>
  <c r="AZ31" i="58"/>
  <c r="AC31" i="58"/>
  <c r="AK31" i="58"/>
  <c r="AS31" i="58"/>
  <c r="BA31" i="58"/>
  <c r="AW31" i="58"/>
  <c r="AD31" i="58"/>
  <c r="AL31" i="58"/>
  <c r="AT31" i="58"/>
  <c r="BB31" i="58"/>
  <c r="AE31" i="58"/>
  <c r="AM31" i="58"/>
  <c r="AU31" i="58"/>
  <c r="AF31" i="58"/>
  <c r="AN31" i="58"/>
  <c r="AV31" i="58"/>
  <c r="Y22" i="58"/>
  <c r="AF22" i="58"/>
  <c r="AN22" i="58"/>
  <c r="AV22" i="58"/>
  <c r="AG22" i="58"/>
  <c r="AO22" i="58"/>
  <c r="AW22" i="58"/>
  <c r="Z22" i="58"/>
  <c r="AH22" i="58"/>
  <c r="AP22" i="58"/>
  <c r="AX22" i="58"/>
  <c r="AU22" i="58"/>
  <c r="AA22" i="58"/>
  <c r="AI22" i="58"/>
  <c r="AQ22" i="58"/>
  <c r="AY22" i="58"/>
  <c r="AB22" i="58"/>
  <c r="AJ22" i="58"/>
  <c r="AR22" i="58"/>
  <c r="AZ22" i="58"/>
  <c r="AM22" i="58"/>
  <c r="AC22" i="58"/>
  <c r="AK22" i="58"/>
  <c r="AS22" i="58"/>
  <c r="BA22" i="58"/>
  <c r="AD22" i="58"/>
  <c r="AL22" i="58"/>
  <c r="AT22" i="58"/>
  <c r="BB22" i="58"/>
  <c r="AE22" i="58"/>
  <c r="S25" i="58"/>
  <c r="AD25" i="58"/>
  <c r="AL25" i="58"/>
  <c r="AT25" i="58"/>
  <c r="BB25" i="58"/>
  <c r="AE25" i="58"/>
  <c r="AM25" i="58"/>
  <c r="AU25" i="58"/>
  <c r="AF25" i="58"/>
  <c r="AN25" i="58"/>
  <c r="AV25" i="58"/>
  <c r="AS25" i="58"/>
  <c r="AG25" i="58"/>
  <c r="AO25" i="58"/>
  <c r="AW25" i="58"/>
  <c r="Z25" i="58"/>
  <c r="AH25" i="58"/>
  <c r="AP25" i="58"/>
  <c r="AX25" i="58"/>
  <c r="AK25" i="58"/>
  <c r="AA25" i="58"/>
  <c r="AI25" i="58"/>
  <c r="AQ25" i="58"/>
  <c r="AY25" i="58"/>
  <c r="AB25" i="58"/>
  <c r="AJ25" i="58"/>
  <c r="AR25" i="58"/>
  <c r="AZ25" i="58"/>
  <c r="AC25" i="58"/>
  <c r="BA25" i="58"/>
  <c r="S28" i="58"/>
  <c r="AB28" i="58"/>
  <c r="AJ28" i="58"/>
  <c r="AR28" i="58"/>
  <c r="AZ28" i="58"/>
  <c r="AC28" i="58"/>
  <c r="AK28" i="58"/>
  <c r="AS28" i="58"/>
  <c r="BA28" i="58"/>
  <c r="AD28" i="58"/>
  <c r="AL28" i="58"/>
  <c r="AT28" i="58"/>
  <c r="BB28" i="58"/>
  <c r="AE28" i="58"/>
  <c r="AM28" i="58"/>
  <c r="AU28" i="58"/>
  <c r="AY28" i="58"/>
  <c r="AF28" i="58"/>
  <c r="AN28" i="58"/>
  <c r="AV28" i="58"/>
  <c r="AA28" i="58"/>
  <c r="AG28" i="58"/>
  <c r="AO28" i="58"/>
  <c r="AW28" i="58"/>
  <c r="AI28" i="58"/>
  <c r="Z28" i="58"/>
  <c r="AH28" i="58"/>
  <c r="AP28" i="58"/>
  <c r="AX28" i="58"/>
  <c r="AQ28" i="58"/>
  <c r="Y22" i="57"/>
  <c r="AC22" i="57"/>
  <c r="AK22" i="57"/>
  <c r="AS22" i="57"/>
  <c r="BA22" i="57"/>
  <c r="AD22" i="57"/>
  <c r="AL22" i="57"/>
  <c r="AT22" i="57"/>
  <c r="BB22" i="57"/>
  <c r="AE22" i="57"/>
  <c r="AM22" i="57"/>
  <c r="AU22" i="57"/>
  <c r="AF22" i="57"/>
  <c r="AN22" i="57"/>
  <c r="AV22" i="57"/>
  <c r="AG22" i="57"/>
  <c r="AO22" i="57"/>
  <c r="AW22" i="57"/>
  <c r="Z22" i="57"/>
  <c r="AH22" i="57"/>
  <c r="AP22" i="57"/>
  <c r="AX22" i="57"/>
  <c r="AA22" i="57"/>
  <c r="AI22" i="57"/>
  <c r="AQ22" i="57"/>
  <c r="AY22" i="57"/>
  <c r="AB22" i="57"/>
  <c r="AJ22" i="57"/>
  <c r="AR22" i="57"/>
  <c r="AZ22" i="57"/>
  <c r="S25" i="57"/>
  <c r="AA25" i="57"/>
  <c r="AI25" i="57"/>
  <c r="AQ25" i="57"/>
  <c r="AY25" i="57"/>
  <c r="AB25" i="57"/>
  <c r="AJ25" i="57"/>
  <c r="AR25" i="57"/>
  <c r="AZ25" i="57"/>
  <c r="AC25" i="57"/>
  <c r="AK25" i="57"/>
  <c r="AS25" i="57"/>
  <c r="BA25" i="57"/>
  <c r="AD25" i="57"/>
  <c r="AL25" i="57"/>
  <c r="AT25" i="57"/>
  <c r="BB25" i="57"/>
  <c r="AE25" i="57"/>
  <c r="AM25" i="57"/>
  <c r="AU25" i="57"/>
  <c r="AF25" i="57"/>
  <c r="AN25" i="57"/>
  <c r="AV25" i="57"/>
  <c r="AG25" i="57"/>
  <c r="AO25" i="57"/>
  <c r="AW25" i="57"/>
  <c r="Z25" i="57"/>
  <c r="AH25" i="57"/>
  <c r="AP25" i="57"/>
  <c r="AX25" i="57"/>
  <c r="U28" i="57"/>
  <c r="AG28" i="57"/>
  <c r="AO28" i="57"/>
  <c r="AW28" i="57"/>
  <c r="Z28" i="57"/>
  <c r="AH28" i="57"/>
  <c r="AP28" i="57"/>
  <c r="AX28" i="57"/>
  <c r="AA28" i="57"/>
  <c r="AI28" i="57"/>
  <c r="AQ28" i="57"/>
  <c r="AY28" i="57"/>
  <c r="AB28" i="57"/>
  <c r="AJ28" i="57"/>
  <c r="AR28" i="57"/>
  <c r="AZ28" i="57"/>
  <c r="AC28" i="57"/>
  <c r="AK28" i="57"/>
  <c r="AS28" i="57"/>
  <c r="BA28" i="57"/>
  <c r="AD28" i="57"/>
  <c r="AL28" i="57"/>
  <c r="AT28" i="57"/>
  <c r="BB28" i="57"/>
  <c r="AE28" i="57"/>
  <c r="AM28" i="57"/>
  <c r="AU28" i="57"/>
  <c r="AF28" i="57"/>
  <c r="AN28" i="57"/>
  <c r="AV28" i="57"/>
  <c r="R31" i="57"/>
  <c r="AE31" i="57"/>
  <c r="AM31" i="57"/>
  <c r="AU31" i="57"/>
  <c r="AF31" i="57"/>
  <c r="AN31" i="57"/>
  <c r="AV31" i="57"/>
  <c r="AG31" i="57"/>
  <c r="AO31" i="57"/>
  <c r="AW31" i="57"/>
  <c r="Z31" i="57"/>
  <c r="AH31" i="57"/>
  <c r="AP31" i="57"/>
  <c r="AX31" i="57"/>
  <c r="AA31" i="57"/>
  <c r="AI31" i="57"/>
  <c r="AQ31" i="57"/>
  <c r="AY31" i="57"/>
  <c r="AB31" i="57"/>
  <c r="AJ31" i="57"/>
  <c r="AR31" i="57"/>
  <c r="AZ31" i="57"/>
  <c r="AC31" i="57"/>
  <c r="AK31" i="57"/>
  <c r="AS31" i="57"/>
  <c r="BA31" i="57"/>
  <c r="AD31" i="57"/>
  <c r="AL31" i="57"/>
  <c r="AT31" i="57"/>
  <c r="BB31" i="57"/>
  <c r="G28" i="57"/>
  <c r="Y22" i="56"/>
  <c r="AE22" i="56"/>
  <c r="AM22" i="56"/>
  <c r="AU22" i="56"/>
  <c r="AF22" i="56"/>
  <c r="AN22" i="56"/>
  <c r="AV22" i="56"/>
  <c r="AG22" i="56"/>
  <c r="AO22" i="56"/>
  <c r="AW22" i="56"/>
  <c r="Z22" i="56"/>
  <c r="AH22" i="56"/>
  <c r="AP22" i="56"/>
  <c r="AX22" i="56"/>
  <c r="AA22" i="56"/>
  <c r="AI22" i="56"/>
  <c r="AQ22" i="56"/>
  <c r="AY22" i="56"/>
  <c r="AB22" i="56"/>
  <c r="AJ22" i="56"/>
  <c r="AR22" i="56"/>
  <c r="AZ22" i="56"/>
  <c r="AC22" i="56"/>
  <c r="AK22" i="56"/>
  <c r="AS22" i="56"/>
  <c r="BA22" i="56"/>
  <c r="AD22" i="56"/>
  <c r="AL22" i="56"/>
  <c r="AT22" i="56"/>
  <c r="BB22" i="56"/>
  <c r="S25" i="56"/>
  <c r="AC25" i="56"/>
  <c r="AK25" i="56"/>
  <c r="AS25" i="56"/>
  <c r="BA25" i="56"/>
  <c r="AD25" i="56"/>
  <c r="AL25" i="56"/>
  <c r="AT25" i="56"/>
  <c r="BB25" i="56"/>
  <c r="AE25" i="56"/>
  <c r="AM25" i="56"/>
  <c r="AU25" i="56"/>
  <c r="AF25" i="56"/>
  <c r="AN25" i="56"/>
  <c r="AV25" i="56"/>
  <c r="AG25" i="56"/>
  <c r="AO25" i="56"/>
  <c r="AW25" i="56"/>
  <c r="Z25" i="56"/>
  <c r="AH25" i="56"/>
  <c r="AP25" i="56"/>
  <c r="AX25" i="56"/>
  <c r="AA25" i="56"/>
  <c r="AI25" i="56"/>
  <c r="AQ25" i="56"/>
  <c r="AY25" i="56"/>
  <c r="AB25" i="56"/>
  <c r="AJ25" i="56"/>
  <c r="AR25" i="56"/>
  <c r="AZ25" i="56"/>
  <c r="U28" i="56"/>
  <c r="AA28" i="56"/>
  <c r="AI28" i="56"/>
  <c r="AQ28" i="56"/>
  <c r="AY28" i="56"/>
  <c r="AB28" i="56"/>
  <c r="AJ28" i="56"/>
  <c r="AR28" i="56"/>
  <c r="AZ28" i="56"/>
  <c r="AC28" i="56"/>
  <c r="AK28" i="56"/>
  <c r="AS28" i="56"/>
  <c r="BA28" i="56"/>
  <c r="AD28" i="56"/>
  <c r="AL28" i="56"/>
  <c r="AT28" i="56"/>
  <c r="BB28" i="56"/>
  <c r="AE28" i="56"/>
  <c r="AM28" i="56"/>
  <c r="AU28" i="56"/>
  <c r="AF28" i="56"/>
  <c r="AN28" i="56"/>
  <c r="AV28" i="56"/>
  <c r="AG28" i="56"/>
  <c r="AO28" i="56"/>
  <c r="AW28" i="56"/>
  <c r="Z28" i="56"/>
  <c r="AH28" i="56"/>
  <c r="AP28" i="56"/>
  <c r="AX28" i="56"/>
  <c r="W31" i="56"/>
  <c r="AG31" i="56"/>
  <c r="AO31" i="56"/>
  <c r="AW31" i="56"/>
  <c r="Z31" i="56"/>
  <c r="AH31" i="56"/>
  <c r="AP31" i="56"/>
  <c r="AX31" i="56"/>
  <c r="AN31" i="56"/>
  <c r="AA31" i="56"/>
  <c r="AI31" i="56"/>
  <c r="AQ31" i="56"/>
  <c r="AY31" i="56"/>
  <c r="AB31" i="56"/>
  <c r="AJ31" i="56"/>
  <c r="AR31" i="56"/>
  <c r="AZ31" i="56"/>
  <c r="AF31" i="56"/>
  <c r="AC31" i="56"/>
  <c r="AK31" i="56"/>
  <c r="AS31" i="56"/>
  <c r="BA31" i="56"/>
  <c r="AD31" i="56"/>
  <c r="AL31" i="56"/>
  <c r="AT31" i="56"/>
  <c r="BB31" i="56"/>
  <c r="AV31" i="56"/>
  <c r="AE31" i="56"/>
  <c r="AM31" i="56"/>
  <c r="AU31" i="56"/>
  <c r="E25" i="61"/>
  <c r="E25" i="51" s="1"/>
  <c r="F25" i="61"/>
  <c r="F25" i="51" s="1"/>
  <c r="R31" i="61"/>
  <c r="R31" i="51" s="1"/>
  <c r="N25" i="61"/>
  <c r="N25" i="51" s="1"/>
  <c r="P25" i="61"/>
  <c r="P25" i="51" s="1"/>
  <c r="X25" i="61"/>
  <c r="X25" i="51" s="1"/>
  <c r="N28" i="60"/>
  <c r="N28" i="50" s="1"/>
  <c r="Q28" i="60"/>
  <c r="Q28" i="50" s="1"/>
  <c r="F31" i="60"/>
  <c r="F31" i="50" s="1"/>
  <c r="Y28" i="60"/>
  <c r="Y28" i="50" s="1"/>
  <c r="N31" i="60"/>
  <c r="N31" i="50" s="1"/>
  <c r="F28" i="60"/>
  <c r="F28" i="50" s="1"/>
  <c r="L28" i="59"/>
  <c r="L28" i="49" s="1"/>
  <c r="Q28" i="59"/>
  <c r="Q28" i="49" s="1"/>
  <c r="H22" i="59"/>
  <c r="H22" i="49" s="1"/>
  <c r="T28" i="59"/>
  <c r="T28" i="49" s="1"/>
  <c r="P22" i="59"/>
  <c r="P22" i="49" s="1"/>
  <c r="X28" i="59"/>
  <c r="X28" i="49" s="1"/>
  <c r="R22" i="59"/>
  <c r="R22" i="49" s="1"/>
  <c r="Y28" i="59"/>
  <c r="Y28" i="49" s="1"/>
  <c r="E28" i="59"/>
  <c r="E28" i="49" s="1"/>
  <c r="W31" i="59"/>
  <c r="W31" i="49" s="1"/>
  <c r="Y28" i="58"/>
  <c r="J22" i="58"/>
  <c r="L28" i="58"/>
  <c r="M28" i="58"/>
  <c r="Q31" i="57"/>
  <c r="S31" i="57"/>
  <c r="G31" i="57"/>
  <c r="H31" i="57"/>
  <c r="E25" i="57"/>
  <c r="V28" i="57"/>
  <c r="Y31" i="57"/>
  <c r="H25" i="57"/>
  <c r="W28" i="57"/>
  <c r="P25" i="57"/>
  <c r="M25" i="57"/>
  <c r="T25" i="57"/>
  <c r="I31" i="57"/>
  <c r="F28" i="57"/>
  <c r="P31" i="57"/>
  <c r="N28" i="57"/>
  <c r="R25" i="56"/>
  <c r="T25" i="56"/>
  <c r="H31" i="56"/>
  <c r="U25" i="62"/>
  <c r="U25" i="52" s="1"/>
  <c r="W28" i="62"/>
  <c r="W28" i="52" s="1"/>
  <c r="X31" i="62"/>
  <c r="X31" i="52" s="1"/>
  <c r="F28" i="62"/>
  <c r="F28" i="52" s="1"/>
  <c r="F31" i="62"/>
  <c r="F31" i="52" s="1"/>
  <c r="Y31" i="62"/>
  <c r="Y31" i="52" s="1"/>
  <c r="G28" i="62"/>
  <c r="G28" i="52" s="1"/>
  <c r="H31" i="62"/>
  <c r="H31" i="52" s="1"/>
  <c r="L28" i="62"/>
  <c r="L28" i="52" s="1"/>
  <c r="I31" i="62"/>
  <c r="I31" i="52" s="1"/>
  <c r="E25" i="62"/>
  <c r="E25" i="52" s="1"/>
  <c r="N28" i="62"/>
  <c r="N28" i="52" s="1"/>
  <c r="N31" i="62"/>
  <c r="N31" i="52" s="1"/>
  <c r="L25" i="62"/>
  <c r="L25" i="52" s="1"/>
  <c r="O28" i="62"/>
  <c r="O28" i="52" s="1"/>
  <c r="P31" i="62"/>
  <c r="P31" i="52" s="1"/>
  <c r="M25" i="62"/>
  <c r="M25" i="52" s="1"/>
  <c r="T28" i="62"/>
  <c r="T28" i="52" s="1"/>
  <c r="Q31" i="62"/>
  <c r="Q31" i="52" s="1"/>
  <c r="V28" i="62"/>
  <c r="V28" i="52" s="1"/>
  <c r="V31" i="62"/>
  <c r="V31" i="52" s="1"/>
  <c r="L22" i="61"/>
  <c r="L22" i="51" s="1"/>
  <c r="V25" i="61"/>
  <c r="V25" i="51" s="1"/>
  <c r="T22" i="61"/>
  <c r="T22" i="51" s="1"/>
  <c r="H25" i="61"/>
  <c r="H25" i="51" s="1"/>
  <c r="I28" i="60"/>
  <c r="I28" i="50" s="1"/>
  <c r="H31" i="60"/>
  <c r="H31" i="50" s="1"/>
  <c r="L28" i="60"/>
  <c r="L28" i="50" s="1"/>
  <c r="K31" i="60"/>
  <c r="K31" i="50" s="1"/>
  <c r="H22" i="60"/>
  <c r="H22" i="50" s="1"/>
  <c r="T28" i="60"/>
  <c r="T28" i="50" s="1"/>
  <c r="S31" i="60"/>
  <c r="S31" i="50" s="1"/>
  <c r="P22" i="60"/>
  <c r="P22" i="50" s="1"/>
  <c r="V28" i="60"/>
  <c r="V28" i="50" s="1"/>
  <c r="V31" i="60"/>
  <c r="V31" i="50" s="1"/>
  <c r="X31" i="59"/>
  <c r="X31" i="49" s="1"/>
  <c r="X22" i="59"/>
  <c r="X22" i="49" s="1"/>
  <c r="P28" i="59"/>
  <c r="P28" i="49" s="1"/>
  <c r="H31" i="59"/>
  <c r="H31" i="49" s="1"/>
  <c r="K31" i="59"/>
  <c r="K31" i="49" s="1"/>
  <c r="H28" i="59"/>
  <c r="H28" i="49" s="1"/>
  <c r="U28" i="59"/>
  <c r="U28" i="49" s="1"/>
  <c r="P31" i="59"/>
  <c r="P31" i="49" s="1"/>
  <c r="O31" i="59"/>
  <c r="O31" i="49" s="1"/>
  <c r="I28" i="59"/>
  <c r="I28" i="49" s="1"/>
  <c r="V28" i="59"/>
  <c r="V28" i="49" s="1"/>
  <c r="S31" i="59"/>
  <c r="S31" i="49" s="1"/>
  <c r="N28" i="59"/>
  <c r="N28" i="49" s="1"/>
  <c r="G31" i="59"/>
  <c r="G31" i="49" s="1"/>
  <c r="L25" i="58"/>
  <c r="N28" i="58"/>
  <c r="H31" i="58"/>
  <c r="T25" i="58"/>
  <c r="P28" i="58"/>
  <c r="P31" i="58"/>
  <c r="E28" i="58"/>
  <c r="Q28" i="58"/>
  <c r="X31" i="58"/>
  <c r="F28" i="58"/>
  <c r="T28" i="58"/>
  <c r="H28" i="58"/>
  <c r="U28" i="58"/>
  <c r="I28" i="58"/>
  <c r="V28" i="58"/>
  <c r="L25" i="57"/>
  <c r="O28" i="57"/>
  <c r="K31" i="57"/>
  <c r="T31" i="57"/>
  <c r="L31" i="57"/>
  <c r="U31" i="57"/>
  <c r="M31" i="57"/>
  <c r="V31" i="57"/>
  <c r="E31" i="57"/>
  <c r="N31" i="57"/>
  <c r="W31" i="57"/>
  <c r="U25" i="57"/>
  <c r="F31" i="57"/>
  <c r="O31" i="57"/>
  <c r="X31" i="57"/>
  <c r="L31" i="56"/>
  <c r="N31" i="56"/>
  <c r="P31" i="56"/>
  <c r="L25" i="56"/>
  <c r="T31" i="56"/>
  <c r="V31" i="56"/>
  <c r="X31" i="56"/>
  <c r="F31" i="56"/>
  <c r="S22" i="62"/>
  <c r="S22" i="52" s="1"/>
  <c r="C19" i="60"/>
  <c r="C20" i="60" s="1"/>
  <c r="L22" i="62"/>
  <c r="L22" i="52" s="1"/>
  <c r="T22" i="62"/>
  <c r="T22" i="52" s="1"/>
  <c r="F25" i="62"/>
  <c r="F25" i="52" s="1"/>
  <c r="N25" i="62"/>
  <c r="N25" i="52" s="1"/>
  <c r="V25" i="62"/>
  <c r="V25" i="52" s="1"/>
  <c r="H28" i="62"/>
  <c r="H28" i="52" s="1"/>
  <c r="P28" i="62"/>
  <c r="P28" i="52" s="1"/>
  <c r="X28" i="62"/>
  <c r="X28" i="52" s="1"/>
  <c r="J31" i="62"/>
  <c r="J31" i="52" s="1"/>
  <c r="R31" i="62"/>
  <c r="R31" i="52" s="1"/>
  <c r="K22" i="62"/>
  <c r="K22" i="52" s="1"/>
  <c r="C19" i="62"/>
  <c r="C20" i="62" s="1"/>
  <c r="E22" i="62"/>
  <c r="E22" i="52" s="1"/>
  <c r="M22" i="62"/>
  <c r="M22" i="52" s="1"/>
  <c r="U22" i="62"/>
  <c r="U22" i="52" s="1"/>
  <c r="G25" i="62"/>
  <c r="G25" i="52" s="1"/>
  <c r="O25" i="62"/>
  <c r="O25" i="52" s="1"/>
  <c r="W25" i="62"/>
  <c r="W25" i="52" s="1"/>
  <c r="I28" i="62"/>
  <c r="I28" i="52" s="1"/>
  <c r="Q28" i="62"/>
  <c r="Q28" i="52" s="1"/>
  <c r="Y28" i="62"/>
  <c r="Y28" i="52" s="1"/>
  <c r="K31" i="62"/>
  <c r="K31" i="52" s="1"/>
  <c r="S31" i="62"/>
  <c r="S31" i="52" s="1"/>
  <c r="J22" i="62"/>
  <c r="J22" i="52" s="1"/>
  <c r="F22" i="62"/>
  <c r="F22" i="52" s="1"/>
  <c r="N22" i="62"/>
  <c r="N22" i="52" s="1"/>
  <c r="V22" i="62"/>
  <c r="V22" i="52" s="1"/>
  <c r="H25" i="62"/>
  <c r="H25" i="52" s="1"/>
  <c r="P25" i="62"/>
  <c r="P25" i="52" s="1"/>
  <c r="X25" i="62"/>
  <c r="X25" i="52" s="1"/>
  <c r="J28" i="62"/>
  <c r="J28" i="52" s="1"/>
  <c r="R28" i="62"/>
  <c r="R28" i="52" s="1"/>
  <c r="L31" i="62"/>
  <c r="L31" i="52" s="1"/>
  <c r="T31" i="62"/>
  <c r="T31" i="52" s="1"/>
  <c r="G22" i="62"/>
  <c r="G22" i="52" s="1"/>
  <c r="O22" i="62"/>
  <c r="O22" i="52" s="1"/>
  <c r="W22" i="62"/>
  <c r="W22" i="52" s="1"/>
  <c r="I25" i="62"/>
  <c r="I25" i="52" s="1"/>
  <c r="Q25" i="62"/>
  <c r="Q25" i="52" s="1"/>
  <c r="Y25" i="62"/>
  <c r="Y25" i="52" s="1"/>
  <c r="K28" i="62"/>
  <c r="K28" i="52" s="1"/>
  <c r="S28" i="62"/>
  <c r="S28" i="52" s="1"/>
  <c r="E31" i="62"/>
  <c r="E31" i="52" s="1"/>
  <c r="M31" i="62"/>
  <c r="M31" i="52" s="1"/>
  <c r="U31" i="62"/>
  <c r="U31" i="52" s="1"/>
  <c r="H22" i="62"/>
  <c r="H22" i="52" s="1"/>
  <c r="P22" i="62"/>
  <c r="P22" i="52" s="1"/>
  <c r="X22" i="62"/>
  <c r="X22" i="52" s="1"/>
  <c r="J25" i="62"/>
  <c r="J25" i="52" s="1"/>
  <c r="R25" i="62"/>
  <c r="R25" i="52" s="1"/>
  <c r="R22" i="62"/>
  <c r="R22" i="52" s="1"/>
  <c r="I22" i="62"/>
  <c r="I22" i="52" s="1"/>
  <c r="Q22" i="62"/>
  <c r="Q22" i="52" s="1"/>
  <c r="K25" i="62"/>
  <c r="K25" i="52" s="1"/>
  <c r="E28" i="62"/>
  <c r="E28" i="52" s="1"/>
  <c r="M28" i="62"/>
  <c r="M28" i="52" s="1"/>
  <c r="G31" i="62"/>
  <c r="G31" i="52" s="1"/>
  <c r="O31" i="62"/>
  <c r="O31" i="52" s="1"/>
  <c r="J22" i="61"/>
  <c r="J22" i="51" s="1"/>
  <c r="R22" i="61"/>
  <c r="R22" i="51" s="1"/>
  <c r="T25" i="61"/>
  <c r="T25" i="51" s="1"/>
  <c r="F28" i="61"/>
  <c r="F28" i="51" s="1"/>
  <c r="N28" i="61"/>
  <c r="N28" i="51" s="1"/>
  <c r="V28" i="61"/>
  <c r="V28" i="51" s="1"/>
  <c r="H31" i="61"/>
  <c r="H31" i="51" s="1"/>
  <c r="P31" i="61"/>
  <c r="P31" i="51" s="1"/>
  <c r="X31" i="61"/>
  <c r="X31" i="51" s="1"/>
  <c r="K22" i="61"/>
  <c r="K22" i="51" s="1"/>
  <c r="S22" i="61"/>
  <c r="S22" i="51" s="1"/>
  <c r="M25" i="61"/>
  <c r="M25" i="51" s="1"/>
  <c r="U25" i="61"/>
  <c r="U25" i="51" s="1"/>
  <c r="G28" i="61"/>
  <c r="G28" i="51" s="1"/>
  <c r="O28" i="61"/>
  <c r="O28" i="51" s="1"/>
  <c r="W28" i="61"/>
  <c r="W28" i="51" s="1"/>
  <c r="I31" i="61"/>
  <c r="I31" i="51" s="1"/>
  <c r="Q31" i="61"/>
  <c r="Q31" i="51" s="1"/>
  <c r="Y31" i="61"/>
  <c r="Y31" i="51" s="1"/>
  <c r="C19" i="61"/>
  <c r="C20" i="61" s="1"/>
  <c r="E22" i="61"/>
  <c r="E22" i="51" s="1"/>
  <c r="M22" i="61"/>
  <c r="M22" i="51" s="1"/>
  <c r="U22" i="61"/>
  <c r="U22" i="51" s="1"/>
  <c r="G25" i="61"/>
  <c r="G25" i="51" s="1"/>
  <c r="O25" i="61"/>
  <c r="O25" i="51" s="1"/>
  <c r="W25" i="61"/>
  <c r="W25" i="51" s="1"/>
  <c r="I28" i="61"/>
  <c r="I28" i="51" s="1"/>
  <c r="Q28" i="61"/>
  <c r="Q28" i="51" s="1"/>
  <c r="Y28" i="61"/>
  <c r="Y28" i="51" s="1"/>
  <c r="K31" i="61"/>
  <c r="K31" i="51" s="1"/>
  <c r="S31" i="61"/>
  <c r="S31" i="51" s="1"/>
  <c r="J31" i="61"/>
  <c r="J31" i="51" s="1"/>
  <c r="F22" i="61"/>
  <c r="F22" i="51" s="1"/>
  <c r="N22" i="61"/>
  <c r="N22" i="51" s="1"/>
  <c r="V22" i="61"/>
  <c r="V22" i="51" s="1"/>
  <c r="J28" i="61"/>
  <c r="J28" i="51" s="1"/>
  <c r="R28" i="61"/>
  <c r="R28" i="51" s="1"/>
  <c r="L31" i="61"/>
  <c r="L31" i="51" s="1"/>
  <c r="T31" i="61"/>
  <c r="T31" i="51" s="1"/>
  <c r="G22" i="61"/>
  <c r="G22" i="51" s="1"/>
  <c r="O22" i="61"/>
  <c r="O22" i="51" s="1"/>
  <c r="W22" i="61"/>
  <c r="W22" i="51" s="1"/>
  <c r="I25" i="61"/>
  <c r="I25" i="51" s="1"/>
  <c r="Q25" i="61"/>
  <c r="Q25" i="51" s="1"/>
  <c r="Y25" i="61"/>
  <c r="Y25" i="51" s="1"/>
  <c r="K28" i="61"/>
  <c r="K28" i="51" s="1"/>
  <c r="S28" i="61"/>
  <c r="S28" i="51" s="1"/>
  <c r="E31" i="61"/>
  <c r="E31" i="51" s="1"/>
  <c r="M31" i="61"/>
  <c r="M31" i="51" s="1"/>
  <c r="U31" i="61"/>
  <c r="U31" i="51" s="1"/>
  <c r="H22" i="61"/>
  <c r="H22" i="51" s="1"/>
  <c r="P22" i="61"/>
  <c r="P22" i="51" s="1"/>
  <c r="X22" i="61"/>
  <c r="X22" i="51" s="1"/>
  <c r="J25" i="61"/>
  <c r="J25" i="51" s="1"/>
  <c r="R25" i="61"/>
  <c r="R25" i="51" s="1"/>
  <c r="L28" i="61"/>
  <c r="L28" i="51" s="1"/>
  <c r="T28" i="61"/>
  <c r="T28" i="51" s="1"/>
  <c r="F31" i="61"/>
  <c r="F31" i="51" s="1"/>
  <c r="N31" i="61"/>
  <c r="N31" i="51" s="1"/>
  <c r="V31" i="61"/>
  <c r="V31" i="51" s="1"/>
  <c r="I22" i="61"/>
  <c r="I22" i="51" s="1"/>
  <c r="Q22" i="61"/>
  <c r="Q22" i="51" s="1"/>
  <c r="K25" i="61"/>
  <c r="K25" i="51" s="1"/>
  <c r="E28" i="61"/>
  <c r="E28" i="51" s="1"/>
  <c r="M28" i="61"/>
  <c r="M28" i="51" s="1"/>
  <c r="G31" i="61"/>
  <c r="G31" i="51" s="1"/>
  <c r="O31" i="61"/>
  <c r="O31" i="51" s="1"/>
  <c r="C19" i="59"/>
  <c r="C20" i="59" s="1"/>
  <c r="J22" i="60"/>
  <c r="J22" i="50" s="1"/>
  <c r="R22" i="60"/>
  <c r="R22" i="50" s="1"/>
  <c r="L25" i="60"/>
  <c r="L25" i="50" s="1"/>
  <c r="T25" i="60"/>
  <c r="T25" i="50" s="1"/>
  <c r="K22" i="60"/>
  <c r="K22" i="50" s="1"/>
  <c r="S22" i="60"/>
  <c r="S22" i="50" s="1"/>
  <c r="E25" i="60"/>
  <c r="E25" i="50" s="1"/>
  <c r="M25" i="60"/>
  <c r="M25" i="50" s="1"/>
  <c r="U25" i="60"/>
  <c r="U25" i="50" s="1"/>
  <c r="G28" i="60"/>
  <c r="G28" i="50" s="1"/>
  <c r="O28" i="60"/>
  <c r="O28" i="50" s="1"/>
  <c r="W28" i="60"/>
  <c r="W28" i="50" s="1"/>
  <c r="I31" i="60"/>
  <c r="I31" i="50" s="1"/>
  <c r="Q31" i="60"/>
  <c r="Q31" i="50" s="1"/>
  <c r="Y31" i="60"/>
  <c r="Y31" i="50" s="1"/>
  <c r="L22" i="60"/>
  <c r="L22" i="50" s="1"/>
  <c r="T22" i="60"/>
  <c r="T22" i="50" s="1"/>
  <c r="F25" i="60"/>
  <c r="F25" i="50" s="1"/>
  <c r="N25" i="60"/>
  <c r="N25" i="50" s="1"/>
  <c r="V25" i="60"/>
  <c r="V25" i="50" s="1"/>
  <c r="H28" i="60"/>
  <c r="H28" i="50" s="1"/>
  <c r="P28" i="60"/>
  <c r="P28" i="50" s="1"/>
  <c r="X28" i="60"/>
  <c r="X28" i="50" s="1"/>
  <c r="J31" i="60"/>
  <c r="J31" i="50" s="1"/>
  <c r="R31" i="60"/>
  <c r="R31" i="50" s="1"/>
  <c r="M22" i="60"/>
  <c r="M22" i="50" s="1"/>
  <c r="G25" i="60"/>
  <c r="G25" i="50" s="1"/>
  <c r="E22" i="60"/>
  <c r="E22" i="50" s="1"/>
  <c r="F22" i="60"/>
  <c r="F22" i="50" s="1"/>
  <c r="N22" i="60"/>
  <c r="N22" i="50" s="1"/>
  <c r="V22" i="60"/>
  <c r="V22" i="50" s="1"/>
  <c r="H25" i="60"/>
  <c r="H25" i="50" s="1"/>
  <c r="P25" i="60"/>
  <c r="P25" i="50" s="1"/>
  <c r="X25" i="60"/>
  <c r="X25" i="50" s="1"/>
  <c r="J28" i="60"/>
  <c r="J28" i="50" s="1"/>
  <c r="R28" i="60"/>
  <c r="R28" i="50" s="1"/>
  <c r="L31" i="60"/>
  <c r="L31" i="50" s="1"/>
  <c r="T31" i="60"/>
  <c r="T31" i="50" s="1"/>
  <c r="U22" i="60"/>
  <c r="U22" i="50" s="1"/>
  <c r="O25" i="60"/>
  <c r="O25" i="50" s="1"/>
  <c r="W25" i="60"/>
  <c r="W25" i="50" s="1"/>
  <c r="G22" i="60"/>
  <c r="G22" i="50" s="1"/>
  <c r="O22" i="60"/>
  <c r="O22" i="50" s="1"/>
  <c r="W22" i="60"/>
  <c r="W22" i="50" s="1"/>
  <c r="I25" i="60"/>
  <c r="I25" i="50" s="1"/>
  <c r="Q25" i="60"/>
  <c r="Q25" i="50" s="1"/>
  <c r="Y25" i="60"/>
  <c r="Y25" i="50" s="1"/>
  <c r="K28" i="60"/>
  <c r="K28" i="50" s="1"/>
  <c r="S28" i="60"/>
  <c r="S28" i="50" s="1"/>
  <c r="E31" i="60"/>
  <c r="E31" i="50" s="1"/>
  <c r="M31" i="60"/>
  <c r="M31" i="50" s="1"/>
  <c r="U31" i="60"/>
  <c r="U31" i="50" s="1"/>
  <c r="J25" i="60"/>
  <c r="J25" i="50" s="1"/>
  <c r="R25" i="60"/>
  <c r="R25" i="50" s="1"/>
  <c r="I22" i="60"/>
  <c r="I22" i="50" s="1"/>
  <c r="Q22" i="60"/>
  <c r="Q22" i="50" s="1"/>
  <c r="K25" i="60"/>
  <c r="K25" i="50" s="1"/>
  <c r="E28" i="60"/>
  <c r="E28" i="50" s="1"/>
  <c r="M28" i="60"/>
  <c r="M28" i="50" s="1"/>
  <c r="G31" i="60"/>
  <c r="G31" i="50" s="1"/>
  <c r="O31" i="60"/>
  <c r="O31" i="50" s="1"/>
  <c r="J22" i="59"/>
  <c r="J22" i="49" s="1"/>
  <c r="K22" i="59"/>
  <c r="K22" i="49" s="1"/>
  <c r="S22" i="59"/>
  <c r="S22" i="49" s="1"/>
  <c r="E25" i="59"/>
  <c r="E25" i="49" s="1"/>
  <c r="M25" i="59"/>
  <c r="M25" i="49" s="1"/>
  <c r="U25" i="59"/>
  <c r="U25" i="49" s="1"/>
  <c r="G28" i="59"/>
  <c r="G28" i="49" s="1"/>
  <c r="O28" i="59"/>
  <c r="O28" i="49" s="1"/>
  <c r="W28" i="59"/>
  <c r="W28" i="49" s="1"/>
  <c r="I31" i="59"/>
  <c r="I31" i="49" s="1"/>
  <c r="Q31" i="59"/>
  <c r="Q31" i="49" s="1"/>
  <c r="Y31" i="59"/>
  <c r="Y31" i="49" s="1"/>
  <c r="T25" i="59"/>
  <c r="T25" i="49" s="1"/>
  <c r="L22" i="59"/>
  <c r="L22" i="49" s="1"/>
  <c r="T22" i="59"/>
  <c r="T22" i="49" s="1"/>
  <c r="F25" i="59"/>
  <c r="F25" i="49" s="1"/>
  <c r="N25" i="59"/>
  <c r="N25" i="49" s="1"/>
  <c r="V25" i="59"/>
  <c r="V25" i="49" s="1"/>
  <c r="J31" i="59"/>
  <c r="J31" i="49" s="1"/>
  <c r="R31" i="59"/>
  <c r="R31" i="49" s="1"/>
  <c r="E22" i="59"/>
  <c r="E22" i="49" s="1"/>
  <c r="M22" i="59"/>
  <c r="M22" i="49" s="1"/>
  <c r="U22" i="59"/>
  <c r="U22" i="49" s="1"/>
  <c r="G25" i="59"/>
  <c r="G25" i="49" s="1"/>
  <c r="O25" i="59"/>
  <c r="O25" i="49" s="1"/>
  <c r="W25" i="59"/>
  <c r="W25" i="49" s="1"/>
  <c r="L25" i="59"/>
  <c r="L25" i="49" s="1"/>
  <c r="F22" i="59"/>
  <c r="F22" i="49" s="1"/>
  <c r="N22" i="59"/>
  <c r="N22" i="49" s="1"/>
  <c r="V22" i="59"/>
  <c r="V22" i="49" s="1"/>
  <c r="H25" i="59"/>
  <c r="H25" i="49" s="1"/>
  <c r="P25" i="59"/>
  <c r="P25" i="49" s="1"/>
  <c r="X25" i="59"/>
  <c r="X25" i="49" s="1"/>
  <c r="J28" i="59"/>
  <c r="J28" i="49" s="1"/>
  <c r="R28" i="59"/>
  <c r="R28" i="49" s="1"/>
  <c r="L31" i="59"/>
  <c r="L31" i="49" s="1"/>
  <c r="T31" i="59"/>
  <c r="T31" i="49" s="1"/>
  <c r="G22" i="59"/>
  <c r="G22" i="49" s="1"/>
  <c r="O22" i="59"/>
  <c r="O22" i="49" s="1"/>
  <c r="W22" i="59"/>
  <c r="W22" i="49" s="1"/>
  <c r="I25" i="59"/>
  <c r="I25" i="49" s="1"/>
  <c r="Q25" i="59"/>
  <c r="Q25" i="49" s="1"/>
  <c r="Y25" i="59"/>
  <c r="Y25" i="49" s="1"/>
  <c r="K28" i="59"/>
  <c r="K28" i="49" s="1"/>
  <c r="E31" i="59"/>
  <c r="E31" i="49" s="1"/>
  <c r="M31" i="59"/>
  <c r="M31" i="49" s="1"/>
  <c r="U31" i="59"/>
  <c r="U31" i="49" s="1"/>
  <c r="F31" i="59"/>
  <c r="F31" i="49" s="1"/>
  <c r="N31" i="59"/>
  <c r="N31" i="49" s="1"/>
  <c r="J25" i="59"/>
  <c r="J25" i="49" s="1"/>
  <c r="R25" i="59"/>
  <c r="R25" i="49" s="1"/>
  <c r="I22" i="59"/>
  <c r="I22" i="49" s="1"/>
  <c r="Q22" i="59"/>
  <c r="Q22" i="49" s="1"/>
  <c r="K25" i="59"/>
  <c r="K25" i="49" s="1"/>
  <c r="R22" i="58"/>
  <c r="K22" i="58"/>
  <c r="S22" i="58"/>
  <c r="E25" i="58"/>
  <c r="M25" i="58"/>
  <c r="U25" i="58"/>
  <c r="G28" i="58"/>
  <c r="O28" i="58"/>
  <c r="W28" i="58"/>
  <c r="I31" i="58"/>
  <c r="Q31" i="58"/>
  <c r="Y31" i="58"/>
  <c r="L22" i="58"/>
  <c r="T22" i="58"/>
  <c r="F25" i="58"/>
  <c r="N25" i="58"/>
  <c r="V25" i="58"/>
  <c r="J31" i="58"/>
  <c r="R31" i="58"/>
  <c r="C19" i="58"/>
  <c r="C20" i="58" s="1"/>
  <c r="E22" i="58"/>
  <c r="M22" i="58"/>
  <c r="U22" i="58"/>
  <c r="G25" i="58"/>
  <c r="O25" i="58"/>
  <c r="W25" i="58"/>
  <c r="K31" i="58"/>
  <c r="S31" i="58"/>
  <c r="F22" i="58"/>
  <c r="N22" i="58"/>
  <c r="V22" i="58"/>
  <c r="H25" i="58"/>
  <c r="P25" i="58"/>
  <c r="X25" i="58"/>
  <c r="J28" i="58"/>
  <c r="R28" i="58"/>
  <c r="L31" i="58"/>
  <c r="T31" i="58"/>
  <c r="G22" i="58"/>
  <c r="O22" i="58"/>
  <c r="W22" i="58"/>
  <c r="I25" i="58"/>
  <c r="Q25" i="58"/>
  <c r="Y25" i="58"/>
  <c r="K28" i="58"/>
  <c r="E31" i="58"/>
  <c r="M31" i="58"/>
  <c r="U31" i="58"/>
  <c r="H22" i="58"/>
  <c r="P22" i="58"/>
  <c r="X22" i="58"/>
  <c r="J25" i="58"/>
  <c r="R25" i="58"/>
  <c r="F31" i="58"/>
  <c r="N31" i="58"/>
  <c r="V31" i="58"/>
  <c r="I22" i="58"/>
  <c r="Q22" i="58"/>
  <c r="K25" i="58"/>
  <c r="G31" i="58"/>
  <c r="O31" i="58"/>
  <c r="J22" i="57"/>
  <c r="L22" i="57"/>
  <c r="T22" i="57"/>
  <c r="F25" i="57"/>
  <c r="N25" i="57"/>
  <c r="V25" i="57"/>
  <c r="H28" i="57"/>
  <c r="P28" i="57"/>
  <c r="X28" i="57"/>
  <c r="J31" i="57"/>
  <c r="R22" i="57"/>
  <c r="K22" i="57"/>
  <c r="E22" i="57"/>
  <c r="M22" i="57"/>
  <c r="U22" i="57"/>
  <c r="G25" i="57"/>
  <c r="O25" i="57"/>
  <c r="W25" i="57"/>
  <c r="I28" i="57"/>
  <c r="Q28" i="57"/>
  <c r="Y28" i="57"/>
  <c r="F22" i="57"/>
  <c r="N22" i="57"/>
  <c r="V22" i="57"/>
  <c r="X25" i="57"/>
  <c r="J28" i="57"/>
  <c r="R28" i="57"/>
  <c r="G22" i="57"/>
  <c r="O22" i="57"/>
  <c r="W22" i="57"/>
  <c r="I25" i="57"/>
  <c r="Q25" i="57"/>
  <c r="Y25" i="57"/>
  <c r="K28" i="57"/>
  <c r="S28" i="57"/>
  <c r="S22" i="57"/>
  <c r="H22" i="57"/>
  <c r="P22" i="57"/>
  <c r="X22" i="57"/>
  <c r="J25" i="57"/>
  <c r="R25" i="57"/>
  <c r="L28" i="57"/>
  <c r="T28" i="57"/>
  <c r="I22" i="57"/>
  <c r="Q22" i="57"/>
  <c r="K25" i="57"/>
  <c r="E28" i="57"/>
  <c r="M28" i="57"/>
  <c r="F28" i="56"/>
  <c r="N28" i="56"/>
  <c r="V28" i="56"/>
  <c r="K22" i="56"/>
  <c r="S22" i="56"/>
  <c r="E25" i="56"/>
  <c r="M25" i="56"/>
  <c r="U25" i="56"/>
  <c r="G28" i="56"/>
  <c r="O28" i="56"/>
  <c r="W28" i="56"/>
  <c r="I31" i="56"/>
  <c r="Q31" i="56"/>
  <c r="Y31" i="56"/>
  <c r="J22" i="56"/>
  <c r="R22" i="56"/>
  <c r="L22" i="56"/>
  <c r="T22" i="56"/>
  <c r="F25" i="56"/>
  <c r="N25" i="56"/>
  <c r="V25" i="56"/>
  <c r="H28" i="56"/>
  <c r="P28" i="56"/>
  <c r="X28" i="56"/>
  <c r="J31" i="56"/>
  <c r="R31" i="56"/>
  <c r="E22" i="56"/>
  <c r="M22" i="56"/>
  <c r="U22" i="56"/>
  <c r="G25" i="56"/>
  <c r="O25" i="56"/>
  <c r="W25" i="56"/>
  <c r="I28" i="56"/>
  <c r="Q28" i="56"/>
  <c r="Y28" i="56"/>
  <c r="K31" i="56"/>
  <c r="S31" i="56"/>
  <c r="R28" i="56"/>
  <c r="F22" i="56"/>
  <c r="N22" i="56"/>
  <c r="V22" i="56"/>
  <c r="H25" i="56"/>
  <c r="P25" i="56"/>
  <c r="X25" i="56"/>
  <c r="J28" i="56"/>
  <c r="G22" i="56"/>
  <c r="O22" i="56"/>
  <c r="W22" i="56"/>
  <c r="I25" i="56"/>
  <c r="Q25" i="56"/>
  <c r="Y25" i="56"/>
  <c r="K28" i="56"/>
  <c r="S28" i="56"/>
  <c r="E31" i="56"/>
  <c r="M31" i="56"/>
  <c r="U31" i="56"/>
  <c r="H22" i="56"/>
  <c r="P22" i="56"/>
  <c r="X22" i="56"/>
  <c r="J25" i="56"/>
  <c r="L28" i="56"/>
  <c r="T28" i="56"/>
  <c r="I22" i="56"/>
  <c r="Q22" i="56"/>
  <c r="K25" i="56"/>
  <c r="E28" i="56"/>
  <c r="M28" i="56"/>
  <c r="G31" i="56"/>
  <c r="O31" i="56"/>
  <c r="Y32" i="55"/>
  <c r="X32" i="55"/>
  <c r="W32" i="55"/>
  <c r="V32" i="55"/>
  <c r="U32" i="55"/>
  <c r="T32" i="55"/>
  <c r="S32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C32" i="55"/>
  <c r="D31" i="55"/>
  <c r="B31" i="55"/>
  <c r="Y29" i="55"/>
  <c r="X29" i="55"/>
  <c r="W29" i="55"/>
  <c r="V29" i="55"/>
  <c r="U29" i="55"/>
  <c r="T29" i="55"/>
  <c r="S29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C29" i="55"/>
  <c r="D28" i="55"/>
  <c r="B28" i="55"/>
  <c r="Y26" i="55"/>
  <c r="X26" i="55"/>
  <c r="W26" i="55"/>
  <c r="V26" i="55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C26" i="55"/>
  <c r="D25" i="55"/>
  <c r="B25" i="55"/>
  <c r="Y23" i="55"/>
  <c r="X23" i="55"/>
  <c r="W23" i="55"/>
  <c r="V23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C23" i="55"/>
  <c r="D22" i="55"/>
  <c r="B22" i="55"/>
  <c r="D19" i="55"/>
  <c r="B19" i="55"/>
  <c r="C28" i="55"/>
  <c r="C25" i="55"/>
  <c r="C23" i="34"/>
  <c r="C22" i="55"/>
  <c r="R19" i="59" l="1"/>
  <c r="R19" i="49" s="1"/>
  <c r="T19" i="59"/>
  <c r="T19" i="49" s="1"/>
  <c r="O19" i="58"/>
  <c r="G19" i="58"/>
  <c r="I19" i="59"/>
  <c r="I19" i="49" s="1"/>
  <c r="I19" i="60"/>
  <c r="I19" i="50" s="1"/>
  <c r="M19" i="61"/>
  <c r="M19" i="51" s="1"/>
  <c r="M19" i="59"/>
  <c r="M19" i="49" s="1"/>
  <c r="O19" i="62"/>
  <c r="O19" i="52" s="1"/>
  <c r="F19" i="62"/>
  <c r="F19" i="52" s="1"/>
  <c r="AP19" i="62"/>
  <c r="AP19" i="52" s="1"/>
  <c r="E19" i="59"/>
  <c r="E20" i="59" s="1"/>
  <c r="G19" i="62"/>
  <c r="G19" i="52" s="1"/>
  <c r="AA19" i="62"/>
  <c r="AA19" i="52" s="1"/>
  <c r="Y19" i="59"/>
  <c r="Y19" i="49" s="1"/>
  <c r="AF19" i="62"/>
  <c r="AF20" i="62" s="1"/>
  <c r="Q19" i="59"/>
  <c r="Q19" i="49" s="1"/>
  <c r="U19" i="62"/>
  <c r="U19" i="52" s="1"/>
  <c r="AO19" i="62"/>
  <c r="AO20" i="62" s="1"/>
  <c r="M19" i="62"/>
  <c r="M19" i="52" s="1"/>
  <c r="S19" i="62"/>
  <c r="S19" i="52" s="1"/>
  <c r="L19" i="59"/>
  <c r="L19" i="49" s="1"/>
  <c r="J19" i="59"/>
  <c r="J19" i="49" s="1"/>
  <c r="E19" i="62"/>
  <c r="E20" i="62" s="1"/>
  <c r="K19" i="62"/>
  <c r="K19" i="52" s="1"/>
  <c r="V19" i="61"/>
  <c r="V19" i="51" s="1"/>
  <c r="E19" i="61"/>
  <c r="E20" i="61" s="1"/>
  <c r="T19" i="61"/>
  <c r="T19" i="51" s="1"/>
  <c r="R19" i="61"/>
  <c r="R19" i="51" s="1"/>
  <c r="T19" i="62"/>
  <c r="T19" i="52" s="1"/>
  <c r="P19" i="62"/>
  <c r="P19" i="52" s="1"/>
  <c r="Y19" i="62"/>
  <c r="Y19" i="52" s="1"/>
  <c r="AJ19" i="62"/>
  <c r="AR19" i="62"/>
  <c r="AR19" i="52" s="1"/>
  <c r="AU19" i="62"/>
  <c r="AU19" i="52" s="1"/>
  <c r="BA19" i="62"/>
  <c r="BA20" i="62" s="1"/>
  <c r="AA58" i="62"/>
  <c r="AA58" i="52" s="1"/>
  <c r="Z58" i="62"/>
  <c r="Z58" i="52" s="1"/>
  <c r="M58" i="62"/>
  <c r="M58" i="52" s="1"/>
  <c r="AG58" i="62"/>
  <c r="AG58" i="52" s="1"/>
  <c r="O58" i="62"/>
  <c r="O58" i="52" s="1"/>
  <c r="J58" i="62"/>
  <c r="J58" i="52" s="1"/>
  <c r="AR58" i="62"/>
  <c r="AR58" i="52" s="1"/>
  <c r="Y58" i="62"/>
  <c r="Y58" i="52" s="1"/>
  <c r="G58" i="62"/>
  <c r="G58" i="52" s="1"/>
  <c r="AZ58" i="62"/>
  <c r="AZ58" i="52" s="1"/>
  <c r="F58" i="62"/>
  <c r="F58" i="52" s="1"/>
  <c r="V58" i="62"/>
  <c r="V58" i="52" s="1"/>
  <c r="K58" i="62"/>
  <c r="K58" i="52" s="1"/>
  <c r="AQ58" i="62"/>
  <c r="AQ58" i="52" s="1"/>
  <c r="X58" i="62"/>
  <c r="X58" i="52" s="1"/>
  <c r="Q58" i="62"/>
  <c r="Q58" i="52" s="1"/>
  <c r="BB58" i="62"/>
  <c r="BB58" i="52" s="1"/>
  <c r="AN58" i="62"/>
  <c r="AN58" i="52" s="1"/>
  <c r="E58" i="62"/>
  <c r="E58" i="52" s="1"/>
  <c r="I58" i="62"/>
  <c r="I58" i="52" s="1"/>
  <c r="AT58" i="62"/>
  <c r="AT58" i="52" s="1"/>
  <c r="AC58" i="62"/>
  <c r="AC58" i="52" s="1"/>
  <c r="U58" i="62"/>
  <c r="U58" i="52" s="1"/>
  <c r="AJ58" i="62"/>
  <c r="AJ58" i="52" s="1"/>
  <c r="L58" i="62"/>
  <c r="L58" i="52" s="1"/>
  <c r="AB58" i="62"/>
  <c r="AB58" i="52" s="1"/>
  <c r="AL58" i="62"/>
  <c r="AL58" i="52" s="1"/>
  <c r="AU58" i="62"/>
  <c r="AU58" i="52" s="1"/>
  <c r="BA58" i="62"/>
  <c r="BA58" i="52" s="1"/>
  <c r="S58" i="62"/>
  <c r="S58" i="52" s="1"/>
  <c r="R58" i="62"/>
  <c r="R58" i="52" s="1"/>
  <c r="AI58" i="62"/>
  <c r="AI58" i="52" s="1"/>
  <c r="AY58" i="62"/>
  <c r="AY58" i="52" s="1"/>
  <c r="W58" i="62"/>
  <c r="W58" i="52" s="1"/>
  <c r="AM58" i="62"/>
  <c r="AM58" i="52" s="1"/>
  <c r="AP58" i="62"/>
  <c r="AP58" i="52" s="1"/>
  <c r="H58" i="62"/>
  <c r="H58" i="52" s="1"/>
  <c r="P58" i="62"/>
  <c r="P58" i="52" s="1"/>
  <c r="AH58" i="62"/>
  <c r="AH58" i="52" s="1"/>
  <c r="AX58" i="62"/>
  <c r="AX58" i="52" s="1"/>
  <c r="T58" i="62"/>
  <c r="T58" i="52" s="1"/>
  <c r="AK58" i="62"/>
  <c r="AK58" i="52" s="1"/>
  <c r="AW58" i="62"/>
  <c r="AW58" i="52" s="1"/>
  <c r="AE58" i="62"/>
  <c r="AE58" i="52" s="1"/>
  <c r="AD58" i="62"/>
  <c r="AD58" i="52" s="1"/>
  <c r="N58" i="62"/>
  <c r="N58" i="52" s="1"/>
  <c r="AF58" i="62"/>
  <c r="AF58" i="52" s="1"/>
  <c r="AV58" i="62"/>
  <c r="AV58" i="52" s="1"/>
  <c r="AO58" i="62"/>
  <c r="AO58" i="52" s="1"/>
  <c r="AS58" i="62"/>
  <c r="AS58" i="52" s="1"/>
  <c r="R19" i="60"/>
  <c r="R19" i="50" s="1"/>
  <c r="N19" i="61"/>
  <c r="N19" i="51" s="1"/>
  <c r="L19" i="61"/>
  <c r="L19" i="51" s="1"/>
  <c r="I19" i="62"/>
  <c r="I19" i="52" s="1"/>
  <c r="AI19" i="62"/>
  <c r="AI19" i="52" s="1"/>
  <c r="Z19" i="62"/>
  <c r="Z19" i="52" s="1"/>
  <c r="AM19" i="62"/>
  <c r="AM20" i="62" s="1"/>
  <c r="AS19" i="62"/>
  <c r="AS20" i="62" s="1"/>
  <c r="C35" i="62"/>
  <c r="AC34" i="62"/>
  <c r="AI34" i="62"/>
  <c r="M34" i="62"/>
  <c r="AA34" i="62"/>
  <c r="AH34" i="62"/>
  <c r="AN34" i="62"/>
  <c r="AM34" i="62"/>
  <c r="N34" i="62"/>
  <c r="K34" i="62"/>
  <c r="AQ34" i="62"/>
  <c r="AY34" i="62"/>
  <c r="T34" i="62"/>
  <c r="AW34" i="62"/>
  <c r="AE34" i="62"/>
  <c r="L34" i="62"/>
  <c r="X34" i="62"/>
  <c r="AZ34" i="62"/>
  <c r="AP34" i="62"/>
  <c r="F34" i="62"/>
  <c r="AO34" i="62"/>
  <c r="W34" i="62"/>
  <c r="AS34" i="62"/>
  <c r="AG34" i="62"/>
  <c r="O34" i="62"/>
  <c r="AK34" i="62"/>
  <c r="V34" i="62"/>
  <c r="AU34" i="62"/>
  <c r="R34" i="62"/>
  <c r="AF34" i="62"/>
  <c r="Y34" i="62"/>
  <c r="G34" i="62"/>
  <c r="AX34" i="62"/>
  <c r="AD34" i="62"/>
  <c r="U34" i="62"/>
  <c r="P34" i="62"/>
  <c r="BB34" i="62"/>
  <c r="AL34" i="62"/>
  <c r="S34" i="62"/>
  <c r="Q34" i="62"/>
  <c r="AT34" i="62"/>
  <c r="AV34" i="62"/>
  <c r="H34" i="62"/>
  <c r="AR34" i="62"/>
  <c r="AB34" i="62"/>
  <c r="E34" i="62"/>
  <c r="I34" i="62"/>
  <c r="AJ34" i="62"/>
  <c r="J34" i="62"/>
  <c r="BA34" i="62"/>
  <c r="Z34" i="62"/>
  <c r="AT40" i="62"/>
  <c r="AT40" i="52" s="1"/>
  <c r="K40" i="62"/>
  <c r="K40" i="52" s="1"/>
  <c r="M40" i="62"/>
  <c r="M40" i="52" s="1"/>
  <c r="AZ40" i="62"/>
  <c r="AZ40" i="52" s="1"/>
  <c r="T40" i="62"/>
  <c r="T40" i="52" s="1"/>
  <c r="Z40" i="62"/>
  <c r="Z40" i="52" s="1"/>
  <c r="N40" i="62"/>
  <c r="N40" i="52" s="1"/>
  <c r="AB40" i="62"/>
  <c r="AB40" i="52" s="1"/>
  <c r="AW40" i="62"/>
  <c r="AW40" i="52" s="1"/>
  <c r="AE40" i="62"/>
  <c r="AE40" i="52" s="1"/>
  <c r="BB40" i="62"/>
  <c r="BB40" i="52" s="1"/>
  <c r="AC40" i="62"/>
  <c r="AC40" i="52" s="1"/>
  <c r="BA40" i="62"/>
  <c r="BA40" i="52" s="1"/>
  <c r="R40" i="62"/>
  <c r="R40" i="52" s="1"/>
  <c r="AQ40" i="62"/>
  <c r="AQ40" i="52" s="1"/>
  <c r="AA40" i="62"/>
  <c r="AA40" i="52" s="1"/>
  <c r="AN40" i="62"/>
  <c r="AN40" i="52" s="1"/>
  <c r="AO40" i="62"/>
  <c r="AO40" i="52" s="1"/>
  <c r="W40" i="62"/>
  <c r="W40" i="52" s="1"/>
  <c r="AG40" i="62"/>
  <c r="AG40" i="52" s="1"/>
  <c r="O40" i="62"/>
  <c r="O40" i="52" s="1"/>
  <c r="AM40" i="62"/>
  <c r="AM40" i="52" s="1"/>
  <c r="H40" i="62"/>
  <c r="H40" i="52" s="1"/>
  <c r="AL40" i="62"/>
  <c r="AL40" i="52" s="1"/>
  <c r="AD40" i="62"/>
  <c r="AD40" i="52" s="1"/>
  <c r="X40" i="62"/>
  <c r="X40" i="52" s="1"/>
  <c r="S40" i="62"/>
  <c r="S40" i="52" s="1"/>
  <c r="AY40" i="62"/>
  <c r="AY40" i="52" s="1"/>
  <c r="Y40" i="62"/>
  <c r="Y40" i="52" s="1"/>
  <c r="G40" i="62"/>
  <c r="G40" i="52" s="1"/>
  <c r="AS40" i="62"/>
  <c r="AS40" i="52" s="1"/>
  <c r="F40" i="62"/>
  <c r="F40" i="52" s="1"/>
  <c r="AP40" i="62"/>
  <c r="AP40" i="52" s="1"/>
  <c r="AX40" i="62"/>
  <c r="AX40" i="52" s="1"/>
  <c r="Q40" i="62"/>
  <c r="Q40" i="52" s="1"/>
  <c r="L40" i="62"/>
  <c r="L40" i="52" s="1"/>
  <c r="AF40" i="62"/>
  <c r="AF40" i="52" s="1"/>
  <c r="U40" i="62"/>
  <c r="U40" i="52" s="1"/>
  <c r="E40" i="62"/>
  <c r="E40" i="52" s="1"/>
  <c r="I40" i="62"/>
  <c r="I40" i="52" s="1"/>
  <c r="V40" i="62"/>
  <c r="V40" i="52" s="1"/>
  <c r="AI40" i="62"/>
  <c r="AI40" i="52" s="1"/>
  <c r="P40" i="62"/>
  <c r="P40" i="52" s="1"/>
  <c r="AV40" i="62"/>
  <c r="AV40" i="52" s="1"/>
  <c r="AK40" i="62"/>
  <c r="AK40" i="52" s="1"/>
  <c r="AJ40" i="62"/>
  <c r="AJ40" i="52" s="1"/>
  <c r="AU40" i="62"/>
  <c r="AU40" i="52" s="1"/>
  <c r="AH40" i="62"/>
  <c r="AH40" i="52" s="1"/>
  <c r="J40" i="62"/>
  <c r="J40" i="52" s="1"/>
  <c r="AR40" i="62"/>
  <c r="AR40" i="52" s="1"/>
  <c r="U19" i="60"/>
  <c r="U19" i="50" s="1"/>
  <c r="T19" i="60"/>
  <c r="T19" i="50" s="1"/>
  <c r="J19" i="60"/>
  <c r="J19" i="50" s="1"/>
  <c r="F19" i="61"/>
  <c r="F19" i="51" s="1"/>
  <c r="AZ19" i="62"/>
  <c r="AZ20" i="62" s="1"/>
  <c r="AQ19" i="62"/>
  <c r="AE19" i="62"/>
  <c r="AE20" i="62" s="1"/>
  <c r="AK19" i="62"/>
  <c r="AK20" i="62" s="1"/>
  <c r="AJ43" i="62"/>
  <c r="AJ43" i="52" s="1"/>
  <c r="AU43" i="62"/>
  <c r="AU43" i="52" s="1"/>
  <c r="AB43" i="62"/>
  <c r="AB43" i="52" s="1"/>
  <c r="M43" i="62"/>
  <c r="M43" i="52" s="1"/>
  <c r="S43" i="62"/>
  <c r="S43" i="52" s="1"/>
  <c r="AR43" i="62"/>
  <c r="AR43" i="52" s="1"/>
  <c r="J43" i="62"/>
  <c r="J43" i="52" s="1"/>
  <c r="X43" i="62"/>
  <c r="X43" i="52" s="1"/>
  <c r="AM43" i="62"/>
  <c r="AM43" i="52" s="1"/>
  <c r="R43" i="62"/>
  <c r="R43" i="52" s="1"/>
  <c r="AK43" i="62"/>
  <c r="AK43" i="52" s="1"/>
  <c r="P43" i="62"/>
  <c r="P43" i="52" s="1"/>
  <c r="AD43" i="62"/>
  <c r="AD43" i="52" s="1"/>
  <c r="AW43" i="62"/>
  <c r="AW43" i="52" s="1"/>
  <c r="AE43" i="62"/>
  <c r="AE43" i="52" s="1"/>
  <c r="F43" i="62"/>
  <c r="F43" i="52" s="1"/>
  <c r="N43" i="62"/>
  <c r="N43" i="52" s="1"/>
  <c r="AC43" i="62"/>
  <c r="AC43" i="52" s="1"/>
  <c r="AQ43" i="62"/>
  <c r="AQ43" i="52" s="1"/>
  <c r="L43" i="62"/>
  <c r="L43" i="52" s="1"/>
  <c r="AT43" i="62"/>
  <c r="AT43" i="52" s="1"/>
  <c r="AO43" i="62"/>
  <c r="AO43" i="52" s="1"/>
  <c r="W43" i="62"/>
  <c r="W43" i="52" s="1"/>
  <c r="Z43" i="62"/>
  <c r="Z43" i="52" s="1"/>
  <c r="AA43" i="62"/>
  <c r="AA43" i="52" s="1"/>
  <c r="AP43" i="62"/>
  <c r="AP43" i="52" s="1"/>
  <c r="BB43" i="62"/>
  <c r="BB43" i="52" s="1"/>
  <c r="U43" i="62"/>
  <c r="U43" i="52" s="1"/>
  <c r="AF43" i="62"/>
  <c r="AF43" i="52" s="1"/>
  <c r="K43" i="62"/>
  <c r="K43" i="52" s="1"/>
  <c r="V43" i="62"/>
  <c r="V43" i="52" s="1"/>
  <c r="AI43" i="62"/>
  <c r="AI43" i="52" s="1"/>
  <c r="AG43" i="62"/>
  <c r="AG43" i="52" s="1"/>
  <c r="O43" i="62"/>
  <c r="O43" i="52" s="1"/>
  <c r="AY43" i="62"/>
  <c r="AY43" i="52" s="1"/>
  <c r="AN43" i="62"/>
  <c r="AN43" i="52" s="1"/>
  <c r="BA43" i="62"/>
  <c r="BA43" i="52" s="1"/>
  <c r="AH43" i="62"/>
  <c r="AH43" i="52" s="1"/>
  <c r="AL43" i="62"/>
  <c r="AL43" i="52" s="1"/>
  <c r="E43" i="62"/>
  <c r="E43" i="52" s="1"/>
  <c r="Y43" i="62"/>
  <c r="Y43" i="52" s="1"/>
  <c r="G43" i="62"/>
  <c r="G43" i="52" s="1"/>
  <c r="AZ43" i="62"/>
  <c r="AZ43" i="52" s="1"/>
  <c r="H43" i="62"/>
  <c r="H43" i="52" s="1"/>
  <c r="AS43" i="62"/>
  <c r="AS43" i="52" s="1"/>
  <c r="AV43" i="62"/>
  <c r="AV43" i="52" s="1"/>
  <c r="I43" i="62"/>
  <c r="I43" i="52" s="1"/>
  <c r="Q43" i="62"/>
  <c r="Q43" i="52" s="1"/>
  <c r="AX43" i="62"/>
  <c r="AX43" i="52" s="1"/>
  <c r="T43" i="62"/>
  <c r="T43" i="52" s="1"/>
  <c r="O19" i="60"/>
  <c r="O19" i="50" s="1"/>
  <c r="M19" i="60"/>
  <c r="M19" i="50" s="1"/>
  <c r="L19" i="60"/>
  <c r="L19" i="50" s="1"/>
  <c r="AH19" i="62"/>
  <c r="AW19" i="62"/>
  <c r="AW20" i="62" s="1"/>
  <c r="BB19" i="62"/>
  <c r="BB20" i="62" s="1"/>
  <c r="AC19" i="62"/>
  <c r="AC20" i="62" s="1"/>
  <c r="AB61" i="62"/>
  <c r="AB61" i="52" s="1"/>
  <c r="Y61" i="62"/>
  <c r="Y61" i="52" s="1"/>
  <c r="G61" i="62"/>
  <c r="G61" i="52" s="1"/>
  <c r="AS61" i="62"/>
  <c r="AS61" i="52" s="1"/>
  <c r="U61" i="62"/>
  <c r="U61" i="52" s="1"/>
  <c r="AN61" i="62"/>
  <c r="AN61" i="52" s="1"/>
  <c r="AP61" i="62"/>
  <c r="AP61" i="52" s="1"/>
  <c r="Q61" i="62"/>
  <c r="Q61" i="52" s="1"/>
  <c r="BB61" i="62"/>
  <c r="BB61" i="52" s="1"/>
  <c r="AH61" i="62"/>
  <c r="AH61" i="52" s="1"/>
  <c r="R61" i="62"/>
  <c r="R61" i="52" s="1"/>
  <c r="AK61" i="62"/>
  <c r="AK61" i="52" s="1"/>
  <c r="I61" i="62"/>
  <c r="I61" i="52" s="1"/>
  <c r="AT61" i="62"/>
  <c r="AT61" i="52" s="1"/>
  <c r="T61" i="62"/>
  <c r="T61" i="52" s="1"/>
  <c r="AJ61" i="62"/>
  <c r="AJ61" i="52" s="1"/>
  <c r="BA61" i="62"/>
  <c r="BA61" i="52" s="1"/>
  <c r="AC61" i="62"/>
  <c r="AC61" i="52" s="1"/>
  <c r="AU61" i="62"/>
  <c r="AU61" i="52" s="1"/>
  <c r="AL61" i="62"/>
  <c r="AL61" i="52" s="1"/>
  <c r="H61" i="62"/>
  <c r="H61" i="52" s="1"/>
  <c r="AZ61" i="62"/>
  <c r="AZ61" i="52" s="1"/>
  <c r="L61" i="62"/>
  <c r="L61" i="52" s="1"/>
  <c r="E61" i="62"/>
  <c r="E61" i="52" s="1"/>
  <c r="AQ61" i="62"/>
  <c r="AQ61" i="52" s="1"/>
  <c r="AI61" i="62"/>
  <c r="AI61" i="52" s="1"/>
  <c r="AM61" i="62"/>
  <c r="AM61" i="52" s="1"/>
  <c r="AD61" i="62"/>
  <c r="AD61" i="52" s="1"/>
  <c r="AR61" i="62"/>
  <c r="AR61" i="52" s="1"/>
  <c r="O61" i="62"/>
  <c r="O61" i="52" s="1"/>
  <c r="Z61" i="62"/>
  <c r="Z61" i="52" s="1"/>
  <c r="AX61" i="62"/>
  <c r="AX61" i="52" s="1"/>
  <c r="M61" i="62"/>
  <c r="M61" i="52" s="1"/>
  <c r="P61" i="62"/>
  <c r="P61" i="52" s="1"/>
  <c r="AW61" i="62"/>
  <c r="AW61" i="52" s="1"/>
  <c r="AE61" i="62"/>
  <c r="AE61" i="52" s="1"/>
  <c r="V61" i="62"/>
  <c r="V61" i="52" s="1"/>
  <c r="AF61" i="62"/>
  <c r="AF61" i="52" s="1"/>
  <c r="K61" i="62"/>
  <c r="K61" i="52" s="1"/>
  <c r="F61" i="62"/>
  <c r="F61" i="52" s="1"/>
  <c r="AY61" i="62"/>
  <c r="AY61" i="52" s="1"/>
  <c r="AO61" i="62"/>
  <c r="AO61" i="52" s="1"/>
  <c r="W61" i="62"/>
  <c r="W61" i="52" s="1"/>
  <c r="N61" i="62"/>
  <c r="N61" i="52" s="1"/>
  <c r="S61" i="62"/>
  <c r="S61" i="52" s="1"/>
  <c r="J61" i="62"/>
  <c r="J61" i="52" s="1"/>
  <c r="AA61" i="62"/>
  <c r="AA61" i="52" s="1"/>
  <c r="AV61" i="62"/>
  <c r="AV61" i="52" s="1"/>
  <c r="AG61" i="62"/>
  <c r="AG61" i="52" s="1"/>
  <c r="X61" i="62"/>
  <c r="X61" i="52" s="1"/>
  <c r="G19" i="60"/>
  <c r="G19" i="50" s="1"/>
  <c r="E19" i="60"/>
  <c r="E20" i="60" s="1"/>
  <c r="O19" i="61"/>
  <c r="O19" i="51" s="1"/>
  <c r="Q19" i="62"/>
  <c r="Q19" i="52" s="1"/>
  <c r="V19" i="62"/>
  <c r="V19" i="52" s="1"/>
  <c r="AY19" i="62"/>
  <c r="AY20" i="62" s="1"/>
  <c r="AG19" i="62"/>
  <c r="AG20" i="62" s="1"/>
  <c r="AT19" i="62"/>
  <c r="AT19" i="52" s="1"/>
  <c r="W19" i="62"/>
  <c r="W19" i="52" s="1"/>
  <c r="AR37" i="62"/>
  <c r="AR37" i="52" s="1"/>
  <c r="AI37" i="62"/>
  <c r="AI37" i="52" s="1"/>
  <c r="Q37" i="62"/>
  <c r="Q37" i="52" s="1"/>
  <c r="AX37" i="62"/>
  <c r="AX37" i="52" s="1"/>
  <c r="AY37" i="62"/>
  <c r="AY37" i="52" s="1"/>
  <c r="AQ37" i="62"/>
  <c r="AQ37" i="52" s="1"/>
  <c r="T37" i="62"/>
  <c r="T37" i="52" s="1"/>
  <c r="AS37" i="62"/>
  <c r="AS37" i="52" s="1"/>
  <c r="U37" i="62"/>
  <c r="U37" i="52" s="1"/>
  <c r="I37" i="62"/>
  <c r="I37" i="52" s="1"/>
  <c r="AL37" i="62"/>
  <c r="AL37" i="52" s="1"/>
  <c r="P37" i="62"/>
  <c r="P37" i="52" s="1"/>
  <c r="BB37" i="62"/>
  <c r="BB37" i="52" s="1"/>
  <c r="AJ37" i="62"/>
  <c r="AJ37" i="52" s="1"/>
  <c r="AV37" i="62"/>
  <c r="AV37" i="52" s="1"/>
  <c r="AU37" i="62"/>
  <c r="AU37" i="52" s="1"/>
  <c r="AB37" i="62"/>
  <c r="AB37" i="52" s="1"/>
  <c r="AC37" i="62"/>
  <c r="AC37" i="52" s="1"/>
  <c r="V37" i="62"/>
  <c r="V37" i="52" s="1"/>
  <c r="L37" i="62"/>
  <c r="L37" i="52" s="1"/>
  <c r="J37" i="62"/>
  <c r="J37" i="52" s="1"/>
  <c r="AM37" i="62"/>
  <c r="AM37" i="52" s="1"/>
  <c r="R37" i="62"/>
  <c r="R37" i="52" s="1"/>
  <c r="N37" i="62"/>
  <c r="N37" i="52" s="1"/>
  <c r="AP37" i="62"/>
  <c r="AP37" i="52" s="1"/>
  <c r="AK37" i="62"/>
  <c r="AK37" i="52" s="1"/>
  <c r="AW37" i="62"/>
  <c r="AW37" i="52" s="1"/>
  <c r="AE37" i="62"/>
  <c r="AE37" i="52" s="1"/>
  <c r="F37" i="62"/>
  <c r="F37" i="52" s="1"/>
  <c r="AA37" i="62"/>
  <c r="AA37" i="52" s="1"/>
  <c r="BA37" i="62"/>
  <c r="BA37" i="52" s="1"/>
  <c r="AT37" i="62"/>
  <c r="AT37" i="52" s="1"/>
  <c r="G37" i="62"/>
  <c r="G37" i="52" s="1"/>
  <c r="AF37" i="62"/>
  <c r="AF37" i="52" s="1"/>
  <c r="AO37" i="62"/>
  <c r="AO37" i="52" s="1"/>
  <c r="W37" i="62"/>
  <c r="W37" i="52" s="1"/>
  <c r="M37" i="62"/>
  <c r="M37" i="52" s="1"/>
  <c r="AN37" i="62"/>
  <c r="AN37" i="52" s="1"/>
  <c r="E37" i="62"/>
  <c r="E37" i="52" s="1"/>
  <c r="AD37" i="62"/>
  <c r="AD37" i="52" s="1"/>
  <c r="X37" i="62"/>
  <c r="X37" i="52" s="1"/>
  <c r="K37" i="62"/>
  <c r="K37" i="52" s="1"/>
  <c r="AH37" i="62"/>
  <c r="AH37" i="52" s="1"/>
  <c r="AG37" i="62"/>
  <c r="AG37" i="52" s="1"/>
  <c r="O37" i="62"/>
  <c r="O37" i="52" s="1"/>
  <c r="Z37" i="62"/>
  <c r="Z37" i="52" s="1"/>
  <c r="AZ37" i="62"/>
  <c r="AZ37" i="52" s="1"/>
  <c r="S37" i="62"/>
  <c r="S37" i="52" s="1"/>
  <c r="H37" i="62"/>
  <c r="H37" i="52" s="1"/>
  <c r="Y37" i="62"/>
  <c r="Y37" i="52" s="1"/>
  <c r="G19" i="61"/>
  <c r="G19" i="51" s="1"/>
  <c r="R19" i="62"/>
  <c r="R19" i="52" s="1"/>
  <c r="X19" i="62"/>
  <c r="X19" i="52" s="1"/>
  <c r="N19" i="62"/>
  <c r="N19" i="52" s="1"/>
  <c r="AB19" i="62"/>
  <c r="AB20" i="62" s="1"/>
  <c r="AV19" i="62"/>
  <c r="AV19" i="52" s="1"/>
  <c r="AL19" i="62"/>
  <c r="AL20" i="62" s="1"/>
  <c r="C49" i="62"/>
  <c r="AQ55" i="62"/>
  <c r="AQ55" i="52" s="1"/>
  <c r="AG55" i="62"/>
  <c r="AG55" i="52" s="1"/>
  <c r="O55" i="62"/>
  <c r="O55" i="52" s="1"/>
  <c r="X55" i="62"/>
  <c r="X55" i="52" s="1"/>
  <c r="AA55" i="62"/>
  <c r="AA55" i="52" s="1"/>
  <c r="U55" i="62"/>
  <c r="U55" i="52" s="1"/>
  <c r="AV55" i="62"/>
  <c r="AV55" i="52" s="1"/>
  <c r="Y55" i="62"/>
  <c r="Y55" i="52" s="1"/>
  <c r="G55" i="62"/>
  <c r="G55" i="52" s="1"/>
  <c r="M55" i="62"/>
  <c r="M55" i="52" s="1"/>
  <c r="K55" i="62"/>
  <c r="K55" i="52" s="1"/>
  <c r="H55" i="62"/>
  <c r="H55" i="52" s="1"/>
  <c r="S55" i="62"/>
  <c r="S55" i="52" s="1"/>
  <c r="AR55" i="62"/>
  <c r="AR55" i="52" s="1"/>
  <c r="Q55" i="62"/>
  <c r="Q55" i="52" s="1"/>
  <c r="AT55" i="62"/>
  <c r="AT55" i="52" s="1"/>
  <c r="BB55" i="62"/>
  <c r="BB55" i="52" s="1"/>
  <c r="AZ55" i="62"/>
  <c r="AZ55" i="52" s="1"/>
  <c r="AX55" i="62"/>
  <c r="AX55" i="52" s="1"/>
  <c r="P55" i="62"/>
  <c r="P55" i="52" s="1"/>
  <c r="I55" i="62"/>
  <c r="I55" i="52" s="1"/>
  <c r="AJ55" i="62"/>
  <c r="AJ55" i="52" s="1"/>
  <c r="AP55" i="62"/>
  <c r="AP55" i="52" s="1"/>
  <c r="AL55" i="62"/>
  <c r="AL55" i="52" s="1"/>
  <c r="AH55" i="62"/>
  <c r="AH55" i="52" s="1"/>
  <c r="R55" i="62"/>
  <c r="R55" i="52" s="1"/>
  <c r="AO55" i="62"/>
  <c r="AO55" i="52" s="1"/>
  <c r="AK55" i="62"/>
  <c r="AK55" i="52" s="1"/>
  <c r="AC55" i="62"/>
  <c r="AC55" i="52" s="1"/>
  <c r="AU55" i="62"/>
  <c r="AU55" i="52" s="1"/>
  <c r="Z55" i="62"/>
  <c r="Z55" i="52" s="1"/>
  <c r="AB55" i="62"/>
  <c r="AB55" i="52" s="1"/>
  <c r="V55" i="62"/>
  <c r="V55" i="52" s="1"/>
  <c r="T55" i="62"/>
  <c r="T55" i="52" s="1"/>
  <c r="W55" i="62"/>
  <c r="W55" i="52" s="1"/>
  <c r="E55" i="62"/>
  <c r="E55" i="52" s="1"/>
  <c r="AD55" i="62"/>
  <c r="AD55" i="52" s="1"/>
  <c r="AM55" i="62"/>
  <c r="AM55" i="52" s="1"/>
  <c r="N55" i="62"/>
  <c r="N55" i="52" s="1"/>
  <c r="L55" i="62"/>
  <c r="L55" i="52" s="1"/>
  <c r="J55" i="62"/>
  <c r="J55" i="52" s="1"/>
  <c r="F55" i="62"/>
  <c r="F55" i="52" s="1"/>
  <c r="AN55" i="62"/>
  <c r="AN55" i="52" s="1"/>
  <c r="AW55" i="62"/>
  <c r="AW55" i="52" s="1"/>
  <c r="AE55" i="62"/>
  <c r="AE55" i="52" s="1"/>
  <c r="AS55" i="62"/>
  <c r="AS55" i="52" s="1"/>
  <c r="BA55" i="62"/>
  <c r="BA55" i="52" s="1"/>
  <c r="AY55" i="62"/>
  <c r="AY55" i="52" s="1"/>
  <c r="AF55" i="62"/>
  <c r="AF55" i="52" s="1"/>
  <c r="AI55" i="62"/>
  <c r="AI55" i="52" s="1"/>
  <c r="Q19" i="60"/>
  <c r="Q19" i="50" s="1"/>
  <c r="U19" i="61"/>
  <c r="U19" i="51" s="1"/>
  <c r="S19" i="61"/>
  <c r="S19" i="51" s="1"/>
  <c r="J19" i="62"/>
  <c r="J19" i="52" s="1"/>
  <c r="H19" i="62"/>
  <c r="H19" i="52" s="1"/>
  <c r="L19" i="62"/>
  <c r="L19" i="52" s="1"/>
  <c r="AX19" i="62"/>
  <c r="AX19" i="52" s="1"/>
  <c r="AN19" i="62"/>
  <c r="AD19" i="62"/>
  <c r="AD20" i="62" s="1"/>
  <c r="AI52" i="62"/>
  <c r="AI52" i="52" s="1"/>
  <c r="F52" i="62"/>
  <c r="F52" i="52" s="1"/>
  <c r="AH52" i="62"/>
  <c r="AH52" i="52" s="1"/>
  <c r="E52" i="62"/>
  <c r="E52" i="52" s="1"/>
  <c r="BB52" i="62"/>
  <c r="BB52" i="52" s="1"/>
  <c r="AA52" i="62"/>
  <c r="AA52" i="52" s="1"/>
  <c r="L52" i="62"/>
  <c r="L52" i="52" s="1"/>
  <c r="K52" i="62"/>
  <c r="K52" i="52" s="1"/>
  <c r="AQ52" i="62"/>
  <c r="AQ52" i="52" s="1"/>
  <c r="AJ52" i="62"/>
  <c r="AJ52" i="52" s="1"/>
  <c r="AM52" i="62"/>
  <c r="AM52" i="52" s="1"/>
  <c r="T52" i="62"/>
  <c r="T52" i="52" s="1"/>
  <c r="AB52" i="62"/>
  <c r="AB52" i="52" s="1"/>
  <c r="AS52" i="62"/>
  <c r="AS52" i="52" s="1"/>
  <c r="AX52" i="62"/>
  <c r="AX52" i="52" s="1"/>
  <c r="AW52" i="62"/>
  <c r="AW52" i="52" s="1"/>
  <c r="AE52" i="62"/>
  <c r="AE52" i="52" s="1"/>
  <c r="J52" i="62"/>
  <c r="J52" i="52" s="1"/>
  <c r="AR52" i="62"/>
  <c r="AR52" i="52" s="1"/>
  <c r="AL52" i="62"/>
  <c r="AL52" i="52" s="1"/>
  <c r="V52" i="62"/>
  <c r="V52" i="52" s="1"/>
  <c r="AO52" i="62"/>
  <c r="AO52" i="52" s="1"/>
  <c r="W52" i="62"/>
  <c r="W52" i="52" s="1"/>
  <c r="AY52" i="62"/>
  <c r="AY52" i="52" s="1"/>
  <c r="Z52" i="62"/>
  <c r="Z52" i="52" s="1"/>
  <c r="AG52" i="62"/>
  <c r="AG52" i="52" s="1"/>
  <c r="O52" i="62"/>
  <c r="O52" i="52" s="1"/>
  <c r="AN52" i="62"/>
  <c r="AN52" i="52" s="1"/>
  <c r="AD52" i="62"/>
  <c r="AD52" i="52" s="1"/>
  <c r="BA52" i="62"/>
  <c r="BA52" i="52" s="1"/>
  <c r="U52" i="62"/>
  <c r="U52" i="52" s="1"/>
  <c r="Y52" i="62"/>
  <c r="Y52" i="52" s="1"/>
  <c r="G52" i="62"/>
  <c r="G52" i="52" s="1"/>
  <c r="AC52" i="62"/>
  <c r="AC52" i="52" s="1"/>
  <c r="AU52" i="62"/>
  <c r="AU52" i="52" s="1"/>
  <c r="AF52" i="62"/>
  <c r="AF52" i="52" s="1"/>
  <c r="M52" i="62"/>
  <c r="M52" i="52" s="1"/>
  <c r="R52" i="62"/>
  <c r="R52" i="52" s="1"/>
  <c r="AK52" i="62"/>
  <c r="AK52" i="52" s="1"/>
  <c r="Q52" i="62"/>
  <c r="Q52" i="52" s="1"/>
  <c r="AZ52" i="62"/>
  <c r="AZ52" i="52" s="1"/>
  <c r="S52" i="62"/>
  <c r="S52" i="52" s="1"/>
  <c r="AT52" i="62"/>
  <c r="AT52" i="52" s="1"/>
  <c r="X52" i="62"/>
  <c r="X52" i="52" s="1"/>
  <c r="I52" i="62"/>
  <c r="I52" i="52" s="1"/>
  <c r="AP52" i="62"/>
  <c r="AP52" i="52" s="1"/>
  <c r="H52" i="62"/>
  <c r="H52" i="52" s="1"/>
  <c r="P52" i="62"/>
  <c r="P52" i="52" s="1"/>
  <c r="AV52" i="62"/>
  <c r="AV52" i="52" s="1"/>
  <c r="N52" i="62"/>
  <c r="N52" i="52" s="1"/>
  <c r="AP46" i="62"/>
  <c r="AP46" i="52" s="1"/>
  <c r="AB46" i="62"/>
  <c r="AB46" i="52" s="1"/>
  <c r="M46" i="62"/>
  <c r="M46" i="52" s="1"/>
  <c r="H46" i="62"/>
  <c r="H46" i="52" s="1"/>
  <c r="AS46" i="62"/>
  <c r="AS46" i="52" s="1"/>
  <c r="AQ46" i="62"/>
  <c r="AQ46" i="52" s="1"/>
  <c r="AA46" i="62"/>
  <c r="AA46" i="52" s="1"/>
  <c r="U46" i="62"/>
  <c r="U46" i="52" s="1"/>
  <c r="AM46" i="62"/>
  <c r="AM46" i="52" s="1"/>
  <c r="AR46" i="62"/>
  <c r="AR46" i="52" s="1"/>
  <c r="AO46" i="62"/>
  <c r="AO46" i="52" s="1"/>
  <c r="BA46" i="62"/>
  <c r="BA46" i="52" s="1"/>
  <c r="E46" i="62"/>
  <c r="E46" i="52" s="1"/>
  <c r="J46" i="62"/>
  <c r="J46" i="52" s="1"/>
  <c r="AW46" i="62"/>
  <c r="AW46" i="52" s="1"/>
  <c r="AE46" i="62"/>
  <c r="AE46" i="52" s="1"/>
  <c r="BB46" i="62"/>
  <c r="BB46" i="52" s="1"/>
  <c r="W46" i="62"/>
  <c r="W46" i="52" s="1"/>
  <c r="N46" i="62"/>
  <c r="N46" i="52" s="1"/>
  <c r="AD46" i="62"/>
  <c r="AD46" i="52" s="1"/>
  <c r="AK46" i="62"/>
  <c r="AK46" i="52" s="1"/>
  <c r="T46" i="62"/>
  <c r="T46" i="52" s="1"/>
  <c r="AV46" i="62"/>
  <c r="AV46" i="52" s="1"/>
  <c r="AF46" i="62"/>
  <c r="AF46" i="52" s="1"/>
  <c r="AX46" i="62"/>
  <c r="AX46" i="52" s="1"/>
  <c r="AL46" i="62"/>
  <c r="AL46" i="52" s="1"/>
  <c r="AJ46" i="62"/>
  <c r="AJ46" i="52" s="1"/>
  <c r="AG46" i="62"/>
  <c r="AG46" i="52" s="1"/>
  <c r="O46" i="62"/>
  <c r="O46" i="52" s="1"/>
  <c r="AI46" i="62"/>
  <c r="AI46" i="52" s="1"/>
  <c r="AH46" i="62"/>
  <c r="AH46" i="52" s="1"/>
  <c r="P46" i="62"/>
  <c r="P46" i="52" s="1"/>
  <c r="X46" i="62"/>
  <c r="X46" i="52" s="1"/>
  <c r="F46" i="62"/>
  <c r="F46" i="52" s="1"/>
  <c r="Y46" i="62"/>
  <c r="Y46" i="52" s="1"/>
  <c r="G46" i="62"/>
  <c r="G46" i="52" s="1"/>
  <c r="AU46" i="62"/>
  <c r="AU46" i="52" s="1"/>
  <c r="AC46" i="62"/>
  <c r="AC46" i="52" s="1"/>
  <c r="K46" i="62"/>
  <c r="K46" i="52" s="1"/>
  <c r="S46" i="62"/>
  <c r="S46" i="52" s="1"/>
  <c r="Z46" i="62"/>
  <c r="Z46" i="52" s="1"/>
  <c r="Q46" i="62"/>
  <c r="Q46" i="52" s="1"/>
  <c r="L46" i="62"/>
  <c r="L46" i="52" s="1"/>
  <c r="AY46" i="62"/>
  <c r="AY46" i="52" s="1"/>
  <c r="R46" i="62"/>
  <c r="R46" i="52" s="1"/>
  <c r="AT46" i="62"/>
  <c r="AT46" i="52" s="1"/>
  <c r="AZ46" i="62"/>
  <c r="AZ46" i="52" s="1"/>
  <c r="AN46" i="62"/>
  <c r="AN46" i="52" s="1"/>
  <c r="I46" i="62"/>
  <c r="I46" i="52" s="1"/>
  <c r="V46" i="62"/>
  <c r="V46" i="52" s="1"/>
  <c r="P19" i="61"/>
  <c r="P19" i="51" s="1"/>
  <c r="AX19" i="61"/>
  <c r="AX20" i="61" s="1"/>
  <c r="AO19" i="61"/>
  <c r="AO20" i="61" s="1"/>
  <c r="AL19" i="61"/>
  <c r="AL19" i="51" s="1"/>
  <c r="AR40" i="61"/>
  <c r="AR40" i="51" s="1"/>
  <c r="S40" i="61"/>
  <c r="S40" i="51" s="1"/>
  <c r="AX40" i="61"/>
  <c r="AX40" i="51" s="1"/>
  <c r="V40" i="61"/>
  <c r="V40" i="51" s="1"/>
  <c r="AI40" i="61"/>
  <c r="AI40" i="51" s="1"/>
  <c r="J40" i="61"/>
  <c r="J40" i="51" s="1"/>
  <c r="AH40" i="61"/>
  <c r="AH40" i="51" s="1"/>
  <c r="F40" i="61"/>
  <c r="F40" i="51" s="1"/>
  <c r="AD40" i="61"/>
  <c r="AD40" i="51" s="1"/>
  <c r="E40" i="61"/>
  <c r="E40" i="51" s="1"/>
  <c r="AS40" i="61"/>
  <c r="AS40" i="51" s="1"/>
  <c r="T40" i="61"/>
  <c r="T40" i="51" s="1"/>
  <c r="AJ40" i="61"/>
  <c r="AJ40" i="51" s="1"/>
  <c r="AV40" i="61"/>
  <c r="AV40" i="51" s="1"/>
  <c r="AE40" i="61"/>
  <c r="AE40" i="51" s="1"/>
  <c r="AM40" i="61"/>
  <c r="AM40" i="51" s="1"/>
  <c r="AN40" i="61"/>
  <c r="AN40" i="51" s="1"/>
  <c r="W40" i="61"/>
  <c r="W40" i="51" s="1"/>
  <c r="AZ40" i="61"/>
  <c r="AZ40" i="51" s="1"/>
  <c r="AY40" i="61"/>
  <c r="AY40" i="51" s="1"/>
  <c r="AW40" i="61"/>
  <c r="AW40" i="51" s="1"/>
  <c r="AF40" i="61"/>
  <c r="AF40" i="51" s="1"/>
  <c r="O40" i="61"/>
  <c r="O40" i="51" s="1"/>
  <c r="U40" i="61"/>
  <c r="U40" i="51" s="1"/>
  <c r="AO40" i="61"/>
  <c r="AO40" i="51" s="1"/>
  <c r="X40" i="61"/>
  <c r="X40" i="51" s="1"/>
  <c r="G40" i="61"/>
  <c r="G40" i="51" s="1"/>
  <c r="R40" i="61"/>
  <c r="R40" i="51" s="1"/>
  <c r="I40" i="61"/>
  <c r="I40" i="51" s="1"/>
  <c r="BA40" i="61"/>
  <c r="BA40" i="51" s="1"/>
  <c r="AT40" i="61"/>
  <c r="AT40" i="51" s="1"/>
  <c r="L40" i="61"/>
  <c r="L40" i="51" s="1"/>
  <c r="AG40" i="61"/>
  <c r="AG40" i="51" s="1"/>
  <c r="P40" i="61"/>
  <c r="P40" i="51" s="1"/>
  <c r="M40" i="61"/>
  <c r="M40" i="51" s="1"/>
  <c r="N40" i="61"/>
  <c r="N40" i="51" s="1"/>
  <c r="AC40" i="61"/>
  <c r="AC40" i="51" s="1"/>
  <c r="Z40" i="61"/>
  <c r="Z40" i="51" s="1"/>
  <c r="Y40" i="61"/>
  <c r="Y40" i="51" s="1"/>
  <c r="H40" i="61"/>
  <c r="H40" i="51" s="1"/>
  <c r="AA40" i="61"/>
  <c r="AA40" i="51" s="1"/>
  <c r="AB40" i="61"/>
  <c r="AB40" i="51" s="1"/>
  <c r="AQ40" i="61"/>
  <c r="AQ40" i="51" s="1"/>
  <c r="AK40" i="61"/>
  <c r="AK40" i="51" s="1"/>
  <c r="Q40" i="61"/>
  <c r="Q40" i="51" s="1"/>
  <c r="AU40" i="61"/>
  <c r="AU40" i="51" s="1"/>
  <c r="AL40" i="61"/>
  <c r="AL40" i="51" s="1"/>
  <c r="AP40" i="61"/>
  <c r="AP40" i="51" s="1"/>
  <c r="BB40" i="61"/>
  <c r="BB40" i="51" s="1"/>
  <c r="K40" i="61"/>
  <c r="K40" i="51" s="1"/>
  <c r="U19" i="58"/>
  <c r="J19" i="61"/>
  <c r="J19" i="51" s="1"/>
  <c r="H19" i="61"/>
  <c r="H19" i="51" s="1"/>
  <c r="AP19" i="61"/>
  <c r="AP19" i="51" s="1"/>
  <c r="AA19" i="61"/>
  <c r="AA20" i="61" s="1"/>
  <c r="AG19" i="61"/>
  <c r="AG20" i="61" s="1"/>
  <c r="AD19" i="61"/>
  <c r="AD19" i="51" s="1"/>
  <c r="M58" i="61"/>
  <c r="M58" i="51" s="1"/>
  <c r="AB58" i="61"/>
  <c r="AB58" i="51" s="1"/>
  <c r="AJ58" i="61"/>
  <c r="AJ58" i="51" s="1"/>
  <c r="AG58" i="61"/>
  <c r="AG58" i="51" s="1"/>
  <c r="P58" i="61"/>
  <c r="P58" i="51" s="1"/>
  <c r="AE58" i="61"/>
  <c r="AE58" i="51" s="1"/>
  <c r="Z58" i="61"/>
  <c r="Z58" i="51" s="1"/>
  <c r="AO58" i="61"/>
  <c r="AO58" i="51" s="1"/>
  <c r="AZ58" i="61"/>
  <c r="AZ58" i="51" s="1"/>
  <c r="R58" i="61"/>
  <c r="R58" i="51" s="1"/>
  <c r="Y58" i="61"/>
  <c r="Y58" i="51" s="1"/>
  <c r="H58" i="61"/>
  <c r="H58" i="51" s="1"/>
  <c r="W58" i="61"/>
  <c r="W58" i="51" s="1"/>
  <c r="AP58" i="61"/>
  <c r="AP58" i="51" s="1"/>
  <c r="K58" i="61"/>
  <c r="K58" i="51" s="1"/>
  <c r="T58" i="61"/>
  <c r="T58" i="51" s="1"/>
  <c r="L58" i="61"/>
  <c r="L58" i="51" s="1"/>
  <c r="AH58" i="61"/>
  <c r="AH58" i="51" s="1"/>
  <c r="S58" i="61"/>
  <c r="S58" i="51" s="1"/>
  <c r="Q58" i="61"/>
  <c r="Q58" i="51" s="1"/>
  <c r="BB58" i="61"/>
  <c r="BB58" i="51" s="1"/>
  <c r="O58" i="61"/>
  <c r="O58" i="51" s="1"/>
  <c r="AA58" i="61"/>
  <c r="AA58" i="51" s="1"/>
  <c r="AM58" i="61"/>
  <c r="AM58" i="51" s="1"/>
  <c r="AX58" i="61"/>
  <c r="AX58" i="51" s="1"/>
  <c r="AI58" i="61"/>
  <c r="AI58" i="51" s="1"/>
  <c r="I58" i="61"/>
  <c r="I58" i="51" s="1"/>
  <c r="AL58" i="61"/>
  <c r="AL58" i="51" s="1"/>
  <c r="G58" i="61"/>
  <c r="G58" i="51" s="1"/>
  <c r="AQ58" i="61"/>
  <c r="AQ58" i="51" s="1"/>
  <c r="AR58" i="61"/>
  <c r="AR58" i="51" s="1"/>
  <c r="AS58" i="61"/>
  <c r="AS58" i="51" s="1"/>
  <c r="AY58" i="61"/>
  <c r="AY58" i="51" s="1"/>
  <c r="AV58" i="61"/>
  <c r="AV58" i="51" s="1"/>
  <c r="AD58" i="61"/>
  <c r="AD58" i="51" s="1"/>
  <c r="AT58" i="61"/>
  <c r="AT58" i="51" s="1"/>
  <c r="E58" i="61"/>
  <c r="E58" i="51" s="1"/>
  <c r="BA58" i="61"/>
  <c r="BA58" i="51" s="1"/>
  <c r="AN58" i="61"/>
  <c r="AN58" i="51" s="1"/>
  <c r="N58" i="61"/>
  <c r="N58" i="51" s="1"/>
  <c r="V58" i="61"/>
  <c r="V58" i="51" s="1"/>
  <c r="U58" i="61"/>
  <c r="U58" i="51" s="1"/>
  <c r="X58" i="61"/>
  <c r="X58" i="51" s="1"/>
  <c r="J58" i="61"/>
  <c r="J58" i="51" s="1"/>
  <c r="AC58" i="61"/>
  <c r="AC58" i="51" s="1"/>
  <c r="AW58" i="61"/>
  <c r="AW58" i="51" s="1"/>
  <c r="AF58" i="61"/>
  <c r="AF58" i="51" s="1"/>
  <c r="AU58" i="61"/>
  <c r="AU58" i="51" s="1"/>
  <c r="F58" i="61"/>
  <c r="F58" i="51" s="1"/>
  <c r="AK58" i="61"/>
  <c r="AK58" i="51" s="1"/>
  <c r="M19" i="58"/>
  <c r="AZ19" i="61"/>
  <c r="AZ20" i="61" s="1"/>
  <c r="AR19" i="61"/>
  <c r="AR20" i="61" s="1"/>
  <c r="AU19" i="61"/>
  <c r="AU20" i="61" s="1"/>
  <c r="BA19" i="61"/>
  <c r="BA19" i="51" s="1"/>
  <c r="C49" i="61"/>
  <c r="E19" i="58"/>
  <c r="E20" i="58" s="1"/>
  <c r="Y19" i="61"/>
  <c r="Y19" i="51" s="1"/>
  <c r="AH19" i="61"/>
  <c r="AH20" i="61" s="1"/>
  <c r="Z19" i="61"/>
  <c r="Z20" i="61" s="1"/>
  <c r="AM19" i="61"/>
  <c r="AM20" i="61" s="1"/>
  <c r="AS19" i="61"/>
  <c r="AS20" i="61" s="1"/>
  <c r="C35" i="61"/>
  <c r="BB34" i="61"/>
  <c r="AQ34" i="61"/>
  <c r="AT34" i="61"/>
  <c r="E34" i="61"/>
  <c r="I34" i="61"/>
  <c r="AM34" i="61"/>
  <c r="AZ34" i="61"/>
  <c r="T34" i="61"/>
  <c r="J34" i="61"/>
  <c r="AD34" i="61"/>
  <c r="AV34" i="61"/>
  <c r="AE34" i="61"/>
  <c r="R34" i="61"/>
  <c r="AI34" i="61"/>
  <c r="F34" i="61"/>
  <c r="V34" i="61"/>
  <c r="K34" i="61"/>
  <c r="AN34" i="61"/>
  <c r="W34" i="61"/>
  <c r="AH34" i="61"/>
  <c r="AL34" i="61"/>
  <c r="AX34" i="61"/>
  <c r="U34" i="61"/>
  <c r="AK34" i="61"/>
  <c r="Z34" i="61"/>
  <c r="AW34" i="61"/>
  <c r="AF34" i="61"/>
  <c r="O34" i="61"/>
  <c r="AJ34" i="61"/>
  <c r="BA34" i="61"/>
  <c r="AP34" i="61"/>
  <c r="AO34" i="61"/>
  <c r="X34" i="61"/>
  <c r="G34" i="61"/>
  <c r="AB34" i="61"/>
  <c r="N34" i="61"/>
  <c r="AS34" i="61"/>
  <c r="AY34" i="61"/>
  <c r="AG34" i="61"/>
  <c r="P34" i="61"/>
  <c r="M34" i="61"/>
  <c r="Q34" i="61"/>
  <c r="L34" i="61"/>
  <c r="AC34" i="61"/>
  <c r="S34" i="61"/>
  <c r="Y34" i="61"/>
  <c r="H34" i="61"/>
  <c r="AA34" i="61"/>
  <c r="AR34" i="61"/>
  <c r="AU34" i="61"/>
  <c r="Q19" i="61"/>
  <c r="Q19" i="51" s="1"/>
  <c r="AY19" i="61"/>
  <c r="AY20" i="61" s="1"/>
  <c r="AQ19" i="61"/>
  <c r="AQ20" i="61" s="1"/>
  <c r="AE19" i="61"/>
  <c r="AE20" i="61" s="1"/>
  <c r="AK19" i="61"/>
  <c r="AK20" i="61" s="1"/>
  <c r="AG52" i="61"/>
  <c r="AG52" i="51" s="1"/>
  <c r="P52" i="61"/>
  <c r="P52" i="51" s="1"/>
  <c r="AY52" i="61"/>
  <c r="AY52" i="51" s="1"/>
  <c r="AT52" i="61"/>
  <c r="AT52" i="51" s="1"/>
  <c r="AS52" i="61"/>
  <c r="AS52" i="51" s="1"/>
  <c r="AC52" i="61"/>
  <c r="AC52" i="51" s="1"/>
  <c r="K52" i="61"/>
  <c r="K52" i="51" s="1"/>
  <c r="Y52" i="61"/>
  <c r="Y52" i="51" s="1"/>
  <c r="H52" i="61"/>
  <c r="H52" i="51" s="1"/>
  <c r="AK52" i="61"/>
  <c r="AK52" i="51" s="1"/>
  <c r="AI52" i="61"/>
  <c r="AI52" i="51" s="1"/>
  <c r="AH52" i="61"/>
  <c r="AH52" i="51" s="1"/>
  <c r="BA52" i="61"/>
  <c r="BA52" i="51" s="1"/>
  <c r="X52" i="61"/>
  <c r="X52" i="51" s="1"/>
  <c r="Q52" i="61"/>
  <c r="Q52" i="51" s="1"/>
  <c r="AU52" i="61"/>
  <c r="AU52" i="51" s="1"/>
  <c r="Z52" i="61"/>
  <c r="Z52" i="51" s="1"/>
  <c r="U52" i="61"/>
  <c r="U52" i="51" s="1"/>
  <c r="T52" i="61"/>
  <c r="T52" i="51" s="1"/>
  <c r="AP52" i="61"/>
  <c r="AP52" i="51" s="1"/>
  <c r="AB52" i="61"/>
  <c r="AB52" i="51" s="1"/>
  <c r="AL52" i="61"/>
  <c r="AL52" i="51" s="1"/>
  <c r="AZ52" i="61"/>
  <c r="AZ52" i="51" s="1"/>
  <c r="I52" i="61"/>
  <c r="I52" i="51" s="1"/>
  <c r="AM52" i="61"/>
  <c r="AM52" i="51" s="1"/>
  <c r="L52" i="61"/>
  <c r="L52" i="51" s="1"/>
  <c r="J52" i="61"/>
  <c r="J52" i="51" s="1"/>
  <c r="F52" i="61"/>
  <c r="F52" i="51" s="1"/>
  <c r="N52" i="61"/>
  <c r="N52" i="51" s="1"/>
  <c r="M52" i="61"/>
  <c r="M52" i="51" s="1"/>
  <c r="AO52" i="61"/>
  <c r="AO52" i="51" s="1"/>
  <c r="AV52" i="61"/>
  <c r="AV52" i="51" s="1"/>
  <c r="AE52" i="61"/>
  <c r="AE52" i="51" s="1"/>
  <c r="AX52" i="61"/>
  <c r="AX52" i="51" s="1"/>
  <c r="BB52" i="61"/>
  <c r="BB52" i="51" s="1"/>
  <c r="AR52" i="61"/>
  <c r="AR52" i="51" s="1"/>
  <c r="G52" i="61"/>
  <c r="G52" i="51" s="1"/>
  <c r="AN52" i="61"/>
  <c r="AN52" i="51" s="1"/>
  <c r="W52" i="61"/>
  <c r="W52" i="51" s="1"/>
  <c r="AJ52" i="61"/>
  <c r="AJ52" i="51" s="1"/>
  <c r="AQ52" i="61"/>
  <c r="AQ52" i="51" s="1"/>
  <c r="AD52" i="61"/>
  <c r="AD52" i="51" s="1"/>
  <c r="AA52" i="61"/>
  <c r="AA52" i="51" s="1"/>
  <c r="E52" i="61"/>
  <c r="E52" i="51" s="1"/>
  <c r="AW52" i="61"/>
  <c r="AW52" i="51" s="1"/>
  <c r="AF52" i="61"/>
  <c r="AF52" i="51" s="1"/>
  <c r="O52" i="61"/>
  <c r="O52" i="51" s="1"/>
  <c r="V52" i="61"/>
  <c r="V52" i="51" s="1"/>
  <c r="R52" i="61"/>
  <c r="R52" i="51" s="1"/>
  <c r="S52" i="61"/>
  <c r="S52" i="51" s="1"/>
  <c r="I19" i="61"/>
  <c r="I19" i="51" s="1"/>
  <c r="AB19" i="61"/>
  <c r="AV19" i="61"/>
  <c r="AV19" i="51" s="1"/>
  <c r="AW19" i="61"/>
  <c r="AW20" i="61" s="1"/>
  <c r="AC19" i="61"/>
  <c r="AC20" i="61" s="1"/>
  <c r="AB37" i="61"/>
  <c r="AB37" i="51" s="1"/>
  <c r="E37" i="61"/>
  <c r="E37" i="51" s="1"/>
  <c r="AS37" i="61"/>
  <c r="AS37" i="51" s="1"/>
  <c r="V37" i="61"/>
  <c r="V37" i="51" s="1"/>
  <c r="BB37" i="61"/>
  <c r="BB37" i="51" s="1"/>
  <c r="J37" i="61"/>
  <c r="J37" i="51" s="1"/>
  <c r="Y37" i="61"/>
  <c r="Y37" i="51" s="1"/>
  <c r="H37" i="61"/>
  <c r="H37" i="51" s="1"/>
  <c r="AA37" i="61"/>
  <c r="AA37" i="51" s="1"/>
  <c r="AY37" i="61"/>
  <c r="AY37" i="51" s="1"/>
  <c r="AR37" i="61"/>
  <c r="AR37" i="51" s="1"/>
  <c r="F37" i="61"/>
  <c r="F37" i="51" s="1"/>
  <c r="U37" i="61"/>
  <c r="U37" i="51" s="1"/>
  <c r="L37" i="61"/>
  <c r="L37" i="51" s="1"/>
  <c r="Q37" i="61"/>
  <c r="Q37" i="51" s="1"/>
  <c r="AU37" i="61"/>
  <c r="AU37" i="51" s="1"/>
  <c r="AL37" i="61"/>
  <c r="AL37" i="51" s="1"/>
  <c r="T37" i="61"/>
  <c r="T37" i="51" s="1"/>
  <c r="AC37" i="61"/>
  <c r="AC37" i="51" s="1"/>
  <c r="AI37" i="61"/>
  <c r="AI37" i="51" s="1"/>
  <c r="Z37" i="61"/>
  <c r="Z37" i="51" s="1"/>
  <c r="I37" i="61"/>
  <c r="I37" i="51" s="1"/>
  <c r="AM37" i="61"/>
  <c r="AM37" i="51" s="1"/>
  <c r="AZ37" i="61"/>
  <c r="AZ37" i="51" s="1"/>
  <c r="P37" i="61"/>
  <c r="P37" i="51" s="1"/>
  <c r="AQ37" i="61"/>
  <c r="AQ37" i="51" s="1"/>
  <c r="AX37" i="61"/>
  <c r="AX37" i="51" s="1"/>
  <c r="AT37" i="61"/>
  <c r="AT37" i="51" s="1"/>
  <c r="AK37" i="61"/>
  <c r="AK37" i="51" s="1"/>
  <c r="AV37" i="61"/>
  <c r="AV37" i="51" s="1"/>
  <c r="AE37" i="61"/>
  <c r="AE37" i="51" s="1"/>
  <c r="M37" i="61"/>
  <c r="M37" i="51" s="1"/>
  <c r="K37" i="61"/>
  <c r="K37" i="51" s="1"/>
  <c r="AN37" i="61"/>
  <c r="AN37" i="51" s="1"/>
  <c r="W37" i="61"/>
  <c r="W37" i="51" s="1"/>
  <c r="AD37" i="61"/>
  <c r="AD37" i="51" s="1"/>
  <c r="R37" i="61"/>
  <c r="R37" i="51" s="1"/>
  <c r="S37" i="61"/>
  <c r="S37" i="51" s="1"/>
  <c r="AW37" i="61"/>
  <c r="AW37" i="51" s="1"/>
  <c r="AF37" i="61"/>
  <c r="AF37" i="51" s="1"/>
  <c r="O37" i="61"/>
  <c r="O37" i="51" s="1"/>
  <c r="AH37" i="61"/>
  <c r="AH37" i="51" s="1"/>
  <c r="BA37" i="61"/>
  <c r="BA37" i="51" s="1"/>
  <c r="N37" i="61"/>
  <c r="N37" i="51" s="1"/>
  <c r="AJ37" i="61"/>
  <c r="AJ37" i="51" s="1"/>
  <c r="AP37" i="61"/>
  <c r="AP37" i="51" s="1"/>
  <c r="AO37" i="61"/>
  <c r="AO37" i="51" s="1"/>
  <c r="X37" i="61"/>
  <c r="X37" i="51" s="1"/>
  <c r="G37" i="61"/>
  <c r="G37" i="51" s="1"/>
  <c r="AG37" i="61"/>
  <c r="AG37" i="51" s="1"/>
  <c r="AJ43" i="61"/>
  <c r="AJ43" i="51" s="1"/>
  <c r="Z43" i="61"/>
  <c r="Z43" i="51" s="1"/>
  <c r="AX43" i="61"/>
  <c r="AX43" i="51" s="1"/>
  <c r="V43" i="61"/>
  <c r="V43" i="51" s="1"/>
  <c r="AY43" i="61"/>
  <c r="AY43" i="51" s="1"/>
  <c r="U43" i="61"/>
  <c r="U43" i="51" s="1"/>
  <c r="AK43" i="61"/>
  <c r="AK43" i="51" s="1"/>
  <c r="J43" i="61"/>
  <c r="J43" i="51" s="1"/>
  <c r="L43" i="61"/>
  <c r="L43" i="51" s="1"/>
  <c r="Q43" i="61"/>
  <c r="Q43" i="51" s="1"/>
  <c r="AU43" i="61"/>
  <c r="AU43" i="51" s="1"/>
  <c r="AL43" i="61"/>
  <c r="AL43" i="51" s="1"/>
  <c r="AB43" i="61"/>
  <c r="AB43" i="51" s="1"/>
  <c r="R43" i="61"/>
  <c r="R43" i="51" s="1"/>
  <c r="E43" i="61"/>
  <c r="E43" i="51" s="1"/>
  <c r="T43" i="61"/>
  <c r="T43" i="51" s="1"/>
  <c r="F43" i="61"/>
  <c r="F43" i="51" s="1"/>
  <c r="I43" i="61"/>
  <c r="I43" i="51" s="1"/>
  <c r="AM43" i="61"/>
  <c r="AM43" i="51" s="1"/>
  <c r="AZ43" i="61"/>
  <c r="AZ43" i="51" s="1"/>
  <c r="AP43" i="61"/>
  <c r="AP43" i="51" s="1"/>
  <c r="AC43" i="61"/>
  <c r="AC43" i="51" s="1"/>
  <c r="S43" i="61"/>
  <c r="S43" i="51" s="1"/>
  <c r="AH43" i="61"/>
  <c r="AH43" i="51" s="1"/>
  <c r="AV43" i="61"/>
  <c r="AV43" i="51" s="1"/>
  <c r="AE43" i="61"/>
  <c r="AE43" i="51" s="1"/>
  <c r="BA43" i="61"/>
  <c r="BA43" i="51" s="1"/>
  <c r="AQ43" i="61"/>
  <c r="AQ43" i="51" s="1"/>
  <c r="AD43" i="61"/>
  <c r="AD43" i="51" s="1"/>
  <c r="AS43" i="61"/>
  <c r="AS43" i="51" s="1"/>
  <c r="Y43" i="61"/>
  <c r="Y43" i="51" s="1"/>
  <c r="AI43" i="61"/>
  <c r="AI43" i="51" s="1"/>
  <c r="AN43" i="61"/>
  <c r="AN43" i="51" s="1"/>
  <c r="W43" i="61"/>
  <c r="W43" i="51" s="1"/>
  <c r="BB43" i="61"/>
  <c r="BB43" i="51" s="1"/>
  <c r="AR43" i="61"/>
  <c r="AR43" i="51" s="1"/>
  <c r="AW43" i="61"/>
  <c r="AW43" i="51" s="1"/>
  <c r="AF43" i="61"/>
  <c r="AF43" i="51" s="1"/>
  <c r="O43" i="61"/>
  <c r="O43" i="51" s="1"/>
  <c r="N43" i="61"/>
  <c r="N43" i="51" s="1"/>
  <c r="K43" i="61"/>
  <c r="K43" i="51" s="1"/>
  <c r="AO43" i="61"/>
  <c r="AO43" i="51" s="1"/>
  <c r="X43" i="61"/>
  <c r="X43" i="51" s="1"/>
  <c r="G43" i="61"/>
  <c r="G43" i="51" s="1"/>
  <c r="H43" i="61"/>
  <c r="H43" i="51" s="1"/>
  <c r="AT43" i="61"/>
  <c r="AT43" i="51" s="1"/>
  <c r="AG43" i="61"/>
  <c r="AG43" i="51" s="1"/>
  <c r="P43" i="61"/>
  <c r="P43" i="51" s="1"/>
  <c r="M43" i="61"/>
  <c r="M43" i="51" s="1"/>
  <c r="AA43" i="61"/>
  <c r="AA43" i="51" s="1"/>
  <c r="S19" i="58"/>
  <c r="K19" i="61"/>
  <c r="K19" i="51" s="1"/>
  <c r="AJ19" i="61"/>
  <c r="AJ20" i="61" s="1"/>
  <c r="AN19" i="61"/>
  <c r="AN20" i="61" s="1"/>
  <c r="BB19" i="61"/>
  <c r="BB20" i="61" s="1"/>
  <c r="W19" i="61"/>
  <c r="W19" i="51" s="1"/>
  <c r="AH55" i="61"/>
  <c r="AH55" i="51" s="1"/>
  <c r="S55" i="61"/>
  <c r="S55" i="51" s="1"/>
  <c r="AR55" i="61"/>
  <c r="AR55" i="51" s="1"/>
  <c r="N55" i="61"/>
  <c r="N55" i="51" s="1"/>
  <c r="AC55" i="61"/>
  <c r="AC55" i="51" s="1"/>
  <c r="AP55" i="61"/>
  <c r="AP55" i="51" s="1"/>
  <c r="Z55" i="61"/>
  <c r="Z55" i="51" s="1"/>
  <c r="K55" i="61"/>
  <c r="K55" i="51" s="1"/>
  <c r="AX55" i="61"/>
  <c r="AX55" i="51" s="1"/>
  <c r="AO55" i="61"/>
  <c r="AO55" i="51" s="1"/>
  <c r="X55" i="61"/>
  <c r="X55" i="51" s="1"/>
  <c r="O55" i="61"/>
  <c r="O55" i="51" s="1"/>
  <c r="AW55" i="61"/>
  <c r="AW55" i="51" s="1"/>
  <c r="L55" i="61"/>
  <c r="L55" i="51" s="1"/>
  <c r="AG55" i="61"/>
  <c r="AG55" i="51" s="1"/>
  <c r="P55" i="61"/>
  <c r="P55" i="51" s="1"/>
  <c r="G55" i="61"/>
  <c r="G55" i="51" s="1"/>
  <c r="W55" i="61"/>
  <c r="W55" i="51" s="1"/>
  <c r="AB55" i="61"/>
  <c r="AB55" i="51" s="1"/>
  <c r="Y55" i="61"/>
  <c r="Y55" i="51" s="1"/>
  <c r="H55" i="61"/>
  <c r="H55" i="51" s="1"/>
  <c r="AT55" i="61"/>
  <c r="AT55" i="51" s="1"/>
  <c r="AQ55" i="61"/>
  <c r="AQ55" i="51" s="1"/>
  <c r="Q55" i="61"/>
  <c r="Q55" i="51" s="1"/>
  <c r="BB55" i="61"/>
  <c r="BB55" i="51" s="1"/>
  <c r="M55" i="61"/>
  <c r="M55" i="51" s="1"/>
  <c r="AK55" i="61"/>
  <c r="AK55" i="51" s="1"/>
  <c r="R55" i="61"/>
  <c r="R55" i="51" s="1"/>
  <c r="E55" i="61"/>
  <c r="E55" i="51" s="1"/>
  <c r="F55" i="61"/>
  <c r="F55" i="51" s="1"/>
  <c r="J55" i="61"/>
  <c r="J55" i="51" s="1"/>
  <c r="I55" i="61"/>
  <c r="I55" i="51" s="1"/>
  <c r="AU55" i="61"/>
  <c r="AU55" i="51" s="1"/>
  <c r="AA55" i="61"/>
  <c r="AA55" i="51" s="1"/>
  <c r="AY55" i="61"/>
  <c r="AY55" i="51" s="1"/>
  <c r="AZ55" i="61"/>
  <c r="AZ55" i="51" s="1"/>
  <c r="AF55" i="61"/>
  <c r="AF55" i="51" s="1"/>
  <c r="AD55" i="61"/>
  <c r="AD55" i="51" s="1"/>
  <c r="T55" i="61"/>
  <c r="T55" i="51" s="1"/>
  <c r="U55" i="61"/>
  <c r="U55" i="51" s="1"/>
  <c r="V55" i="61"/>
  <c r="V55" i="51" s="1"/>
  <c r="AV55" i="61"/>
  <c r="AV55" i="51" s="1"/>
  <c r="AM55" i="61"/>
  <c r="AM55" i="51" s="1"/>
  <c r="AL55" i="61"/>
  <c r="AL55" i="51" s="1"/>
  <c r="AS55" i="61"/>
  <c r="AS55" i="51" s="1"/>
  <c r="AI55" i="61"/>
  <c r="AI55" i="51" s="1"/>
  <c r="AJ55" i="61"/>
  <c r="AJ55" i="51" s="1"/>
  <c r="AN55" i="61"/>
  <c r="AN55" i="51" s="1"/>
  <c r="AE55" i="61"/>
  <c r="AE55" i="51" s="1"/>
  <c r="BA55" i="61"/>
  <c r="BA55" i="51" s="1"/>
  <c r="AC61" i="61"/>
  <c r="AC61" i="51" s="1"/>
  <c r="AG61" i="61"/>
  <c r="AG61" i="51" s="1"/>
  <c r="P61" i="61"/>
  <c r="P61" i="51" s="1"/>
  <c r="AM61" i="61"/>
  <c r="AM61" i="51" s="1"/>
  <c r="AX61" i="61"/>
  <c r="AX61" i="51" s="1"/>
  <c r="AI61" i="61"/>
  <c r="AI61" i="51" s="1"/>
  <c r="J61" i="61"/>
  <c r="J61" i="51" s="1"/>
  <c r="AH61" i="61"/>
  <c r="AH61" i="51" s="1"/>
  <c r="Y61" i="61"/>
  <c r="Y61" i="51" s="1"/>
  <c r="H61" i="61"/>
  <c r="H61" i="51" s="1"/>
  <c r="AE61" i="61"/>
  <c r="AE61" i="51" s="1"/>
  <c r="E61" i="61"/>
  <c r="E61" i="51" s="1"/>
  <c r="AY61" i="61"/>
  <c r="AY61" i="51" s="1"/>
  <c r="Z61" i="61"/>
  <c r="Z61" i="51" s="1"/>
  <c r="X61" i="61"/>
  <c r="X61" i="51" s="1"/>
  <c r="Q61" i="61"/>
  <c r="Q61" i="51" s="1"/>
  <c r="BB61" i="61"/>
  <c r="BB61" i="51" s="1"/>
  <c r="BB62" i="51" s="1"/>
  <c r="W61" i="61"/>
  <c r="W61" i="51" s="1"/>
  <c r="U61" i="61"/>
  <c r="U61" i="51" s="1"/>
  <c r="AP61" i="61"/>
  <c r="AP61" i="51" s="1"/>
  <c r="K61" i="61"/>
  <c r="K61" i="51" s="1"/>
  <c r="I61" i="61"/>
  <c r="I61" i="51" s="1"/>
  <c r="AT61" i="61"/>
  <c r="AT61" i="51" s="1"/>
  <c r="O61" i="61"/>
  <c r="O61" i="51" s="1"/>
  <c r="AK61" i="61"/>
  <c r="AK61" i="51" s="1"/>
  <c r="AA61" i="61"/>
  <c r="AA61" i="51" s="1"/>
  <c r="AZ61" i="61"/>
  <c r="AZ61" i="51" s="1"/>
  <c r="AV61" i="61"/>
  <c r="AV61" i="51" s="1"/>
  <c r="AD61" i="61"/>
  <c r="AD61" i="51" s="1"/>
  <c r="G61" i="61"/>
  <c r="G61" i="51" s="1"/>
  <c r="BA61" i="61"/>
  <c r="BA61" i="51" s="1"/>
  <c r="AQ61" i="61"/>
  <c r="AQ61" i="51" s="1"/>
  <c r="L61" i="61"/>
  <c r="L61" i="51" s="1"/>
  <c r="M61" i="61"/>
  <c r="M61" i="51" s="1"/>
  <c r="AU61" i="61"/>
  <c r="AU61" i="51" s="1"/>
  <c r="AN61" i="61"/>
  <c r="AN61" i="51" s="1"/>
  <c r="V61" i="61"/>
  <c r="V61" i="51" s="1"/>
  <c r="AL61" i="61"/>
  <c r="AL61" i="51" s="1"/>
  <c r="T61" i="61"/>
  <c r="T61" i="51" s="1"/>
  <c r="R61" i="61"/>
  <c r="R61" i="51" s="1"/>
  <c r="AB61" i="61"/>
  <c r="AB61" i="51" s="1"/>
  <c r="AS61" i="61"/>
  <c r="AS61" i="51" s="1"/>
  <c r="AW61" i="61"/>
  <c r="AW61" i="51" s="1"/>
  <c r="AF61" i="61"/>
  <c r="AF61" i="51" s="1"/>
  <c r="F61" i="61"/>
  <c r="F61" i="51" s="1"/>
  <c r="N61" i="61"/>
  <c r="N61" i="51" s="1"/>
  <c r="AJ61" i="61"/>
  <c r="AJ61" i="51" s="1"/>
  <c r="AR61" i="61"/>
  <c r="AR61" i="51" s="1"/>
  <c r="AO61" i="61"/>
  <c r="AO61" i="51" s="1"/>
  <c r="S61" i="61"/>
  <c r="S61" i="51" s="1"/>
  <c r="X19" i="61"/>
  <c r="X19" i="51" s="1"/>
  <c r="AI19" i="61"/>
  <c r="AI20" i="61" s="1"/>
  <c r="AF19" i="61"/>
  <c r="AF20" i="61" s="1"/>
  <c r="AT19" i="61"/>
  <c r="AT20" i="61" s="1"/>
  <c r="AY46" i="61"/>
  <c r="AY46" i="51" s="1"/>
  <c r="I46" i="61"/>
  <c r="I46" i="51" s="1"/>
  <c r="AM46" i="61"/>
  <c r="AM46" i="51" s="1"/>
  <c r="K46" i="61"/>
  <c r="K46" i="51" s="1"/>
  <c r="F46" i="61"/>
  <c r="F46" i="51" s="1"/>
  <c r="BB46" i="61"/>
  <c r="BB46" i="51" s="1"/>
  <c r="Q46" i="61"/>
  <c r="Q46" i="51" s="1"/>
  <c r="AL46" i="61"/>
  <c r="AL46" i="51" s="1"/>
  <c r="AV46" i="61"/>
  <c r="AV46" i="51" s="1"/>
  <c r="AE46" i="61"/>
  <c r="AE46" i="51" s="1"/>
  <c r="AT46" i="61"/>
  <c r="AT46" i="51" s="1"/>
  <c r="BA46" i="61"/>
  <c r="BA46" i="51" s="1"/>
  <c r="AQ46" i="61"/>
  <c r="AQ46" i="51" s="1"/>
  <c r="Z46" i="61"/>
  <c r="Z46" i="51" s="1"/>
  <c r="M46" i="61"/>
  <c r="M46" i="51" s="1"/>
  <c r="AN46" i="61"/>
  <c r="AN46" i="51" s="1"/>
  <c r="W46" i="61"/>
  <c r="W46" i="51" s="1"/>
  <c r="AI46" i="61"/>
  <c r="AI46" i="51" s="1"/>
  <c r="AP46" i="61"/>
  <c r="AP46" i="51" s="1"/>
  <c r="AC46" i="61"/>
  <c r="AC46" i="51" s="1"/>
  <c r="E46" i="61"/>
  <c r="E46" i="51" s="1"/>
  <c r="AW46" i="61"/>
  <c r="AW46" i="51" s="1"/>
  <c r="AF46" i="61"/>
  <c r="AF46" i="51" s="1"/>
  <c r="O46" i="61"/>
  <c r="O46" i="51" s="1"/>
  <c r="U46" i="61"/>
  <c r="U46" i="51" s="1"/>
  <c r="N46" i="61"/>
  <c r="N46" i="51" s="1"/>
  <c r="R46" i="61"/>
  <c r="R46" i="51" s="1"/>
  <c r="AO46" i="61"/>
  <c r="AO46" i="51" s="1"/>
  <c r="X46" i="61"/>
  <c r="X46" i="51" s="1"/>
  <c r="G46" i="61"/>
  <c r="G46" i="51" s="1"/>
  <c r="J46" i="61"/>
  <c r="J46" i="51" s="1"/>
  <c r="AR46" i="61"/>
  <c r="AR46" i="51" s="1"/>
  <c r="AB46" i="61"/>
  <c r="AB46" i="51" s="1"/>
  <c r="AK46" i="61"/>
  <c r="AK46" i="51" s="1"/>
  <c r="AU46" i="61"/>
  <c r="AU46" i="51" s="1"/>
  <c r="AG46" i="61"/>
  <c r="AG46" i="51" s="1"/>
  <c r="P46" i="61"/>
  <c r="P46" i="51" s="1"/>
  <c r="AX46" i="61"/>
  <c r="AX46" i="51" s="1"/>
  <c r="AS46" i="61"/>
  <c r="AS46" i="51" s="1"/>
  <c r="AD46" i="61"/>
  <c r="AD46" i="51" s="1"/>
  <c r="L46" i="61"/>
  <c r="L46" i="51" s="1"/>
  <c r="T46" i="61"/>
  <c r="T46" i="51" s="1"/>
  <c r="AZ46" i="61"/>
  <c r="AZ46" i="51" s="1"/>
  <c r="Y46" i="61"/>
  <c r="Y46" i="51" s="1"/>
  <c r="H46" i="61"/>
  <c r="H46" i="51" s="1"/>
  <c r="AJ46" i="61"/>
  <c r="AJ46" i="51" s="1"/>
  <c r="AH46" i="61"/>
  <c r="AH46" i="51" s="1"/>
  <c r="S46" i="61"/>
  <c r="S46" i="51" s="1"/>
  <c r="AA46" i="61"/>
  <c r="AA46" i="51" s="1"/>
  <c r="V46" i="61"/>
  <c r="V46" i="51" s="1"/>
  <c r="K19" i="60"/>
  <c r="K19" i="50" s="1"/>
  <c r="P19" i="60"/>
  <c r="P19" i="50" s="1"/>
  <c r="AZ19" i="59"/>
  <c r="AZ20" i="59" s="1"/>
  <c r="AY19" i="60"/>
  <c r="AY19" i="50" s="1"/>
  <c r="AX19" i="60"/>
  <c r="AX20" i="60" s="1"/>
  <c r="AG19" i="60"/>
  <c r="AG20" i="60" s="1"/>
  <c r="AD19" i="60"/>
  <c r="AD20" i="60" s="1"/>
  <c r="AH43" i="60"/>
  <c r="AH43" i="50" s="1"/>
  <c r="F43" i="60"/>
  <c r="F43" i="50" s="1"/>
  <c r="T43" i="60"/>
  <c r="T43" i="50" s="1"/>
  <c r="AJ43" i="60"/>
  <c r="AJ43" i="50" s="1"/>
  <c r="AS43" i="60"/>
  <c r="AS43" i="50" s="1"/>
  <c r="AK43" i="60"/>
  <c r="AK43" i="50" s="1"/>
  <c r="L43" i="60"/>
  <c r="L43" i="50" s="1"/>
  <c r="K43" i="60"/>
  <c r="K43" i="50" s="1"/>
  <c r="J43" i="60"/>
  <c r="J43" i="50" s="1"/>
  <c r="AO43" i="60"/>
  <c r="AO43" i="50" s="1"/>
  <c r="X43" i="60"/>
  <c r="X43" i="50" s="1"/>
  <c r="G43" i="60"/>
  <c r="G43" i="50" s="1"/>
  <c r="R43" i="60"/>
  <c r="R43" i="50" s="1"/>
  <c r="S43" i="60"/>
  <c r="S43" i="50" s="1"/>
  <c r="AG43" i="60"/>
  <c r="AG43" i="50" s="1"/>
  <c r="P43" i="60"/>
  <c r="P43" i="50" s="1"/>
  <c r="M43" i="60"/>
  <c r="M43" i="50" s="1"/>
  <c r="AC43" i="60"/>
  <c r="AC43" i="50" s="1"/>
  <c r="AD43" i="60"/>
  <c r="AD43" i="50" s="1"/>
  <c r="AV43" i="60"/>
  <c r="AV43" i="50" s="1"/>
  <c r="U43" i="60"/>
  <c r="U43" i="50" s="1"/>
  <c r="V43" i="60"/>
  <c r="V43" i="50" s="1"/>
  <c r="Z43" i="60"/>
  <c r="Z43" i="50" s="1"/>
  <c r="Y43" i="60"/>
  <c r="Y43" i="50" s="1"/>
  <c r="H43" i="60"/>
  <c r="H43" i="50" s="1"/>
  <c r="AA43" i="60"/>
  <c r="AA43" i="50" s="1"/>
  <c r="AQ43" i="60"/>
  <c r="AQ43" i="50" s="1"/>
  <c r="AR43" i="60"/>
  <c r="AR43" i="50" s="1"/>
  <c r="AT43" i="60"/>
  <c r="AT43" i="50" s="1"/>
  <c r="AX43" i="60"/>
  <c r="AX43" i="50" s="1"/>
  <c r="AY43" i="60"/>
  <c r="AY43" i="50" s="1"/>
  <c r="Q43" i="60"/>
  <c r="Q43" i="50" s="1"/>
  <c r="AU43" i="60"/>
  <c r="AU43" i="50" s="1"/>
  <c r="AL43" i="60"/>
  <c r="AL43" i="50" s="1"/>
  <c r="N43" i="60"/>
  <c r="N43" i="50" s="1"/>
  <c r="BB43" i="60"/>
  <c r="BB43" i="50" s="1"/>
  <c r="AE43" i="60"/>
  <c r="AE43" i="50" s="1"/>
  <c r="I43" i="60"/>
  <c r="I43" i="50" s="1"/>
  <c r="AM43" i="60"/>
  <c r="AM43" i="50" s="1"/>
  <c r="AZ43" i="60"/>
  <c r="AZ43" i="50" s="1"/>
  <c r="AB43" i="60"/>
  <c r="AB43" i="50" s="1"/>
  <c r="AI43" i="60"/>
  <c r="AI43" i="50" s="1"/>
  <c r="AN43" i="60"/>
  <c r="AN43" i="50" s="1"/>
  <c r="W43" i="60"/>
  <c r="W43" i="50" s="1"/>
  <c r="BA43" i="60"/>
  <c r="BA43" i="50" s="1"/>
  <c r="AP43" i="60"/>
  <c r="AP43" i="50" s="1"/>
  <c r="AW43" i="60"/>
  <c r="AW43" i="50" s="1"/>
  <c r="AF43" i="60"/>
  <c r="AF43" i="50" s="1"/>
  <c r="O43" i="60"/>
  <c r="O43" i="50" s="1"/>
  <c r="E43" i="60"/>
  <c r="E43" i="50" s="1"/>
  <c r="Q19" i="58"/>
  <c r="V19" i="60"/>
  <c r="V19" i="50" s="1"/>
  <c r="AX19" i="59"/>
  <c r="AX20" i="59" s="1"/>
  <c r="AQ19" i="60"/>
  <c r="AQ20" i="60" s="1"/>
  <c r="AP19" i="60"/>
  <c r="AP20" i="60" s="1"/>
  <c r="AU19" i="60"/>
  <c r="AU20" i="60" s="1"/>
  <c r="BA19" i="60"/>
  <c r="BA19" i="50" s="1"/>
  <c r="AC61" i="60"/>
  <c r="AC61" i="50" s="1"/>
  <c r="AO61" i="60"/>
  <c r="AO61" i="50" s="1"/>
  <c r="X61" i="60"/>
  <c r="X61" i="50" s="1"/>
  <c r="G61" i="60"/>
  <c r="G61" i="50" s="1"/>
  <c r="AP61" i="60"/>
  <c r="AP61" i="50" s="1"/>
  <c r="AA61" i="60"/>
  <c r="AA61" i="50" s="1"/>
  <c r="AI61" i="60"/>
  <c r="AI61" i="50" s="1"/>
  <c r="L61" i="60"/>
  <c r="L61" i="50" s="1"/>
  <c r="AE61" i="60"/>
  <c r="AE61" i="50" s="1"/>
  <c r="AG61" i="60"/>
  <c r="AG61" i="50" s="1"/>
  <c r="P61" i="60"/>
  <c r="P61" i="50" s="1"/>
  <c r="BB61" i="60"/>
  <c r="BB61" i="50" s="1"/>
  <c r="E61" i="60"/>
  <c r="E61" i="50" s="1"/>
  <c r="AQ61" i="60"/>
  <c r="AQ61" i="50" s="1"/>
  <c r="AY61" i="60"/>
  <c r="AY61" i="50" s="1"/>
  <c r="AB61" i="60"/>
  <c r="AB61" i="50" s="1"/>
  <c r="Y61" i="60"/>
  <c r="Y61" i="50" s="1"/>
  <c r="H61" i="60"/>
  <c r="H61" i="50" s="1"/>
  <c r="AT61" i="60"/>
  <c r="AT61" i="50" s="1"/>
  <c r="S61" i="60"/>
  <c r="S61" i="50" s="1"/>
  <c r="U61" i="60"/>
  <c r="U61" i="50" s="1"/>
  <c r="R61" i="60"/>
  <c r="R61" i="50" s="1"/>
  <c r="AR61" i="60"/>
  <c r="AR61" i="50" s="1"/>
  <c r="T61" i="60"/>
  <c r="T61" i="50" s="1"/>
  <c r="AS61" i="60"/>
  <c r="AS61" i="50" s="1"/>
  <c r="Q61" i="60"/>
  <c r="Q61" i="50" s="1"/>
  <c r="AU61" i="60"/>
  <c r="AU61" i="50" s="1"/>
  <c r="AL61" i="60"/>
  <c r="AL61" i="50" s="1"/>
  <c r="AK61" i="60"/>
  <c r="AK61" i="50" s="1"/>
  <c r="AH61" i="60"/>
  <c r="AH61" i="50" s="1"/>
  <c r="M61" i="60"/>
  <c r="M61" i="50" s="1"/>
  <c r="I61" i="60"/>
  <c r="I61" i="50" s="1"/>
  <c r="AM61" i="60"/>
  <c r="AM61" i="50" s="1"/>
  <c r="AD61" i="60"/>
  <c r="AD61" i="50" s="1"/>
  <c r="BA61" i="60"/>
  <c r="BA61" i="50" s="1"/>
  <c r="AX61" i="60"/>
  <c r="AX61" i="50" s="1"/>
  <c r="AJ61" i="60"/>
  <c r="AJ61" i="50" s="1"/>
  <c r="AN61" i="60"/>
  <c r="AN61" i="50" s="1"/>
  <c r="W61" i="60"/>
  <c r="W61" i="50" s="1"/>
  <c r="N61" i="60"/>
  <c r="N61" i="50" s="1"/>
  <c r="AZ61" i="60"/>
  <c r="AZ61" i="50" s="1"/>
  <c r="J61" i="60"/>
  <c r="J61" i="50" s="1"/>
  <c r="V61" i="60"/>
  <c r="V61" i="50" s="1"/>
  <c r="AW61" i="60"/>
  <c r="AW61" i="50" s="1"/>
  <c r="AF61" i="60"/>
  <c r="AF61" i="50" s="1"/>
  <c r="O61" i="60"/>
  <c r="O61" i="50" s="1"/>
  <c r="F61" i="60"/>
  <c r="F61" i="50" s="1"/>
  <c r="Z61" i="60"/>
  <c r="Z61" i="50" s="1"/>
  <c r="K61" i="60"/>
  <c r="K61" i="50" s="1"/>
  <c r="AV61" i="60"/>
  <c r="AV61" i="50" s="1"/>
  <c r="X19" i="60"/>
  <c r="X19" i="50" s="1"/>
  <c r="AN19" i="59"/>
  <c r="AN20" i="59" s="1"/>
  <c r="AJ19" i="60"/>
  <c r="AJ20" i="60" s="1"/>
  <c r="AH19" i="60"/>
  <c r="AH20" i="60" s="1"/>
  <c r="AM19" i="60"/>
  <c r="AM20" i="60" s="1"/>
  <c r="AS19" i="60"/>
  <c r="AS20" i="60" s="1"/>
  <c r="AG37" i="60"/>
  <c r="AG37" i="50" s="1"/>
  <c r="P37" i="60"/>
  <c r="P37" i="50" s="1"/>
  <c r="AY37" i="60"/>
  <c r="AY37" i="50" s="1"/>
  <c r="E37" i="60"/>
  <c r="E37" i="50" s="1"/>
  <c r="AS37" i="60"/>
  <c r="AS37" i="50" s="1"/>
  <c r="AZ37" i="60"/>
  <c r="AZ37" i="50" s="1"/>
  <c r="Y37" i="60"/>
  <c r="Y37" i="50" s="1"/>
  <c r="H37" i="60"/>
  <c r="H37" i="50" s="1"/>
  <c r="AK37" i="60"/>
  <c r="AK37" i="50" s="1"/>
  <c r="AQ37" i="60"/>
  <c r="AQ37" i="50" s="1"/>
  <c r="AH37" i="60"/>
  <c r="AH37" i="50" s="1"/>
  <c r="BA37" i="60"/>
  <c r="BA37" i="50" s="1"/>
  <c r="S37" i="60"/>
  <c r="S37" i="50" s="1"/>
  <c r="Q37" i="60"/>
  <c r="Q37" i="50" s="1"/>
  <c r="AU37" i="60"/>
  <c r="AU37" i="50" s="1"/>
  <c r="Z37" i="60"/>
  <c r="Z37" i="50" s="1"/>
  <c r="V37" i="60"/>
  <c r="V37" i="50" s="1"/>
  <c r="T37" i="60"/>
  <c r="T37" i="50" s="1"/>
  <c r="M37" i="60"/>
  <c r="M37" i="50" s="1"/>
  <c r="AJ37" i="60"/>
  <c r="AJ37" i="50" s="1"/>
  <c r="N37" i="60"/>
  <c r="N37" i="50" s="1"/>
  <c r="AA37" i="60"/>
  <c r="AA37" i="50" s="1"/>
  <c r="I37" i="60"/>
  <c r="I37" i="50" s="1"/>
  <c r="AM37" i="60"/>
  <c r="AM37" i="50" s="1"/>
  <c r="L37" i="60"/>
  <c r="L37" i="50" s="1"/>
  <c r="BB37" i="60"/>
  <c r="BB37" i="50" s="1"/>
  <c r="F37" i="60"/>
  <c r="F37" i="50" s="1"/>
  <c r="AI37" i="60"/>
  <c r="AI37" i="50" s="1"/>
  <c r="AV37" i="60"/>
  <c r="AV37" i="50" s="1"/>
  <c r="AE37" i="60"/>
  <c r="AE37" i="50" s="1"/>
  <c r="AX37" i="60"/>
  <c r="AX37" i="50" s="1"/>
  <c r="AT37" i="60"/>
  <c r="AT37" i="50" s="1"/>
  <c r="AD37" i="60"/>
  <c r="AD37" i="50" s="1"/>
  <c r="AL37" i="60"/>
  <c r="AL37" i="50" s="1"/>
  <c r="AB37" i="60"/>
  <c r="AB37" i="50" s="1"/>
  <c r="AN37" i="60"/>
  <c r="AN37" i="50" s="1"/>
  <c r="AP37" i="60"/>
  <c r="AP37" i="50" s="1"/>
  <c r="AW37" i="60"/>
  <c r="AW37" i="50" s="1"/>
  <c r="AF37" i="60"/>
  <c r="AF37" i="50" s="1"/>
  <c r="O37" i="60"/>
  <c r="O37" i="50" s="1"/>
  <c r="K37" i="60"/>
  <c r="K37" i="50" s="1"/>
  <c r="U37" i="60"/>
  <c r="U37" i="50" s="1"/>
  <c r="AC37" i="60"/>
  <c r="AC37" i="50" s="1"/>
  <c r="W37" i="60"/>
  <c r="W37" i="50" s="1"/>
  <c r="AO37" i="60"/>
  <c r="AO37" i="50" s="1"/>
  <c r="X37" i="60"/>
  <c r="X37" i="50" s="1"/>
  <c r="G37" i="60"/>
  <c r="G37" i="50" s="1"/>
  <c r="AR37" i="60"/>
  <c r="AR37" i="50" s="1"/>
  <c r="J37" i="60"/>
  <c r="J37" i="50" s="1"/>
  <c r="R37" i="60"/>
  <c r="R37" i="50" s="1"/>
  <c r="H19" i="60"/>
  <c r="H19" i="50" s="1"/>
  <c r="AD19" i="59"/>
  <c r="AD20" i="59" s="1"/>
  <c r="AA19" i="60"/>
  <c r="AA20" i="60" s="1"/>
  <c r="Z19" i="60"/>
  <c r="Z20" i="60" s="1"/>
  <c r="AE19" i="60"/>
  <c r="AE20" i="60" s="1"/>
  <c r="AK19" i="60"/>
  <c r="AK20" i="60" s="1"/>
  <c r="AT55" i="60"/>
  <c r="AT55" i="50" s="1"/>
  <c r="AD55" i="60"/>
  <c r="AD55" i="50" s="1"/>
  <c r="N55" i="60"/>
  <c r="N55" i="50" s="1"/>
  <c r="R55" i="60"/>
  <c r="R55" i="50" s="1"/>
  <c r="AP55" i="60"/>
  <c r="AP55" i="50" s="1"/>
  <c r="AQ55" i="60"/>
  <c r="AQ55" i="50" s="1"/>
  <c r="AX55" i="60"/>
  <c r="AX55" i="50" s="1"/>
  <c r="AO55" i="60"/>
  <c r="AO55" i="50" s="1"/>
  <c r="X55" i="60"/>
  <c r="X55" i="50" s="1"/>
  <c r="G55" i="60"/>
  <c r="G55" i="50" s="1"/>
  <c r="AV55" i="60"/>
  <c r="AV55" i="50" s="1"/>
  <c r="AR55" i="60"/>
  <c r="AR55" i="50" s="1"/>
  <c r="AH55" i="60"/>
  <c r="AH55" i="50" s="1"/>
  <c r="AI55" i="60"/>
  <c r="AI55" i="50" s="1"/>
  <c r="AG55" i="60"/>
  <c r="AG55" i="50" s="1"/>
  <c r="P55" i="60"/>
  <c r="P55" i="50" s="1"/>
  <c r="M55" i="60"/>
  <c r="M55" i="50" s="1"/>
  <c r="AY55" i="60"/>
  <c r="AY55" i="50" s="1"/>
  <c r="L55" i="60"/>
  <c r="L55" i="50" s="1"/>
  <c r="Y55" i="60"/>
  <c r="Y55" i="50" s="1"/>
  <c r="H55" i="60"/>
  <c r="H55" i="50" s="1"/>
  <c r="AA55" i="60"/>
  <c r="AA55" i="50" s="1"/>
  <c r="T55" i="60"/>
  <c r="T55" i="50" s="1"/>
  <c r="AJ55" i="60"/>
  <c r="AJ55" i="50" s="1"/>
  <c r="S55" i="60"/>
  <c r="S55" i="50" s="1"/>
  <c r="AC55" i="60"/>
  <c r="AC55" i="50" s="1"/>
  <c r="K55" i="60"/>
  <c r="K55" i="50" s="1"/>
  <c r="Q55" i="60"/>
  <c r="Q55" i="50" s="1"/>
  <c r="AU55" i="60"/>
  <c r="AU55" i="50" s="1"/>
  <c r="AL55" i="60"/>
  <c r="AL55" i="50" s="1"/>
  <c r="AS55" i="60"/>
  <c r="AS55" i="50" s="1"/>
  <c r="V55" i="60"/>
  <c r="V55" i="50" s="1"/>
  <c r="I55" i="60"/>
  <c r="I55" i="50" s="1"/>
  <c r="AM55" i="60"/>
  <c r="AM55" i="50" s="1"/>
  <c r="AZ55" i="60"/>
  <c r="AZ55" i="50" s="1"/>
  <c r="AE55" i="60"/>
  <c r="AE55" i="50" s="1"/>
  <c r="BA55" i="60"/>
  <c r="BA55" i="50" s="1"/>
  <c r="AK55" i="60"/>
  <c r="AK55" i="50" s="1"/>
  <c r="E55" i="60"/>
  <c r="E55" i="50" s="1"/>
  <c r="F55" i="60"/>
  <c r="F55" i="50" s="1"/>
  <c r="J55" i="60"/>
  <c r="J55" i="50" s="1"/>
  <c r="AN55" i="60"/>
  <c r="AN55" i="50" s="1"/>
  <c r="W55" i="60"/>
  <c r="W55" i="50" s="1"/>
  <c r="BB55" i="60"/>
  <c r="BB55" i="50" s="1"/>
  <c r="U55" i="60"/>
  <c r="U55" i="50" s="1"/>
  <c r="Z55" i="60"/>
  <c r="Z55" i="50" s="1"/>
  <c r="AB55" i="60"/>
  <c r="AB55" i="50" s="1"/>
  <c r="AW55" i="60"/>
  <c r="AW55" i="50" s="1"/>
  <c r="AF55" i="60"/>
  <c r="AF55" i="50" s="1"/>
  <c r="O55" i="60"/>
  <c r="O55" i="50" s="1"/>
  <c r="Y19" i="60"/>
  <c r="Y19" i="50" s="1"/>
  <c r="K19" i="59"/>
  <c r="K19" i="49" s="1"/>
  <c r="N19" i="60"/>
  <c r="N19" i="50" s="1"/>
  <c r="AR19" i="60"/>
  <c r="AR20" i="60" s="1"/>
  <c r="AV19" i="60"/>
  <c r="AV20" i="60" s="1"/>
  <c r="AO19" i="60"/>
  <c r="AO19" i="50" s="1"/>
  <c r="AC19" i="60"/>
  <c r="AC20" i="60" s="1"/>
  <c r="Z46" i="60"/>
  <c r="Z46" i="50" s="1"/>
  <c r="AY46" i="60"/>
  <c r="AY46" i="50" s="1"/>
  <c r="AK46" i="60"/>
  <c r="AK46" i="50" s="1"/>
  <c r="M46" i="60"/>
  <c r="M46" i="50" s="1"/>
  <c r="BB46" i="60"/>
  <c r="BB46" i="50" s="1"/>
  <c r="S46" i="60"/>
  <c r="S46" i="50" s="1"/>
  <c r="Y46" i="60"/>
  <c r="Y46" i="50" s="1"/>
  <c r="H46" i="60"/>
  <c r="H46" i="50" s="1"/>
  <c r="AJ46" i="60"/>
  <c r="AJ46" i="50" s="1"/>
  <c r="AL46" i="60"/>
  <c r="AL46" i="50" s="1"/>
  <c r="AD46" i="60"/>
  <c r="AD46" i="50" s="1"/>
  <c r="AZ46" i="60"/>
  <c r="AZ46" i="50" s="1"/>
  <c r="Q46" i="60"/>
  <c r="Q46" i="50" s="1"/>
  <c r="AU46" i="60"/>
  <c r="AU46" i="50" s="1"/>
  <c r="T46" i="60"/>
  <c r="T46" i="50" s="1"/>
  <c r="AR46" i="60"/>
  <c r="AR46" i="50" s="1"/>
  <c r="I46" i="60"/>
  <c r="I46" i="50" s="1"/>
  <c r="AM46" i="60"/>
  <c r="AM46" i="50" s="1"/>
  <c r="AB46" i="60"/>
  <c r="AB46" i="50" s="1"/>
  <c r="N46" i="60"/>
  <c r="N46" i="50" s="1"/>
  <c r="AV46" i="60"/>
  <c r="AV46" i="50" s="1"/>
  <c r="AE46" i="60"/>
  <c r="AE46" i="50" s="1"/>
  <c r="BA46" i="60"/>
  <c r="BA46" i="50" s="1"/>
  <c r="J46" i="60"/>
  <c r="J46" i="50" s="1"/>
  <c r="AW46" i="60"/>
  <c r="AW46" i="50" s="1"/>
  <c r="K46" i="60"/>
  <c r="K46" i="50" s="1"/>
  <c r="L46" i="60"/>
  <c r="L46" i="50" s="1"/>
  <c r="V46" i="60"/>
  <c r="V46" i="50" s="1"/>
  <c r="AP46" i="60"/>
  <c r="AP46" i="50" s="1"/>
  <c r="F46" i="60"/>
  <c r="F46" i="50" s="1"/>
  <c r="AN46" i="60"/>
  <c r="AN46" i="50" s="1"/>
  <c r="W46" i="60"/>
  <c r="W46" i="50" s="1"/>
  <c r="U46" i="60"/>
  <c r="U46" i="50" s="1"/>
  <c r="R46" i="60"/>
  <c r="R46" i="50" s="1"/>
  <c r="O46" i="60"/>
  <c r="O46" i="50" s="1"/>
  <c r="AS46" i="60"/>
  <c r="AS46" i="50" s="1"/>
  <c r="AC46" i="60"/>
  <c r="AC46" i="50" s="1"/>
  <c r="AH46" i="60"/>
  <c r="AH46" i="50" s="1"/>
  <c r="AO46" i="60"/>
  <c r="AO46" i="50" s="1"/>
  <c r="X46" i="60"/>
  <c r="X46" i="50" s="1"/>
  <c r="G46" i="60"/>
  <c r="G46" i="50" s="1"/>
  <c r="AT46" i="60"/>
  <c r="AT46" i="50" s="1"/>
  <c r="AX46" i="60"/>
  <c r="AX46" i="50" s="1"/>
  <c r="AQ46" i="60"/>
  <c r="AQ46" i="50" s="1"/>
  <c r="E46" i="60"/>
  <c r="E46" i="50" s="1"/>
  <c r="AG46" i="60"/>
  <c r="AG46" i="50" s="1"/>
  <c r="P46" i="60"/>
  <c r="P46" i="50" s="1"/>
  <c r="AA46" i="60"/>
  <c r="AA46" i="50" s="1"/>
  <c r="AF46" i="60"/>
  <c r="AF46" i="50" s="1"/>
  <c r="AI46" i="60"/>
  <c r="AI46" i="50" s="1"/>
  <c r="S19" i="60"/>
  <c r="S19" i="50" s="1"/>
  <c r="AI19" i="60"/>
  <c r="AI20" i="60" s="1"/>
  <c r="AN19" i="60"/>
  <c r="AN20" i="60" s="1"/>
  <c r="BB19" i="60"/>
  <c r="BB20" i="60" s="1"/>
  <c r="W19" i="60"/>
  <c r="W19" i="50" s="1"/>
  <c r="S40" i="60"/>
  <c r="S40" i="50" s="1"/>
  <c r="AH40" i="60"/>
  <c r="AH40" i="50" s="1"/>
  <c r="AT40" i="60"/>
  <c r="AT40" i="50" s="1"/>
  <c r="AC40" i="60"/>
  <c r="AC40" i="50" s="1"/>
  <c r="F40" i="60"/>
  <c r="F40" i="50" s="1"/>
  <c r="AJ40" i="60"/>
  <c r="AJ40" i="50" s="1"/>
  <c r="BB40" i="60"/>
  <c r="BB40" i="50" s="1"/>
  <c r="K40" i="60"/>
  <c r="K40" i="50" s="1"/>
  <c r="AI40" i="60"/>
  <c r="AI40" i="50" s="1"/>
  <c r="R40" i="60"/>
  <c r="R40" i="50" s="1"/>
  <c r="T40" i="60"/>
  <c r="T40" i="50" s="1"/>
  <c r="U40" i="60"/>
  <c r="U40" i="50" s="1"/>
  <c r="V40" i="60"/>
  <c r="V40" i="50" s="1"/>
  <c r="L40" i="60"/>
  <c r="L40" i="50" s="1"/>
  <c r="AV40" i="60"/>
  <c r="AV40" i="50" s="1"/>
  <c r="AE40" i="60"/>
  <c r="AE40" i="50" s="1"/>
  <c r="AQ40" i="60"/>
  <c r="AQ40" i="50" s="1"/>
  <c r="AR40" i="60"/>
  <c r="AR40" i="50" s="1"/>
  <c r="AS40" i="60"/>
  <c r="AS40" i="50" s="1"/>
  <c r="Z40" i="60"/>
  <c r="Z40" i="50" s="1"/>
  <c r="AN40" i="60"/>
  <c r="AN40" i="50" s="1"/>
  <c r="W40" i="60"/>
  <c r="W40" i="50" s="1"/>
  <c r="AK40" i="60"/>
  <c r="AK40" i="50" s="1"/>
  <c r="AW40" i="60"/>
  <c r="AW40" i="50" s="1"/>
  <c r="AF40" i="60"/>
  <c r="AF40" i="50" s="1"/>
  <c r="O40" i="60"/>
  <c r="O40" i="50" s="1"/>
  <c r="H40" i="60"/>
  <c r="H40" i="50" s="1"/>
  <c r="AO40" i="60"/>
  <c r="AO40" i="50" s="1"/>
  <c r="X40" i="60"/>
  <c r="X40" i="50" s="1"/>
  <c r="G40" i="60"/>
  <c r="G40" i="50" s="1"/>
  <c r="N40" i="60"/>
  <c r="N40" i="50" s="1"/>
  <c r="AP40" i="60"/>
  <c r="AP40" i="50" s="1"/>
  <c r="AG40" i="60"/>
  <c r="AG40" i="50" s="1"/>
  <c r="P40" i="60"/>
  <c r="P40" i="50" s="1"/>
  <c r="M40" i="60"/>
  <c r="M40" i="50" s="1"/>
  <c r="AB40" i="60"/>
  <c r="AB40" i="50" s="1"/>
  <c r="J40" i="60"/>
  <c r="J40" i="50" s="1"/>
  <c r="AD40" i="60"/>
  <c r="AD40" i="50" s="1"/>
  <c r="Q40" i="60"/>
  <c r="Q40" i="50" s="1"/>
  <c r="AU40" i="60"/>
  <c r="AU40" i="50" s="1"/>
  <c r="AL40" i="60"/>
  <c r="AL40" i="50" s="1"/>
  <c r="BA40" i="60"/>
  <c r="BA40" i="50" s="1"/>
  <c r="AA40" i="60"/>
  <c r="AA40" i="50" s="1"/>
  <c r="AY40" i="60"/>
  <c r="AY40" i="50" s="1"/>
  <c r="E40" i="60"/>
  <c r="E40" i="50" s="1"/>
  <c r="AX40" i="60"/>
  <c r="AX40" i="50" s="1"/>
  <c r="I40" i="60"/>
  <c r="I40" i="50" s="1"/>
  <c r="AM40" i="60"/>
  <c r="AM40" i="50" s="1"/>
  <c r="AZ40" i="60"/>
  <c r="AZ40" i="50" s="1"/>
  <c r="Y40" i="60"/>
  <c r="Y40" i="50" s="1"/>
  <c r="F19" i="60"/>
  <c r="F19" i="50" s="1"/>
  <c r="AZ19" i="60"/>
  <c r="AZ19" i="50" s="1"/>
  <c r="AF19" i="60"/>
  <c r="AF20" i="60" s="1"/>
  <c r="AT19" i="60"/>
  <c r="AT20" i="60" s="1"/>
  <c r="Y52" i="60"/>
  <c r="Y52" i="50" s="1"/>
  <c r="H52" i="60"/>
  <c r="H52" i="50" s="1"/>
  <c r="AJ52" i="60"/>
  <c r="AJ52" i="50" s="1"/>
  <c r="AB52" i="60"/>
  <c r="AB52" i="50" s="1"/>
  <c r="T52" i="60"/>
  <c r="T52" i="50" s="1"/>
  <c r="AZ52" i="60"/>
  <c r="AZ52" i="50" s="1"/>
  <c r="AK52" i="60"/>
  <c r="AK52" i="50" s="1"/>
  <c r="Q52" i="60"/>
  <c r="Q52" i="50" s="1"/>
  <c r="AU52" i="60"/>
  <c r="AU52" i="50" s="1"/>
  <c r="V52" i="60"/>
  <c r="V52" i="50" s="1"/>
  <c r="AA52" i="60"/>
  <c r="AA52" i="50" s="1"/>
  <c r="F52" i="60"/>
  <c r="F52" i="50" s="1"/>
  <c r="AL52" i="60"/>
  <c r="AL52" i="50" s="1"/>
  <c r="AW52" i="60"/>
  <c r="AW52" i="50" s="1"/>
  <c r="E52" i="60"/>
  <c r="E52" i="50" s="1"/>
  <c r="I52" i="60"/>
  <c r="I52" i="50" s="1"/>
  <c r="AM52" i="60"/>
  <c r="AM52" i="50" s="1"/>
  <c r="K52" i="60"/>
  <c r="K52" i="50" s="1"/>
  <c r="AT52" i="60"/>
  <c r="AT52" i="50" s="1"/>
  <c r="AR52" i="60"/>
  <c r="AR52" i="50" s="1"/>
  <c r="M52" i="60"/>
  <c r="M52" i="50" s="1"/>
  <c r="R52" i="60"/>
  <c r="R52" i="50" s="1"/>
  <c r="AV52" i="60"/>
  <c r="AV52" i="50" s="1"/>
  <c r="AE52" i="60"/>
  <c r="AE52" i="50" s="1"/>
  <c r="BB52" i="60"/>
  <c r="BB52" i="50" s="1"/>
  <c r="AI52" i="60"/>
  <c r="AI52" i="50" s="1"/>
  <c r="AD52" i="60"/>
  <c r="AD52" i="50" s="1"/>
  <c r="J52" i="60"/>
  <c r="J52" i="50" s="1"/>
  <c r="AY52" i="60"/>
  <c r="AY52" i="50" s="1"/>
  <c r="AN52" i="60"/>
  <c r="AN52" i="50" s="1"/>
  <c r="W52" i="60"/>
  <c r="W52" i="50" s="1"/>
  <c r="AQ52" i="60"/>
  <c r="AQ52" i="50" s="1"/>
  <c r="U52" i="60"/>
  <c r="U52" i="50" s="1"/>
  <c r="S52" i="60"/>
  <c r="S52" i="50" s="1"/>
  <c r="AF52" i="60"/>
  <c r="AF52" i="50" s="1"/>
  <c r="AO52" i="60"/>
  <c r="AO52" i="50" s="1"/>
  <c r="X52" i="60"/>
  <c r="X52" i="50" s="1"/>
  <c r="G52" i="60"/>
  <c r="G52" i="50" s="1"/>
  <c r="BA52" i="60"/>
  <c r="BA52" i="50" s="1"/>
  <c r="AS52" i="60"/>
  <c r="AS52" i="50" s="1"/>
  <c r="AC52" i="60"/>
  <c r="AC52" i="50" s="1"/>
  <c r="L52" i="60"/>
  <c r="L52" i="50" s="1"/>
  <c r="O52" i="60"/>
  <c r="O52" i="50" s="1"/>
  <c r="AG52" i="60"/>
  <c r="AG52" i="50" s="1"/>
  <c r="P52" i="60"/>
  <c r="P52" i="50" s="1"/>
  <c r="AX52" i="60"/>
  <c r="AX52" i="50" s="1"/>
  <c r="AP52" i="60"/>
  <c r="AP52" i="50" s="1"/>
  <c r="AH52" i="60"/>
  <c r="AH52" i="50" s="1"/>
  <c r="N52" i="60"/>
  <c r="N52" i="50" s="1"/>
  <c r="Z52" i="60"/>
  <c r="Z52" i="50" s="1"/>
  <c r="AY58" i="60"/>
  <c r="AY58" i="50" s="1"/>
  <c r="AH58" i="60"/>
  <c r="AH58" i="50" s="1"/>
  <c r="N58" i="60"/>
  <c r="N58" i="50" s="1"/>
  <c r="F58" i="60"/>
  <c r="F58" i="50" s="1"/>
  <c r="AP58" i="60"/>
  <c r="AP58" i="50" s="1"/>
  <c r="V58" i="60"/>
  <c r="V58" i="50" s="1"/>
  <c r="AJ58" i="60"/>
  <c r="AJ58" i="50" s="1"/>
  <c r="T58" i="60"/>
  <c r="T58" i="50" s="1"/>
  <c r="AZ58" i="60"/>
  <c r="AZ58" i="50" s="1"/>
  <c r="J58" i="60"/>
  <c r="J58" i="50" s="1"/>
  <c r="AG58" i="60"/>
  <c r="AG58" i="50" s="1"/>
  <c r="P58" i="60"/>
  <c r="P58" i="50" s="1"/>
  <c r="BB58" i="60"/>
  <c r="BB58" i="50" s="1"/>
  <c r="Z58" i="60"/>
  <c r="Z58" i="50" s="1"/>
  <c r="K58" i="60"/>
  <c r="K58" i="50" s="1"/>
  <c r="L58" i="60"/>
  <c r="L58" i="50" s="1"/>
  <c r="Y58" i="60"/>
  <c r="Y58" i="50" s="1"/>
  <c r="H58" i="60"/>
  <c r="H58" i="50" s="1"/>
  <c r="AT58" i="60"/>
  <c r="AT58" i="50" s="1"/>
  <c r="AK58" i="60"/>
  <c r="AK58" i="50" s="1"/>
  <c r="W58" i="60"/>
  <c r="W58" i="50" s="1"/>
  <c r="AR58" i="60"/>
  <c r="AR58" i="50" s="1"/>
  <c r="AB58" i="60"/>
  <c r="AB58" i="50" s="1"/>
  <c r="AD58" i="60"/>
  <c r="AD58" i="50" s="1"/>
  <c r="Q58" i="60"/>
  <c r="Q58" i="50" s="1"/>
  <c r="AU58" i="60"/>
  <c r="AU58" i="50" s="1"/>
  <c r="M58" i="60"/>
  <c r="M58" i="50" s="1"/>
  <c r="R58" i="60"/>
  <c r="R58" i="50" s="1"/>
  <c r="E58" i="60"/>
  <c r="E58" i="50" s="1"/>
  <c r="AS58" i="60"/>
  <c r="AS58" i="50" s="1"/>
  <c r="AX58" i="60"/>
  <c r="AX58" i="50" s="1"/>
  <c r="I58" i="60"/>
  <c r="I58" i="50" s="1"/>
  <c r="AM58" i="60"/>
  <c r="AM58" i="50" s="1"/>
  <c r="AA58" i="60"/>
  <c r="AA58" i="50" s="1"/>
  <c r="AN58" i="60"/>
  <c r="AN58" i="50" s="1"/>
  <c r="U58" i="60"/>
  <c r="U58" i="50" s="1"/>
  <c r="AV58" i="60"/>
  <c r="AV58" i="50" s="1"/>
  <c r="AE58" i="60"/>
  <c r="AE58" i="50" s="1"/>
  <c r="AL58" i="60"/>
  <c r="AL58" i="50" s="1"/>
  <c r="S58" i="60"/>
  <c r="S58" i="50" s="1"/>
  <c r="BA58" i="60"/>
  <c r="BA58" i="50" s="1"/>
  <c r="AI58" i="60"/>
  <c r="AI58" i="50" s="1"/>
  <c r="AW58" i="60"/>
  <c r="AW58" i="50" s="1"/>
  <c r="AF58" i="60"/>
  <c r="AF58" i="50" s="1"/>
  <c r="O58" i="60"/>
  <c r="O58" i="50" s="1"/>
  <c r="AC58" i="60"/>
  <c r="AC58" i="50" s="1"/>
  <c r="AO58" i="60"/>
  <c r="AO58" i="50" s="1"/>
  <c r="X58" i="60"/>
  <c r="X58" i="50" s="1"/>
  <c r="G58" i="60"/>
  <c r="G58" i="50" s="1"/>
  <c r="AQ58" i="60"/>
  <c r="AQ58" i="50" s="1"/>
  <c r="P19" i="59"/>
  <c r="P19" i="49" s="1"/>
  <c r="AB19" i="60"/>
  <c r="AB20" i="60" s="1"/>
  <c r="AW19" i="60"/>
  <c r="AW20" i="60" s="1"/>
  <c r="AL19" i="60"/>
  <c r="AL20" i="60" s="1"/>
  <c r="C35" i="60"/>
  <c r="N34" i="60"/>
  <c r="J34" i="60"/>
  <c r="AP34" i="60"/>
  <c r="U34" i="60"/>
  <c r="E34" i="60"/>
  <c r="AT34" i="60"/>
  <c r="AR34" i="60"/>
  <c r="AD34" i="60"/>
  <c r="AB34" i="60"/>
  <c r="AY34" i="60"/>
  <c r="AH34" i="60"/>
  <c r="R34" i="60"/>
  <c r="AS34" i="60"/>
  <c r="AC34" i="60"/>
  <c r="L34" i="60"/>
  <c r="Y34" i="60"/>
  <c r="H34" i="60"/>
  <c r="AA34" i="60"/>
  <c r="Q34" i="60"/>
  <c r="AU34" i="60"/>
  <c r="AL34" i="60"/>
  <c r="O34" i="60"/>
  <c r="F34" i="60"/>
  <c r="I34" i="60"/>
  <c r="AM34" i="60"/>
  <c r="AZ34" i="60"/>
  <c r="AW34" i="60"/>
  <c r="Z34" i="60"/>
  <c r="AV34" i="60"/>
  <c r="AE34" i="60"/>
  <c r="AK34" i="60"/>
  <c r="AX34" i="60"/>
  <c r="T34" i="60"/>
  <c r="AQ34" i="60"/>
  <c r="AN34" i="60"/>
  <c r="W34" i="60"/>
  <c r="AI34" i="60"/>
  <c r="BB34" i="60"/>
  <c r="V34" i="60"/>
  <c r="AO34" i="60"/>
  <c r="X34" i="60"/>
  <c r="G34" i="60"/>
  <c r="S34" i="60"/>
  <c r="AF34" i="60"/>
  <c r="BA34" i="60"/>
  <c r="AJ34" i="60"/>
  <c r="AG34" i="60"/>
  <c r="P34" i="60"/>
  <c r="M34" i="60"/>
  <c r="K34" i="60"/>
  <c r="C49" i="60"/>
  <c r="U58" i="59"/>
  <c r="U58" i="49" s="1"/>
  <c r="AT58" i="59"/>
  <c r="AT58" i="49" s="1"/>
  <c r="J58" i="59"/>
  <c r="J58" i="49" s="1"/>
  <c r="I58" i="59"/>
  <c r="I58" i="49" s="1"/>
  <c r="AM58" i="59"/>
  <c r="AM58" i="49" s="1"/>
  <c r="AL58" i="59"/>
  <c r="AL58" i="49" s="1"/>
  <c r="AD58" i="59"/>
  <c r="AD58" i="49" s="1"/>
  <c r="AS58" i="59"/>
  <c r="AS58" i="49" s="1"/>
  <c r="AX58" i="59"/>
  <c r="AX58" i="49" s="1"/>
  <c r="F58" i="59"/>
  <c r="F58" i="49" s="1"/>
  <c r="AI58" i="59"/>
  <c r="AI58" i="49" s="1"/>
  <c r="K58" i="59"/>
  <c r="K58" i="49" s="1"/>
  <c r="AV58" i="59"/>
  <c r="AV58" i="49" s="1"/>
  <c r="AE58" i="59"/>
  <c r="AE58" i="49" s="1"/>
  <c r="AZ58" i="59"/>
  <c r="AZ58" i="49" s="1"/>
  <c r="AR58" i="59"/>
  <c r="AR58" i="49" s="1"/>
  <c r="Q58" i="59"/>
  <c r="Q58" i="49" s="1"/>
  <c r="AH58" i="59"/>
  <c r="AH58" i="49" s="1"/>
  <c r="AJ58" i="59"/>
  <c r="AJ58" i="49" s="1"/>
  <c r="L58" i="59"/>
  <c r="L58" i="49" s="1"/>
  <c r="T58" i="59"/>
  <c r="T58" i="49" s="1"/>
  <c r="AN58" i="59"/>
  <c r="AN58" i="49" s="1"/>
  <c r="W58" i="59"/>
  <c r="W58" i="49" s="1"/>
  <c r="R58" i="59"/>
  <c r="R58" i="49" s="1"/>
  <c r="AU58" i="59"/>
  <c r="AU58" i="49" s="1"/>
  <c r="Z58" i="59"/>
  <c r="Z58" i="49" s="1"/>
  <c r="AK58" i="59"/>
  <c r="AK58" i="49" s="1"/>
  <c r="AW58" i="59"/>
  <c r="AW58" i="49" s="1"/>
  <c r="AF58" i="59"/>
  <c r="AF58" i="49" s="1"/>
  <c r="O58" i="59"/>
  <c r="O58" i="49" s="1"/>
  <c r="AC58" i="59"/>
  <c r="AC58" i="49" s="1"/>
  <c r="S58" i="59"/>
  <c r="S58" i="49" s="1"/>
  <c r="AY58" i="59"/>
  <c r="AY58" i="49" s="1"/>
  <c r="AO58" i="59"/>
  <c r="AO58" i="49" s="1"/>
  <c r="X58" i="59"/>
  <c r="X58" i="49" s="1"/>
  <c r="G58" i="59"/>
  <c r="G58" i="49" s="1"/>
  <c r="N58" i="59"/>
  <c r="N58" i="49" s="1"/>
  <c r="AQ58" i="59"/>
  <c r="AQ58" i="49" s="1"/>
  <c r="BA58" i="59"/>
  <c r="BA58" i="49" s="1"/>
  <c r="AG58" i="59"/>
  <c r="AG58" i="49" s="1"/>
  <c r="P58" i="59"/>
  <c r="P58" i="49" s="1"/>
  <c r="BB58" i="59"/>
  <c r="BB58" i="49" s="1"/>
  <c r="AB58" i="59"/>
  <c r="AB58" i="49" s="1"/>
  <c r="AA58" i="59"/>
  <c r="AA58" i="49" s="1"/>
  <c r="V58" i="59"/>
  <c r="V58" i="49" s="1"/>
  <c r="Y58" i="59"/>
  <c r="Y58" i="49" s="1"/>
  <c r="H58" i="59"/>
  <c r="H58" i="49" s="1"/>
  <c r="M58" i="59"/>
  <c r="M58" i="49" s="1"/>
  <c r="AP58" i="59"/>
  <c r="AP58" i="49" s="1"/>
  <c r="E58" i="59"/>
  <c r="E58" i="49" s="1"/>
  <c r="T19" i="58"/>
  <c r="O19" i="59"/>
  <c r="O19" i="49" s="1"/>
  <c r="G19" i="59"/>
  <c r="G19" i="49" s="1"/>
  <c r="AR19" i="59"/>
  <c r="AR20" i="59" s="1"/>
  <c r="AP19" i="59"/>
  <c r="AP20" i="59" s="1"/>
  <c r="AF19" i="59"/>
  <c r="AF19" i="49" s="1"/>
  <c r="BA19" i="59"/>
  <c r="T52" i="59"/>
  <c r="T52" i="49" s="1"/>
  <c r="AT52" i="59"/>
  <c r="AT52" i="49" s="1"/>
  <c r="AB52" i="59"/>
  <c r="AB52" i="49" s="1"/>
  <c r="AO52" i="59"/>
  <c r="AO52" i="49" s="1"/>
  <c r="X52" i="59"/>
  <c r="X52" i="49" s="1"/>
  <c r="G52" i="59"/>
  <c r="G52" i="49" s="1"/>
  <c r="AK52" i="59"/>
  <c r="AK52" i="49" s="1"/>
  <c r="AF52" i="59"/>
  <c r="AF52" i="49" s="1"/>
  <c r="AH52" i="59"/>
  <c r="AH52" i="49" s="1"/>
  <c r="K52" i="59"/>
  <c r="K52" i="49" s="1"/>
  <c r="AG52" i="59"/>
  <c r="AG52" i="49" s="1"/>
  <c r="P52" i="59"/>
  <c r="P52" i="49" s="1"/>
  <c r="R52" i="59"/>
  <c r="R52" i="49" s="1"/>
  <c r="AY52" i="59"/>
  <c r="AY52" i="49" s="1"/>
  <c r="Z52" i="59"/>
  <c r="Z52" i="49" s="1"/>
  <c r="AS52" i="59"/>
  <c r="AS52" i="49" s="1"/>
  <c r="V52" i="59"/>
  <c r="V52" i="49" s="1"/>
  <c r="Y52" i="59"/>
  <c r="Y52" i="49" s="1"/>
  <c r="H52" i="59"/>
  <c r="H52" i="49" s="1"/>
  <c r="AA52" i="59"/>
  <c r="AA52" i="49" s="1"/>
  <c r="M52" i="59"/>
  <c r="M52" i="49" s="1"/>
  <c r="AC52" i="59"/>
  <c r="AC52" i="49" s="1"/>
  <c r="AJ52" i="59"/>
  <c r="AJ52" i="49" s="1"/>
  <c r="Q52" i="59"/>
  <c r="Q52" i="49" s="1"/>
  <c r="AU52" i="59"/>
  <c r="AU52" i="49" s="1"/>
  <c r="AR52" i="59"/>
  <c r="AR52" i="49" s="1"/>
  <c r="AL52" i="59"/>
  <c r="AL52" i="49" s="1"/>
  <c r="AQ52" i="59"/>
  <c r="AQ52" i="49" s="1"/>
  <c r="I52" i="59"/>
  <c r="I52" i="49" s="1"/>
  <c r="AM52" i="59"/>
  <c r="AM52" i="49" s="1"/>
  <c r="AP52" i="59"/>
  <c r="AP52" i="49" s="1"/>
  <c r="F52" i="59"/>
  <c r="F52" i="49" s="1"/>
  <c r="O52" i="59"/>
  <c r="O52" i="49" s="1"/>
  <c r="N52" i="59"/>
  <c r="N52" i="49" s="1"/>
  <c r="J52" i="59"/>
  <c r="J52" i="49" s="1"/>
  <c r="AZ52" i="59"/>
  <c r="AZ52" i="49" s="1"/>
  <c r="BB52" i="59"/>
  <c r="BB52" i="49" s="1"/>
  <c r="E52" i="59"/>
  <c r="E52" i="49" s="1"/>
  <c r="AV52" i="59"/>
  <c r="AV52" i="49" s="1"/>
  <c r="AE52" i="59"/>
  <c r="AE52" i="49" s="1"/>
  <c r="S52" i="59"/>
  <c r="S52" i="49" s="1"/>
  <c r="AI52" i="59"/>
  <c r="AI52" i="49" s="1"/>
  <c r="AW52" i="59"/>
  <c r="AW52" i="49" s="1"/>
  <c r="AX52" i="59"/>
  <c r="AX52" i="49" s="1"/>
  <c r="BA52" i="59"/>
  <c r="BA52" i="49" s="1"/>
  <c r="U52" i="59"/>
  <c r="U52" i="49" s="1"/>
  <c r="AD52" i="59"/>
  <c r="AD52" i="49" s="1"/>
  <c r="AN52" i="59"/>
  <c r="AN52" i="49" s="1"/>
  <c r="W52" i="59"/>
  <c r="W52" i="49" s="1"/>
  <c r="L52" i="59"/>
  <c r="L52" i="49" s="1"/>
  <c r="L19" i="58"/>
  <c r="S19" i="59"/>
  <c r="S19" i="49" s="1"/>
  <c r="AJ19" i="59"/>
  <c r="AJ20" i="59" s="1"/>
  <c r="AH19" i="59"/>
  <c r="AH20" i="59" s="1"/>
  <c r="AU19" i="59"/>
  <c r="AU20" i="59" s="1"/>
  <c r="AS19" i="59"/>
  <c r="J43" i="59"/>
  <c r="J43" i="49" s="1"/>
  <c r="AJ43" i="59"/>
  <c r="AJ43" i="49" s="1"/>
  <c r="AK43" i="59"/>
  <c r="AK43" i="49" s="1"/>
  <c r="AX43" i="59"/>
  <c r="AX43" i="49" s="1"/>
  <c r="L43" i="59"/>
  <c r="L43" i="49" s="1"/>
  <c r="AT43" i="59"/>
  <c r="AT43" i="49" s="1"/>
  <c r="K43" i="59"/>
  <c r="K43" i="49" s="1"/>
  <c r="AY43" i="59"/>
  <c r="AY43" i="49" s="1"/>
  <c r="AV43" i="59"/>
  <c r="AV43" i="49" s="1"/>
  <c r="AE43" i="59"/>
  <c r="AE43" i="49" s="1"/>
  <c r="AL43" i="59"/>
  <c r="AL43" i="49" s="1"/>
  <c r="AP43" i="59"/>
  <c r="AP43" i="49" s="1"/>
  <c r="AB43" i="59"/>
  <c r="AB43" i="49" s="1"/>
  <c r="F43" i="59"/>
  <c r="F43" i="49" s="1"/>
  <c r="M43" i="59"/>
  <c r="M43" i="49" s="1"/>
  <c r="AN43" i="59"/>
  <c r="AN43" i="49" s="1"/>
  <c r="W43" i="59"/>
  <c r="W43" i="49" s="1"/>
  <c r="AZ43" i="59"/>
  <c r="AZ43" i="49" s="1"/>
  <c r="BA43" i="59"/>
  <c r="BA43" i="49" s="1"/>
  <c r="T43" i="59"/>
  <c r="T43" i="49" s="1"/>
  <c r="AI43" i="59"/>
  <c r="AI43" i="49" s="1"/>
  <c r="V43" i="59"/>
  <c r="V43" i="49" s="1"/>
  <c r="AW43" i="59"/>
  <c r="AW43" i="49" s="1"/>
  <c r="AF43" i="59"/>
  <c r="AF43" i="49" s="1"/>
  <c r="O43" i="59"/>
  <c r="O43" i="49" s="1"/>
  <c r="R43" i="59"/>
  <c r="R43" i="49" s="1"/>
  <c r="E43" i="59"/>
  <c r="E43" i="49" s="1"/>
  <c r="AH43" i="59"/>
  <c r="AH43" i="49" s="1"/>
  <c r="AO43" i="59"/>
  <c r="AO43" i="49" s="1"/>
  <c r="X43" i="59"/>
  <c r="X43" i="49" s="1"/>
  <c r="G43" i="59"/>
  <c r="G43" i="49" s="1"/>
  <c r="AC43" i="59"/>
  <c r="AC43" i="49" s="1"/>
  <c r="S43" i="59"/>
  <c r="S43" i="49" s="1"/>
  <c r="AA43" i="59"/>
  <c r="AA43" i="49" s="1"/>
  <c r="AS43" i="59"/>
  <c r="AS43" i="49" s="1"/>
  <c r="I43" i="59"/>
  <c r="I43" i="49" s="1"/>
  <c r="Z43" i="59"/>
  <c r="Z43" i="49" s="1"/>
  <c r="AG43" i="59"/>
  <c r="AG43" i="49" s="1"/>
  <c r="P43" i="59"/>
  <c r="P43" i="49" s="1"/>
  <c r="AQ43" i="59"/>
  <c r="AQ43" i="49" s="1"/>
  <c r="AD43" i="59"/>
  <c r="AD43" i="49" s="1"/>
  <c r="Y43" i="59"/>
  <c r="Y43" i="49" s="1"/>
  <c r="H43" i="59"/>
  <c r="H43" i="49" s="1"/>
  <c r="N43" i="59"/>
  <c r="N43" i="49" s="1"/>
  <c r="BB43" i="59"/>
  <c r="BB43" i="49" s="1"/>
  <c r="AR43" i="59"/>
  <c r="AR43" i="49" s="1"/>
  <c r="U43" i="59"/>
  <c r="U43" i="49" s="1"/>
  <c r="AM43" i="59"/>
  <c r="AM43" i="49" s="1"/>
  <c r="Q43" i="59"/>
  <c r="Q43" i="49" s="1"/>
  <c r="AU43" i="59"/>
  <c r="AU43" i="49" s="1"/>
  <c r="X19" i="59"/>
  <c r="X19" i="49" s="1"/>
  <c r="AB19" i="59"/>
  <c r="AB20" i="59" s="1"/>
  <c r="Z19" i="59"/>
  <c r="Z20" i="59" s="1"/>
  <c r="AM19" i="59"/>
  <c r="AM20" i="59" s="1"/>
  <c r="AK19" i="59"/>
  <c r="AK20" i="59" s="1"/>
  <c r="AQ61" i="59"/>
  <c r="AQ61" i="49" s="1"/>
  <c r="J61" i="59"/>
  <c r="J61" i="49" s="1"/>
  <c r="Y61" i="59"/>
  <c r="Y61" i="49" s="1"/>
  <c r="H61" i="59"/>
  <c r="H61" i="49" s="1"/>
  <c r="AT61" i="59"/>
  <c r="AT61" i="49" s="1"/>
  <c r="AS61" i="59"/>
  <c r="AS61" i="49" s="1"/>
  <c r="AZ61" i="59"/>
  <c r="AZ61" i="49" s="1"/>
  <c r="AC61" i="59"/>
  <c r="AC61" i="49" s="1"/>
  <c r="AI61" i="59"/>
  <c r="AI61" i="49" s="1"/>
  <c r="Z61" i="59"/>
  <c r="Z61" i="49" s="1"/>
  <c r="R61" i="59"/>
  <c r="R61" i="49" s="1"/>
  <c r="Q61" i="59"/>
  <c r="Q61" i="49" s="1"/>
  <c r="AU61" i="59"/>
  <c r="AU61" i="49" s="1"/>
  <c r="AL61" i="59"/>
  <c r="AL61" i="49" s="1"/>
  <c r="P61" i="59"/>
  <c r="P61" i="49" s="1"/>
  <c r="E61" i="59"/>
  <c r="E61" i="49" s="1"/>
  <c r="E62" i="49" s="1"/>
  <c r="AP61" i="59"/>
  <c r="AP61" i="49" s="1"/>
  <c r="I61" i="59"/>
  <c r="I61" i="49" s="1"/>
  <c r="AM61" i="59"/>
  <c r="AM61" i="49" s="1"/>
  <c r="AD61" i="59"/>
  <c r="AD61" i="49" s="1"/>
  <c r="S61" i="59"/>
  <c r="S61" i="49" s="1"/>
  <c r="L61" i="59"/>
  <c r="L61" i="49" s="1"/>
  <c r="BB61" i="59"/>
  <c r="BB61" i="49" s="1"/>
  <c r="U61" i="59"/>
  <c r="U61" i="49" s="1"/>
  <c r="AV61" i="59"/>
  <c r="AV61" i="49" s="1"/>
  <c r="AE61" i="59"/>
  <c r="AE61" i="49" s="1"/>
  <c r="V61" i="59"/>
  <c r="V61" i="49" s="1"/>
  <c r="AB61" i="59"/>
  <c r="AB61" i="49" s="1"/>
  <c r="AJ61" i="59"/>
  <c r="AJ61" i="49" s="1"/>
  <c r="AG61" i="59"/>
  <c r="AG61" i="49" s="1"/>
  <c r="AK61" i="59"/>
  <c r="AK61" i="49" s="1"/>
  <c r="AN61" i="59"/>
  <c r="AN61" i="49" s="1"/>
  <c r="W61" i="59"/>
  <c r="W61" i="49" s="1"/>
  <c r="N61" i="59"/>
  <c r="N61" i="49" s="1"/>
  <c r="AR61" i="59"/>
  <c r="AR61" i="49" s="1"/>
  <c r="BA61" i="59"/>
  <c r="BA61" i="49" s="1"/>
  <c r="K61" i="59"/>
  <c r="K61" i="49" s="1"/>
  <c r="AW61" i="59"/>
  <c r="AW61" i="49" s="1"/>
  <c r="AF61" i="59"/>
  <c r="AF61" i="49" s="1"/>
  <c r="O61" i="59"/>
  <c r="O61" i="49" s="1"/>
  <c r="F61" i="59"/>
  <c r="F61" i="49" s="1"/>
  <c r="M61" i="59"/>
  <c r="M61" i="49" s="1"/>
  <c r="AY61" i="59"/>
  <c r="AY61" i="49" s="1"/>
  <c r="AA61" i="59"/>
  <c r="AA61" i="49" s="1"/>
  <c r="AO61" i="59"/>
  <c r="AO61" i="49" s="1"/>
  <c r="X61" i="59"/>
  <c r="X61" i="49" s="1"/>
  <c r="G61" i="59"/>
  <c r="G61" i="49" s="1"/>
  <c r="AX61" i="59"/>
  <c r="AX61" i="49" s="1"/>
  <c r="T61" i="59"/>
  <c r="T61" i="49" s="1"/>
  <c r="AH61" i="59"/>
  <c r="AH61" i="49" s="1"/>
  <c r="K19" i="58"/>
  <c r="N19" i="59"/>
  <c r="N19" i="49" s="1"/>
  <c r="W19" i="59"/>
  <c r="W19" i="49" s="1"/>
  <c r="AY19" i="59"/>
  <c r="AY20" i="59" s="1"/>
  <c r="AW19" i="59"/>
  <c r="AW19" i="49" s="1"/>
  <c r="AE19" i="59"/>
  <c r="AE19" i="49" s="1"/>
  <c r="AC19" i="59"/>
  <c r="C49" i="59"/>
  <c r="V19" i="59"/>
  <c r="V19" i="49" s="1"/>
  <c r="AQ19" i="59"/>
  <c r="AQ20" i="59" s="1"/>
  <c r="AO19" i="59"/>
  <c r="AO19" i="49" s="1"/>
  <c r="BB19" i="59"/>
  <c r="BB20" i="59" s="1"/>
  <c r="U19" i="59"/>
  <c r="U19" i="49" s="1"/>
  <c r="C35" i="59"/>
  <c r="AT34" i="59"/>
  <c r="E34" i="59"/>
  <c r="R34" i="59"/>
  <c r="AS34" i="59"/>
  <c r="AI34" i="59"/>
  <c r="J34" i="59"/>
  <c r="V34" i="59"/>
  <c r="U34" i="59"/>
  <c r="AX34" i="59"/>
  <c r="AR34" i="59"/>
  <c r="AD34" i="59"/>
  <c r="AC34" i="59"/>
  <c r="F34" i="59"/>
  <c r="AH34" i="59"/>
  <c r="AK34" i="59"/>
  <c r="Q34" i="59"/>
  <c r="AU34" i="59"/>
  <c r="AL34" i="59"/>
  <c r="BB34" i="59"/>
  <c r="I34" i="59"/>
  <c r="AM34" i="59"/>
  <c r="AZ34" i="59"/>
  <c r="K34" i="59"/>
  <c r="Y34" i="59"/>
  <c r="AV34" i="59"/>
  <c r="AE34" i="59"/>
  <c r="N34" i="59"/>
  <c r="AN34" i="59"/>
  <c r="W34" i="59"/>
  <c r="AB34" i="59"/>
  <c r="AW34" i="59"/>
  <c r="AF34" i="59"/>
  <c r="O34" i="59"/>
  <c r="AP34" i="59"/>
  <c r="AA34" i="59"/>
  <c r="S34" i="59"/>
  <c r="AY34" i="59"/>
  <c r="AO34" i="59"/>
  <c r="X34" i="59"/>
  <c r="G34" i="59"/>
  <c r="BA34" i="59"/>
  <c r="H34" i="59"/>
  <c r="T34" i="59"/>
  <c r="L34" i="59"/>
  <c r="AG34" i="59"/>
  <c r="P34" i="59"/>
  <c r="M34" i="59"/>
  <c r="AJ34" i="59"/>
  <c r="AQ34" i="59"/>
  <c r="Z34" i="59"/>
  <c r="F19" i="59"/>
  <c r="F19" i="49" s="1"/>
  <c r="AI19" i="59"/>
  <c r="AI20" i="59" s="1"/>
  <c r="AG19" i="59"/>
  <c r="AG19" i="49" s="1"/>
  <c r="AT19" i="59"/>
  <c r="AT20" i="59" s="1"/>
  <c r="N46" i="59"/>
  <c r="N46" i="49" s="1"/>
  <c r="AH46" i="59"/>
  <c r="AH46" i="49" s="1"/>
  <c r="AI46" i="59"/>
  <c r="AI46" i="49" s="1"/>
  <c r="AN46" i="59"/>
  <c r="AN46" i="49" s="1"/>
  <c r="W46" i="59"/>
  <c r="W46" i="49" s="1"/>
  <c r="BA46" i="59"/>
  <c r="BA46" i="49" s="1"/>
  <c r="U46" i="59"/>
  <c r="U46" i="49" s="1"/>
  <c r="AK46" i="59"/>
  <c r="AK46" i="49" s="1"/>
  <c r="AS46" i="59"/>
  <c r="AS46" i="49" s="1"/>
  <c r="AW46" i="59"/>
  <c r="AW46" i="49" s="1"/>
  <c r="AF46" i="59"/>
  <c r="AF46" i="49" s="1"/>
  <c r="O46" i="59"/>
  <c r="O46" i="49" s="1"/>
  <c r="AD46" i="59"/>
  <c r="AD46" i="49" s="1"/>
  <c r="T46" i="59"/>
  <c r="T46" i="49" s="1"/>
  <c r="Z46" i="59"/>
  <c r="Z46" i="49" s="1"/>
  <c r="AP46" i="59"/>
  <c r="AP46" i="49" s="1"/>
  <c r="AC46" i="59"/>
  <c r="AC46" i="49" s="1"/>
  <c r="S46" i="59"/>
  <c r="S46" i="49" s="1"/>
  <c r="AO46" i="59"/>
  <c r="AO46" i="49" s="1"/>
  <c r="X46" i="59"/>
  <c r="X46" i="49" s="1"/>
  <c r="G46" i="59"/>
  <c r="G46" i="49" s="1"/>
  <c r="AZ46" i="59"/>
  <c r="AZ46" i="49" s="1"/>
  <c r="AV46" i="59"/>
  <c r="AV46" i="49" s="1"/>
  <c r="AY46" i="59"/>
  <c r="AY46" i="49" s="1"/>
  <c r="AT46" i="59"/>
  <c r="AT46" i="49" s="1"/>
  <c r="AQ46" i="59"/>
  <c r="AQ46" i="49" s="1"/>
  <c r="AR46" i="59"/>
  <c r="AR46" i="49" s="1"/>
  <c r="AG46" i="59"/>
  <c r="AG46" i="49" s="1"/>
  <c r="P46" i="59"/>
  <c r="P46" i="49" s="1"/>
  <c r="AL46" i="59"/>
  <c r="AL46" i="49" s="1"/>
  <c r="M46" i="59"/>
  <c r="M46" i="49" s="1"/>
  <c r="BB46" i="59"/>
  <c r="BB46" i="49" s="1"/>
  <c r="Y46" i="59"/>
  <c r="Y46" i="49" s="1"/>
  <c r="H46" i="59"/>
  <c r="H46" i="49" s="1"/>
  <c r="R46" i="59"/>
  <c r="R46" i="49" s="1"/>
  <c r="K46" i="59"/>
  <c r="K46" i="49" s="1"/>
  <c r="AB46" i="59"/>
  <c r="AB46" i="49" s="1"/>
  <c r="L46" i="59"/>
  <c r="L46" i="49" s="1"/>
  <c r="Q46" i="59"/>
  <c r="Q46" i="49" s="1"/>
  <c r="AU46" i="59"/>
  <c r="AU46" i="49" s="1"/>
  <c r="V46" i="59"/>
  <c r="V46" i="49" s="1"/>
  <c r="AE46" i="59"/>
  <c r="AE46" i="49" s="1"/>
  <c r="AX46" i="59"/>
  <c r="AX46" i="49" s="1"/>
  <c r="E46" i="59"/>
  <c r="E46" i="49" s="1"/>
  <c r="F46" i="59"/>
  <c r="F46" i="49" s="1"/>
  <c r="AA46" i="59"/>
  <c r="AA46" i="49" s="1"/>
  <c r="J46" i="59"/>
  <c r="J46" i="49" s="1"/>
  <c r="I46" i="59"/>
  <c r="I46" i="49" s="1"/>
  <c r="AM46" i="59"/>
  <c r="AM46" i="49" s="1"/>
  <c r="AJ46" i="59"/>
  <c r="AJ46" i="49" s="1"/>
  <c r="F37" i="59"/>
  <c r="F37" i="49" s="1"/>
  <c r="AQ37" i="59"/>
  <c r="AQ37" i="49" s="1"/>
  <c r="AD37" i="59"/>
  <c r="AD37" i="49" s="1"/>
  <c r="AR37" i="59"/>
  <c r="AR37" i="49" s="1"/>
  <c r="AT37" i="59"/>
  <c r="AT37" i="49" s="1"/>
  <c r="N37" i="59"/>
  <c r="N37" i="49" s="1"/>
  <c r="AB37" i="59"/>
  <c r="AB37" i="49" s="1"/>
  <c r="Z37" i="59"/>
  <c r="Z37" i="49" s="1"/>
  <c r="AS37" i="59"/>
  <c r="AS37" i="49" s="1"/>
  <c r="AC37" i="59"/>
  <c r="AC37" i="49" s="1"/>
  <c r="L37" i="59"/>
  <c r="L37" i="49" s="1"/>
  <c r="J37" i="59"/>
  <c r="J37" i="49" s="1"/>
  <c r="AY37" i="59"/>
  <c r="AY37" i="49" s="1"/>
  <c r="BB37" i="59"/>
  <c r="BB37" i="49" s="1"/>
  <c r="E37" i="59"/>
  <c r="E37" i="49" s="1"/>
  <c r="AG37" i="59"/>
  <c r="AG37" i="49" s="1"/>
  <c r="P37" i="59"/>
  <c r="P37" i="49" s="1"/>
  <c r="M37" i="59"/>
  <c r="M37" i="49" s="1"/>
  <c r="U37" i="59"/>
  <c r="U37" i="49" s="1"/>
  <c r="K37" i="59"/>
  <c r="K37" i="49" s="1"/>
  <c r="Y37" i="59"/>
  <c r="Y37" i="49" s="1"/>
  <c r="H37" i="59"/>
  <c r="H37" i="49" s="1"/>
  <c r="AA37" i="59"/>
  <c r="AA37" i="49" s="1"/>
  <c r="X37" i="59"/>
  <c r="X37" i="49" s="1"/>
  <c r="R37" i="59"/>
  <c r="R37" i="49" s="1"/>
  <c r="AP37" i="59"/>
  <c r="AP37" i="49" s="1"/>
  <c r="V37" i="59"/>
  <c r="V37" i="49" s="1"/>
  <c r="Q37" i="59"/>
  <c r="Q37" i="49" s="1"/>
  <c r="AU37" i="59"/>
  <c r="AU37" i="49" s="1"/>
  <c r="AL37" i="59"/>
  <c r="AL37" i="49" s="1"/>
  <c r="AH37" i="59"/>
  <c r="AH37" i="49" s="1"/>
  <c r="AX37" i="59"/>
  <c r="AX37" i="49" s="1"/>
  <c r="AJ37" i="59"/>
  <c r="AJ37" i="49" s="1"/>
  <c r="I37" i="59"/>
  <c r="I37" i="49" s="1"/>
  <c r="AM37" i="59"/>
  <c r="AM37" i="49" s="1"/>
  <c r="AZ37" i="59"/>
  <c r="AZ37" i="49" s="1"/>
  <c r="G37" i="59"/>
  <c r="G37" i="49" s="1"/>
  <c r="S37" i="59"/>
  <c r="S37" i="49" s="1"/>
  <c r="AV37" i="59"/>
  <c r="AV37" i="49" s="1"/>
  <c r="AE37" i="59"/>
  <c r="AE37" i="49" s="1"/>
  <c r="AI37" i="59"/>
  <c r="AI37" i="49" s="1"/>
  <c r="AN37" i="59"/>
  <c r="AN37" i="49" s="1"/>
  <c r="W37" i="59"/>
  <c r="W37" i="49" s="1"/>
  <c r="AO37" i="59"/>
  <c r="AO37" i="49" s="1"/>
  <c r="BA37" i="59"/>
  <c r="BA37" i="49" s="1"/>
  <c r="T37" i="59"/>
  <c r="T37" i="49" s="1"/>
  <c r="AW37" i="59"/>
  <c r="AW37" i="49" s="1"/>
  <c r="AF37" i="59"/>
  <c r="AF37" i="49" s="1"/>
  <c r="O37" i="59"/>
  <c r="O37" i="49" s="1"/>
  <c r="AK37" i="59"/>
  <c r="AK37" i="49" s="1"/>
  <c r="H19" i="59"/>
  <c r="H19" i="49" s="1"/>
  <c r="AA19" i="59"/>
  <c r="AA19" i="49" s="1"/>
  <c r="AV19" i="59"/>
  <c r="AV19" i="49" s="1"/>
  <c r="AL19" i="59"/>
  <c r="AL20" i="59" s="1"/>
  <c r="AX40" i="59"/>
  <c r="AX40" i="49" s="1"/>
  <c r="AD40" i="59"/>
  <c r="AD40" i="49" s="1"/>
  <c r="N40" i="59"/>
  <c r="N40" i="49" s="1"/>
  <c r="AT40" i="59"/>
  <c r="AT40" i="49" s="1"/>
  <c r="AH40" i="59"/>
  <c r="AH40" i="49" s="1"/>
  <c r="L40" i="59"/>
  <c r="L40" i="49" s="1"/>
  <c r="AJ40" i="59"/>
  <c r="AJ40" i="49" s="1"/>
  <c r="V40" i="59"/>
  <c r="V40" i="49" s="1"/>
  <c r="Q40" i="59"/>
  <c r="Q40" i="49" s="1"/>
  <c r="AU40" i="59"/>
  <c r="AU40" i="49" s="1"/>
  <c r="AL40" i="59"/>
  <c r="AL40" i="49" s="1"/>
  <c r="H40" i="59"/>
  <c r="H40" i="49" s="1"/>
  <c r="BA40" i="59"/>
  <c r="BA40" i="49" s="1"/>
  <c r="AP40" i="59"/>
  <c r="AP40" i="49" s="1"/>
  <c r="J40" i="59"/>
  <c r="J40" i="49" s="1"/>
  <c r="I40" i="59"/>
  <c r="I40" i="49" s="1"/>
  <c r="AM40" i="59"/>
  <c r="AM40" i="49" s="1"/>
  <c r="AZ40" i="59"/>
  <c r="AZ40" i="49" s="1"/>
  <c r="S40" i="59"/>
  <c r="S40" i="49" s="1"/>
  <c r="Z40" i="59"/>
  <c r="Z40" i="49" s="1"/>
  <c r="AV40" i="59"/>
  <c r="AV40" i="49" s="1"/>
  <c r="AE40" i="59"/>
  <c r="AE40" i="49" s="1"/>
  <c r="BB40" i="59"/>
  <c r="BB40" i="49" s="1"/>
  <c r="AI40" i="59"/>
  <c r="AI40" i="49" s="1"/>
  <c r="AR40" i="59"/>
  <c r="AR40" i="49" s="1"/>
  <c r="K40" i="59"/>
  <c r="K40" i="49" s="1"/>
  <c r="AN40" i="59"/>
  <c r="AN40" i="49" s="1"/>
  <c r="W40" i="59"/>
  <c r="W40" i="49" s="1"/>
  <c r="Y40" i="59"/>
  <c r="Y40" i="49" s="1"/>
  <c r="AY40" i="59"/>
  <c r="AY40" i="49" s="1"/>
  <c r="E40" i="59"/>
  <c r="E40" i="49" s="1"/>
  <c r="AB40" i="59"/>
  <c r="AB40" i="49" s="1"/>
  <c r="AW40" i="59"/>
  <c r="AW40" i="49" s="1"/>
  <c r="AF40" i="59"/>
  <c r="AF40" i="49" s="1"/>
  <c r="O40" i="59"/>
  <c r="O40" i="49" s="1"/>
  <c r="R40" i="59"/>
  <c r="R40" i="49" s="1"/>
  <c r="T40" i="59"/>
  <c r="T40" i="49" s="1"/>
  <c r="AA40" i="59"/>
  <c r="AA40" i="49" s="1"/>
  <c r="U40" i="59"/>
  <c r="U40" i="49" s="1"/>
  <c r="AO40" i="59"/>
  <c r="AO40" i="49" s="1"/>
  <c r="X40" i="59"/>
  <c r="X40" i="49" s="1"/>
  <c r="G40" i="59"/>
  <c r="G40" i="49" s="1"/>
  <c r="AC40" i="59"/>
  <c r="AC40" i="49" s="1"/>
  <c r="AS40" i="59"/>
  <c r="AS40" i="49" s="1"/>
  <c r="AK40" i="59"/>
  <c r="AK40" i="49" s="1"/>
  <c r="AG40" i="59"/>
  <c r="AG40" i="49" s="1"/>
  <c r="P40" i="59"/>
  <c r="P40" i="49" s="1"/>
  <c r="M40" i="59"/>
  <c r="M40" i="49" s="1"/>
  <c r="AQ40" i="59"/>
  <c r="AQ40" i="49" s="1"/>
  <c r="F40" i="59"/>
  <c r="F40" i="49" s="1"/>
  <c r="E55" i="59"/>
  <c r="E55" i="49" s="1"/>
  <c r="AC55" i="59"/>
  <c r="AC55" i="49" s="1"/>
  <c r="BB55" i="59"/>
  <c r="BB55" i="49" s="1"/>
  <c r="R55" i="59"/>
  <c r="R55" i="49" s="1"/>
  <c r="S55" i="59"/>
  <c r="S55" i="49" s="1"/>
  <c r="Q55" i="59"/>
  <c r="Q55" i="49" s="1"/>
  <c r="AU55" i="59"/>
  <c r="AU55" i="49" s="1"/>
  <c r="AL55" i="59"/>
  <c r="AL55" i="49" s="1"/>
  <c r="F55" i="59"/>
  <c r="F55" i="49" s="1"/>
  <c r="V55" i="59"/>
  <c r="V55" i="49" s="1"/>
  <c r="AI55" i="59"/>
  <c r="AI55" i="49" s="1"/>
  <c r="AJ55" i="59"/>
  <c r="AJ55" i="49" s="1"/>
  <c r="L55" i="59"/>
  <c r="L55" i="49" s="1"/>
  <c r="I55" i="59"/>
  <c r="I55" i="49" s="1"/>
  <c r="AM55" i="59"/>
  <c r="AM55" i="49" s="1"/>
  <c r="AZ55" i="59"/>
  <c r="AZ55" i="49" s="1"/>
  <c r="AA55" i="59"/>
  <c r="AA55" i="49" s="1"/>
  <c r="AS55" i="59"/>
  <c r="AS55" i="49" s="1"/>
  <c r="AQ55" i="59"/>
  <c r="AQ55" i="49" s="1"/>
  <c r="Z55" i="59"/>
  <c r="Z55" i="49" s="1"/>
  <c r="AV55" i="59"/>
  <c r="AV55" i="49" s="1"/>
  <c r="AE55" i="59"/>
  <c r="AE55" i="49" s="1"/>
  <c r="N55" i="59"/>
  <c r="N55" i="49" s="1"/>
  <c r="AX55" i="59"/>
  <c r="AX55" i="49" s="1"/>
  <c r="Y55" i="59"/>
  <c r="Y55" i="49" s="1"/>
  <c r="AY55" i="59"/>
  <c r="AY55" i="49" s="1"/>
  <c r="AK55" i="59"/>
  <c r="AK55" i="49" s="1"/>
  <c r="AN55" i="59"/>
  <c r="AN55" i="49" s="1"/>
  <c r="W55" i="59"/>
  <c r="W55" i="49" s="1"/>
  <c r="AB55" i="59"/>
  <c r="AB55" i="49" s="1"/>
  <c r="H55" i="59"/>
  <c r="H55" i="49" s="1"/>
  <c r="AT55" i="59"/>
  <c r="AT55" i="49" s="1"/>
  <c r="T55" i="59"/>
  <c r="T55" i="49" s="1"/>
  <c r="AW55" i="59"/>
  <c r="AW55" i="49" s="1"/>
  <c r="AF55" i="59"/>
  <c r="AF55" i="49" s="1"/>
  <c r="O55" i="59"/>
  <c r="O55" i="49" s="1"/>
  <c r="AP55" i="59"/>
  <c r="AP55" i="49" s="1"/>
  <c r="AR55" i="59"/>
  <c r="AR55" i="49" s="1"/>
  <c r="J55" i="59"/>
  <c r="J55" i="49" s="1"/>
  <c r="AO55" i="59"/>
  <c r="AO55" i="49" s="1"/>
  <c r="X55" i="59"/>
  <c r="X55" i="49" s="1"/>
  <c r="G55" i="59"/>
  <c r="G55" i="49" s="1"/>
  <c r="BA55" i="59"/>
  <c r="BA55" i="49" s="1"/>
  <c r="U55" i="59"/>
  <c r="U55" i="49" s="1"/>
  <c r="AD55" i="59"/>
  <c r="AD55" i="49" s="1"/>
  <c r="K55" i="59"/>
  <c r="K55" i="49" s="1"/>
  <c r="AG55" i="59"/>
  <c r="AG55" i="49" s="1"/>
  <c r="P55" i="59"/>
  <c r="P55" i="49" s="1"/>
  <c r="M55" i="59"/>
  <c r="M55" i="49" s="1"/>
  <c r="AH55" i="59"/>
  <c r="AH55" i="49" s="1"/>
  <c r="R19" i="58"/>
  <c r="P19" i="58"/>
  <c r="AH19" i="58"/>
  <c r="AN19" i="58"/>
  <c r="AL19" i="58"/>
  <c r="AL20" i="58" s="1"/>
  <c r="C49" i="58"/>
  <c r="J19" i="58"/>
  <c r="X19" i="58"/>
  <c r="AY19" i="58"/>
  <c r="AY20" i="58" s="1"/>
  <c r="Z19" i="58"/>
  <c r="AF19" i="58"/>
  <c r="AF20" i="58" s="1"/>
  <c r="AD19" i="58"/>
  <c r="AD20" i="58" s="1"/>
  <c r="C35" i="58"/>
  <c r="Y34" i="58"/>
  <c r="H34" i="58"/>
  <c r="AT34" i="58"/>
  <c r="AK34" i="58"/>
  <c r="AB34" i="58"/>
  <c r="K34" i="58"/>
  <c r="J34" i="58"/>
  <c r="Q34" i="58"/>
  <c r="AU34" i="58"/>
  <c r="AL34" i="58"/>
  <c r="AC34" i="58"/>
  <c r="T34" i="58"/>
  <c r="AX34" i="58"/>
  <c r="I34" i="58"/>
  <c r="AM34" i="58"/>
  <c r="AD34" i="58"/>
  <c r="U34" i="58"/>
  <c r="L34" i="58"/>
  <c r="AP34" i="58"/>
  <c r="AV34" i="58"/>
  <c r="AE34" i="58"/>
  <c r="V34" i="58"/>
  <c r="M34" i="58"/>
  <c r="AY34" i="58"/>
  <c r="AN34" i="58"/>
  <c r="W34" i="58"/>
  <c r="N34" i="58"/>
  <c r="E34" i="58"/>
  <c r="AQ34" i="58"/>
  <c r="R34" i="58"/>
  <c r="AW34" i="58"/>
  <c r="AF34" i="58"/>
  <c r="O34" i="58"/>
  <c r="F34" i="58"/>
  <c r="AZ34" i="58"/>
  <c r="AI34" i="58"/>
  <c r="AO34" i="58"/>
  <c r="X34" i="58"/>
  <c r="G34" i="58"/>
  <c r="BA34" i="58"/>
  <c r="AR34" i="58"/>
  <c r="AA34" i="58"/>
  <c r="Z34" i="58"/>
  <c r="AH34" i="58"/>
  <c r="AG34" i="58"/>
  <c r="P34" i="58"/>
  <c r="BB34" i="58"/>
  <c r="AS34" i="58"/>
  <c r="AJ34" i="58"/>
  <c r="S34" i="58"/>
  <c r="AQ19" i="58"/>
  <c r="AQ20" i="58" s="1"/>
  <c r="AB19" i="58"/>
  <c r="AB20" i="58" s="1"/>
  <c r="AU19" i="58"/>
  <c r="BA19" i="58"/>
  <c r="BA20" i="58" s="1"/>
  <c r="Z43" i="58"/>
  <c r="AX43" i="58"/>
  <c r="J43" i="58"/>
  <c r="AW43" i="58"/>
  <c r="AF43" i="58"/>
  <c r="O43" i="58"/>
  <c r="F43" i="58"/>
  <c r="AZ43" i="58"/>
  <c r="AI43" i="58"/>
  <c r="AH43" i="58"/>
  <c r="AP43" i="58"/>
  <c r="AO43" i="58"/>
  <c r="X43" i="58"/>
  <c r="G43" i="58"/>
  <c r="BA43" i="58"/>
  <c r="AR43" i="58"/>
  <c r="AA43" i="58"/>
  <c r="AG43" i="58"/>
  <c r="P43" i="58"/>
  <c r="BB43" i="58"/>
  <c r="AS43" i="58"/>
  <c r="AJ43" i="58"/>
  <c r="S43" i="58"/>
  <c r="R43" i="58"/>
  <c r="Y43" i="58"/>
  <c r="H43" i="58"/>
  <c r="AT43" i="58"/>
  <c r="AK43" i="58"/>
  <c r="AB43" i="58"/>
  <c r="K43" i="58"/>
  <c r="Q43" i="58"/>
  <c r="AU43" i="58"/>
  <c r="AL43" i="58"/>
  <c r="AC43" i="58"/>
  <c r="T43" i="58"/>
  <c r="I43" i="58"/>
  <c r="AM43" i="58"/>
  <c r="AD43" i="58"/>
  <c r="U43" i="58"/>
  <c r="L43" i="58"/>
  <c r="AV43" i="58"/>
  <c r="AE43" i="58"/>
  <c r="V43" i="58"/>
  <c r="M43" i="58"/>
  <c r="AY43" i="58"/>
  <c r="AN43" i="58"/>
  <c r="W43" i="58"/>
  <c r="N43" i="58"/>
  <c r="E43" i="58"/>
  <c r="AQ43" i="58"/>
  <c r="AI19" i="58"/>
  <c r="AI20" i="58" s="1"/>
  <c r="AW19" i="58"/>
  <c r="AM19" i="58"/>
  <c r="AS19" i="58"/>
  <c r="AS20" i="58" s="1"/>
  <c r="AQ61" i="58"/>
  <c r="N61" i="58"/>
  <c r="J61" i="58"/>
  <c r="AF61" i="58"/>
  <c r="I61" i="58"/>
  <c r="AS61" i="58"/>
  <c r="AY61" i="58"/>
  <c r="L61" i="58"/>
  <c r="AH61" i="58"/>
  <c r="E61" i="58"/>
  <c r="V61" i="58"/>
  <c r="Z61" i="58"/>
  <c r="G61" i="58"/>
  <c r="AN61" i="58"/>
  <c r="Q61" i="58"/>
  <c r="AP61" i="58"/>
  <c r="AC61" i="58"/>
  <c r="AE61" i="58"/>
  <c r="AZ61" i="58"/>
  <c r="P61" i="58"/>
  <c r="T61" i="58"/>
  <c r="M61" i="58"/>
  <c r="AD61" i="58"/>
  <c r="AX61" i="58"/>
  <c r="O61" i="58"/>
  <c r="AV61" i="58"/>
  <c r="Y61" i="58"/>
  <c r="AJ61" i="58"/>
  <c r="AT61" i="58"/>
  <c r="AO61" i="58"/>
  <c r="AA61" i="58"/>
  <c r="R61" i="58"/>
  <c r="AB61" i="58"/>
  <c r="U61" i="58"/>
  <c r="AL61" i="58"/>
  <c r="W61" i="58"/>
  <c r="AG61" i="58"/>
  <c r="K61" i="58"/>
  <c r="AW61" i="58"/>
  <c r="S61" i="58"/>
  <c r="AR61" i="58"/>
  <c r="AK61" i="58"/>
  <c r="BB61" i="58"/>
  <c r="AM61" i="58"/>
  <c r="H61" i="58"/>
  <c r="AU61" i="58"/>
  <c r="X61" i="58"/>
  <c r="AI61" i="58"/>
  <c r="BA61" i="58"/>
  <c r="F61" i="58"/>
  <c r="V19" i="58"/>
  <c r="N19" i="58"/>
  <c r="AA19" i="58"/>
  <c r="AA20" i="58" s="1"/>
  <c r="AO19" i="58"/>
  <c r="AE19" i="58"/>
  <c r="AK19" i="58"/>
  <c r="AX37" i="58"/>
  <c r="I37" i="58"/>
  <c r="AM37" i="58"/>
  <c r="AD37" i="58"/>
  <c r="U37" i="58"/>
  <c r="L37" i="58"/>
  <c r="AV37" i="58"/>
  <c r="AE37" i="58"/>
  <c r="V37" i="58"/>
  <c r="M37" i="58"/>
  <c r="AY37" i="58"/>
  <c r="K37" i="58"/>
  <c r="AN37" i="58"/>
  <c r="W37" i="58"/>
  <c r="N37" i="58"/>
  <c r="E37" i="58"/>
  <c r="AQ37" i="58"/>
  <c r="AH37" i="58"/>
  <c r="AW37" i="58"/>
  <c r="AF37" i="58"/>
  <c r="O37" i="58"/>
  <c r="F37" i="58"/>
  <c r="AZ37" i="58"/>
  <c r="AI37" i="58"/>
  <c r="J37" i="58"/>
  <c r="AO37" i="58"/>
  <c r="X37" i="58"/>
  <c r="G37" i="58"/>
  <c r="BA37" i="58"/>
  <c r="AR37" i="58"/>
  <c r="AA37" i="58"/>
  <c r="AB37" i="58"/>
  <c r="AG37" i="58"/>
  <c r="P37" i="58"/>
  <c r="BB37" i="58"/>
  <c r="AS37" i="58"/>
  <c r="AJ37" i="58"/>
  <c r="S37" i="58"/>
  <c r="Y37" i="58"/>
  <c r="H37" i="58"/>
  <c r="AT37" i="58"/>
  <c r="AK37" i="58"/>
  <c r="Z37" i="58"/>
  <c r="R37" i="58"/>
  <c r="AP37" i="58"/>
  <c r="Q37" i="58"/>
  <c r="AU37" i="58"/>
  <c r="AL37" i="58"/>
  <c r="AC37" i="58"/>
  <c r="T37" i="58"/>
  <c r="Y19" i="58"/>
  <c r="H19" i="58"/>
  <c r="AJ19" i="58"/>
  <c r="AJ20" i="58" s="1"/>
  <c r="AG19" i="58"/>
  <c r="AR19" i="58"/>
  <c r="AC19" i="58"/>
  <c r="AC20" i="58" s="1"/>
  <c r="AX55" i="58"/>
  <c r="Y55" i="58"/>
  <c r="H55" i="58"/>
  <c r="AT55" i="58"/>
  <c r="AK55" i="58"/>
  <c r="AB55" i="58"/>
  <c r="K55" i="58"/>
  <c r="BA55" i="58"/>
  <c r="J55" i="58"/>
  <c r="Q55" i="58"/>
  <c r="AU55" i="58"/>
  <c r="AL55" i="58"/>
  <c r="AC55" i="58"/>
  <c r="T55" i="58"/>
  <c r="Z55" i="58"/>
  <c r="X55" i="58"/>
  <c r="I55" i="58"/>
  <c r="AM55" i="58"/>
  <c r="AD55" i="58"/>
  <c r="U55" i="58"/>
  <c r="L55" i="58"/>
  <c r="R55" i="58"/>
  <c r="AV55" i="58"/>
  <c r="AE55" i="58"/>
  <c r="V55" i="58"/>
  <c r="M55" i="58"/>
  <c r="AY55" i="58"/>
  <c r="AQ55" i="58"/>
  <c r="AO55" i="58"/>
  <c r="AA55" i="58"/>
  <c r="AN55" i="58"/>
  <c r="W55" i="58"/>
  <c r="N55" i="58"/>
  <c r="E55" i="58"/>
  <c r="G55" i="58"/>
  <c r="AP55" i="58"/>
  <c r="AW55" i="58"/>
  <c r="AF55" i="58"/>
  <c r="O55" i="58"/>
  <c r="F55" i="58"/>
  <c r="AZ55" i="58"/>
  <c r="AI55" i="58"/>
  <c r="AH55" i="58"/>
  <c r="AR55" i="58"/>
  <c r="AG55" i="58"/>
  <c r="P55" i="58"/>
  <c r="BB55" i="58"/>
  <c r="AS55" i="58"/>
  <c r="AJ55" i="58"/>
  <c r="S55" i="58"/>
  <c r="AX19" i="58"/>
  <c r="AX20" i="58" s="1"/>
  <c r="AZ19" i="58"/>
  <c r="AZ20" i="58" s="1"/>
  <c r="BB19" i="58"/>
  <c r="BB20" i="58" s="1"/>
  <c r="W19" i="58"/>
  <c r="AA58" i="58"/>
  <c r="AZ58" i="58"/>
  <c r="AX58" i="58"/>
  <c r="BA58" i="58"/>
  <c r="F58" i="58"/>
  <c r="AU58" i="58"/>
  <c r="P58" i="58"/>
  <c r="T58" i="58"/>
  <c r="Q58" i="58"/>
  <c r="AH58" i="58"/>
  <c r="AI58" i="58"/>
  <c r="N58" i="58"/>
  <c r="X58" i="58"/>
  <c r="R58" i="58"/>
  <c r="AQ58" i="58"/>
  <c r="AP58" i="58"/>
  <c r="E58" i="58"/>
  <c r="V58" i="58"/>
  <c r="AF58" i="58"/>
  <c r="J58" i="58"/>
  <c r="AY58" i="58"/>
  <c r="L58" i="58"/>
  <c r="M58" i="58"/>
  <c r="AD58" i="58"/>
  <c r="G58" i="58"/>
  <c r="AN58" i="58"/>
  <c r="I58" i="58"/>
  <c r="AL58" i="58"/>
  <c r="AV58" i="58"/>
  <c r="K58" i="58"/>
  <c r="BB58" i="58"/>
  <c r="H58" i="58"/>
  <c r="U58" i="58"/>
  <c r="O58" i="58"/>
  <c r="AK58" i="58"/>
  <c r="AG58" i="58"/>
  <c r="AO58" i="58"/>
  <c r="AW58" i="58"/>
  <c r="AB58" i="58"/>
  <c r="AC58" i="58"/>
  <c r="AT58" i="58"/>
  <c r="W58" i="58"/>
  <c r="Y58" i="58"/>
  <c r="AJ58" i="58"/>
  <c r="AE58" i="58"/>
  <c r="S58" i="58"/>
  <c r="AR58" i="58"/>
  <c r="Z58" i="58"/>
  <c r="AS58" i="58"/>
  <c r="AM58" i="58"/>
  <c r="AX40" i="58"/>
  <c r="R40" i="58"/>
  <c r="AW40" i="58"/>
  <c r="AF40" i="58"/>
  <c r="O40" i="58"/>
  <c r="F40" i="58"/>
  <c r="AZ40" i="58"/>
  <c r="AI40" i="58"/>
  <c r="AO40" i="58"/>
  <c r="X40" i="58"/>
  <c r="G40" i="58"/>
  <c r="BA40" i="58"/>
  <c r="AR40" i="58"/>
  <c r="AA40" i="58"/>
  <c r="Z40" i="58"/>
  <c r="AG40" i="58"/>
  <c r="P40" i="58"/>
  <c r="BB40" i="58"/>
  <c r="AS40" i="58"/>
  <c r="AJ40" i="58"/>
  <c r="S40" i="58"/>
  <c r="Y40" i="58"/>
  <c r="H40" i="58"/>
  <c r="AT40" i="58"/>
  <c r="AK40" i="58"/>
  <c r="AB40" i="58"/>
  <c r="K40" i="58"/>
  <c r="AH40" i="58"/>
  <c r="Q40" i="58"/>
  <c r="AU40" i="58"/>
  <c r="AL40" i="58"/>
  <c r="AC40" i="58"/>
  <c r="T40" i="58"/>
  <c r="J40" i="58"/>
  <c r="I40" i="58"/>
  <c r="AM40" i="58"/>
  <c r="AD40" i="58"/>
  <c r="U40" i="58"/>
  <c r="L40" i="58"/>
  <c r="AP40" i="58"/>
  <c r="AV40" i="58"/>
  <c r="AE40" i="58"/>
  <c r="V40" i="58"/>
  <c r="M40" i="58"/>
  <c r="AY40" i="58"/>
  <c r="AN40" i="58"/>
  <c r="W40" i="58"/>
  <c r="N40" i="58"/>
  <c r="E40" i="58"/>
  <c r="AQ40" i="58"/>
  <c r="I19" i="58"/>
  <c r="F19" i="58"/>
  <c r="AP19" i="58"/>
  <c r="AP20" i="58" s="1"/>
  <c r="AV19" i="58"/>
  <c r="AT19" i="58"/>
  <c r="AT20" i="58" s="1"/>
  <c r="AV52" i="58"/>
  <c r="AE52" i="58"/>
  <c r="V52" i="58"/>
  <c r="M52" i="58"/>
  <c r="AY52" i="58"/>
  <c r="AH52" i="58"/>
  <c r="AX52" i="58"/>
  <c r="AN52" i="58"/>
  <c r="W52" i="58"/>
  <c r="N52" i="58"/>
  <c r="E52" i="58"/>
  <c r="AQ52" i="58"/>
  <c r="R52" i="58"/>
  <c r="AW52" i="58"/>
  <c r="AF52" i="58"/>
  <c r="O52" i="58"/>
  <c r="F52" i="58"/>
  <c r="AZ52" i="58"/>
  <c r="AI52" i="58"/>
  <c r="AO52" i="58"/>
  <c r="X52" i="58"/>
  <c r="G52" i="58"/>
  <c r="BA52" i="58"/>
  <c r="AR52" i="58"/>
  <c r="AA52" i="58"/>
  <c r="AG52" i="58"/>
  <c r="P52" i="58"/>
  <c r="BB52" i="58"/>
  <c r="AS52" i="58"/>
  <c r="AJ52" i="58"/>
  <c r="S52" i="58"/>
  <c r="Y52" i="58"/>
  <c r="H52" i="58"/>
  <c r="AT52" i="58"/>
  <c r="AK52" i="58"/>
  <c r="AB52" i="58"/>
  <c r="K52" i="58"/>
  <c r="Z52" i="58"/>
  <c r="J52" i="58"/>
  <c r="Q52" i="58"/>
  <c r="AU52" i="58"/>
  <c r="AL52" i="58"/>
  <c r="AC52" i="58"/>
  <c r="T52" i="58"/>
  <c r="I52" i="58"/>
  <c r="AM52" i="58"/>
  <c r="AD52" i="58"/>
  <c r="U52" i="58"/>
  <c r="L52" i="58"/>
  <c r="AP52" i="58"/>
  <c r="AH46" i="58"/>
  <c r="R46" i="58"/>
  <c r="AX46" i="58"/>
  <c r="AP46" i="58"/>
  <c r="I46" i="58"/>
  <c r="AM46" i="58"/>
  <c r="AD46" i="58"/>
  <c r="U46" i="58"/>
  <c r="L46" i="58"/>
  <c r="AK46" i="58"/>
  <c r="AV46" i="58"/>
  <c r="AE46" i="58"/>
  <c r="V46" i="58"/>
  <c r="M46" i="58"/>
  <c r="AY46" i="58"/>
  <c r="X46" i="58"/>
  <c r="AT46" i="58"/>
  <c r="Z46" i="58"/>
  <c r="AN46" i="58"/>
  <c r="W46" i="58"/>
  <c r="N46" i="58"/>
  <c r="E46" i="58"/>
  <c r="AQ46" i="58"/>
  <c r="BA46" i="58"/>
  <c r="H46" i="58"/>
  <c r="J46" i="58"/>
  <c r="AW46" i="58"/>
  <c r="AF46" i="58"/>
  <c r="O46" i="58"/>
  <c r="F46" i="58"/>
  <c r="AZ46" i="58"/>
  <c r="AI46" i="58"/>
  <c r="AR46" i="58"/>
  <c r="AO46" i="58"/>
  <c r="G46" i="58"/>
  <c r="AA46" i="58"/>
  <c r="AB46" i="58"/>
  <c r="AG46" i="58"/>
  <c r="P46" i="58"/>
  <c r="BB46" i="58"/>
  <c r="AS46" i="58"/>
  <c r="AJ46" i="58"/>
  <c r="S46" i="58"/>
  <c r="Y46" i="58"/>
  <c r="K46" i="58"/>
  <c r="Q46" i="58"/>
  <c r="AU46" i="58"/>
  <c r="AL46" i="58"/>
  <c r="AC46" i="58"/>
  <c r="T46" i="58"/>
  <c r="AB46" i="57"/>
  <c r="AY46" i="57"/>
  <c r="AM46" i="57"/>
  <c r="Y46" i="57"/>
  <c r="L46" i="57"/>
  <c r="S46" i="57"/>
  <c r="AO46" i="57"/>
  <c r="G46" i="57"/>
  <c r="AV46" i="57"/>
  <c r="AI46" i="57"/>
  <c r="W46" i="57"/>
  <c r="I46" i="57"/>
  <c r="AF46" i="57"/>
  <c r="AU46" i="57"/>
  <c r="AG46" i="57"/>
  <c r="T46" i="57"/>
  <c r="H46" i="57"/>
  <c r="P46" i="57"/>
  <c r="AR46" i="57"/>
  <c r="AQ46" i="57"/>
  <c r="AC46" i="57"/>
  <c r="V46" i="57"/>
  <c r="AL46" i="57"/>
  <c r="BA46" i="57"/>
  <c r="K46" i="57"/>
  <c r="J46" i="57"/>
  <c r="AK46" i="57"/>
  <c r="AD46" i="57"/>
  <c r="R46" i="57"/>
  <c r="X46" i="57"/>
  <c r="AJ46" i="57"/>
  <c r="BB46" i="57"/>
  <c r="Z46" i="57"/>
  <c r="AW46" i="57"/>
  <c r="O46" i="57"/>
  <c r="AH46" i="57"/>
  <c r="F46" i="57"/>
  <c r="AA46" i="57"/>
  <c r="AP46" i="57"/>
  <c r="E46" i="57"/>
  <c r="N46" i="57"/>
  <c r="Q46" i="57"/>
  <c r="AN46" i="57"/>
  <c r="AX46" i="57"/>
  <c r="M46" i="57"/>
  <c r="U46" i="57"/>
  <c r="AT46" i="57"/>
  <c r="AE46" i="57"/>
  <c r="AZ46" i="57"/>
  <c r="AS46" i="57"/>
  <c r="AW40" i="57"/>
  <c r="H40" i="57"/>
  <c r="AO40" i="57"/>
  <c r="BA40" i="57"/>
  <c r="X40" i="57"/>
  <c r="W40" i="57"/>
  <c r="AH40" i="57"/>
  <c r="AX40" i="57"/>
  <c r="O40" i="57"/>
  <c r="S40" i="57"/>
  <c r="AT40" i="57"/>
  <c r="K40" i="57"/>
  <c r="F40" i="57"/>
  <c r="AG40" i="57"/>
  <c r="AP40" i="57"/>
  <c r="E40" i="57"/>
  <c r="AZ40" i="57"/>
  <c r="Y40" i="57"/>
  <c r="AI40" i="57"/>
  <c r="AA40" i="57"/>
  <c r="AD40" i="57"/>
  <c r="P40" i="57"/>
  <c r="V40" i="57"/>
  <c r="AR40" i="57"/>
  <c r="AJ40" i="57"/>
  <c r="AV40" i="57"/>
  <c r="AN40" i="57"/>
  <c r="AL40" i="57"/>
  <c r="AF40" i="57"/>
  <c r="AU40" i="57"/>
  <c r="G40" i="57"/>
  <c r="AY40" i="57"/>
  <c r="AQ40" i="57"/>
  <c r="AC40" i="57"/>
  <c r="M40" i="57"/>
  <c r="N40" i="57"/>
  <c r="Q40" i="57"/>
  <c r="I40" i="57"/>
  <c r="BB40" i="57"/>
  <c r="J40" i="57"/>
  <c r="AK40" i="57"/>
  <c r="AB40" i="57"/>
  <c r="T40" i="57"/>
  <c r="R40" i="57"/>
  <c r="AS40" i="57"/>
  <c r="U40" i="57"/>
  <c r="AM40" i="57"/>
  <c r="AE40" i="57"/>
  <c r="L40" i="57"/>
  <c r="Z40" i="57"/>
  <c r="AN58" i="57"/>
  <c r="Q58" i="57"/>
  <c r="T58" i="57"/>
  <c r="Y58" i="57"/>
  <c r="F58" i="57"/>
  <c r="AM58" i="57"/>
  <c r="R58" i="57"/>
  <c r="U58" i="57"/>
  <c r="AO58" i="57"/>
  <c r="AV58" i="57"/>
  <c r="J58" i="57"/>
  <c r="K58" i="57"/>
  <c r="E58" i="57"/>
  <c r="N58" i="57"/>
  <c r="S58" i="57"/>
  <c r="M58" i="57"/>
  <c r="H58" i="57"/>
  <c r="P58" i="57"/>
  <c r="AB58" i="57"/>
  <c r="AJ58" i="57"/>
  <c r="Z58" i="57"/>
  <c r="X58" i="57"/>
  <c r="AW58" i="57"/>
  <c r="AH58" i="57"/>
  <c r="AI58" i="57"/>
  <c r="AC58" i="57"/>
  <c r="AL58" i="57"/>
  <c r="G58" i="57"/>
  <c r="I58" i="57"/>
  <c r="AP58" i="57"/>
  <c r="AQ58" i="57"/>
  <c r="AK58" i="57"/>
  <c r="AT58" i="57"/>
  <c r="O58" i="57"/>
  <c r="V58" i="57"/>
  <c r="AR58" i="57"/>
  <c r="AU58" i="57"/>
  <c r="AF58" i="57"/>
  <c r="L58" i="57"/>
  <c r="AX58" i="57"/>
  <c r="AY58" i="57"/>
  <c r="AS58" i="57"/>
  <c r="BB58" i="57"/>
  <c r="W58" i="57"/>
  <c r="AE58" i="57"/>
  <c r="AZ58" i="57"/>
  <c r="AG58" i="57"/>
  <c r="BA58" i="57"/>
  <c r="AA58" i="57"/>
  <c r="AD58" i="57"/>
  <c r="C49" i="57"/>
  <c r="AW52" i="57"/>
  <c r="AE52" i="57"/>
  <c r="O52" i="57"/>
  <c r="AR52" i="57"/>
  <c r="Y52" i="57"/>
  <c r="K52" i="57"/>
  <c r="AO52" i="57"/>
  <c r="X52" i="57"/>
  <c r="I52" i="57"/>
  <c r="W52" i="57"/>
  <c r="AN52" i="57"/>
  <c r="H52" i="57"/>
  <c r="AG52" i="57"/>
  <c r="Q52" i="57"/>
  <c r="L52" i="57"/>
  <c r="AH52" i="57"/>
  <c r="AI52" i="57"/>
  <c r="AS52" i="57"/>
  <c r="BB52" i="57"/>
  <c r="AY52" i="57"/>
  <c r="AB52" i="57"/>
  <c r="AP52" i="57"/>
  <c r="AQ52" i="57"/>
  <c r="BA52" i="57"/>
  <c r="AX52" i="57"/>
  <c r="N52" i="57"/>
  <c r="AV52" i="57"/>
  <c r="G52" i="57"/>
  <c r="AU52" i="57"/>
  <c r="M52" i="57"/>
  <c r="V52" i="57"/>
  <c r="E52" i="57"/>
  <c r="T52" i="57"/>
  <c r="P52" i="57"/>
  <c r="J52" i="57"/>
  <c r="U52" i="57"/>
  <c r="AD52" i="57"/>
  <c r="AK52" i="57"/>
  <c r="AJ52" i="57"/>
  <c r="AF52" i="57"/>
  <c r="R52" i="57"/>
  <c r="S52" i="57"/>
  <c r="AC52" i="57"/>
  <c r="AL52" i="57"/>
  <c r="AM52" i="57"/>
  <c r="Z52" i="57"/>
  <c r="AZ52" i="57"/>
  <c r="AA52" i="57"/>
  <c r="AT52" i="57"/>
  <c r="F52" i="57"/>
  <c r="C35" i="57"/>
  <c r="AQ34" i="57"/>
  <c r="AF34" i="57"/>
  <c r="V34" i="57"/>
  <c r="K34" i="57"/>
  <c r="O34" i="57"/>
  <c r="AR34" i="57"/>
  <c r="AZ34" i="57"/>
  <c r="AO34" i="57"/>
  <c r="AE34" i="57"/>
  <c r="T34" i="57"/>
  <c r="I34" i="57"/>
  <c r="AJ34" i="57"/>
  <c r="L34" i="57"/>
  <c r="AU34" i="57"/>
  <c r="AW34" i="57"/>
  <c r="AM34" i="57"/>
  <c r="AB34" i="57"/>
  <c r="Q34" i="57"/>
  <c r="G34" i="57"/>
  <c r="AV34" i="57"/>
  <c r="AL34" i="57"/>
  <c r="AA34" i="57"/>
  <c r="P34" i="57"/>
  <c r="F34" i="57"/>
  <c r="Y34" i="57"/>
  <c r="W34" i="57"/>
  <c r="AG34" i="57"/>
  <c r="N34" i="57"/>
  <c r="AN34" i="57"/>
  <c r="AC34" i="57"/>
  <c r="R34" i="57"/>
  <c r="X34" i="57"/>
  <c r="AY34" i="57"/>
  <c r="J34" i="57"/>
  <c r="AK34" i="57"/>
  <c r="AI34" i="57"/>
  <c r="BB34" i="57"/>
  <c r="AT34" i="57"/>
  <c r="Z34" i="57"/>
  <c r="AH34" i="57"/>
  <c r="H34" i="57"/>
  <c r="AP34" i="57"/>
  <c r="E34" i="57"/>
  <c r="S34" i="57"/>
  <c r="AX34" i="57"/>
  <c r="M34" i="57"/>
  <c r="AS34" i="57"/>
  <c r="BA34" i="57"/>
  <c r="AD34" i="57"/>
  <c r="U34" i="57"/>
  <c r="S37" i="57"/>
  <c r="AV37" i="57"/>
  <c r="AY37" i="57"/>
  <c r="F37" i="57"/>
  <c r="AD37" i="57"/>
  <c r="AN37" i="57"/>
  <c r="AA37" i="57"/>
  <c r="H37" i="57"/>
  <c r="P37" i="57"/>
  <c r="AL37" i="57"/>
  <c r="AW37" i="57"/>
  <c r="T37" i="57"/>
  <c r="AT37" i="57"/>
  <c r="R37" i="57"/>
  <c r="AS37" i="57"/>
  <c r="AE37" i="57"/>
  <c r="Z37" i="57"/>
  <c r="AH37" i="57"/>
  <c r="AO37" i="57"/>
  <c r="L37" i="57"/>
  <c r="AZ37" i="57"/>
  <c r="K37" i="57"/>
  <c r="W37" i="57"/>
  <c r="O37" i="57"/>
  <c r="AP37" i="57"/>
  <c r="G37" i="57"/>
  <c r="V37" i="57"/>
  <c r="AG37" i="57"/>
  <c r="BA37" i="57"/>
  <c r="Y37" i="57"/>
  <c r="AX37" i="57"/>
  <c r="M37" i="57"/>
  <c r="AR37" i="57"/>
  <c r="Q37" i="57"/>
  <c r="AF37" i="57"/>
  <c r="N37" i="57"/>
  <c r="AJ37" i="57"/>
  <c r="U37" i="57"/>
  <c r="E37" i="57"/>
  <c r="AB37" i="57"/>
  <c r="AQ37" i="57"/>
  <c r="X37" i="57"/>
  <c r="AU37" i="57"/>
  <c r="AC37" i="57"/>
  <c r="AM37" i="57"/>
  <c r="I37" i="57"/>
  <c r="BB37" i="57"/>
  <c r="AI37" i="57"/>
  <c r="J37" i="57"/>
  <c r="AK37" i="57"/>
  <c r="AI43" i="57"/>
  <c r="AA43" i="57"/>
  <c r="H43" i="57"/>
  <c r="AO43" i="57"/>
  <c r="AX43" i="57"/>
  <c r="M43" i="57"/>
  <c r="O43" i="57"/>
  <c r="AD43" i="57"/>
  <c r="AT43" i="57"/>
  <c r="AL43" i="57"/>
  <c r="S43" i="57"/>
  <c r="AZ43" i="57"/>
  <c r="U43" i="57"/>
  <c r="L43" i="57"/>
  <c r="AV43" i="57"/>
  <c r="K43" i="57"/>
  <c r="AC43" i="57"/>
  <c r="AK43" i="57"/>
  <c r="AG43" i="57"/>
  <c r="Y43" i="57"/>
  <c r="G43" i="57"/>
  <c r="AN43" i="57"/>
  <c r="V43" i="57"/>
  <c r="J43" i="57"/>
  <c r="W43" i="57"/>
  <c r="AJ43" i="57"/>
  <c r="Q43" i="57"/>
  <c r="AY43" i="57"/>
  <c r="AF43" i="57"/>
  <c r="R43" i="57"/>
  <c r="AS43" i="57"/>
  <c r="BA43" i="57"/>
  <c r="AU43" i="57"/>
  <c r="AB43" i="57"/>
  <c r="I43" i="57"/>
  <c r="AQ43" i="57"/>
  <c r="Z43" i="57"/>
  <c r="AP43" i="57"/>
  <c r="E43" i="57"/>
  <c r="N43" i="57"/>
  <c r="F43" i="57"/>
  <c r="AM43" i="57"/>
  <c r="T43" i="57"/>
  <c r="BB43" i="57"/>
  <c r="AH43" i="57"/>
  <c r="AR43" i="57"/>
  <c r="X43" i="57"/>
  <c r="P43" i="57"/>
  <c r="AW43" i="57"/>
  <c r="AE43" i="57"/>
  <c r="T55" i="57"/>
  <c r="AZ55" i="57"/>
  <c r="AF55" i="57"/>
  <c r="I55" i="57"/>
  <c r="P55" i="57"/>
  <c r="AO55" i="57"/>
  <c r="AJ55" i="57"/>
  <c r="AN55" i="57"/>
  <c r="Y55" i="57"/>
  <c r="L55" i="57"/>
  <c r="AX55" i="57"/>
  <c r="AY55" i="57"/>
  <c r="BA55" i="57"/>
  <c r="O55" i="57"/>
  <c r="AV55" i="57"/>
  <c r="AG55" i="57"/>
  <c r="F55" i="57"/>
  <c r="W55" i="57"/>
  <c r="H55" i="57"/>
  <c r="AB55" i="57"/>
  <c r="J55" i="57"/>
  <c r="K55" i="57"/>
  <c r="AW55" i="57"/>
  <c r="R55" i="57"/>
  <c r="S55" i="57"/>
  <c r="U55" i="57"/>
  <c r="AD55" i="57"/>
  <c r="N55" i="57"/>
  <c r="V55" i="57"/>
  <c r="AU55" i="57"/>
  <c r="Z55" i="57"/>
  <c r="AA55" i="57"/>
  <c r="AC55" i="57"/>
  <c r="AL55" i="57"/>
  <c r="E55" i="57"/>
  <c r="AM55" i="57"/>
  <c r="X55" i="57"/>
  <c r="AH55" i="57"/>
  <c r="AI55" i="57"/>
  <c r="AK55" i="57"/>
  <c r="AT55" i="57"/>
  <c r="AQ55" i="57"/>
  <c r="AS55" i="57"/>
  <c r="BB55" i="57"/>
  <c r="AE55" i="57"/>
  <c r="Q55" i="57"/>
  <c r="AR55" i="57"/>
  <c r="AP55" i="57"/>
  <c r="G55" i="57"/>
  <c r="M55" i="57"/>
  <c r="AJ61" i="57"/>
  <c r="AO61" i="57"/>
  <c r="T61" i="57"/>
  <c r="AW61" i="57"/>
  <c r="R61" i="57"/>
  <c r="S61" i="57"/>
  <c r="E61" i="57"/>
  <c r="N61" i="57"/>
  <c r="AF61" i="57"/>
  <c r="AI61" i="57"/>
  <c r="O61" i="57"/>
  <c r="AL61" i="57"/>
  <c r="I61" i="57"/>
  <c r="AU61" i="57"/>
  <c r="Z61" i="57"/>
  <c r="AA61" i="57"/>
  <c r="M61" i="57"/>
  <c r="V61" i="57"/>
  <c r="G61" i="57"/>
  <c r="X61" i="57"/>
  <c r="AH61" i="57"/>
  <c r="AD61" i="57"/>
  <c r="AZ61" i="57"/>
  <c r="AR61" i="57"/>
  <c r="AP61" i="57"/>
  <c r="L61" i="57"/>
  <c r="Y61" i="57"/>
  <c r="AX61" i="57"/>
  <c r="AY61" i="57"/>
  <c r="AK61" i="57"/>
  <c r="AT61" i="57"/>
  <c r="AE61" i="57"/>
  <c r="AQ61" i="57"/>
  <c r="AG61" i="57"/>
  <c r="AV61" i="57"/>
  <c r="AS61" i="57"/>
  <c r="BB61" i="57"/>
  <c r="AM61" i="57"/>
  <c r="J61" i="57"/>
  <c r="K61" i="57"/>
  <c r="F61" i="57"/>
  <c r="AC61" i="57"/>
  <c r="Q61" i="57"/>
  <c r="H61" i="57"/>
  <c r="BA61" i="57"/>
  <c r="U61" i="57"/>
  <c r="W61" i="57"/>
  <c r="P61" i="57"/>
  <c r="AN61" i="57"/>
  <c r="AB61" i="57"/>
  <c r="Q46" i="56"/>
  <c r="AU46" i="56"/>
  <c r="AL46" i="56"/>
  <c r="AC46" i="56"/>
  <c r="T46" i="56"/>
  <c r="AB46" i="56"/>
  <c r="Z46" i="56"/>
  <c r="R46" i="56"/>
  <c r="I46" i="56"/>
  <c r="AM46" i="56"/>
  <c r="AD46" i="56"/>
  <c r="U46" i="56"/>
  <c r="L46" i="56"/>
  <c r="AP46" i="56"/>
  <c r="AV46" i="56"/>
  <c r="AE46" i="56"/>
  <c r="V46" i="56"/>
  <c r="M46" i="56"/>
  <c r="AY46" i="56"/>
  <c r="J46" i="56"/>
  <c r="AK46" i="56"/>
  <c r="AN46" i="56"/>
  <c r="W46" i="56"/>
  <c r="N46" i="56"/>
  <c r="E46" i="56"/>
  <c r="AQ46" i="56"/>
  <c r="H46" i="56"/>
  <c r="AX46" i="56"/>
  <c r="AW46" i="56"/>
  <c r="AF46" i="56"/>
  <c r="O46" i="56"/>
  <c r="F46" i="56"/>
  <c r="AZ46" i="56"/>
  <c r="AI46" i="56"/>
  <c r="AT46" i="56"/>
  <c r="AO46" i="56"/>
  <c r="X46" i="56"/>
  <c r="G46" i="56"/>
  <c r="BA46" i="56"/>
  <c r="AR46" i="56"/>
  <c r="AA46" i="56"/>
  <c r="K46" i="56"/>
  <c r="AG46" i="56"/>
  <c r="P46" i="56"/>
  <c r="BB46" i="56"/>
  <c r="AS46" i="56"/>
  <c r="AJ46" i="56"/>
  <c r="S46" i="56"/>
  <c r="AH46" i="56"/>
  <c r="Y46" i="56"/>
  <c r="C35" i="56"/>
  <c r="AP34" i="56"/>
  <c r="J34" i="56"/>
  <c r="AW34" i="56"/>
  <c r="AF34" i="56"/>
  <c r="O34" i="56"/>
  <c r="F34" i="56"/>
  <c r="AQ34" i="56"/>
  <c r="AK34" i="56"/>
  <c r="BA34" i="56"/>
  <c r="N34" i="56"/>
  <c r="AO34" i="56"/>
  <c r="X34" i="56"/>
  <c r="G34" i="56"/>
  <c r="AZ34" i="56"/>
  <c r="AI34" i="56"/>
  <c r="R34" i="56"/>
  <c r="AG34" i="56"/>
  <c r="P34" i="56"/>
  <c r="BB34" i="56"/>
  <c r="AR34" i="56"/>
  <c r="AA34" i="56"/>
  <c r="AX34" i="56"/>
  <c r="AN34" i="56"/>
  <c r="Y34" i="56"/>
  <c r="H34" i="56"/>
  <c r="AT34" i="56"/>
  <c r="AJ34" i="56"/>
  <c r="S34" i="56"/>
  <c r="Q34" i="56"/>
  <c r="AU34" i="56"/>
  <c r="AL34" i="56"/>
  <c r="AB34" i="56"/>
  <c r="K34" i="56"/>
  <c r="Z34" i="56"/>
  <c r="I34" i="56"/>
  <c r="AM34" i="56"/>
  <c r="AD34" i="56"/>
  <c r="T34" i="56"/>
  <c r="AC34" i="56"/>
  <c r="M34" i="56"/>
  <c r="AY34" i="56"/>
  <c r="U34" i="56"/>
  <c r="AV34" i="56"/>
  <c r="AE34" i="56"/>
  <c r="V34" i="56"/>
  <c r="L34" i="56"/>
  <c r="AH34" i="56"/>
  <c r="AS34" i="56"/>
  <c r="W34" i="56"/>
  <c r="E34" i="56"/>
  <c r="AV43" i="56"/>
  <c r="U43" i="56"/>
  <c r="G43" i="56"/>
  <c r="F43" i="56"/>
  <c r="AQ43" i="56"/>
  <c r="N43" i="56"/>
  <c r="R43" i="56"/>
  <c r="AN43" i="56"/>
  <c r="M43" i="56"/>
  <c r="BA43" i="56"/>
  <c r="AZ43" i="56"/>
  <c r="AI43" i="56"/>
  <c r="AH43" i="56"/>
  <c r="AW43" i="56"/>
  <c r="AF43" i="56"/>
  <c r="E43" i="56"/>
  <c r="BB43" i="56"/>
  <c r="AR43" i="56"/>
  <c r="AA43" i="56"/>
  <c r="AC43" i="56"/>
  <c r="AO43" i="56"/>
  <c r="X43" i="56"/>
  <c r="AU43" i="56"/>
  <c r="AT43" i="56"/>
  <c r="AJ43" i="56"/>
  <c r="S43" i="56"/>
  <c r="Z43" i="56"/>
  <c r="I43" i="56"/>
  <c r="AG43" i="56"/>
  <c r="P43" i="56"/>
  <c r="AM43" i="56"/>
  <c r="AL43" i="56"/>
  <c r="AB43" i="56"/>
  <c r="K43" i="56"/>
  <c r="O43" i="56"/>
  <c r="AP43" i="56"/>
  <c r="Y43" i="56"/>
  <c r="H43" i="56"/>
  <c r="AE43" i="56"/>
  <c r="AD43" i="56"/>
  <c r="T43" i="56"/>
  <c r="AX43" i="56"/>
  <c r="AY43" i="56"/>
  <c r="J43" i="56"/>
  <c r="AK43" i="56"/>
  <c r="Q43" i="56"/>
  <c r="AS43" i="56"/>
  <c r="W43" i="56"/>
  <c r="V43" i="56"/>
  <c r="L43" i="56"/>
  <c r="E40" i="56"/>
  <c r="R40" i="56"/>
  <c r="J40" i="56"/>
  <c r="Z40" i="56"/>
  <c r="Q40" i="56"/>
  <c r="AS40" i="56"/>
  <c r="AK40" i="56"/>
  <c r="BA40" i="56"/>
  <c r="AY40" i="56"/>
  <c r="AH40" i="56"/>
  <c r="M40" i="56"/>
  <c r="I40" i="56"/>
  <c r="U40" i="56"/>
  <c r="BB40" i="56"/>
  <c r="AC40" i="56"/>
  <c r="AQ40" i="56"/>
  <c r="Y40" i="56"/>
  <c r="AX40" i="56"/>
  <c r="AV40" i="56"/>
  <c r="AU40" i="56"/>
  <c r="AT40" i="56"/>
  <c r="AZ40" i="56"/>
  <c r="AI40" i="56"/>
  <c r="H40" i="56"/>
  <c r="AN40" i="56"/>
  <c r="AM40" i="56"/>
  <c r="AL40" i="56"/>
  <c r="AR40" i="56"/>
  <c r="AA40" i="56"/>
  <c r="F40" i="56"/>
  <c r="AW40" i="56"/>
  <c r="AF40" i="56"/>
  <c r="AE40" i="56"/>
  <c r="AD40" i="56"/>
  <c r="AJ40" i="56"/>
  <c r="S40" i="56"/>
  <c r="L40" i="56"/>
  <c r="AO40" i="56"/>
  <c r="X40" i="56"/>
  <c r="W40" i="56"/>
  <c r="V40" i="56"/>
  <c r="AB40" i="56"/>
  <c r="K40" i="56"/>
  <c r="AG40" i="56"/>
  <c r="P40" i="56"/>
  <c r="O40" i="56"/>
  <c r="N40" i="56"/>
  <c r="T40" i="56"/>
  <c r="AP40" i="56"/>
  <c r="G40" i="56"/>
  <c r="AV58" i="56"/>
  <c r="AE58" i="56"/>
  <c r="V58" i="56"/>
  <c r="M58" i="56"/>
  <c r="AY58" i="56"/>
  <c r="Z58" i="56"/>
  <c r="AN58" i="56"/>
  <c r="W58" i="56"/>
  <c r="N58" i="56"/>
  <c r="E58" i="56"/>
  <c r="AQ58" i="56"/>
  <c r="AM58" i="56"/>
  <c r="J58" i="56"/>
  <c r="AW58" i="56"/>
  <c r="AF58" i="56"/>
  <c r="O58" i="56"/>
  <c r="F58" i="56"/>
  <c r="AZ58" i="56"/>
  <c r="AI58" i="56"/>
  <c r="I58" i="56"/>
  <c r="R58" i="56"/>
  <c r="AO58" i="56"/>
  <c r="X58" i="56"/>
  <c r="G58" i="56"/>
  <c r="BA58" i="56"/>
  <c r="AR58" i="56"/>
  <c r="AA58" i="56"/>
  <c r="L58" i="56"/>
  <c r="AH58" i="56"/>
  <c r="AG58" i="56"/>
  <c r="P58" i="56"/>
  <c r="BB58" i="56"/>
  <c r="AS58" i="56"/>
  <c r="AJ58" i="56"/>
  <c r="S58" i="56"/>
  <c r="AP58" i="56"/>
  <c r="Y58" i="56"/>
  <c r="H58" i="56"/>
  <c r="AT58" i="56"/>
  <c r="AK58" i="56"/>
  <c r="AB58" i="56"/>
  <c r="K58" i="56"/>
  <c r="AD58" i="56"/>
  <c r="AX58" i="56"/>
  <c r="Q58" i="56"/>
  <c r="AU58" i="56"/>
  <c r="AL58" i="56"/>
  <c r="AC58" i="56"/>
  <c r="T58" i="56"/>
  <c r="U58" i="56"/>
  <c r="C49" i="56"/>
  <c r="AS37" i="56"/>
  <c r="M37" i="56"/>
  <c r="BA37" i="56"/>
  <c r="AN37" i="56"/>
  <c r="W37" i="56"/>
  <c r="N37" i="56"/>
  <c r="AY37" i="56"/>
  <c r="AV37" i="56"/>
  <c r="Z37" i="56"/>
  <c r="AW37" i="56"/>
  <c r="AF37" i="56"/>
  <c r="O37" i="56"/>
  <c r="F37" i="56"/>
  <c r="AQ37" i="56"/>
  <c r="J37" i="56"/>
  <c r="L37" i="56"/>
  <c r="AO37" i="56"/>
  <c r="X37" i="56"/>
  <c r="G37" i="56"/>
  <c r="AZ37" i="56"/>
  <c r="AI37" i="56"/>
  <c r="AP37" i="56"/>
  <c r="AE37" i="56"/>
  <c r="E37" i="56"/>
  <c r="AG37" i="56"/>
  <c r="P37" i="56"/>
  <c r="BB37" i="56"/>
  <c r="AR37" i="56"/>
  <c r="AA37" i="56"/>
  <c r="AX37" i="56"/>
  <c r="U37" i="56"/>
  <c r="AK37" i="56"/>
  <c r="Y37" i="56"/>
  <c r="H37" i="56"/>
  <c r="AT37" i="56"/>
  <c r="AJ37" i="56"/>
  <c r="S37" i="56"/>
  <c r="V37" i="56"/>
  <c r="Q37" i="56"/>
  <c r="AU37" i="56"/>
  <c r="AL37" i="56"/>
  <c r="AB37" i="56"/>
  <c r="K37" i="56"/>
  <c r="AH37" i="56"/>
  <c r="R37" i="56"/>
  <c r="I37" i="56"/>
  <c r="AM37" i="56"/>
  <c r="AD37" i="56"/>
  <c r="T37" i="56"/>
  <c r="AC37" i="56"/>
  <c r="AH52" i="56"/>
  <c r="AP52" i="56"/>
  <c r="AN52" i="56"/>
  <c r="W52" i="56"/>
  <c r="N52" i="56"/>
  <c r="E52" i="56"/>
  <c r="AQ52" i="56"/>
  <c r="AW52" i="56"/>
  <c r="AF52" i="56"/>
  <c r="O52" i="56"/>
  <c r="F52" i="56"/>
  <c r="AZ52" i="56"/>
  <c r="AI52" i="56"/>
  <c r="AV52" i="56"/>
  <c r="AO52" i="56"/>
  <c r="X52" i="56"/>
  <c r="G52" i="56"/>
  <c r="BA52" i="56"/>
  <c r="AR52" i="56"/>
  <c r="AA52" i="56"/>
  <c r="AY52" i="56"/>
  <c r="AG52" i="56"/>
  <c r="P52" i="56"/>
  <c r="BB52" i="56"/>
  <c r="AS52" i="56"/>
  <c r="AJ52" i="56"/>
  <c r="S52" i="56"/>
  <c r="V52" i="56"/>
  <c r="AX52" i="56"/>
  <c r="Z52" i="56"/>
  <c r="Y52" i="56"/>
  <c r="H52" i="56"/>
  <c r="AT52" i="56"/>
  <c r="AK52" i="56"/>
  <c r="AB52" i="56"/>
  <c r="K52" i="56"/>
  <c r="M52" i="56"/>
  <c r="Q52" i="56"/>
  <c r="AU52" i="56"/>
  <c r="AL52" i="56"/>
  <c r="AC52" i="56"/>
  <c r="T52" i="56"/>
  <c r="J52" i="56"/>
  <c r="R52" i="56"/>
  <c r="I52" i="56"/>
  <c r="AM52" i="56"/>
  <c r="AD52" i="56"/>
  <c r="U52" i="56"/>
  <c r="L52" i="56"/>
  <c r="AE52" i="56"/>
  <c r="AH55" i="56"/>
  <c r="AP55" i="56"/>
  <c r="J55" i="56"/>
  <c r="AO55" i="56"/>
  <c r="X55" i="56"/>
  <c r="G55" i="56"/>
  <c r="BA55" i="56"/>
  <c r="AR55" i="56"/>
  <c r="AA55" i="56"/>
  <c r="Z55" i="56"/>
  <c r="AI55" i="56"/>
  <c r="AG55" i="56"/>
  <c r="P55" i="56"/>
  <c r="BB55" i="56"/>
  <c r="AS55" i="56"/>
  <c r="AJ55" i="56"/>
  <c r="S55" i="56"/>
  <c r="R55" i="56"/>
  <c r="AW55" i="56"/>
  <c r="Y55" i="56"/>
  <c r="H55" i="56"/>
  <c r="AT55" i="56"/>
  <c r="AK55" i="56"/>
  <c r="AB55" i="56"/>
  <c r="K55" i="56"/>
  <c r="O55" i="56"/>
  <c r="Q55" i="56"/>
  <c r="AU55" i="56"/>
  <c r="AL55" i="56"/>
  <c r="AC55" i="56"/>
  <c r="T55" i="56"/>
  <c r="F55" i="56"/>
  <c r="I55" i="56"/>
  <c r="AM55" i="56"/>
  <c r="AD55" i="56"/>
  <c r="U55" i="56"/>
  <c r="L55" i="56"/>
  <c r="AZ55" i="56"/>
  <c r="AV55" i="56"/>
  <c r="AE55" i="56"/>
  <c r="V55" i="56"/>
  <c r="M55" i="56"/>
  <c r="AY55" i="56"/>
  <c r="AX55" i="56"/>
  <c r="AN55" i="56"/>
  <c r="W55" i="56"/>
  <c r="N55" i="56"/>
  <c r="E55" i="56"/>
  <c r="AQ55" i="56"/>
  <c r="AF55" i="56"/>
  <c r="AW61" i="56"/>
  <c r="AF61" i="56"/>
  <c r="O61" i="56"/>
  <c r="F61" i="56"/>
  <c r="AZ61" i="56"/>
  <c r="AY61" i="56"/>
  <c r="N61" i="56"/>
  <c r="AO61" i="56"/>
  <c r="X61" i="56"/>
  <c r="G61" i="56"/>
  <c r="BA61" i="56"/>
  <c r="AR61" i="56"/>
  <c r="AQ61" i="56"/>
  <c r="Z61" i="56"/>
  <c r="W61" i="56"/>
  <c r="AG61" i="56"/>
  <c r="P61" i="56"/>
  <c r="BB61" i="56"/>
  <c r="AS61" i="56"/>
  <c r="AJ61" i="56"/>
  <c r="AI61" i="56"/>
  <c r="Y61" i="56"/>
  <c r="H61" i="56"/>
  <c r="AT61" i="56"/>
  <c r="AK61" i="56"/>
  <c r="AB61" i="56"/>
  <c r="AA61" i="56"/>
  <c r="J61" i="56"/>
  <c r="Q61" i="56"/>
  <c r="AU61" i="56"/>
  <c r="AL61" i="56"/>
  <c r="AC61" i="56"/>
  <c r="T61" i="56"/>
  <c r="S61" i="56"/>
  <c r="AN61" i="56"/>
  <c r="I61" i="56"/>
  <c r="AM61" i="56"/>
  <c r="AD61" i="56"/>
  <c r="U61" i="56"/>
  <c r="L61" i="56"/>
  <c r="K61" i="56"/>
  <c r="E61" i="56"/>
  <c r="R61" i="56"/>
  <c r="AV61" i="56"/>
  <c r="AE61" i="56"/>
  <c r="V61" i="56"/>
  <c r="M61" i="56"/>
  <c r="AX61" i="56"/>
  <c r="AH61" i="56"/>
  <c r="AP61" i="56"/>
  <c r="W22" i="55"/>
  <c r="W22" i="34" s="1"/>
  <c r="P28" i="55"/>
  <c r="P28" i="34" s="1"/>
  <c r="AW20" i="58"/>
  <c r="AO20" i="58"/>
  <c r="AK20" i="58"/>
  <c r="BA20" i="59"/>
  <c r="BA19" i="49"/>
  <c r="AN20" i="62"/>
  <c r="AN19" i="52"/>
  <c r="AG20" i="58"/>
  <c r="AS20" i="59"/>
  <c r="AS19" i="49"/>
  <c r="Z19" i="51"/>
  <c r="AQ19" i="51"/>
  <c r="AJ20" i="62"/>
  <c r="AJ19" i="52"/>
  <c r="AU20" i="62"/>
  <c r="AT20" i="62"/>
  <c r="AV20" i="58"/>
  <c r="AC20" i="59"/>
  <c r="AC19" i="49"/>
  <c r="AS19" i="50"/>
  <c r="AB20" i="61"/>
  <c r="AB19" i="51"/>
  <c r="AI20" i="62"/>
  <c r="AN20" i="58"/>
  <c r="AJ19" i="51"/>
  <c r="AQ20" i="62"/>
  <c r="AQ19" i="52"/>
  <c r="AK19" i="52"/>
  <c r="AI19" i="49"/>
  <c r="AH20" i="62"/>
  <c r="AH19" i="52"/>
  <c r="BB19" i="52"/>
  <c r="AC19" i="52"/>
  <c r="K20" i="62"/>
  <c r="O20" i="62"/>
  <c r="M20" i="61"/>
  <c r="L20" i="61"/>
  <c r="X20" i="61"/>
  <c r="O20" i="61"/>
  <c r="U20" i="60"/>
  <c r="F20" i="60"/>
  <c r="V20" i="60"/>
  <c r="Q20" i="59"/>
  <c r="T20" i="59"/>
  <c r="R20" i="59"/>
  <c r="L20" i="59"/>
  <c r="P20" i="59"/>
  <c r="O20" i="58"/>
  <c r="T20" i="58"/>
  <c r="W20" i="58"/>
  <c r="S20" i="58"/>
  <c r="J20" i="58"/>
  <c r="L28" i="55"/>
  <c r="L28" i="34" s="1"/>
  <c r="U28" i="55"/>
  <c r="U28" i="34" s="1"/>
  <c r="V22" i="55"/>
  <c r="Z22" i="55"/>
  <c r="Z22" i="34" s="1"/>
  <c r="AH22" i="55"/>
  <c r="AH22" i="34" s="1"/>
  <c r="AP22" i="55"/>
  <c r="AP22" i="34" s="1"/>
  <c r="AX22" i="55"/>
  <c r="AX22" i="34" s="1"/>
  <c r="AA22" i="55"/>
  <c r="AA22" i="34" s="1"/>
  <c r="AI22" i="55"/>
  <c r="AI22" i="34" s="1"/>
  <c r="AQ22" i="55"/>
  <c r="AQ22" i="34" s="1"/>
  <c r="AY22" i="55"/>
  <c r="AY22" i="34" s="1"/>
  <c r="AB22" i="55"/>
  <c r="AB22" i="34" s="1"/>
  <c r="AJ22" i="55"/>
  <c r="AJ22" i="34" s="1"/>
  <c r="AR22" i="55"/>
  <c r="AR22" i="34" s="1"/>
  <c r="AZ22" i="55"/>
  <c r="AZ22" i="34" s="1"/>
  <c r="AC22" i="55"/>
  <c r="AC22" i="34" s="1"/>
  <c r="AK22" i="55"/>
  <c r="AK22" i="34" s="1"/>
  <c r="AS22" i="55"/>
  <c r="AS22" i="34" s="1"/>
  <c r="BA22" i="55"/>
  <c r="BA22" i="34" s="1"/>
  <c r="AD22" i="55"/>
  <c r="AD22" i="34" s="1"/>
  <c r="AL22" i="55"/>
  <c r="AL22" i="34" s="1"/>
  <c r="AT22" i="55"/>
  <c r="AT22" i="34" s="1"/>
  <c r="BB22" i="55"/>
  <c r="BB22" i="34" s="1"/>
  <c r="AF22" i="55"/>
  <c r="AF22" i="34" s="1"/>
  <c r="AN22" i="55"/>
  <c r="AN22" i="34" s="1"/>
  <c r="AV22" i="55"/>
  <c r="AV22" i="34" s="1"/>
  <c r="AG22" i="55"/>
  <c r="AG22" i="34" s="1"/>
  <c r="AO22" i="55"/>
  <c r="AO22" i="34" s="1"/>
  <c r="AW22" i="55"/>
  <c r="AW22" i="34" s="1"/>
  <c r="AE22" i="55"/>
  <c r="AE22" i="34" s="1"/>
  <c r="AM22" i="55"/>
  <c r="AM22" i="34" s="1"/>
  <c r="AU22" i="55"/>
  <c r="AU22" i="34" s="1"/>
  <c r="G22" i="55"/>
  <c r="G22" i="34" s="1"/>
  <c r="T22" i="55"/>
  <c r="AF25" i="55"/>
  <c r="AF25" i="34" s="1"/>
  <c r="AN25" i="55"/>
  <c r="AN25" i="34" s="1"/>
  <c r="AV25" i="55"/>
  <c r="AV25" i="34" s="1"/>
  <c r="AG25" i="55"/>
  <c r="AG25" i="34" s="1"/>
  <c r="AO25" i="55"/>
  <c r="AO25" i="34" s="1"/>
  <c r="AW25" i="55"/>
  <c r="AW25" i="34" s="1"/>
  <c r="Z25" i="55"/>
  <c r="Z25" i="34" s="1"/>
  <c r="AH25" i="55"/>
  <c r="AH25" i="34" s="1"/>
  <c r="AP25" i="55"/>
  <c r="AP25" i="34" s="1"/>
  <c r="AX25" i="55"/>
  <c r="AX25" i="34" s="1"/>
  <c r="AA25" i="55"/>
  <c r="AA25" i="34" s="1"/>
  <c r="AI25" i="55"/>
  <c r="AI25" i="34" s="1"/>
  <c r="AQ25" i="55"/>
  <c r="AQ25" i="34" s="1"/>
  <c r="AY25" i="55"/>
  <c r="AY25" i="34" s="1"/>
  <c r="AB25" i="55"/>
  <c r="AB25" i="34" s="1"/>
  <c r="AJ25" i="55"/>
  <c r="AJ25" i="34" s="1"/>
  <c r="AR25" i="55"/>
  <c r="AR25" i="34" s="1"/>
  <c r="AZ25" i="55"/>
  <c r="AZ25" i="34" s="1"/>
  <c r="AD25" i="55"/>
  <c r="AD25" i="34" s="1"/>
  <c r="AL25" i="55"/>
  <c r="AL25" i="34" s="1"/>
  <c r="AT25" i="55"/>
  <c r="AT25" i="34" s="1"/>
  <c r="BB25" i="55"/>
  <c r="BB25" i="34" s="1"/>
  <c r="AE25" i="55"/>
  <c r="AE25" i="34" s="1"/>
  <c r="AM25" i="55"/>
  <c r="AM25" i="34" s="1"/>
  <c r="AU25" i="55"/>
  <c r="AU25" i="34" s="1"/>
  <c r="BA25" i="55"/>
  <c r="BA25" i="34" s="1"/>
  <c r="AC25" i="55"/>
  <c r="AC25" i="34" s="1"/>
  <c r="AK25" i="55"/>
  <c r="AK25" i="34" s="1"/>
  <c r="AS25" i="55"/>
  <c r="AS25" i="34" s="1"/>
  <c r="R28" i="55"/>
  <c r="AD28" i="55"/>
  <c r="AD28" i="34" s="1"/>
  <c r="AL28" i="55"/>
  <c r="AL28" i="34" s="1"/>
  <c r="AT28" i="55"/>
  <c r="AT28" i="34" s="1"/>
  <c r="BB28" i="55"/>
  <c r="BB28" i="34" s="1"/>
  <c r="AE28" i="55"/>
  <c r="AE28" i="34" s="1"/>
  <c r="AM28" i="55"/>
  <c r="AM28" i="34" s="1"/>
  <c r="AU28" i="55"/>
  <c r="AU28" i="34" s="1"/>
  <c r="AF28" i="55"/>
  <c r="AF28" i="34" s="1"/>
  <c r="AN28" i="55"/>
  <c r="AN28" i="34" s="1"/>
  <c r="AV28" i="55"/>
  <c r="AV28" i="34" s="1"/>
  <c r="AG28" i="55"/>
  <c r="AG28" i="34" s="1"/>
  <c r="AO28" i="55"/>
  <c r="AO28" i="34" s="1"/>
  <c r="AW28" i="55"/>
  <c r="AW28" i="34" s="1"/>
  <c r="Z28" i="55"/>
  <c r="Z28" i="34" s="1"/>
  <c r="AH28" i="55"/>
  <c r="AH28" i="34" s="1"/>
  <c r="AP28" i="55"/>
  <c r="AP28" i="34" s="1"/>
  <c r="AX28" i="55"/>
  <c r="AX28" i="34" s="1"/>
  <c r="AB28" i="55"/>
  <c r="AB28" i="34" s="1"/>
  <c r="AJ28" i="55"/>
  <c r="AJ28" i="34" s="1"/>
  <c r="AR28" i="55"/>
  <c r="AR28" i="34" s="1"/>
  <c r="AZ28" i="55"/>
  <c r="AZ28" i="34" s="1"/>
  <c r="AC28" i="55"/>
  <c r="AC28" i="34" s="1"/>
  <c r="AK28" i="55"/>
  <c r="AK28" i="34" s="1"/>
  <c r="AS28" i="55"/>
  <c r="AS28" i="34" s="1"/>
  <c r="BA28" i="55"/>
  <c r="BA28" i="34" s="1"/>
  <c r="AQ28" i="55"/>
  <c r="AQ28" i="34" s="1"/>
  <c r="AY28" i="55"/>
  <c r="AY28" i="34" s="1"/>
  <c r="AA28" i="55"/>
  <c r="AA28" i="34" s="1"/>
  <c r="AI28" i="55"/>
  <c r="AI28" i="34" s="1"/>
  <c r="T28" i="55"/>
  <c r="T28" i="34" s="1"/>
  <c r="E28" i="55"/>
  <c r="V28" i="55"/>
  <c r="AB31" i="55"/>
  <c r="AB31" i="34" s="1"/>
  <c r="AJ31" i="55"/>
  <c r="AJ31" i="34" s="1"/>
  <c r="AR31" i="55"/>
  <c r="AR31" i="34" s="1"/>
  <c r="AZ31" i="55"/>
  <c r="AZ31" i="34" s="1"/>
  <c r="AC31" i="55"/>
  <c r="AC31" i="34" s="1"/>
  <c r="AK31" i="55"/>
  <c r="AK31" i="34" s="1"/>
  <c r="AS31" i="55"/>
  <c r="AS31" i="34" s="1"/>
  <c r="BA31" i="55"/>
  <c r="BA31" i="34" s="1"/>
  <c r="AD31" i="55"/>
  <c r="AD31" i="34" s="1"/>
  <c r="AL31" i="55"/>
  <c r="AL31" i="34" s="1"/>
  <c r="AT31" i="55"/>
  <c r="AT31" i="34" s="1"/>
  <c r="BB31" i="55"/>
  <c r="BB31" i="34" s="1"/>
  <c r="AE31" i="55"/>
  <c r="AE31" i="34" s="1"/>
  <c r="AM31" i="55"/>
  <c r="AM31" i="34" s="1"/>
  <c r="AU31" i="55"/>
  <c r="AU31" i="34" s="1"/>
  <c r="AF31" i="55"/>
  <c r="AF31" i="34" s="1"/>
  <c r="AN31" i="55"/>
  <c r="AN31" i="34" s="1"/>
  <c r="AV31" i="55"/>
  <c r="AV31" i="34" s="1"/>
  <c r="Z31" i="55"/>
  <c r="Z31" i="34" s="1"/>
  <c r="AH31" i="55"/>
  <c r="AH31" i="34" s="1"/>
  <c r="AP31" i="55"/>
  <c r="AP31" i="34" s="1"/>
  <c r="AX31" i="55"/>
  <c r="AX31" i="34" s="1"/>
  <c r="AA31" i="55"/>
  <c r="AA31" i="34" s="1"/>
  <c r="AI31" i="55"/>
  <c r="AI31" i="34" s="1"/>
  <c r="AQ31" i="55"/>
  <c r="AQ31" i="34" s="1"/>
  <c r="AY31" i="55"/>
  <c r="AY31" i="34" s="1"/>
  <c r="AO31" i="55"/>
  <c r="AO31" i="34" s="1"/>
  <c r="AW31" i="55"/>
  <c r="AW31" i="34" s="1"/>
  <c r="AG31" i="55"/>
  <c r="AG31" i="34" s="1"/>
  <c r="I28" i="55"/>
  <c r="Y28" i="55"/>
  <c r="K28" i="55"/>
  <c r="N28" i="55"/>
  <c r="Q22" i="55"/>
  <c r="H22" i="55"/>
  <c r="X22" i="55"/>
  <c r="M28" i="55"/>
  <c r="X28" i="55"/>
  <c r="I22" i="55"/>
  <c r="Y22" i="55"/>
  <c r="L22" i="55"/>
  <c r="O22" i="55"/>
  <c r="F28" i="55"/>
  <c r="Q28" i="55"/>
  <c r="P22" i="55"/>
  <c r="H28" i="55"/>
  <c r="S28" i="55"/>
  <c r="M31" i="55"/>
  <c r="E31" i="55"/>
  <c r="N31" i="55"/>
  <c r="O31" i="55"/>
  <c r="T31" i="55"/>
  <c r="V31" i="55"/>
  <c r="W31" i="55"/>
  <c r="F31" i="55"/>
  <c r="U31" i="55"/>
  <c r="G31" i="55"/>
  <c r="Y25" i="55"/>
  <c r="K25" i="55"/>
  <c r="S25" i="55"/>
  <c r="J22" i="55"/>
  <c r="R22" i="55"/>
  <c r="L25" i="55"/>
  <c r="T25" i="55"/>
  <c r="H31" i="55"/>
  <c r="P31" i="55"/>
  <c r="X31" i="55"/>
  <c r="K22" i="55"/>
  <c r="S22" i="55"/>
  <c r="E25" i="55"/>
  <c r="M25" i="55"/>
  <c r="U25" i="55"/>
  <c r="G28" i="55"/>
  <c r="O28" i="55"/>
  <c r="W28" i="55"/>
  <c r="I31" i="55"/>
  <c r="Q31" i="55"/>
  <c r="Y31" i="55"/>
  <c r="J25" i="55"/>
  <c r="F25" i="55"/>
  <c r="M22" i="55"/>
  <c r="G25" i="55"/>
  <c r="K31" i="55"/>
  <c r="S31" i="55"/>
  <c r="R25" i="55"/>
  <c r="N25" i="55"/>
  <c r="V25" i="55"/>
  <c r="J31" i="55"/>
  <c r="R31" i="55"/>
  <c r="E22" i="55"/>
  <c r="U22" i="55"/>
  <c r="O25" i="55"/>
  <c r="W25" i="55"/>
  <c r="F22" i="55"/>
  <c r="N22" i="55"/>
  <c r="H25" i="55"/>
  <c r="P25" i="55"/>
  <c r="X25" i="55"/>
  <c r="J28" i="55"/>
  <c r="L31" i="55"/>
  <c r="I25" i="55"/>
  <c r="Q25" i="55"/>
  <c r="AP19" i="49" l="1"/>
  <c r="G20" i="58"/>
  <c r="U20" i="61"/>
  <c r="AG19" i="52"/>
  <c r="Z20" i="62"/>
  <c r="AA20" i="59"/>
  <c r="I20" i="59"/>
  <c r="AD20" i="61"/>
  <c r="T20" i="61"/>
  <c r="AH19" i="50"/>
  <c r="N20" i="58"/>
  <c r="Q20" i="61"/>
  <c r="J20" i="62"/>
  <c r="AC19" i="50"/>
  <c r="Y20" i="61"/>
  <c r="AV20" i="62"/>
  <c r="K20" i="60"/>
  <c r="Y20" i="62"/>
  <c r="H20" i="58"/>
  <c r="U20" i="58"/>
  <c r="M20" i="59"/>
  <c r="N20" i="61"/>
  <c r="AF19" i="52"/>
  <c r="E19" i="52"/>
  <c r="AK19" i="50"/>
  <c r="AA20" i="62"/>
  <c r="AB19" i="52"/>
  <c r="I20" i="61"/>
  <c r="BA20" i="60"/>
  <c r="W20" i="60"/>
  <c r="AO20" i="60"/>
  <c r="O20" i="60"/>
  <c r="T20" i="62"/>
  <c r="AJ19" i="49"/>
  <c r="J20" i="60"/>
  <c r="AS19" i="52"/>
  <c r="Y20" i="58"/>
  <c r="I20" i="60"/>
  <c r="F20" i="58"/>
  <c r="E19" i="50"/>
  <c r="E20" i="50" s="1"/>
  <c r="P20" i="60"/>
  <c r="AL19" i="52"/>
  <c r="H20" i="62"/>
  <c r="G20" i="59"/>
  <c r="AB19" i="49"/>
  <c r="BB19" i="50"/>
  <c r="AA19" i="51"/>
  <c r="K20" i="58"/>
  <c r="AU19" i="51"/>
  <c r="AF19" i="51"/>
  <c r="AO19" i="51"/>
  <c r="AQ19" i="50"/>
  <c r="AX19" i="49"/>
  <c r="AY20" i="60"/>
  <c r="K20" i="59"/>
  <c r="AP20" i="61"/>
  <c r="AR20" i="62"/>
  <c r="AZ20" i="60"/>
  <c r="AU19" i="49"/>
  <c r="M20" i="58"/>
  <c r="AI19" i="51"/>
  <c r="AZ19" i="52"/>
  <c r="AC19" i="51"/>
  <c r="AM19" i="51"/>
  <c r="AD19" i="49"/>
  <c r="AX20" i="62"/>
  <c r="L20" i="60"/>
  <c r="AE20" i="59"/>
  <c r="AN19" i="51"/>
  <c r="AE19" i="51"/>
  <c r="AB19" i="50"/>
  <c r="AN19" i="49"/>
  <c r="S20" i="60"/>
  <c r="J20" i="61"/>
  <c r="AX19" i="51"/>
  <c r="S20" i="59"/>
  <c r="AH20" i="58"/>
  <c r="AK19" i="49"/>
  <c r="AF20" i="59"/>
  <c r="W20" i="59"/>
  <c r="BA19" i="52"/>
  <c r="X20" i="59"/>
  <c r="X20" i="62"/>
  <c r="P20" i="58"/>
  <c r="E19" i="49"/>
  <c r="Z19" i="50"/>
  <c r="BA20" i="61"/>
  <c r="AY19" i="52"/>
  <c r="AP19" i="50"/>
  <c r="AG19" i="50"/>
  <c r="AT19" i="51"/>
  <c r="AQ19" i="49"/>
  <c r="AT19" i="50"/>
  <c r="AL20" i="61"/>
  <c r="W20" i="61"/>
  <c r="M20" i="62"/>
  <c r="AR19" i="50"/>
  <c r="AL19" i="50"/>
  <c r="AN19" i="50"/>
  <c r="Q20" i="60"/>
  <c r="Y20" i="60"/>
  <c r="X20" i="60"/>
  <c r="G20" i="62"/>
  <c r="AW19" i="50"/>
  <c r="AI19" i="50"/>
  <c r="H20" i="60"/>
  <c r="N20" i="62"/>
  <c r="AM19" i="52"/>
  <c r="AW19" i="51"/>
  <c r="AJ19" i="50"/>
  <c r="AP20" i="62"/>
  <c r="AD19" i="52"/>
  <c r="AG19" i="51"/>
  <c r="AF19" i="50"/>
  <c r="V20" i="58"/>
  <c r="E19" i="51"/>
  <c r="BB19" i="51"/>
  <c r="AS19" i="51"/>
  <c r="R20" i="62"/>
  <c r="AO19" i="52"/>
  <c r="AX19" i="50"/>
  <c r="T20" i="60"/>
  <c r="S20" i="62"/>
  <c r="AR19" i="51"/>
  <c r="AZ19" i="49"/>
  <c r="AA19" i="50"/>
  <c r="AK19" i="51"/>
  <c r="I20" i="58"/>
  <c r="U20" i="59"/>
  <c r="N20" i="60"/>
  <c r="R20" i="61"/>
  <c r="V20" i="62"/>
  <c r="G20" i="60"/>
  <c r="R20" i="60"/>
  <c r="AD19" i="50"/>
  <c r="V20" i="59"/>
  <c r="P20" i="62"/>
  <c r="AU19" i="50"/>
  <c r="L20" i="58"/>
  <c r="Y20" i="59"/>
  <c r="AE19" i="50"/>
  <c r="AM19" i="50"/>
  <c r="J20" i="59"/>
  <c r="S20" i="61"/>
  <c r="W20" i="62"/>
  <c r="F20" i="61"/>
  <c r="O20" i="59"/>
  <c r="AV19" i="50"/>
  <c r="X20" i="58"/>
  <c r="N20" i="59"/>
  <c r="M20" i="60"/>
  <c r="AM20" i="58"/>
  <c r="AE20" i="58"/>
  <c r="AR20" i="58"/>
  <c r="AT19" i="49"/>
  <c r="AV20" i="61"/>
  <c r="AW20" i="59"/>
  <c r="G20" i="61"/>
  <c r="AH19" i="49"/>
  <c r="AZ19" i="51"/>
  <c r="H20" i="61"/>
  <c r="AE19" i="52"/>
  <c r="AM19" i="49"/>
  <c r="AL19" i="49"/>
  <c r="Q20" i="58"/>
  <c r="V20" i="61"/>
  <c r="AH19" i="51"/>
  <c r="K20" i="61"/>
  <c r="L20" i="62"/>
  <c r="U20" i="62"/>
  <c r="P20" i="61"/>
  <c r="I20" i="62"/>
  <c r="Q20" i="62"/>
  <c r="AW19" i="52"/>
  <c r="BB19" i="49"/>
  <c r="AY19" i="51"/>
  <c r="F20" i="62"/>
  <c r="Z35" i="62"/>
  <c r="Z34" i="52"/>
  <c r="H35" i="62"/>
  <c r="H34" i="52"/>
  <c r="U35" i="62"/>
  <c r="U34" i="52"/>
  <c r="V35" i="62"/>
  <c r="V34" i="52"/>
  <c r="AP35" i="62"/>
  <c r="AP34" i="52"/>
  <c r="AQ35" i="62"/>
  <c r="AQ34" i="52"/>
  <c r="AI34" i="52"/>
  <c r="AI35" i="62"/>
  <c r="AO20" i="59"/>
  <c r="BA35" i="62"/>
  <c r="BA34" i="52"/>
  <c r="AV35" i="62"/>
  <c r="AV34" i="52"/>
  <c r="AD35" i="62"/>
  <c r="AD34" i="52"/>
  <c r="AK35" i="62"/>
  <c r="AK34" i="52"/>
  <c r="AZ35" i="62"/>
  <c r="AZ34" i="52"/>
  <c r="K35" i="62"/>
  <c r="K34" i="52"/>
  <c r="AC35" i="62"/>
  <c r="AC34" i="52"/>
  <c r="J35" i="62"/>
  <c r="J34" i="52"/>
  <c r="AT35" i="62"/>
  <c r="AT34" i="52"/>
  <c r="AX35" i="62"/>
  <c r="AX34" i="52"/>
  <c r="O35" i="62"/>
  <c r="O34" i="52"/>
  <c r="X35" i="62"/>
  <c r="X34" i="52"/>
  <c r="N35" i="62"/>
  <c r="N34" i="52"/>
  <c r="AJ35" i="62"/>
  <c r="AJ34" i="52"/>
  <c r="Q35" i="62"/>
  <c r="Q34" i="52"/>
  <c r="G35" i="62"/>
  <c r="G34" i="52"/>
  <c r="AG35" i="62"/>
  <c r="AG34" i="52"/>
  <c r="L35" i="62"/>
  <c r="L34" i="52"/>
  <c r="AM35" i="62"/>
  <c r="AM34" i="52"/>
  <c r="I35" i="62"/>
  <c r="I34" i="52"/>
  <c r="S35" i="62"/>
  <c r="S34" i="52"/>
  <c r="Y35" i="62"/>
  <c r="Y34" i="52"/>
  <c r="AS35" i="62"/>
  <c r="AS34" i="52"/>
  <c r="AE35" i="62"/>
  <c r="AE34" i="52"/>
  <c r="AN35" i="62"/>
  <c r="AN34" i="52"/>
  <c r="E35" i="62"/>
  <c r="E34" i="52"/>
  <c r="AL35" i="62"/>
  <c r="AL34" i="52"/>
  <c r="AF35" i="62"/>
  <c r="AF34" i="52"/>
  <c r="W35" i="62"/>
  <c r="W34" i="52"/>
  <c r="AW35" i="62"/>
  <c r="AW34" i="52"/>
  <c r="AH35" i="62"/>
  <c r="AH34" i="52"/>
  <c r="AB35" i="62"/>
  <c r="AB34" i="52"/>
  <c r="BB35" i="62"/>
  <c r="BB34" i="52"/>
  <c r="R35" i="62"/>
  <c r="R34" i="52"/>
  <c r="AO35" i="62"/>
  <c r="AO34" i="52"/>
  <c r="T35" i="62"/>
  <c r="T34" i="52"/>
  <c r="AA35" i="62"/>
  <c r="AA34" i="52"/>
  <c r="C50" i="62"/>
  <c r="Z49" i="62"/>
  <c r="N49" i="62"/>
  <c r="Q49" i="62"/>
  <c r="AX49" i="62"/>
  <c r="X49" i="62"/>
  <c r="U49" i="62"/>
  <c r="S49" i="62"/>
  <c r="M49" i="62"/>
  <c r="I49" i="62"/>
  <c r="AL49" i="62"/>
  <c r="L49" i="62"/>
  <c r="J49" i="62"/>
  <c r="E49" i="62"/>
  <c r="AU49" i="62"/>
  <c r="AB49" i="62"/>
  <c r="AT49" i="62"/>
  <c r="AR49" i="62"/>
  <c r="AP49" i="62"/>
  <c r="AK49" i="62"/>
  <c r="BA49" i="62"/>
  <c r="AM49" i="62"/>
  <c r="R49" i="62"/>
  <c r="AI49" i="62"/>
  <c r="AF49" i="62"/>
  <c r="P49" i="62"/>
  <c r="G49" i="62"/>
  <c r="AA49" i="62"/>
  <c r="AZ49" i="62"/>
  <c r="AW49" i="62"/>
  <c r="AE49" i="62"/>
  <c r="F49" i="62"/>
  <c r="V49" i="62"/>
  <c r="T49" i="62"/>
  <c r="BB49" i="62"/>
  <c r="AH49" i="62"/>
  <c r="AO49" i="62"/>
  <c r="W49" i="62"/>
  <c r="AV49" i="62"/>
  <c r="K49" i="62"/>
  <c r="H49" i="62"/>
  <c r="AC49" i="62"/>
  <c r="AJ49" i="62"/>
  <c r="AG49" i="62"/>
  <c r="O49" i="62"/>
  <c r="AY49" i="62"/>
  <c r="AS49" i="62"/>
  <c r="AQ49" i="62"/>
  <c r="AN49" i="62"/>
  <c r="Y49" i="62"/>
  <c r="AD49" i="62"/>
  <c r="AR35" i="62"/>
  <c r="AR34" i="52"/>
  <c r="P35" i="62"/>
  <c r="P34" i="52"/>
  <c r="AU35" i="62"/>
  <c r="AU34" i="52"/>
  <c r="F35" i="62"/>
  <c r="F34" i="52"/>
  <c r="AY35" i="62"/>
  <c r="AY34" i="52"/>
  <c r="M35" i="62"/>
  <c r="M34" i="52"/>
  <c r="L34" i="51"/>
  <c r="L35" i="61"/>
  <c r="AB35" i="61"/>
  <c r="AB34" i="51"/>
  <c r="AF35" i="61"/>
  <c r="AF34" i="51"/>
  <c r="W35" i="61"/>
  <c r="W34" i="51"/>
  <c r="AV35" i="61"/>
  <c r="AV34" i="51"/>
  <c r="AT35" i="61"/>
  <c r="AT34" i="51"/>
  <c r="AU35" i="61"/>
  <c r="AU34" i="51"/>
  <c r="Q35" i="61"/>
  <c r="Q34" i="51"/>
  <c r="G35" i="61"/>
  <c r="G34" i="51"/>
  <c r="AW35" i="61"/>
  <c r="AW34" i="51"/>
  <c r="AN35" i="61"/>
  <c r="AN34" i="51"/>
  <c r="AD35" i="61"/>
  <c r="AD34" i="51"/>
  <c r="AQ34" i="51"/>
  <c r="AQ35" i="61"/>
  <c r="AR35" i="61"/>
  <c r="AR34" i="51"/>
  <c r="M35" i="61"/>
  <c r="M34" i="51"/>
  <c r="X35" i="61"/>
  <c r="X34" i="51"/>
  <c r="Z35" i="61"/>
  <c r="Z34" i="51"/>
  <c r="K35" i="61"/>
  <c r="K34" i="51"/>
  <c r="J34" i="51"/>
  <c r="J35" i="61"/>
  <c r="BB35" i="61"/>
  <c r="BB34" i="51"/>
  <c r="AA35" i="61"/>
  <c r="AA34" i="51"/>
  <c r="P35" i="61"/>
  <c r="P34" i="51"/>
  <c r="AO35" i="61"/>
  <c r="AO34" i="51"/>
  <c r="AK35" i="61"/>
  <c r="AK34" i="51"/>
  <c r="V35" i="61"/>
  <c r="V34" i="51"/>
  <c r="T35" i="61"/>
  <c r="T34" i="51"/>
  <c r="C50" i="61"/>
  <c r="AP49" i="61"/>
  <c r="S49" i="61"/>
  <c r="AJ49" i="61"/>
  <c r="R49" i="61"/>
  <c r="AH49" i="61"/>
  <c r="BB49" i="61"/>
  <c r="AX49" i="61"/>
  <c r="AC49" i="61"/>
  <c r="F49" i="61"/>
  <c r="N49" i="61"/>
  <c r="AD49" i="61"/>
  <c r="E49" i="61"/>
  <c r="I49" i="61"/>
  <c r="AM49" i="61"/>
  <c r="AZ49" i="61"/>
  <c r="K49" i="61"/>
  <c r="AY49" i="61"/>
  <c r="V49" i="61"/>
  <c r="AB49" i="61"/>
  <c r="AV49" i="61"/>
  <c r="AE49" i="61"/>
  <c r="AU49" i="61"/>
  <c r="T49" i="61"/>
  <c r="AR49" i="61"/>
  <c r="AS49" i="61"/>
  <c r="AN49" i="61"/>
  <c r="W49" i="61"/>
  <c r="AQ49" i="61"/>
  <c r="J49" i="61"/>
  <c r="AW49" i="61"/>
  <c r="AF49" i="61"/>
  <c r="O49" i="61"/>
  <c r="U49" i="61"/>
  <c r="L49" i="61"/>
  <c r="AO49" i="61"/>
  <c r="X49" i="61"/>
  <c r="G49" i="61"/>
  <c r="Q49" i="61"/>
  <c r="BA49" i="61"/>
  <c r="AI49" i="61"/>
  <c r="Z49" i="61"/>
  <c r="AG49" i="61"/>
  <c r="P49" i="61"/>
  <c r="M49" i="61"/>
  <c r="AL49" i="61"/>
  <c r="AT49" i="61"/>
  <c r="AK49" i="61"/>
  <c r="Y49" i="61"/>
  <c r="H49" i="61"/>
  <c r="AA49" i="61"/>
  <c r="H35" i="61"/>
  <c r="H34" i="51"/>
  <c r="AG35" i="61"/>
  <c r="AG34" i="51"/>
  <c r="AP34" i="51"/>
  <c r="AP35" i="61"/>
  <c r="U35" i="61"/>
  <c r="U34" i="51"/>
  <c r="F34" i="51"/>
  <c r="F35" i="61"/>
  <c r="AZ35" i="61"/>
  <c r="AZ34" i="51"/>
  <c r="Y35" i="61"/>
  <c r="Y34" i="51"/>
  <c r="AY35" i="61"/>
  <c r="AY34" i="51"/>
  <c r="BA35" i="61"/>
  <c r="BA34" i="51"/>
  <c r="AX34" i="51"/>
  <c r="AX35" i="61"/>
  <c r="AI35" i="61"/>
  <c r="AI34" i="51"/>
  <c r="AM35" i="61"/>
  <c r="AM34" i="51"/>
  <c r="S35" i="61"/>
  <c r="S34" i="51"/>
  <c r="AS35" i="61"/>
  <c r="AS34" i="51"/>
  <c r="AJ35" i="61"/>
  <c r="AJ34" i="51"/>
  <c r="AL35" i="61"/>
  <c r="AL34" i="51"/>
  <c r="R34" i="51"/>
  <c r="R35" i="61"/>
  <c r="I35" i="61"/>
  <c r="I34" i="51"/>
  <c r="AC35" i="61"/>
  <c r="AC34" i="51"/>
  <c r="N35" i="61"/>
  <c r="N34" i="51"/>
  <c r="O35" i="61"/>
  <c r="O34" i="51"/>
  <c r="AH35" i="61"/>
  <c r="AH34" i="51"/>
  <c r="AE35" i="61"/>
  <c r="AE34" i="51"/>
  <c r="E35" i="61"/>
  <c r="E34" i="51"/>
  <c r="M34" i="50"/>
  <c r="M35" i="60"/>
  <c r="X35" i="60"/>
  <c r="X34" i="50"/>
  <c r="T35" i="60"/>
  <c r="T34" i="50"/>
  <c r="AM35" i="60"/>
  <c r="AM34" i="50"/>
  <c r="H35" i="60"/>
  <c r="H34" i="50"/>
  <c r="AB34" i="50"/>
  <c r="AB35" i="60"/>
  <c r="N34" i="50"/>
  <c r="N35" i="60"/>
  <c r="P34" i="50"/>
  <c r="P35" i="60"/>
  <c r="AO34" i="50"/>
  <c r="AO35" i="60"/>
  <c r="AX35" i="60"/>
  <c r="AX34" i="50"/>
  <c r="I35" i="60"/>
  <c r="I34" i="50"/>
  <c r="Y34" i="50"/>
  <c r="Y35" i="60"/>
  <c r="AD35" i="60"/>
  <c r="AD34" i="50"/>
  <c r="AG35" i="60"/>
  <c r="AG34" i="50"/>
  <c r="V35" i="60"/>
  <c r="V34" i="50"/>
  <c r="AK35" i="60"/>
  <c r="AK34" i="50"/>
  <c r="F35" i="60"/>
  <c r="F34" i="50"/>
  <c r="L35" i="60"/>
  <c r="L34" i="50"/>
  <c r="AR35" i="60"/>
  <c r="AR34" i="50"/>
  <c r="AJ35" i="60"/>
  <c r="AJ34" i="50"/>
  <c r="BB35" i="60"/>
  <c r="BB34" i="50"/>
  <c r="AE35" i="60"/>
  <c r="AE34" i="50"/>
  <c r="O35" i="60"/>
  <c r="O34" i="50"/>
  <c r="AC35" i="60"/>
  <c r="AC34" i="50"/>
  <c r="AT35" i="60"/>
  <c r="AT34" i="50"/>
  <c r="BA35" i="60"/>
  <c r="BA34" i="50"/>
  <c r="AI35" i="60"/>
  <c r="AI34" i="50"/>
  <c r="AV35" i="60"/>
  <c r="AV34" i="50"/>
  <c r="AL34" i="50"/>
  <c r="AL35" i="60"/>
  <c r="AS35" i="60"/>
  <c r="AS34" i="50"/>
  <c r="E35" i="60"/>
  <c r="E34" i="50"/>
  <c r="C50" i="60"/>
  <c r="AB49" i="60"/>
  <c r="AO49" i="60"/>
  <c r="X49" i="60"/>
  <c r="G49" i="60"/>
  <c r="BB49" i="60"/>
  <c r="U49" i="60"/>
  <c r="AC49" i="60"/>
  <c r="AG49" i="60"/>
  <c r="P49" i="60"/>
  <c r="AY49" i="60"/>
  <c r="R49" i="60"/>
  <c r="J49" i="60"/>
  <c r="AP49" i="60"/>
  <c r="AL49" i="60"/>
  <c r="Y49" i="60"/>
  <c r="H49" i="60"/>
  <c r="AK49" i="60"/>
  <c r="AX49" i="60"/>
  <c r="AS49" i="60"/>
  <c r="AR49" i="60"/>
  <c r="Q49" i="60"/>
  <c r="AU49" i="60"/>
  <c r="Z49" i="60"/>
  <c r="AJ49" i="60"/>
  <c r="AH49" i="60"/>
  <c r="AZ49" i="60"/>
  <c r="F49" i="60"/>
  <c r="I49" i="60"/>
  <c r="AM49" i="60"/>
  <c r="L49" i="60"/>
  <c r="V49" i="60"/>
  <c r="T49" i="60"/>
  <c r="BA49" i="60"/>
  <c r="M49" i="60"/>
  <c r="AV49" i="60"/>
  <c r="AA49" i="60"/>
  <c r="AN49" i="60"/>
  <c r="W49" i="60"/>
  <c r="AD49" i="60"/>
  <c r="AT49" i="60"/>
  <c r="S49" i="60"/>
  <c r="AE49" i="60"/>
  <c r="AW49" i="60"/>
  <c r="AF49" i="60"/>
  <c r="O49" i="60"/>
  <c r="E49" i="60"/>
  <c r="AI49" i="60"/>
  <c r="AQ49" i="60"/>
  <c r="K49" i="60"/>
  <c r="N49" i="60"/>
  <c r="AF35" i="60"/>
  <c r="AF34" i="50"/>
  <c r="W35" i="60"/>
  <c r="W34" i="50"/>
  <c r="Z35" i="60"/>
  <c r="Z34" i="50"/>
  <c r="AU35" i="60"/>
  <c r="AU34" i="50"/>
  <c r="R35" i="60"/>
  <c r="R34" i="50"/>
  <c r="U35" i="60"/>
  <c r="U34" i="50"/>
  <c r="S34" i="50"/>
  <c r="S35" i="60"/>
  <c r="AN35" i="60"/>
  <c r="AN34" i="50"/>
  <c r="AW34" i="50"/>
  <c r="AW35" i="60"/>
  <c r="Q35" i="60"/>
  <c r="Q34" i="50"/>
  <c r="AH35" i="60"/>
  <c r="AH34" i="50"/>
  <c r="AP34" i="50"/>
  <c r="AP35" i="60"/>
  <c r="K35" i="60"/>
  <c r="K34" i="50"/>
  <c r="G35" i="60"/>
  <c r="G34" i="50"/>
  <c r="AQ35" i="60"/>
  <c r="AQ34" i="50"/>
  <c r="AZ34" i="50"/>
  <c r="AZ35" i="60"/>
  <c r="AA35" i="60"/>
  <c r="AA34" i="50"/>
  <c r="AY35" i="60"/>
  <c r="AY34" i="50"/>
  <c r="J35" i="60"/>
  <c r="J34" i="50"/>
  <c r="R20" i="58"/>
  <c r="AG20" i="59"/>
  <c r="Z20" i="58"/>
  <c r="AV20" i="59"/>
  <c r="AU20" i="58"/>
  <c r="M35" i="59"/>
  <c r="M34" i="49"/>
  <c r="X35" i="59"/>
  <c r="X34" i="49"/>
  <c r="AW35" i="59"/>
  <c r="AW34" i="49"/>
  <c r="K35" i="59"/>
  <c r="K34" i="49"/>
  <c r="AK35" i="59"/>
  <c r="AK34" i="49"/>
  <c r="V35" i="59"/>
  <c r="V34" i="49"/>
  <c r="H20" i="59"/>
  <c r="P35" i="59"/>
  <c r="P34" i="49"/>
  <c r="AO35" i="59"/>
  <c r="AO34" i="49"/>
  <c r="AB35" i="59"/>
  <c r="AB34" i="49"/>
  <c r="AZ35" i="59"/>
  <c r="AZ34" i="49"/>
  <c r="AH35" i="59"/>
  <c r="AH34" i="49"/>
  <c r="J35" i="59"/>
  <c r="J34" i="49"/>
  <c r="AG35" i="59"/>
  <c r="AG34" i="49"/>
  <c r="AY35" i="59"/>
  <c r="AY34" i="49"/>
  <c r="W35" i="59"/>
  <c r="W34" i="49"/>
  <c r="AM35" i="59"/>
  <c r="AM34" i="49"/>
  <c r="F35" i="59"/>
  <c r="F34" i="49"/>
  <c r="AI35" i="59"/>
  <c r="AI34" i="49"/>
  <c r="L35" i="59"/>
  <c r="L34" i="49"/>
  <c r="S34" i="49"/>
  <c r="S35" i="59"/>
  <c r="AN35" i="59"/>
  <c r="AN34" i="49"/>
  <c r="I35" i="59"/>
  <c r="I34" i="49"/>
  <c r="AC35" i="59"/>
  <c r="AC34" i="49"/>
  <c r="AS35" i="59"/>
  <c r="AS34" i="49"/>
  <c r="R34" i="49"/>
  <c r="R35" i="59"/>
  <c r="AA35" i="59"/>
  <c r="AA34" i="49"/>
  <c r="AD34" i="49"/>
  <c r="AD35" i="59"/>
  <c r="AY19" i="49"/>
  <c r="Z19" i="49"/>
  <c r="AR19" i="49"/>
  <c r="Z35" i="59"/>
  <c r="Z34" i="49"/>
  <c r="H35" i="59"/>
  <c r="H34" i="49"/>
  <c r="AP35" i="59"/>
  <c r="AP34" i="49"/>
  <c r="AE35" i="59"/>
  <c r="AE34" i="49"/>
  <c r="AL35" i="59"/>
  <c r="AL34" i="49"/>
  <c r="AR35" i="59"/>
  <c r="AR34" i="49"/>
  <c r="E35" i="59"/>
  <c r="E34" i="49"/>
  <c r="C50" i="59"/>
  <c r="R49" i="59"/>
  <c r="AH49" i="59"/>
  <c r="AY49" i="59"/>
  <c r="AI49" i="59"/>
  <c r="AW49" i="59"/>
  <c r="AF49" i="59"/>
  <c r="O49" i="59"/>
  <c r="AT49" i="59"/>
  <c r="W49" i="59"/>
  <c r="AO49" i="59"/>
  <c r="X49" i="59"/>
  <c r="G49" i="59"/>
  <c r="F49" i="59"/>
  <c r="K49" i="59"/>
  <c r="AG49" i="59"/>
  <c r="P49" i="59"/>
  <c r="M49" i="59"/>
  <c r="E49" i="59"/>
  <c r="Z49" i="59"/>
  <c r="J49" i="59"/>
  <c r="V49" i="59"/>
  <c r="Y49" i="59"/>
  <c r="H49" i="59"/>
  <c r="AA49" i="59"/>
  <c r="AK49" i="59"/>
  <c r="U49" i="59"/>
  <c r="BA49" i="59"/>
  <c r="AQ49" i="59"/>
  <c r="AB49" i="59"/>
  <c r="S49" i="59"/>
  <c r="AJ49" i="59"/>
  <c r="Q49" i="59"/>
  <c r="AU49" i="59"/>
  <c r="AL49" i="59"/>
  <c r="AN49" i="59"/>
  <c r="BB49" i="59"/>
  <c r="AX49" i="59"/>
  <c r="AP49" i="59"/>
  <c r="AR49" i="59"/>
  <c r="L49" i="59"/>
  <c r="N49" i="59"/>
  <c r="I49" i="59"/>
  <c r="AM49" i="59"/>
  <c r="AZ49" i="59"/>
  <c r="T49" i="59"/>
  <c r="AC49" i="59"/>
  <c r="AD49" i="59"/>
  <c r="AV49" i="59"/>
  <c r="AE49" i="59"/>
  <c r="AS49" i="59"/>
  <c r="T35" i="59"/>
  <c r="T34" i="49"/>
  <c r="N35" i="59"/>
  <c r="N34" i="49"/>
  <c r="BB35" i="59"/>
  <c r="BB34" i="49"/>
  <c r="F20" i="59"/>
  <c r="AQ35" i="59"/>
  <c r="AQ34" i="49"/>
  <c r="BA35" i="59"/>
  <c r="BA34" i="49"/>
  <c r="O35" i="59"/>
  <c r="O34" i="49"/>
  <c r="AV35" i="59"/>
  <c r="AV34" i="49"/>
  <c r="AU35" i="59"/>
  <c r="AU34" i="49"/>
  <c r="AX34" i="49"/>
  <c r="AX35" i="59"/>
  <c r="AT35" i="59"/>
  <c r="AT34" i="49"/>
  <c r="AJ35" i="59"/>
  <c r="AJ34" i="49"/>
  <c r="G35" i="59"/>
  <c r="G34" i="49"/>
  <c r="AF35" i="59"/>
  <c r="AF34" i="49"/>
  <c r="Y35" i="59"/>
  <c r="Y34" i="49"/>
  <c r="Q35" i="59"/>
  <c r="Q34" i="49"/>
  <c r="U35" i="59"/>
  <c r="U34" i="49"/>
  <c r="S35" i="58"/>
  <c r="AA35" i="58"/>
  <c r="F35" i="58"/>
  <c r="W35" i="58"/>
  <c r="L35" i="58"/>
  <c r="AL35" i="58"/>
  <c r="H35" i="58"/>
  <c r="AJ35" i="58"/>
  <c r="AR35" i="58"/>
  <c r="O35" i="58"/>
  <c r="AN35" i="58"/>
  <c r="U35" i="58"/>
  <c r="AU35" i="58"/>
  <c r="Y35" i="58"/>
  <c r="C50" i="58"/>
  <c r="AW49" i="58"/>
  <c r="AF49" i="58"/>
  <c r="O49" i="58"/>
  <c r="F49" i="58"/>
  <c r="AZ49" i="58"/>
  <c r="AI49" i="58"/>
  <c r="AE49" i="58"/>
  <c r="AP49" i="58"/>
  <c r="AO49" i="58"/>
  <c r="X49" i="58"/>
  <c r="G49" i="58"/>
  <c r="BA49" i="58"/>
  <c r="AR49" i="58"/>
  <c r="AA49" i="58"/>
  <c r="AG49" i="58"/>
  <c r="P49" i="58"/>
  <c r="BB49" i="58"/>
  <c r="AS49" i="58"/>
  <c r="AJ49" i="58"/>
  <c r="S49" i="58"/>
  <c r="AY49" i="58"/>
  <c r="Y49" i="58"/>
  <c r="H49" i="58"/>
  <c r="AT49" i="58"/>
  <c r="AK49" i="58"/>
  <c r="AB49" i="58"/>
  <c r="K49" i="58"/>
  <c r="AX49" i="58"/>
  <c r="J49" i="58"/>
  <c r="Q49" i="58"/>
  <c r="AU49" i="58"/>
  <c r="AL49" i="58"/>
  <c r="AC49" i="58"/>
  <c r="T49" i="58"/>
  <c r="I49" i="58"/>
  <c r="AM49" i="58"/>
  <c r="AD49" i="58"/>
  <c r="U49" i="58"/>
  <c r="L49" i="58"/>
  <c r="V49" i="58"/>
  <c r="AV49" i="58"/>
  <c r="M49" i="58"/>
  <c r="Z49" i="58"/>
  <c r="R49" i="58"/>
  <c r="AN49" i="58"/>
  <c r="W49" i="58"/>
  <c r="N49" i="58"/>
  <c r="E49" i="58"/>
  <c r="AQ49" i="58"/>
  <c r="AH49" i="58"/>
  <c r="AS35" i="58"/>
  <c r="BA35" i="58"/>
  <c r="AF35" i="58"/>
  <c r="AY35" i="58"/>
  <c r="AD35" i="58"/>
  <c r="Q35" i="58"/>
  <c r="BB35" i="58"/>
  <c r="G35" i="58"/>
  <c r="AW35" i="58"/>
  <c r="M35" i="58"/>
  <c r="AM35" i="58"/>
  <c r="J35" i="58"/>
  <c r="P35" i="58"/>
  <c r="X35" i="58"/>
  <c r="R35" i="58"/>
  <c r="V35" i="58"/>
  <c r="I35" i="58"/>
  <c r="K35" i="58"/>
  <c r="AG35" i="58"/>
  <c r="AO35" i="58"/>
  <c r="AQ35" i="58"/>
  <c r="AE35" i="58"/>
  <c r="AX35" i="58"/>
  <c r="AB35" i="58"/>
  <c r="AH35" i="58"/>
  <c r="AI35" i="58"/>
  <c r="E35" i="58"/>
  <c r="AV35" i="58"/>
  <c r="T35" i="58"/>
  <c r="AK35" i="58"/>
  <c r="Z35" i="58"/>
  <c r="AZ35" i="58"/>
  <c r="N35" i="58"/>
  <c r="AP35" i="58"/>
  <c r="AC35" i="58"/>
  <c r="AT35" i="58"/>
  <c r="S35" i="57"/>
  <c r="AI35" i="57"/>
  <c r="N35" i="57"/>
  <c r="AV35" i="57"/>
  <c r="AJ35" i="57"/>
  <c r="K35" i="57"/>
  <c r="E35" i="57"/>
  <c r="AK35" i="57"/>
  <c r="AG35" i="57"/>
  <c r="G35" i="57"/>
  <c r="I35" i="57"/>
  <c r="V35" i="57"/>
  <c r="U35" i="57"/>
  <c r="AP35" i="57"/>
  <c r="J35" i="57"/>
  <c r="W35" i="57"/>
  <c r="Q35" i="57"/>
  <c r="T35" i="57"/>
  <c r="AF35" i="57"/>
  <c r="AD35" i="57"/>
  <c r="H35" i="57"/>
  <c r="AY35" i="57"/>
  <c r="Y35" i="57"/>
  <c r="AB35" i="57"/>
  <c r="AE35" i="57"/>
  <c r="AQ35" i="57"/>
  <c r="C50" i="57"/>
  <c r="AJ49" i="57"/>
  <c r="AU49" i="57"/>
  <c r="AG49" i="57"/>
  <c r="T49" i="57"/>
  <c r="H49" i="57"/>
  <c r="X49" i="57"/>
  <c r="O49" i="57"/>
  <c r="K49" i="57"/>
  <c r="AZ49" i="57"/>
  <c r="AA49" i="57"/>
  <c r="AW49" i="57"/>
  <c r="AN49" i="57"/>
  <c r="I49" i="57"/>
  <c r="R49" i="57"/>
  <c r="AK49" i="57"/>
  <c r="AL49" i="57"/>
  <c r="AH49" i="57"/>
  <c r="BA49" i="57"/>
  <c r="AY49" i="57"/>
  <c r="L49" i="57"/>
  <c r="BB49" i="57"/>
  <c r="W49" i="57"/>
  <c r="Z49" i="57"/>
  <c r="AS49" i="57"/>
  <c r="AT49" i="57"/>
  <c r="Y49" i="57"/>
  <c r="P49" i="57"/>
  <c r="AI49" i="57"/>
  <c r="AM49" i="57"/>
  <c r="AB49" i="57"/>
  <c r="AV49" i="57"/>
  <c r="AP49" i="57"/>
  <c r="AO49" i="57"/>
  <c r="G49" i="57"/>
  <c r="AX49" i="57"/>
  <c r="E49" i="57"/>
  <c r="F49" i="57"/>
  <c r="Q49" i="57"/>
  <c r="S49" i="57"/>
  <c r="M49" i="57"/>
  <c r="N49" i="57"/>
  <c r="AE49" i="57"/>
  <c r="AF49" i="57"/>
  <c r="U49" i="57"/>
  <c r="V49" i="57"/>
  <c r="AD49" i="57"/>
  <c r="AQ49" i="57"/>
  <c r="AR49" i="57"/>
  <c r="J49" i="57"/>
  <c r="AC49" i="57"/>
  <c r="BA35" i="57"/>
  <c r="AH35" i="57"/>
  <c r="X35" i="57"/>
  <c r="F35" i="57"/>
  <c r="AM35" i="57"/>
  <c r="AO35" i="57"/>
  <c r="AS35" i="57"/>
  <c r="Z35" i="57"/>
  <c r="R35" i="57"/>
  <c r="P35" i="57"/>
  <c r="AW35" i="57"/>
  <c r="AZ35" i="57"/>
  <c r="M35" i="57"/>
  <c r="AT35" i="57"/>
  <c r="AC35" i="57"/>
  <c r="AA35" i="57"/>
  <c r="AU35" i="57"/>
  <c r="AR35" i="57"/>
  <c r="AX35" i="57"/>
  <c r="BB35" i="57"/>
  <c r="AN35" i="57"/>
  <c r="AL35" i="57"/>
  <c r="L35" i="57"/>
  <c r="O35" i="57"/>
  <c r="AE35" i="56"/>
  <c r="AM35" i="56"/>
  <c r="S35" i="56"/>
  <c r="AR35" i="56"/>
  <c r="X35" i="56"/>
  <c r="AF35" i="56"/>
  <c r="C50" i="56"/>
  <c r="AX49" i="56"/>
  <c r="R49" i="56"/>
  <c r="AV49" i="56"/>
  <c r="AE49" i="56"/>
  <c r="V49" i="56"/>
  <c r="M49" i="56"/>
  <c r="AY49" i="56"/>
  <c r="U49" i="56"/>
  <c r="AN49" i="56"/>
  <c r="W49" i="56"/>
  <c r="N49" i="56"/>
  <c r="E49" i="56"/>
  <c r="AQ49" i="56"/>
  <c r="AD49" i="56"/>
  <c r="AW49" i="56"/>
  <c r="AF49" i="56"/>
  <c r="O49" i="56"/>
  <c r="F49" i="56"/>
  <c r="AZ49" i="56"/>
  <c r="AI49" i="56"/>
  <c r="I49" i="56"/>
  <c r="AP49" i="56"/>
  <c r="J49" i="56"/>
  <c r="Z49" i="56"/>
  <c r="AO49" i="56"/>
  <c r="X49" i="56"/>
  <c r="G49" i="56"/>
  <c r="BA49" i="56"/>
  <c r="AR49" i="56"/>
  <c r="AA49" i="56"/>
  <c r="AG49" i="56"/>
  <c r="P49" i="56"/>
  <c r="BB49" i="56"/>
  <c r="AS49" i="56"/>
  <c r="AJ49" i="56"/>
  <c r="S49" i="56"/>
  <c r="AM49" i="56"/>
  <c r="AH49" i="56"/>
  <c r="Y49" i="56"/>
  <c r="H49" i="56"/>
  <c r="AT49" i="56"/>
  <c r="AK49" i="56"/>
  <c r="AB49" i="56"/>
  <c r="K49" i="56"/>
  <c r="L49" i="56"/>
  <c r="Q49" i="56"/>
  <c r="AU49" i="56"/>
  <c r="AL49" i="56"/>
  <c r="AC49" i="56"/>
  <c r="T49" i="56"/>
  <c r="AD35" i="56"/>
  <c r="G35" i="56"/>
  <c r="AV35" i="56"/>
  <c r="I35" i="56"/>
  <c r="AJ35" i="56"/>
  <c r="BB35" i="56"/>
  <c r="AO35" i="56"/>
  <c r="AW35" i="56"/>
  <c r="V35" i="56"/>
  <c r="AA35" i="56"/>
  <c r="O35" i="56"/>
  <c r="E35" i="56"/>
  <c r="U35" i="56"/>
  <c r="Z35" i="56"/>
  <c r="AT35" i="56"/>
  <c r="P35" i="56"/>
  <c r="N35" i="56"/>
  <c r="J35" i="56"/>
  <c r="Q35" i="56"/>
  <c r="W35" i="56"/>
  <c r="AY35" i="56"/>
  <c r="K35" i="56"/>
  <c r="H35" i="56"/>
  <c r="AG35" i="56"/>
  <c r="BA35" i="56"/>
  <c r="AP35" i="56"/>
  <c r="AS35" i="56"/>
  <c r="M35" i="56"/>
  <c r="AB35" i="56"/>
  <c r="Y35" i="56"/>
  <c r="R35" i="56"/>
  <c r="AK35" i="56"/>
  <c r="AH35" i="56"/>
  <c r="AC35" i="56"/>
  <c r="AL35" i="56"/>
  <c r="AN35" i="56"/>
  <c r="AI35" i="56"/>
  <c r="AQ35" i="56"/>
  <c r="L35" i="56"/>
  <c r="T35" i="56"/>
  <c r="AU35" i="56"/>
  <c r="AX35" i="56"/>
  <c r="AZ35" i="56"/>
  <c r="F35" i="56"/>
  <c r="V22" i="34"/>
  <c r="Y28" i="34"/>
  <c r="S28" i="34"/>
  <c r="M28" i="34"/>
  <c r="V28" i="34"/>
  <c r="H28" i="34"/>
  <c r="R28" i="34"/>
  <c r="Q22" i="34"/>
  <c r="E28" i="34"/>
  <c r="Y22" i="34"/>
  <c r="P22" i="34"/>
  <c r="L22" i="34"/>
  <c r="K28" i="34"/>
  <c r="F28" i="34"/>
  <c r="H22" i="34"/>
  <c r="X22" i="34"/>
  <c r="I28" i="34"/>
  <c r="Q28" i="34"/>
  <c r="I22" i="34"/>
  <c r="N28" i="34"/>
  <c r="T22" i="34"/>
  <c r="O22" i="34"/>
  <c r="X28" i="34"/>
  <c r="U22" i="34"/>
  <c r="M22" i="34"/>
  <c r="K22" i="34"/>
  <c r="G28" i="34"/>
  <c r="N22" i="34"/>
  <c r="M31" i="34"/>
  <c r="J28" i="34"/>
  <c r="E22" i="34"/>
  <c r="S22" i="34"/>
  <c r="W28" i="34"/>
  <c r="R22" i="34"/>
  <c r="F22" i="34"/>
  <c r="O28" i="34"/>
  <c r="J22" i="34"/>
  <c r="H31" i="34"/>
  <c r="U31" i="34"/>
  <c r="Y31" i="34"/>
  <c r="F31" i="34"/>
  <c r="S31" i="34"/>
  <c r="W31" i="34"/>
  <c r="I31" i="34"/>
  <c r="K31" i="34"/>
  <c r="E31" i="34"/>
  <c r="R31" i="34"/>
  <c r="V31" i="34"/>
  <c r="Q31" i="34"/>
  <c r="J31" i="34"/>
  <c r="T31" i="34"/>
  <c r="L31" i="34"/>
  <c r="O31" i="34"/>
  <c r="X31" i="34"/>
  <c r="P31" i="34"/>
  <c r="G31" i="34"/>
  <c r="N31" i="34"/>
  <c r="O25" i="34"/>
  <c r="X25" i="34"/>
  <c r="E25" i="34"/>
  <c r="S25" i="34"/>
  <c r="T25" i="34"/>
  <c r="L25" i="34"/>
  <c r="R25" i="34"/>
  <c r="H25" i="34"/>
  <c r="P25" i="34"/>
  <c r="K25" i="34"/>
  <c r="Q25" i="34"/>
  <c r="G25" i="34"/>
  <c r="I25" i="34"/>
  <c r="W25" i="34"/>
  <c r="V25" i="34"/>
  <c r="F25" i="34"/>
  <c r="U25" i="34"/>
  <c r="N25" i="34"/>
  <c r="J25" i="34"/>
  <c r="M25" i="34"/>
  <c r="Y25" i="34"/>
  <c r="D116" i="62"/>
  <c r="C116" i="62"/>
  <c r="A116" i="62"/>
  <c r="D115" i="62"/>
  <c r="C115" i="62"/>
  <c r="A115" i="62"/>
  <c r="D114" i="62"/>
  <c r="C114" i="62"/>
  <c r="A114" i="62"/>
  <c r="D113" i="62"/>
  <c r="C113" i="62"/>
  <c r="A113" i="62"/>
  <c r="D112" i="62"/>
  <c r="C112" i="62"/>
  <c r="A112" i="62"/>
  <c r="D103" i="62"/>
  <c r="C103" i="62"/>
  <c r="A103" i="62"/>
  <c r="D102" i="62"/>
  <c r="C102" i="62"/>
  <c r="A102" i="62"/>
  <c r="D101" i="62"/>
  <c r="C101" i="62"/>
  <c r="A101" i="62"/>
  <c r="D100" i="62"/>
  <c r="C100" i="62"/>
  <c r="A100" i="62"/>
  <c r="D99" i="62"/>
  <c r="C99" i="62"/>
  <c r="A99" i="62"/>
  <c r="D91" i="62"/>
  <c r="C91" i="62"/>
  <c r="A91" i="62"/>
  <c r="D90" i="62"/>
  <c r="C90" i="62"/>
  <c r="A90" i="62"/>
  <c r="D89" i="62"/>
  <c r="C89" i="62"/>
  <c r="A89" i="62"/>
  <c r="D88" i="62"/>
  <c r="C88" i="62"/>
  <c r="A88" i="62"/>
  <c r="D87" i="62"/>
  <c r="C87" i="62"/>
  <c r="A87" i="62"/>
  <c r="D86" i="62"/>
  <c r="C86" i="62"/>
  <c r="A86" i="62"/>
  <c r="D85" i="62"/>
  <c r="C85" i="62"/>
  <c r="A85" i="62"/>
  <c r="D84" i="62"/>
  <c r="C84" i="62"/>
  <c r="A84" i="62"/>
  <c r="D83" i="62"/>
  <c r="C83" i="62"/>
  <c r="A83" i="62"/>
  <c r="D82" i="62"/>
  <c r="C82" i="62"/>
  <c r="A82" i="62"/>
  <c r="D81" i="62"/>
  <c r="C81" i="62"/>
  <c r="A81" i="62"/>
  <c r="D80" i="62"/>
  <c r="C80" i="62"/>
  <c r="A80" i="62"/>
  <c r="D79" i="62"/>
  <c r="C79" i="62"/>
  <c r="A79" i="62"/>
  <c r="D78" i="62"/>
  <c r="C78" i="62"/>
  <c r="A78" i="62"/>
  <c r="D77" i="62"/>
  <c r="C77" i="62"/>
  <c r="A77" i="62"/>
  <c r="D76" i="62"/>
  <c r="C76" i="62"/>
  <c r="A76" i="62"/>
  <c r="D75" i="62"/>
  <c r="C75" i="62"/>
  <c r="A75" i="62"/>
  <c r="D74" i="62"/>
  <c r="C74" i="62"/>
  <c r="A74" i="62"/>
  <c r="D73" i="62"/>
  <c r="C73" i="62"/>
  <c r="A73" i="62"/>
  <c r="D72" i="62"/>
  <c r="C72" i="62"/>
  <c r="A72" i="62"/>
  <c r="D71" i="62"/>
  <c r="C71" i="62"/>
  <c r="A71" i="62"/>
  <c r="D70" i="62"/>
  <c r="C70" i="62"/>
  <c r="A70" i="62"/>
  <c r="D69" i="62"/>
  <c r="C69" i="62"/>
  <c r="A69" i="62"/>
  <c r="D68" i="62"/>
  <c r="C68" i="62"/>
  <c r="A68" i="62"/>
  <c r="D67" i="62"/>
  <c r="C67" i="62"/>
  <c r="A67" i="62"/>
  <c r="D16" i="62"/>
  <c r="B16" i="62"/>
  <c r="D13" i="62"/>
  <c r="B13" i="62"/>
  <c r="D10" i="62"/>
  <c r="B10" i="62"/>
  <c r="D7" i="62"/>
  <c r="B7" i="62"/>
  <c r="D4" i="62"/>
  <c r="B4" i="62"/>
  <c r="E110" i="62"/>
  <c r="E97" i="62"/>
  <c r="E65" i="62"/>
  <c r="Y17" i="62"/>
  <c r="X17" i="62"/>
  <c r="W17" i="62"/>
  <c r="V17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C17" i="62"/>
  <c r="Y14" i="62"/>
  <c r="X14" i="62"/>
  <c r="W14" i="62"/>
  <c r="V14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C14" i="62"/>
  <c r="Y11" i="62"/>
  <c r="X11" i="62"/>
  <c r="W11" i="62"/>
  <c r="V11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C11" i="62"/>
  <c r="Y8" i="62"/>
  <c r="X8" i="62"/>
  <c r="W8" i="62"/>
  <c r="V8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C8" i="62"/>
  <c r="E1" i="62"/>
  <c r="E110" i="52"/>
  <c r="F110" i="52" s="1"/>
  <c r="G110" i="52" s="1"/>
  <c r="H110" i="52" s="1"/>
  <c r="I110" i="52" s="1"/>
  <c r="J110" i="52" s="1"/>
  <c r="K110" i="52" s="1"/>
  <c r="L110" i="52" s="1"/>
  <c r="M110" i="52" s="1"/>
  <c r="N110" i="52" s="1"/>
  <c r="O110" i="52" s="1"/>
  <c r="P110" i="52" s="1"/>
  <c r="Q110" i="52" s="1"/>
  <c r="R110" i="52" s="1"/>
  <c r="S110" i="52" s="1"/>
  <c r="T110" i="52" s="1"/>
  <c r="U110" i="52" s="1"/>
  <c r="V110" i="52" s="1"/>
  <c r="W110" i="52" s="1"/>
  <c r="X110" i="52" s="1"/>
  <c r="Y110" i="52" s="1"/>
  <c r="Z110" i="52" s="1"/>
  <c r="AA110" i="52" s="1"/>
  <c r="AB110" i="52" s="1"/>
  <c r="AC110" i="52" s="1"/>
  <c r="AD110" i="52" s="1"/>
  <c r="AE110" i="52" s="1"/>
  <c r="AF110" i="52" s="1"/>
  <c r="AG110" i="52" s="1"/>
  <c r="AH110" i="52" s="1"/>
  <c r="AI110" i="52" s="1"/>
  <c r="AJ110" i="52" s="1"/>
  <c r="AK110" i="52" s="1"/>
  <c r="AL110" i="52" s="1"/>
  <c r="AM110" i="52" s="1"/>
  <c r="AN110" i="52" s="1"/>
  <c r="AO110" i="52" s="1"/>
  <c r="AP110" i="52" s="1"/>
  <c r="AQ110" i="52" s="1"/>
  <c r="AR110" i="52" s="1"/>
  <c r="AS110" i="52" s="1"/>
  <c r="AT110" i="52" s="1"/>
  <c r="AU110" i="52" s="1"/>
  <c r="AV110" i="52" s="1"/>
  <c r="AW110" i="52" s="1"/>
  <c r="AX110" i="52" s="1"/>
  <c r="AY110" i="52" s="1"/>
  <c r="AZ110" i="52" s="1"/>
  <c r="BA110" i="52" s="1"/>
  <c r="BB110" i="52" s="1"/>
  <c r="Y107" i="52"/>
  <c r="X107" i="52"/>
  <c r="W107" i="52"/>
  <c r="V107" i="52"/>
  <c r="U107" i="52"/>
  <c r="T107" i="52"/>
  <c r="S107" i="52"/>
  <c r="R107" i="52"/>
  <c r="Q107" i="52"/>
  <c r="P107" i="52"/>
  <c r="O107" i="52"/>
  <c r="N107" i="52"/>
  <c r="M107" i="52"/>
  <c r="L107" i="52"/>
  <c r="K107" i="52"/>
  <c r="J107" i="52"/>
  <c r="I107" i="52"/>
  <c r="H107" i="52"/>
  <c r="G107" i="52"/>
  <c r="F107" i="52"/>
  <c r="E107" i="52"/>
  <c r="Y106" i="52"/>
  <c r="X106" i="52"/>
  <c r="W106" i="52"/>
  <c r="V106" i="52"/>
  <c r="U106" i="52"/>
  <c r="T106" i="52"/>
  <c r="S106" i="52"/>
  <c r="R106" i="52"/>
  <c r="Q106" i="52"/>
  <c r="P106" i="52"/>
  <c r="O106" i="52"/>
  <c r="N106" i="52"/>
  <c r="M106" i="52"/>
  <c r="L106" i="52"/>
  <c r="K106" i="52"/>
  <c r="J106" i="52"/>
  <c r="I106" i="52"/>
  <c r="H106" i="52"/>
  <c r="G106" i="52"/>
  <c r="F106" i="52"/>
  <c r="E106" i="52"/>
  <c r="Y105" i="52"/>
  <c r="X105" i="52"/>
  <c r="W105" i="52"/>
  <c r="V105" i="52"/>
  <c r="U105" i="52"/>
  <c r="T105" i="52"/>
  <c r="S105" i="52"/>
  <c r="R105" i="52"/>
  <c r="Q105" i="52"/>
  <c r="P105" i="52"/>
  <c r="O105" i="52"/>
  <c r="N105" i="52"/>
  <c r="M105" i="52"/>
  <c r="L105" i="52"/>
  <c r="K105" i="52"/>
  <c r="J105" i="52"/>
  <c r="I105" i="52"/>
  <c r="H105" i="52"/>
  <c r="G105" i="52"/>
  <c r="F105" i="52"/>
  <c r="E105" i="52"/>
  <c r="Y104" i="52"/>
  <c r="X104" i="52"/>
  <c r="W104" i="52"/>
  <c r="V104" i="52"/>
  <c r="U104" i="52"/>
  <c r="T104" i="52"/>
  <c r="S104" i="52"/>
  <c r="R104" i="52"/>
  <c r="Q104" i="52"/>
  <c r="P104" i="52"/>
  <c r="O104" i="52"/>
  <c r="N104" i="52"/>
  <c r="M104" i="52"/>
  <c r="L104" i="52"/>
  <c r="K104" i="52"/>
  <c r="J104" i="52"/>
  <c r="I104" i="52"/>
  <c r="H104" i="52"/>
  <c r="G104" i="52"/>
  <c r="F104" i="52"/>
  <c r="E104" i="52"/>
  <c r="E97" i="52"/>
  <c r="F97" i="52" s="1"/>
  <c r="G97" i="52" s="1"/>
  <c r="H97" i="52" s="1"/>
  <c r="I97" i="52" s="1"/>
  <c r="J97" i="52" s="1"/>
  <c r="K97" i="52" s="1"/>
  <c r="L97" i="52" s="1"/>
  <c r="M97" i="52" s="1"/>
  <c r="N97" i="52" s="1"/>
  <c r="O97" i="52" s="1"/>
  <c r="P97" i="52" s="1"/>
  <c r="Q97" i="52" s="1"/>
  <c r="R97" i="52" s="1"/>
  <c r="S97" i="52" s="1"/>
  <c r="T97" i="52" s="1"/>
  <c r="U97" i="52" s="1"/>
  <c r="V97" i="52" s="1"/>
  <c r="W97" i="52" s="1"/>
  <c r="X97" i="52" s="1"/>
  <c r="Y97" i="52" s="1"/>
  <c r="Z97" i="52" s="1"/>
  <c r="AA97" i="52" s="1"/>
  <c r="AB97" i="52" s="1"/>
  <c r="AC97" i="52" s="1"/>
  <c r="AD97" i="52" s="1"/>
  <c r="AE97" i="52" s="1"/>
  <c r="AF97" i="52" s="1"/>
  <c r="AG97" i="52" s="1"/>
  <c r="AH97" i="52" s="1"/>
  <c r="AI97" i="52" s="1"/>
  <c r="AJ97" i="52" s="1"/>
  <c r="AK97" i="52" s="1"/>
  <c r="AL97" i="52" s="1"/>
  <c r="AM97" i="52" s="1"/>
  <c r="AN97" i="52" s="1"/>
  <c r="AO97" i="52" s="1"/>
  <c r="AP97" i="52" s="1"/>
  <c r="AQ97" i="52" s="1"/>
  <c r="AR97" i="52" s="1"/>
  <c r="AS97" i="52" s="1"/>
  <c r="AT97" i="52" s="1"/>
  <c r="AU97" i="52" s="1"/>
  <c r="AV97" i="52" s="1"/>
  <c r="AW97" i="52" s="1"/>
  <c r="AX97" i="52" s="1"/>
  <c r="AY97" i="52" s="1"/>
  <c r="AZ97" i="52" s="1"/>
  <c r="BA97" i="52" s="1"/>
  <c r="BB97" i="52" s="1"/>
  <c r="Y95" i="52"/>
  <c r="X95" i="52"/>
  <c r="W95" i="52"/>
  <c r="V95" i="52"/>
  <c r="U95" i="52"/>
  <c r="T95" i="52"/>
  <c r="S95" i="52"/>
  <c r="R95" i="52"/>
  <c r="Q95" i="52"/>
  <c r="P95" i="52"/>
  <c r="O95" i="52"/>
  <c r="N95" i="52"/>
  <c r="M95" i="52"/>
  <c r="L95" i="52"/>
  <c r="K95" i="52"/>
  <c r="J95" i="52"/>
  <c r="I95" i="52"/>
  <c r="H95" i="52"/>
  <c r="G95" i="52"/>
  <c r="F95" i="52"/>
  <c r="E95" i="52"/>
  <c r="Y94" i="52"/>
  <c r="X94" i="52"/>
  <c r="W94" i="52"/>
  <c r="V94" i="52"/>
  <c r="U94" i="52"/>
  <c r="T94" i="52"/>
  <c r="S94" i="52"/>
  <c r="R94" i="52"/>
  <c r="Q94" i="52"/>
  <c r="P94" i="52"/>
  <c r="O94" i="52"/>
  <c r="N94" i="52"/>
  <c r="M94" i="52"/>
  <c r="L94" i="52"/>
  <c r="K94" i="52"/>
  <c r="J94" i="52"/>
  <c r="I94" i="52"/>
  <c r="H94" i="52"/>
  <c r="G94" i="52"/>
  <c r="F94" i="52"/>
  <c r="E94" i="52"/>
  <c r="Y93" i="52"/>
  <c r="X93" i="52"/>
  <c r="W93" i="52"/>
  <c r="V93" i="52"/>
  <c r="U93" i="52"/>
  <c r="T93" i="52"/>
  <c r="S93" i="52"/>
  <c r="R93" i="52"/>
  <c r="Q93" i="52"/>
  <c r="P93" i="52"/>
  <c r="O93" i="52"/>
  <c r="N93" i="52"/>
  <c r="M93" i="52"/>
  <c r="L93" i="52"/>
  <c r="K93" i="52"/>
  <c r="J93" i="52"/>
  <c r="I93" i="52"/>
  <c r="H93" i="52"/>
  <c r="G93" i="52"/>
  <c r="F93" i="52"/>
  <c r="E93" i="52"/>
  <c r="Y92" i="52"/>
  <c r="X92" i="52"/>
  <c r="W92" i="52"/>
  <c r="V92" i="52"/>
  <c r="U92" i="52"/>
  <c r="T92" i="52"/>
  <c r="S92" i="52"/>
  <c r="R92" i="52"/>
  <c r="Q92" i="52"/>
  <c r="P92" i="52"/>
  <c r="O92" i="52"/>
  <c r="N92" i="52"/>
  <c r="M92" i="52"/>
  <c r="L92" i="52"/>
  <c r="K92" i="52"/>
  <c r="J92" i="52"/>
  <c r="I92" i="52"/>
  <c r="H92" i="52"/>
  <c r="G92" i="52"/>
  <c r="F92" i="52"/>
  <c r="E92" i="52"/>
  <c r="E65" i="52"/>
  <c r="F65" i="52" s="1"/>
  <c r="G65" i="52" s="1"/>
  <c r="H65" i="52" s="1"/>
  <c r="I65" i="52" s="1"/>
  <c r="J65" i="52" s="1"/>
  <c r="K65" i="52" s="1"/>
  <c r="L65" i="52" s="1"/>
  <c r="M65" i="52" s="1"/>
  <c r="N65" i="52" s="1"/>
  <c r="O65" i="52" s="1"/>
  <c r="P65" i="52" s="1"/>
  <c r="Q65" i="52" s="1"/>
  <c r="R65" i="52" s="1"/>
  <c r="S65" i="52" s="1"/>
  <c r="T65" i="52" s="1"/>
  <c r="U65" i="52" s="1"/>
  <c r="V65" i="52" s="1"/>
  <c r="W65" i="52" s="1"/>
  <c r="X65" i="52" s="1"/>
  <c r="Y65" i="52" s="1"/>
  <c r="Z65" i="52" s="1"/>
  <c r="AA65" i="52" s="1"/>
  <c r="AB65" i="52" s="1"/>
  <c r="AC65" i="52" s="1"/>
  <c r="AD65" i="52" s="1"/>
  <c r="AE65" i="52" s="1"/>
  <c r="AF65" i="52" s="1"/>
  <c r="AG65" i="52" s="1"/>
  <c r="AH65" i="52" s="1"/>
  <c r="AI65" i="52" s="1"/>
  <c r="AJ65" i="52" s="1"/>
  <c r="AK65" i="52" s="1"/>
  <c r="AL65" i="52" s="1"/>
  <c r="AM65" i="52" s="1"/>
  <c r="AN65" i="52" s="1"/>
  <c r="AO65" i="52" s="1"/>
  <c r="AP65" i="52" s="1"/>
  <c r="AQ65" i="52" s="1"/>
  <c r="AR65" i="52" s="1"/>
  <c r="AS65" i="52" s="1"/>
  <c r="AT65" i="52" s="1"/>
  <c r="AU65" i="52" s="1"/>
  <c r="AV65" i="52" s="1"/>
  <c r="AW65" i="52" s="1"/>
  <c r="AX65" i="52" s="1"/>
  <c r="AY65" i="52" s="1"/>
  <c r="AZ65" i="52" s="1"/>
  <c r="BA65" i="52" s="1"/>
  <c r="BB65" i="52" s="1"/>
  <c r="E17" i="52"/>
  <c r="C16" i="62"/>
  <c r="E14" i="52"/>
  <c r="C13" i="62"/>
  <c r="E11" i="52"/>
  <c r="C10" i="62"/>
  <c r="E8" i="52"/>
  <c r="C7" i="62"/>
  <c r="E1" i="52"/>
  <c r="F1" i="52" s="1"/>
  <c r="G1" i="52" s="1"/>
  <c r="H1" i="52" s="1"/>
  <c r="I1" i="52" s="1"/>
  <c r="J1" i="52" s="1"/>
  <c r="K1" i="52" s="1"/>
  <c r="L1" i="52" s="1"/>
  <c r="M1" i="52" s="1"/>
  <c r="N1" i="52" s="1"/>
  <c r="O1" i="52" s="1"/>
  <c r="P1" i="52" s="1"/>
  <c r="Q1" i="52" s="1"/>
  <c r="R1" i="52" s="1"/>
  <c r="S1" i="52" s="1"/>
  <c r="T1" i="52" s="1"/>
  <c r="U1" i="52" s="1"/>
  <c r="V1" i="52" s="1"/>
  <c r="W1" i="52" s="1"/>
  <c r="X1" i="52" s="1"/>
  <c r="Y1" i="52" s="1"/>
  <c r="Z1" i="52" s="1"/>
  <c r="AA1" i="52" s="1"/>
  <c r="AB1" i="52" s="1"/>
  <c r="AC1" i="52" s="1"/>
  <c r="AD1" i="52" s="1"/>
  <c r="AE1" i="52" s="1"/>
  <c r="AF1" i="52" s="1"/>
  <c r="AG1" i="52" s="1"/>
  <c r="AH1" i="52" s="1"/>
  <c r="AI1" i="52" s="1"/>
  <c r="AJ1" i="52" s="1"/>
  <c r="AK1" i="52" s="1"/>
  <c r="AL1" i="52" s="1"/>
  <c r="AM1" i="52" s="1"/>
  <c r="AN1" i="52" s="1"/>
  <c r="AO1" i="52" s="1"/>
  <c r="AP1" i="52" s="1"/>
  <c r="AQ1" i="52" s="1"/>
  <c r="AR1" i="52" s="1"/>
  <c r="AS1" i="52" s="1"/>
  <c r="AT1" i="52" s="1"/>
  <c r="AU1" i="52" s="1"/>
  <c r="AV1" i="52" s="1"/>
  <c r="AW1" i="52" s="1"/>
  <c r="AX1" i="52" s="1"/>
  <c r="AY1" i="52" s="1"/>
  <c r="AZ1" i="52" s="1"/>
  <c r="BA1" i="52" s="1"/>
  <c r="BB1" i="52" s="1"/>
  <c r="D116" i="61"/>
  <c r="C116" i="61"/>
  <c r="A116" i="61"/>
  <c r="D115" i="61"/>
  <c r="C115" i="61"/>
  <c r="A115" i="61"/>
  <c r="D114" i="61"/>
  <c r="C114" i="61"/>
  <c r="A114" i="61"/>
  <c r="D113" i="61"/>
  <c r="C113" i="61"/>
  <c r="A113" i="61"/>
  <c r="D112" i="61"/>
  <c r="C112" i="61"/>
  <c r="A112" i="61"/>
  <c r="D103" i="61"/>
  <c r="C103" i="61"/>
  <c r="A103" i="61"/>
  <c r="D102" i="61"/>
  <c r="C102" i="61"/>
  <c r="A102" i="61"/>
  <c r="D101" i="61"/>
  <c r="C101" i="61"/>
  <c r="A101" i="61"/>
  <c r="D100" i="61"/>
  <c r="C100" i="61"/>
  <c r="A100" i="61"/>
  <c r="D99" i="61"/>
  <c r="C99" i="61"/>
  <c r="A99" i="61"/>
  <c r="D91" i="61"/>
  <c r="C91" i="61"/>
  <c r="A91" i="61"/>
  <c r="D90" i="61"/>
  <c r="C90" i="61"/>
  <c r="A90" i="61"/>
  <c r="D89" i="61"/>
  <c r="C89" i="61"/>
  <c r="A89" i="61"/>
  <c r="D88" i="61"/>
  <c r="C88" i="61"/>
  <c r="A88" i="61"/>
  <c r="D87" i="61"/>
  <c r="C87" i="61"/>
  <c r="A87" i="61"/>
  <c r="D86" i="61"/>
  <c r="C86" i="61"/>
  <c r="A86" i="61"/>
  <c r="D85" i="61"/>
  <c r="C85" i="61"/>
  <c r="A85" i="61"/>
  <c r="D84" i="61"/>
  <c r="C84" i="61"/>
  <c r="A84" i="61"/>
  <c r="D83" i="61"/>
  <c r="C83" i="61"/>
  <c r="A83" i="61"/>
  <c r="D82" i="61"/>
  <c r="C82" i="61"/>
  <c r="A82" i="61"/>
  <c r="D81" i="61"/>
  <c r="C81" i="61"/>
  <c r="A81" i="61"/>
  <c r="D80" i="61"/>
  <c r="C80" i="61"/>
  <c r="A80" i="61"/>
  <c r="D79" i="61"/>
  <c r="C79" i="61"/>
  <c r="A79" i="61"/>
  <c r="D78" i="61"/>
  <c r="C78" i="61"/>
  <c r="A78" i="61"/>
  <c r="D77" i="61"/>
  <c r="C77" i="61"/>
  <c r="A77" i="61"/>
  <c r="D76" i="61"/>
  <c r="C76" i="61"/>
  <c r="A76" i="61"/>
  <c r="D75" i="61"/>
  <c r="C75" i="61"/>
  <c r="A75" i="61"/>
  <c r="D74" i="61"/>
  <c r="C74" i="61"/>
  <c r="A74" i="61"/>
  <c r="D73" i="61"/>
  <c r="C73" i="61"/>
  <c r="A73" i="61"/>
  <c r="D72" i="61"/>
  <c r="C72" i="61"/>
  <c r="A72" i="61"/>
  <c r="D71" i="61"/>
  <c r="C71" i="61"/>
  <c r="A71" i="61"/>
  <c r="D70" i="61"/>
  <c r="C70" i="61"/>
  <c r="A70" i="61"/>
  <c r="D69" i="61"/>
  <c r="C69" i="61"/>
  <c r="A69" i="61"/>
  <c r="D68" i="61"/>
  <c r="C68" i="61"/>
  <c r="A68" i="61"/>
  <c r="D67" i="61"/>
  <c r="C67" i="61"/>
  <c r="A67" i="61"/>
  <c r="D16" i="61"/>
  <c r="B16" i="61"/>
  <c r="D13" i="61"/>
  <c r="B13" i="61"/>
  <c r="D10" i="61"/>
  <c r="B10" i="61"/>
  <c r="D7" i="61"/>
  <c r="B7" i="61"/>
  <c r="D4" i="61"/>
  <c r="B4" i="61"/>
  <c r="E110" i="61"/>
  <c r="E97" i="61"/>
  <c r="E65" i="61"/>
  <c r="Y17" i="61"/>
  <c r="X17" i="61"/>
  <c r="W17" i="61"/>
  <c r="V17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C17" i="61"/>
  <c r="Y14" i="61"/>
  <c r="X14" i="61"/>
  <c r="W14" i="61"/>
  <c r="V14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C14" i="61"/>
  <c r="Y11" i="61"/>
  <c r="X11" i="61"/>
  <c r="W11" i="61"/>
  <c r="V11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C11" i="61"/>
  <c r="Y8" i="61"/>
  <c r="X8" i="61"/>
  <c r="W8" i="61"/>
  <c r="V8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C8" i="61"/>
  <c r="E1" i="61"/>
  <c r="E110" i="51"/>
  <c r="F110" i="51" s="1"/>
  <c r="G110" i="51" s="1"/>
  <c r="H110" i="51" s="1"/>
  <c r="I110" i="51" s="1"/>
  <c r="J110" i="51" s="1"/>
  <c r="K110" i="51" s="1"/>
  <c r="L110" i="51" s="1"/>
  <c r="M110" i="51" s="1"/>
  <c r="N110" i="51" s="1"/>
  <c r="O110" i="51" s="1"/>
  <c r="P110" i="51" s="1"/>
  <c r="Q110" i="51" s="1"/>
  <c r="R110" i="51" s="1"/>
  <c r="S110" i="51" s="1"/>
  <c r="T110" i="51" s="1"/>
  <c r="U110" i="51" s="1"/>
  <c r="V110" i="51" s="1"/>
  <c r="W110" i="51" s="1"/>
  <c r="X110" i="51" s="1"/>
  <c r="Y110" i="51" s="1"/>
  <c r="Z110" i="51" s="1"/>
  <c r="AA110" i="51" s="1"/>
  <c r="AB110" i="51" s="1"/>
  <c r="AC110" i="51" s="1"/>
  <c r="AD110" i="51" s="1"/>
  <c r="AE110" i="51" s="1"/>
  <c r="AF110" i="51" s="1"/>
  <c r="AG110" i="51" s="1"/>
  <c r="AH110" i="51" s="1"/>
  <c r="AI110" i="51" s="1"/>
  <c r="AJ110" i="51" s="1"/>
  <c r="AK110" i="51" s="1"/>
  <c r="AL110" i="51" s="1"/>
  <c r="AM110" i="51" s="1"/>
  <c r="AN110" i="51" s="1"/>
  <c r="AO110" i="51" s="1"/>
  <c r="AP110" i="51" s="1"/>
  <c r="AQ110" i="51" s="1"/>
  <c r="AR110" i="51" s="1"/>
  <c r="AS110" i="51" s="1"/>
  <c r="AT110" i="51" s="1"/>
  <c r="AU110" i="51" s="1"/>
  <c r="AV110" i="51" s="1"/>
  <c r="AW110" i="51" s="1"/>
  <c r="AX110" i="51" s="1"/>
  <c r="AY110" i="51" s="1"/>
  <c r="AZ110" i="51" s="1"/>
  <c r="BA110" i="51" s="1"/>
  <c r="BB110" i="51" s="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M107" i="51"/>
  <c r="L107" i="51"/>
  <c r="K107" i="51"/>
  <c r="J107" i="51"/>
  <c r="I107" i="51"/>
  <c r="H107" i="51"/>
  <c r="G107" i="51"/>
  <c r="F107" i="51"/>
  <c r="E107" i="51"/>
  <c r="Y106" i="51"/>
  <c r="X106" i="51"/>
  <c r="W106" i="51"/>
  <c r="V106" i="51"/>
  <c r="U106" i="51"/>
  <c r="T106" i="51"/>
  <c r="S106" i="51"/>
  <c r="R106" i="51"/>
  <c r="Q106" i="51"/>
  <c r="P106" i="51"/>
  <c r="O106" i="51"/>
  <c r="N106" i="51"/>
  <c r="M106" i="51"/>
  <c r="L106" i="51"/>
  <c r="K106" i="51"/>
  <c r="J106" i="51"/>
  <c r="I106" i="51"/>
  <c r="H106" i="51"/>
  <c r="G106" i="51"/>
  <c r="F106" i="51"/>
  <c r="E106" i="51"/>
  <c r="Y105" i="51"/>
  <c r="X105" i="51"/>
  <c r="W105" i="51"/>
  <c r="V105" i="51"/>
  <c r="U105" i="51"/>
  <c r="T105" i="51"/>
  <c r="S105" i="51"/>
  <c r="R105" i="51"/>
  <c r="Q105" i="51"/>
  <c r="P105" i="51"/>
  <c r="O105" i="51"/>
  <c r="N105" i="51"/>
  <c r="M105" i="51"/>
  <c r="L105" i="51"/>
  <c r="K105" i="51"/>
  <c r="J105" i="51"/>
  <c r="I105" i="51"/>
  <c r="H105" i="51"/>
  <c r="G105" i="51"/>
  <c r="F105" i="51"/>
  <c r="E105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M104" i="51"/>
  <c r="L104" i="51"/>
  <c r="K104" i="51"/>
  <c r="J104" i="51"/>
  <c r="I104" i="51"/>
  <c r="H104" i="51"/>
  <c r="G104" i="51"/>
  <c r="F104" i="51"/>
  <c r="E104" i="51"/>
  <c r="E97" i="51"/>
  <c r="F97" i="51" s="1"/>
  <c r="G97" i="51" s="1"/>
  <c r="H97" i="51" s="1"/>
  <c r="I97" i="51" s="1"/>
  <c r="J97" i="51" s="1"/>
  <c r="K97" i="51" s="1"/>
  <c r="L97" i="51" s="1"/>
  <c r="M97" i="51" s="1"/>
  <c r="N97" i="51" s="1"/>
  <c r="O97" i="51" s="1"/>
  <c r="P97" i="51" s="1"/>
  <c r="Q97" i="51" s="1"/>
  <c r="R97" i="51" s="1"/>
  <c r="S97" i="51" s="1"/>
  <c r="T97" i="51" s="1"/>
  <c r="U97" i="51" s="1"/>
  <c r="V97" i="51" s="1"/>
  <c r="W97" i="51" s="1"/>
  <c r="X97" i="51" s="1"/>
  <c r="Y97" i="51" s="1"/>
  <c r="Z97" i="51" s="1"/>
  <c r="AA97" i="51" s="1"/>
  <c r="AB97" i="51" s="1"/>
  <c r="AC97" i="51" s="1"/>
  <c r="AD97" i="51" s="1"/>
  <c r="AE97" i="51" s="1"/>
  <c r="AF97" i="51" s="1"/>
  <c r="AG97" i="51" s="1"/>
  <c r="AH97" i="51" s="1"/>
  <c r="AI97" i="51" s="1"/>
  <c r="AJ97" i="51" s="1"/>
  <c r="AK97" i="51" s="1"/>
  <c r="AL97" i="51" s="1"/>
  <c r="AM97" i="51" s="1"/>
  <c r="AN97" i="51" s="1"/>
  <c r="AO97" i="51" s="1"/>
  <c r="AP97" i="51" s="1"/>
  <c r="AQ97" i="51" s="1"/>
  <c r="AR97" i="51" s="1"/>
  <c r="AS97" i="51" s="1"/>
  <c r="AT97" i="51" s="1"/>
  <c r="AU97" i="51" s="1"/>
  <c r="AV97" i="51" s="1"/>
  <c r="AW97" i="51" s="1"/>
  <c r="AX97" i="51" s="1"/>
  <c r="AY97" i="51" s="1"/>
  <c r="AZ97" i="51" s="1"/>
  <c r="BA97" i="51" s="1"/>
  <c r="BB97" i="51" s="1"/>
  <c r="Y95" i="51"/>
  <c r="X95" i="51"/>
  <c r="W95" i="51"/>
  <c r="V95" i="51"/>
  <c r="U95" i="51"/>
  <c r="T95" i="51"/>
  <c r="S95" i="51"/>
  <c r="R95" i="51"/>
  <c r="Q95" i="51"/>
  <c r="P95" i="51"/>
  <c r="O95" i="51"/>
  <c r="N95" i="51"/>
  <c r="M95" i="51"/>
  <c r="L95" i="51"/>
  <c r="K95" i="51"/>
  <c r="J95" i="51"/>
  <c r="I95" i="51"/>
  <c r="H95" i="51"/>
  <c r="G95" i="51"/>
  <c r="F95" i="51"/>
  <c r="E95" i="51"/>
  <c r="Y94" i="51"/>
  <c r="X94" i="51"/>
  <c r="W94" i="51"/>
  <c r="V94" i="51"/>
  <c r="U94" i="51"/>
  <c r="T94" i="51"/>
  <c r="S94" i="51"/>
  <c r="R94" i="51"/>
  <c r="Q94" i="51"/>
  <c r="P94" i="51"/>
  <c r="O94" i="51"/>
  <c r="N94" i="51"/>
  <c r="M94" i="51"/>
  <c r="L94" i="51"/>
  <c r="K94" i="51"/>
  <c r="J94" i="51"/>
  <c r="I94" i="51"/>
  <c r="H94" i="51"/>
  <c r="G94" i="51"/>
  <c r="F94" i="51"/>
  <c r="E94" i="51"/>
  <c r="Y93" i="51"/>
  <c r="X93" i="51"/>
  <c r="W93" i="51"/>
  <c r="V93" i="51"/>
  <c r="U93" i="51"/>
  <c r="T93" i="51"/>
  <c r="S93" i="51"/>
  <c r="R93" i="51"/>
  <c r="Q93" i="51"/>
  <c r="P93" i="51"/>
  <c r="O93" i="51"/>
  <c r="N93" i="51"/>
  <c r="M93" i="51"/>
  <c r="L93" i="51"/>
  <c r="K93" i="51"/>
  <c r="J93" i="51"/>
  <c r="I93" i="51"/>
  <c r="H93" i="51"/>
  <c r="G93" i="51"/>
  <c r="F93" i="51"/>
  <c r="E93" i="51"/>
  <c r="Y92" i="51"/>
  <c r="X92" i="51"/>
  <c r="W92" i="51"/>
  <c r="V92" i="51"/>
  <c r="U92" i="51"/>
  <c r="T92" i="51"/>
  <c r="S92" i="51"/>
  <c r="R92" i="51"/>
  <c r="Q92" i="51"/>
  <c r="P92" i="51"/>
  <c r="O92" i="51"/>
  <c r="N92" i="51"/>
  <c r="M92" i="51"/>
  <c r="L92" i="51"/>
  <c r="K92" i="51"/>
  <c r="J92" i="51"/>
  <c r="I92" i="51"/>
  <c r="H92" i="51"/>
  <c r="G92" i="51"/>
  <c r="F92" i="51"/>
  <c r="E92" i="51"/>
  <c r="E65" i="51"/>
  <c r="F65" i="51" s="1"/>
  <c r="G65" i="51" s="1"/>
  <c r="H65" i="51" s="1"/>
  <c r="I65" i="51" s="1"/>
  <c r="J65" i="51" s="1"/>
  <c r="K65" i="51" s="1"/>
  <c r="L65" i="51" s="1"/>
  <c r="M65" i="51" s="1"/>
  <c r="N65" i="51" s="1"/>
  <c r="O65" i="51" s="1"/>
  <c r="P65" i="51" s="1"/>
  <c r="Q65" i="51" s="1"/>
  <c r="R65" i="51" s="1"/>
  <c r="S65" i="51" s="1"/>
  <c r="T65" i="51" s="1"/>
  <c r="U65" i="51" s="1"/>
  <c r="V65" i="51" s="1"/>
  <c r="W65" i="51" s="1"/>
  <c r="X65" i="51" s="1"/>
  <c r="Y65" i="51" s="1"/>
  <c r="Z65" i="51" s="1"/>
  <c r="AA65" i="51" s="1"/>
  <c r="AB65" i="51" s="1"/>
  <c r="AC65" i="51" s="1"/>
  <c r="AD65" i="51" s="1"/>
  <c r="AE65" i="51" s="1"/>
  <c r="AF65" i="51" s="1"/>
  <c r="AG65" i="51" s="1"/>
  <c r="AH65" i="51" s="1"/>
  <c r="AI65" i="51" s="1"/>
  <c r="AJ65" i="51" s="1"/>
  <c r="AK65" i="51" s="1"/>
  <c r="AL65" i="51" s="1"/>
  <c r="AM65" i="51" s="1"/>
  <c r="AN65" i="51" s="1"/>
  <c r="AO65" i="51" s="1"/>
  <c r="AP65" i="51" s="1"/>
  <c r="AQ65" i="51" s="1"/>
  <c r="AR65" i="51" s="1"/>
  <c r="AS65" i="51" s="1"/>
  <c r="AT65" i="51" s="1"/>
  <c r="AU65" i="51" s="1"/>
  <c r="AV65" i="51" s="1"/>
  <c r="AW65" i="51" s="1"/>
  <c r="AX65" i="51" s="1"/>
  <c r="AY65" i="51" s="1"/>
  <c r="AZ65" i="51" s="1"/>
  <c r="BA65" i="51" s="1"/>
  <c r="BB65" i="51" s="1"/>
  <c r="E17" i="51"/>
  <c r="C16" i="61"/>
  <c r="E14" i="51"/>
  <c r="C13" i="61"/>
  <c r="E11" i="51"/>
  <c r="C10" i="61"/>
  <c r="E8" i="51"/>
  <c r="C7" i="61"/>
  <c r="E1" i="51"/>
  <c r="F1" i="51" s="1"/>
  <c r="G1" i="51" s="1"/>
  <c r="H1" i="51" s="1"/>
  <c r="I1" i="51" s="1"/>
  <c r="J1" i="51" s="1"/>
  <c r="K1" i="51" s="1"/>
  <c r="L1" i="51" s="1"/>
  <c r="M1" i="51" s="1"/>
  <c r="N1" i="51" s="1"/>
  <c r="O1" i="51" s="1"/>
  <c r="P1" i="51" s="1"/>
  <c r="Q1" i="51" s="1"/>
  <c r="R1" i="51" s="1"/>
  <c r="S1" i="51" s="1"/>
  <c r="T1" i="51" s="1"/>
  <c r="U1" i="51" s="1"/>
  <c r="V1" i="51" s="1"/>
  <c r="W1" i="51" s="1"/>
  <c r="X1" i="51" s="1"/>
  <c r="Y1" i="51" s="1"/>
  <c r="Z1" i="51" s="1"/>
  <c r="AA1" i="51" s="1"/>
  <c r="AB1" i="51" s="1"/>
  <c r="AC1" i="51" s="1"/>
  <c r="AD1" i="51" s="1"/>
  <c r="AE1" i="51" s="1"/>
  <c r="AF1" i="51" s="1"/>
  <c r="AG1" i="51" s="1"/>
  <c r="AH1" i="51" s="1"/>
  <c r="AI1" i="51" s="1"/>
  <c r="AJ1" i="51" s="1"/>
  <c r="AK1" i="51" s="1"/>
  <c r="AL1" i="51" s="1"/>
  <c r="AM1" i="51" s="1"/>
  <c r="AN1" i="51" s="1"/>
  <c r="AO1" i="51" s="1"/>
  <c r="AP1" i="51" s="1"/>
  <c r="AQ1" i="51" s="1"/>
  <c r="AR1" i="51" s="1"/>
  <c r="AS1" i="51" s="1"/>
  <c r="AT1" i="51" s="1"/>
  <c r="AU1" i="51" s="1"/>
  <c r="AV1" i="51" s="1"/>
  <c r="AW1" i="51" s="1"/>
  <c r="AX1" i="51" s="1"/>
  <c r="AY1" i="51" s="1"/>
  <c r="AZ1" i="51" s="1"/>
  <c r="BA1" i="51" s="1"/>
  <c r="BB1" i="51" s="1"/>
  <c r="D116" i="60"/>
  <c r="C116" i="60"/>
  <c r="A116" i="60"/>
  <c r="D115" i="60"/>
  <c r="C115" i="60"/>
  <c r="A115" i="60"/>
  <c r="D114" i="60"/>
  <c r="C114" i="60"/>
  <c r="A114" i="60"/>
  <c r="D113" i="60"/>
  <c r="C113" i="60"/>
  <c r="A113" i="60"/>
  <c r="D112" i="60"/>
  <c r="C112" i="60"/>
  <c r="A112" i="60"/>
  <c r="D103" i="60"/>
  <c r="C103" i="60"/>
  <c r="A103" i="60"/>
  <c r="D102" i="60"/>
  <c r="C102" i="60"/>
  <c r="A102" i="60"/>
  <c r="D101" i="60"/>
  <c r="C101" i="60"/>
  <c r="A101" i="60"/>
  <c r="D100" i="60"/>
  <c r="C100" i="60"/>
  <c r="A100" i="60"/>
  <c r="D99" i="60"/>
  <c r="C99" i="60"/>
  <c r="A99" i="60"/>
  <c r="D91" i="60"/>
  <c r="C91" i="60"/>
  <c r="A91" i="60"/>
  <c r="D90" i="60"/>
  <c r="C90" i="60"/>
  <c r="A90" i="60"/>
  <c r="D89" i="60"/>
  <c r="C89" i="60"/>
  <c r="A89" i="60"/>
  <c r="D88" i="60"/>
  <c r="C88" i="60"/>
  <c r="A88" i="60"/>
  <c r="D87" i="60"/>
  <c r="C87" i="60"/>
  <c r="A87" i="60"/>
  <c r="D86" i="60"/>
  <c r="C86" i="60"/>
  <c r="A86" i="60"/>
  <c r="D85" i="60"/>
  <c r="C85" i="60"/>
  <c r="A85" i="60"/>
  <c r="D84" i="60"/>
  <c r="C84" i="60"/>
  <c r="A84" i="60"/>
  <c r="D83" i="60"/>
  <c r="C83" i="60"/>
  <c r="A83" i="60"/>
  <c r="D82" i="60"/>
  <c r="C82" i="60"/>
  <c r="A82" i="60"/>
  <c r="D81" i="60"/>
  <c r="C81" i="60"/>
  <c r="A81" i="60"/>
  <c r="D80" i="60"/>
  <c r="C80" i="60"/>
  <c r="A80" i="60"/>
  <c r="D79" i="60"/>
  <c r="C79" i="60"/>
  <c r="A79" i="60"/>
  <c r="D78" i="60"/>
  <c r="C78" i="60"/>
  <c r="A78" i="60"/>
  <c r="D77" i="60"/>
  <c r="C77" i="60"/>
  <c r="A77" i="60"/>
  <c r="D76" i="60"/>
  <c r="C76" i="60"/>
  <c r="A76" i="60"/>
  <c r="D75" i="60"/>
  <c r="C75" i="60"/>
  <c r="A75" i="60"/>
  <c r="D74" i="60"/>
  <c r="C74" i="60"/>
  <c r="A74" i="60"/>
  <c r="D73" i="60"/>
  <c r="C73" i="60"/>
  <c r="A73" i="60"/>
  <c r="D72" i="60"/>
  <c r="C72" i="60"/>
  <c r="A72" i="60"/>
  <c r="D71" i="60"/>
  <c r="C71" i="60"/>
  <c r="A71" i="60"/>
  <c r="D70" i="60"/>
  <c r="C70" i="60"/>
  <c r="A70" i="60"/>
  <c r="D69" i="60"/>
  <c r="C69" i="60"/>
  <c r="A69" i="60"/>
  <c r="D68" i="60"/>
  <c r="C68" i="60"/>
  <c r="A68" i="60"/>
  <c r="D67" i="60"/>
  <c r="C67" i="60"/>
  <c r="A67" i="60"/>
  <c r="D16" i="60"/>
  <c r="B16" i="60"/>
  <c r="D13" i="60"/>
  <c r="B13" i="60"/>
  <c r="D10" i="60"/>
  <c r="B10" i="60"/>
  <c r="D7" i="60"/>
  <c r="B7" i="60"/>
  <c r="D4" i="60"/>
  <c r="B4" i="60"/>
  <c r="E110" i="60"/>
  <c r="E97" i="60"/>
  <c r="E65" i="60"/>
  <c r="Y17" i="60"/>
  <c r="X17" i="60"/>
  <c r="W17" i="60"/>
  <c r="V17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C17" i="60"/>
  <c r="Y14" i="60"/>
  <c r="X14" i="60"/>
  <c r="W14" i="60"/>
  <c r="V14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C14" i="60"/>
  <c r="Y11" i="60"/>
  <c r="X11" i="60"/>
  <c r="W11" i="60"/>
  <c r="V11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C11" i="60"/>
  <c r="Y8" i="60"/>
  <c r="X8" i="60"/>
  <c r="W8" i="60"/>
  <c r="V8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C8" i="60"/>
  <c r="E1" i="60"/>
  <c r="E110" i="50"/>
  <c r="F110" i="50" s="1"/>
  <c r="G110" i="50" s="1"/>
  <c r="H110" i="50" s="1"/>
  <c r="I110" i="50" s="1"/>
  <c r="J110" i="50" s="1"/>
  <c r="K110" i="50" s="1"/>
  <c r="L110" i="50" s="1"/>
  <c r="M110" i="50" s="1"/>
  <c r="N110" i="50" s="1"/>
  <c r="O110" i="50" s="1"/>
  <c r="P110" i="50" s="1"/>
  <c r="Q110" i="50" s="1"/>
  <c r="R110" i="50" s="1"/>
  <c r="S110" i="50" s="1"/>
  <c r="T110" i="50" s="1"/>
  <c r="U110" i="50" s="1"/>
  <c r="V110" i="50" s="1"/>
  <c r="W110" i="50" s="1"/>
  <c r="X110" i="50" s="1"/>
  <c r="Y110" i="50" s="1"/>
  <c r="Z110" i="50" s="1"/>
  <c r="AA110" i="50" s="1"/>
  <c r="AB110" i="50" s="1"/>
  <c r="AC110" i="50" s="1"/>
  <c r="AD110" i="50" s="1"/>
  <c r="AE110" i="50" s="1"/>
  <c r="AF110" i="50" s="1"/>
  <c r="AG110" i="50" s="1"/>
  <c r="AH110" i="50" s="1"/>
  <c r="AI110" i="50" s="1"/>
  <c r="AJ110" i="50" s="1"/>
  <c r="AK110" i="50" s="1"/>
  <c r="AL110" i="50" s="1"/>
  <c r="AM110" i="50" s="1"/>
  <c r="AN110" i="50" s="1"/>
  <c r="AO110" i="50" s="1"/>
  <c r="AP110" i="50" s="1"/>
  <c r="AQ110" i="50" s="1"/>
  <c r="AR110" i="50" s="1"/>
  <c r="AS110" i="50" s="1"/>
  <c r="AT110" i="50" s="1"/>
  <c r="AU110" i="50" s="1"/>
  <c r="AV110" i="50" s="1"/>
  <c r="AW110" i="50" s="1"/>
  <c r="AX110" i="50" s="1"/>
  <c r="AY110" i="50" s="1"/>
  <c r="AZ110" i="50" s="1"/>
  <c r="BA110" i="50" s="1"/>
  <c r="BB110" i="50" s="1"/>
  <c r="Y107" i="50"/>
  <c r="X107" i="50"/>
  <c r="W107" i="50"/>
  <c r="V107" i="50"/>
  <c r="U107" i="50"/>
  <c r="T107" i="50"/>
  <c r="S107" i="50"/>
  <c r="R107" i="50"/>
  <c r="Q107" i="50"/>
  <c r="P107" i="50"/>
  <c r="O107" i="50"/>
  <c r="N107" i="50"/>
  <c r="M107" i="50"/>
  <c r="L107" i="50"/>
  <c r="K107" i="50"/>
  <c r="J107" i="50"/>
  <c r="I107" i="50"/>
  <c r="H107" i="50"/>
  <c r="G107" i="50"/>
  <c r="F107" i="50"/>
  <c r="E107" i="50"/>
  <c r="Y106" i="50"/>
  <c r="X106" i="50"/>
  <c r="W106" i="50"/>
  <c r="V106" i="50"/>
  <c r="U106" i="50"/>
  <c r="T106" i="50"/>
  <c r="S106" i="50"/>
  <c r="R106" i="50"/>
  <c r="Q106" i="50"/>
  <c r="P106" i="50"/>
  <c r="O106" i="50"/>
  <c r="N106" i="50"/>
  <c r="M106" i="50"/>
  <c r="L106" i="50"/>
  <c r="K106" i="50"/>
  <c r="J106" i="50"/>
  <c r="I106" i="50"/>
  <c r="H106" i="50"/>
  <c r="G106" i="50"/>
  <c r="F106" i="50"/>
  <c r="E106" i="50"/>
  <c r="Y105" i="50"/>
  <c r="X105" i="50"/>
  <c r="W105" i="50"/>
  <c r="V105" i="50"/>
  <c r="U105" i="50"/>
  <c r="T105" i="50"/>
  <c r="S105" i="50"/>
  <c r="R105" i="50"/>
  <c r="Q105" i="50"/>
  <c r="P105" i="50"/>
  <c r="O105" i="50"/>
  <c r="N105" i="50"/>
  <c r="M105" i="50"/>
  <c r="L105" i="50"/>
  <c r="K105" i="50"/>
  <c r="J105" i="50"/>
  <c r="I105" i="50"/>
  <c r="H105" i="50"/>
  <c r="G105" i="50"/>
  <c r="F105" i="50"/>
  <c r="E105" i="50"/>
  <c r="Y104" i="50"/>
  <c r="X104" i="50"/>
  <c r="W104" i="50"/>
  <c r="V104" i="50"/>
  <c r="U104" i="50"/>
  <c r="T104" i="50"/>
  <c r="S104" i="50"/>
  <c r="R104" i="50"/>
  <c r="Q104" i="50"/>
  <c r="P104" i="50"/>
  <c r="O104" i="50"/>
  <c r="N104" i="50"/>
  <c r="M104" i="50"/>
  <c r="L104" i="50"/>
  <c r="K104" i="50"/>
  <c r="J104" i="50"/>
  <c r="I104" i="50"/>
  <c r="H104" i="50"/>
  <c r="G104" i="50"/>
  <c r="F104" i="50"/>
  <c r="E104" i="50"/>
  <c r="E97" i="50"/>
  <c r="F97" i="50" s="1"/>
  <c r="G97" i="50" s="1"/>
  <c r="H97" i="50" s="1"/>
  <c r="I97" i="50" s="1"/>
  <c r="J97" i="50" s="1"/>
  <c r="K97" i="50" s="1"/>
  <c r="L97" i="50" s="1"/>
  <c r="M97" i="50" s="1"/>
  <c r="N97" i="50" s="1"/>
  <c r="O97" i="50" s="1"/>
  <c r="P97" i="50" s="1"/>
  <c r="Q97" i="50" s="1"/>
  <c r="R97" i="50" s="1"/>
  <c r="S97" i="50" s="1"/>
  <c r="T97" i="50" s="1"/>
  <c r="U97" i="50" s="1"/>
  <c r="V97" i="50" s="1"/>
  <c r="W97" i="50" s="1"/>
  <c r="X97" i="50" s="1"/>
  <c r="Y97" i="50" s="1"/>
  <c r="Z97" i="50" s="1"/>
  <c r="AA97" i="50" s="1"/>
  <c r="AB97" i="50" s="1"/>
  <c r="AC97" i="50" s="1"/>
  <c r="AD97" i="50" s="1"/>
  <c r="AE97" i="50" s="1"/>
  <c r="AF97" i="50" s="1"/>
  <c r="AG97" i="50" s="1"/>
  <c r="AH97" i="50" s="1"/>
  <c r="AI97" i="50" s="1"/>
  <c r="AJ97" i="50" s="1"/>
  <c r="AK97" i="50" s="1"/>
  <c r="AL97" i="50" s="1"/>
  <c r="AM97" i="50" s="1"/>
  <c r="AN97" i="50" s="1"/>
  <c r="AO97" i="50" s="1"/>
  <c r="AP97" i="50" s="1"/>
  <c r="AQ97" i="50" s="1"/>
  <c r="AR97" i="50" s="1"/>
  <c r="AS97" i="50" s="1"/>
  <c r="AT97" i="50" s="1"/>
  <c r="AU97" i="50" s="1"/>
  <c r="AV97" i="50" s="1"/>
  <c r="AW97" i="50" s="1"/>
  <c r="AX97" i="50" s="1"/>
  <c r="AY97" i="50" s="1"/>
  <c r="AZ97" i="50" s="1"/>
  <c r="BA97" i="50" s="1"/>
  <c r="BB97" i="50" s="1"/>
  <c r="Y95" i="50"/>
  <c r="X95" i="50"/>
  <c r="W95" i="50"/>
  <c r="V95" i="50"/>
  <c r="U95" i="50"/>
  <c r="T95" i="50"/>
  <c r="S95" i="50"/>
  <c r="R95" i="50"/>
  <c r="Q95" i="50"/>
  <c r="P95" i="50"/>
  <c r="O95" i="50"/>
  <c r="N95" i="50"/>
  <c r="M95" i="50"/>
  <c r="L95" i="50"/>
  <c r="K95" i="50"/>
  <c r="J95" i="50"/>
  <c r="I95" i="50"/>
  <c r="H95" i="50"/>
  <c r="G95" i="50"/>
  <c r="F95" i="50"/>
  <c r="E95" i="50"/>
  <c r="Y94" i="50"/>
  <c r="X94" i="50"/>
  <c r="W94" i="50"/>
  <c r="V94" i="50"/>
  <c r="U94" i="50"/>
  <c r="T94" i="50"/>
  <c r="S94" i="50"/>
  <c r="R94" i="50"/>
  <c r="Q94" i="50"/>
  <c r="P94" i="50"/>
  <c r="O94" i="50"/>
  <c r="N94" i="50"/>
  <c r="M94" i="50"/>
  <c r="L94" i="50"/>
  <c r="K94" i="50"/>
  <c r="J94" i="50"/>
  <c r="I94" i="50"/>
  <c r="H94" i="50"/>
  <c r="G94" i="50"/>
  <c r="F94" i="50"/>
  <c r="E94" i="50"/>
  <c r="Y93" i="50"/>
  <c r="X93" i="50"/>
  <c r="W93" i="50"/>
  <c r="V93" i="50"/>
  <c r="U93" i="50"/>
  <c r="T93" i="50"/>
  <c r="S93" i="50"/>
  <c r="R93" i="50"/>
  <c r="Q93" i="50"/>
  <c r="P93" i="50"/>
  <c r="O93" i="50"/>
  <c r="N93" i="50"/>
  <c r="M93" i="50"/>
  <c r="L93" i="50"/>
  <c r="K93" i="50"/>
  <c r="J93" i="50"/>
  <c r="I93" i="50"/>
  <c r="H93" i="50"/>
  <c r="G93" i="50"/>
  <c r="F93" i="50"/>
  <c r="E93" i="50"/>
  <c r="Y92" i="50"/>
  <c r="X92" i="50"/>
  <c r="W92" i="50"/>
  <c r="V92" i="50"/>
  <c r="U92" i="50"/>
  <c r="T92" i="50"/>
  <c r="S92" i="50"/>
  <c r="R92" i="50"/>
  <c r="Q92" i="50"/>
  <c r="P92" i="50"/>
  <c r="O92" i="50"/>
  <c r="N92" i="50"/>
  <c r="M92" i="50"/>
  <c r="L92" i="50"/>
  <c r="K92" i="50"/>
  <c r="J92" i="50"/>
  <c r="I92" i="50"/>
  <c r="H92" i="50"/>
  <c r="G92" i="50"/>
  <c r="F92" i="50"/>
  <c r="E92" i="50"/>
  <c r="E65" i="50"/>
  <c r="F65" i="50" s="1"/>
  <c r="G65" i="50" s="1"/>
  <c r="H65" i="50" s="1"/>
  <c r="I65" i="50" s="1"/>
  <c r="J65" i="50" s="1"/>
  <c r="K65" i="50" s="1"/>
  <c r="L65" i="50" s="1"/>
  <c r="M65" i="50" s="1"/>
  <c r="N65" i="50" s="1"/>
  <c r="O65" i="50" s="1"/>
  <c r="P65" i="50" s="1"/>
  <c r="Q65" i="50" s="1"/>
  <c r="R65" i="50" s="1"/>
  <c r="S65" i="50" s="1"/>
  <c r="T65" i="50" s="1"/>
  <c r="U65" i="50" s="1"/>
  <c r="V65" i="50" s="1"/>
  <c r="W65" i="50" s="1"/>
  <c r="X65" i="50" s="1"/>
  <c r="Y65" i="50" s="1"/>
  <c r="Z65" i="50" s="1"/>
  <c r="AA65" i="50" s="1"/>
  <c r="AB65" i="50" s="1"/>
  <c r="AC65" i="50" s="1"/>
  <c r="AD65" i="50" s="1"/>
  <c r="AE65" i="50" s="1"/>
  <c r="AF65" i="50" s="1"/>
  <c r="AG65" i="50" s="1"/>
  <c r="AH65" i="50" s="1"/>
  <c r="AI65" i="50" s="1"/>
  <c r="AJ65" i="50" s="1"/>
  <c r="AK65" i="50" s="1"/>
  <c r="AL65" i="50" s="1"/>
  <c r="AM65" i="50" s="1"/>
  <c r="AN65" i="50" s="1"/>
  <c r="AO65" i="50" s="1"/>
  <c r="AP65" i="50" s="1"/>
  <c r="AQ65" i="50" s="1"/>
  <c r="AR65" i="50" s="1"/>
  <c r="AS65" i="50" s="1"/>
  <c r="AT65" i="50" s="1"/>
  <c r="AU65" i="50" s="1"/>
  <c r="AV65" i="50" s="1"/>
  <c r="AW65" i="50" s="1"/>
  <c r="AX65" i="50" s="1"/>
  <c r="AY65" i="50" s="1"/>
  <c r="AZ65" i="50" s="1"/>
  <c r="BA65" i="50" s="1"/>
  <c r="BB65" i="50" s="1"/>
  <c r="E17" i="50"/>
  <c r="C16" i="60"/>
  <c r="E14" i="50"/>
  <c r="C13" i="60"/>
  <c r="E11" i="50"/>
  <c r="C10" i="60"/>
  <c r="E8" i="50"/>
  <c r="C7" i="60"/>
  <c r="E1" i="50"/>
  <c r="F1" i="50" s="1"/>
  <c r="G1" i="50" s="1"/>
  <c r="H1" i="50" s="1"/>
  <c r="I1" i="50" s="1"/>
  <c r="J1" i="50" s="1"/>
  <c r="K1" i="50" s="1"/>
  <c r="L1" i="50" s="1"/>
  <c r="M1" i="50" s="1"/>
  <c r="N1" i="50" s="1"/>
  <c r="O1" i="50" s="1"/>
  <c r="P1" i="50" s="1"/>
  <c r="Q1" i="50" s="1"/>
  <c r="R1" i="50" s="1"/>
  <c r="S1" i="50" s="1"/>
  <c r="T1" i="50" s="1"/>
  <c r="U1" i="50" s="1"/>
  <c r="V1" i="50" s="1"/>
  <c r="W1" i="50" s="1"/>
  <c r="X1" i="50" s="1"/>
  <c r="Y1" i="50" s="1"/>
  <c r="Z1" i="50" s="1"/>
  <c r="AA1" i="50" s="1"/>
  <c r="AB1" i="50" s="1"/>
  <c r="AC1" i="50" s="1"/>
  <c r="AD1" i="50" s="1"/>
  <c r="AE1" i="50" s="1"/>
  <c r="AF1" i="50" s="1"/>
  <c r="AG1" i="50" s="1"/>
  <c r="AH1" i="50" s="1"/>
  <c r="AI1" i="50" s="1"/>
  <c r="AJ1" i="50" s="1"/>
  <c r="AK1" i="50" s="1"/>
  <c r="AL1" i="50" s="1"/>
  <c r="AM1" i="50" s="1"/>
  <c r="AN1" i="50" s="1"/>
  <c r="AO1" i="50" s="1"/>
  <c r="AP1" i="50" s="1"/>
  <c r="AQ1" i="50" s="1"/>
  <c r="AR1" i="50" s="1"/>
  <c r="AS1" i="50" s="1"/>
  <c r="AT1" i="50" s="1"/>
  <c r="AU1" i="50" s="1"/>
  <c r="AV1" i="50" s="1"/>
  <c r="AW1" i="50" s="1"/>
  <c r="AX1" i="50" s="1"/>
  <c r="AY1" i="50" s="1"/>
  <c r="AZ1" i="50" s="1"/>
  <c r="BA1" i="50" s="1"/>
  <c r="BB1" i="50" s="1"/>
  <c r="D116" i="59"/>
  <c r="C116" i="59"/>
  <c r="A116" i="59"/>
  <c r="D115" i="59"/>
  <c r="C115" i="59"/>
  <c r="A115" i="59"/>
  <c r="D114" i="59"/>
  <c r="C114" i="59"/>
  <c r="A114" i="59"/>
  <c r="D113" i="59"/>
  <c r="C113" i="59"/>
  <c r="A113" i="59"/>
  <c r="D112" i="59"/>
  <c r="C112" i="59"/>
  <c r="A112" i="59"/>
  <c r="D103" i="59"/>
  <c r="C103" i="59"/>
  <c r="A103" i="59"/>
  <c r="D102" i="59"/>
  <c r="C102" i="59"/>
  <c r="A102" i="59"/>
  <c r="D101" i="59"/>
  <c r="C101" i="59"/>
  <c r="A101" i="59"/>
  <c r="D100" i="59"/>
  <c r="C100" i="59"/>
  <c r="A100" i="59"/>
  <c r="D99" i="59"/>
  <c r="C99" i="59"/>
  <c r="A99" i="59"/>
  <c r="D91" i="59"/>
  <c r="C91" i="59"/>
  <c r="A91" i="59"/>
  <c r="D90" i="59"/>
  <c r="C90" i="59"/>
  <c r="A90" i="59"/>
  <c r="D89" i="59"/>
  <c r="C89" i="59"/>
  <c r="A89" i="59"/>
  <c r="D88" i="59"/>
  <c r="C88" i="59"/>
  <c r="A88" i="59"/>
  <c r="D87" i="59"/>
  <c r="C87" i="59"/>
  <c r="A87" i="59"/>
  <c r="D86" i="59"/>
  <c r="C86" i="59"/>
  <c r="A86" i="59"/>
  <c r="D85" i="59"/>
  <c r="C85" i="59"/>
  <c r="A85" i="59"/>
  <c r="D84" i="59"/>
  <c r="C84" i="59"/>
  <c r="A84" i="59"/>
  <c r="D83" i="59"/>
  <c r="C83" i="59"/>
  <c r="A83" i="59"/>
  <c r="D82" i="59"/>
  <c r="C82" i="59"/>
  <c r="A82" i="59"/>
  <c r="D81" i="59"/>
  <c r="C81" i="59"/>
  <c r="A81" i="59"/>
  <c r="D80" i="59"/>
  <c r="C80" i="59"/>
  <c r="A80" i="59"/>
  <c r="D79" i="59"/>
  <c r="C79" i="59"/>
  <c r="A79" i="59"/>
  <c r="D78" i="59"/>
  <c r="C78" i="59"/>
  <c r="A78" i="59"/>
  <c r="D77" i="59"/>
  <c r="C77" i="59"/>
  <c r="A77" i="59"/>
  <c r="D76" i="59"/>
  <c r="C76" i="59"/>
  <c r="A76" i="59"/>
  <c r="D75" i="59"/>
  <c r="C75" i="59"/>
  <c r="A75" i="59"/>
  <c r="D74" i="59"/>
  <c r="C74" i="59"/>
  <c r="A74" i="59"/>
  <c r="D73" i="59"/>
  <c r="C73" i="59"/>
  <c r="A73" i="59"/>
  <c r="D72" i="59"/>
  <c r="C72" i="59"/>
  <c r="A72" i="59"/>
  <c r="D71" i="59"/>
  <c r="C71" i="59"/>
  <c r="A71" i="59"/>
  <c r="D70" i="59"/>
  <c r="C70" i="59"/>
  <c r="A70" i="59"/>
  <c r="D69" i="59"/>
  <c r="C69" i="59"/>
  <c r="A69" i="59"/>
  <c r="D68" i="59"/>
  <c r="C68" i="59"/>
  <c r="A68" i="59"/>
  <c r="D67" i="59"/>
  <c r="C67" i="59"/>
  <c r="A67" i="59"/>
  <c r="D16" i="59"/>
  <c r="B16" i="59"/>
  <c r="D13" i="59"/>
  <c r="B13" i="59"/>
  <c r="D10" i="59"/>
  <c r="B10" i="59"/>
  <c r="D7" i="59"/>
  <c r="B7" i="59"/>
  <c r="D4" i="59"/>
  <c r="B4" i="59"/>
  <c r="E110" i="59"/>
  <c r="E97" i="59"/>
  <c r="E65" i="59"/>
  <c r="Y17" i="59"/>
  <c r="X17" i="59"/>
  <c r="W17" i="59"/>
  <c r="V17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C17" i="59"/>
  <c r="Y14" i="59"/>
  <c r="X14" i="59"/>
  <c r="W14" i="59"/>
  <c r="V14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C14" i="59"/>
  <c r="Y11" i="59"/>
  <c r="X11" i="59"/>
  <c r="W11" i="59"/>
  <c r="V11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C11" i="59"/>
  <c r="Y8" i="59"/>
  <c r="X8" i="59"/>
  <c r="W8" i="59"/>
  <c r="V8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C8" i="59"/>
  <c r="E1" i="59"/>
  <c r="E110" i="49"/>
  <c r="F110" i="49" s="1"/>
  <c r="G110" i="49" s="1"/>
  <c r="H110" i="49" s="1"/>
  <c r="I110" i="49" s="1"/>
  <c r="J110" i="49" s="1"/>
  <c r="K110" i="49" s="1"/>
  <c r="L110" i="49" s="1"/>
  <c r="M110" i="49" s="1"/>
  <c r="N110" i="49" s="1"/>
  <c r="O110" i="49" s="1"/>
  <c r="P110" i="49" s="1"/>
  <c r="Q110" i="49" s="1"/>
  <c r="R110" i="49" s="1"/>
  <c r="S110" i="49" s="1"/>
  <c r="T110" i="49" s="1"/>
  <c r="U110" i="49" s="1"/>
  <c r="V110" i="49" s="1"/>
  <c r="W110" i="49" s="1"/>
  <c r="X110" i="49" s="1"/>
  <c r="Y110" i="49" s="1"/>
  <c r="Z110" i="49" s="1"/>
  <c r="AA110" i="49" s="1"/>
  <c r="AB110" i="49" s="1"/>
  <c r="AC110" i="49" s="1"/>
  <c r="AD110" i="49" s="1"/>
  <c r="AE110" i="49" s="1"/>
  <c r="AF110" i="49" s="1"/>
  <c r="AG110" i="49" s="1"/>
  <c r="AH110" i="49" s="1"/>
  <c r="AI110" i="49" s="1"/>
  <c r="AJ110" i="49" s="1"/>
  <c r="AK110" i="49" s="1"/>
  <c r="AL110" i="49" s="1"/>
  <c r="AM110" i="49" s="1"/>
  <c r="AN110" i="49" s="1"/>
  <c r="AO110" i="49" s="1"/>
  <c r="AP110" i="49" s="1"/>
  <c r="AQ110" i="49" s="1"/>
  <c r="AR110" i="49" s="1"/>
  <c r="AS110" i="49" s="1"/>
  <c r="AT110" i="49" s="1"/>
  <c r="AU110" i="49" s="1"/>
  <c r="AV110" i="49" s="1"/>
  <c r="AW110" i="49" s="1"/>
  <c r="AX110" i="49" s="1"/>
  <c r="AY110" i="49" s="1"/>
  <c r="AZ110" i="49" s="1"/>
  <c r="BA110" i="49" s="1"/>
  <c r="BB110" i="49" s="1"/>
  <c r="Y107" i="49"/>
  <c r="X107" i="49"/>
  <c r="W107" i="49"/>
  <c r="V107" i="49"/>
  <c r="U107" i="49"/>
  <c r="T107" i="49"/>
  <c r="S107" i="49"/>
  <c r="R107" i="49"/>
  <c r="Q107" i="49"/>
  <c r="P107" i="49"/>
  <c r="O107" i="49"/>
  <c r="N107" i="49"/>
  <c r="M107" i="49"/>
  <c r="L107" i="49"/>
  <c r="K107" i="49"/>
  <c r="J107" i="49"/>
  <c r="I107" i="49"/>
  <c r="H107" i="49"/>
  <c r="G107" i="49"/>
  <c r="F107" i="49"/>
  <c r="E107" i="49"/>
  <c r="Y106" i="49"/>
  <c r="X106" i="49"/>
  <c r="W106" i="49"/>
  <c r="V106" i="49"/>
  <c r="U106" i="49"/>
  <c r="T106" i="49"/>
  <c r="S106" i="49"/>
  <c r="R106" i="49"/>
  <c r="Q106" i="49"/>
  <c r="P106" i="49"/>
  <c r="O106" i="49"/>
  <c r="N106" i="49"/>
  <c r="M106" i="49"/>
  <c r="L106" i="49"/>
  <c r="K106" i="49"/>
  <c r="J106" i="49"/>
  <c r="I106" i="49"/>
  <c r="H106" i="49"/>
  <c r="G106" i="49"/>
  <c r="F106" i="49"/>
  <c r="E106" i="49"/>
  <c r="Y105" i="49"/>
  <c r="X105" i="49"/>
  <c r="W105" i="49"/>
  <c r="V105" i="49"/>
  <c r="U105" i="49"/>
  <c r="T105" i="49"/>
  <c r="S105" i="49"/>
  <c r="R105" i="49"/>
  <c r="Q105" i="49"/>
  <c r="P105" i="49"/>
  <c r="O105" i="49"/>
  <c r="N105" i="49"/>
  <c r="M105" i="49"/>
  <c r="L105" i="49"/>
  <c r="K105" i="49"/>
  <c r="J105" i="49"/>
  <c r="I105" i="49"/>
  <c r="H105" i="49"/>
  <c r="G105" i="49"/>
  <c r="F105" i="49"/>
  <c r="E105" i="49"/>
  <c r="Y104" i="49"/>
  <c r="X104" i="49"/>
  <c r="W104" i="49"/>
  <c r="V104" i="49"/>
  <c r="U104" i="49"/>
  <c r="T104" i="49"/>
  <c r="S104" i="49"/>
  <c r="R104" i="49"/>
  <c r="Q104" i="49"/>
  <c r="P104" i="49"/>
  <c r="O104" i="49"/>
  <c r="N104" i="49"/>
  <c r="M104" i="49"/>
  <c r="L104" i="49"/>
  <c r="K104" i="49"/>
  <c r="J104" i="49"/>
  <c r="I104" i="49"/>
  <c r="H104" i="49"/>
  <c r="G104" i="49"/>
  <c r="F104" i="49"/>
  <c r="E104" i="49"/>
  <c r="E97" i="49"/>
  <c r="F97" i="49" s="1"/>
  <c r="G97" i="49" s="1"/>
  <c r="H97" i="49" s="1"/>
  <c r="I97" i="49" s="1"/>
  <c r="J97" i="49" s="1"/>
  <c r="K97" i="49" s="1"/>
  <c r="L97" i="49" s="1"/>
  <c r="M97" i="49" s="1"/>
  <c r="N97" i="49" s="1"/>
  <c r="O97" i="49" s="1"/>
  <c r="P97" i="49" s="1"/>
  <c r="Q97" i="49" s="1"/>
  <c r="R97" i="49" s="1"/>
  <c r="S97" i="49" s="1"/>
  <c r="T97" i="49" s="1"/>
  <c r="U97" i="49" s="1"/>
  <c r="V97" i="49" s="1"/>
  <c r="W97" i="49" s="1"/>
  <c r="X97" i="49" s="1"/>
  <c r="Y97" i="49" s="1"/>
  <c r="Z97" i="49" s="1"/>
  <c r="AA97" i="49" s="1"/>
  <c r="AB97" i="49" s="1"/>
  <c r="AC97" i="49" s="1"/>
  <c r="AD97" i="49" s="1"/>
  <c r="AE97" i="49" s="1"/>
  <c r="AF97" i="49" s="1"/>
  <c r="AG97" i="49" s="1"/>
  <c r="AH97" i="49" s="1"/>
  <c r="AI97" i="49" s="1"/>
  <c r="AJ97" i="49" s="1"/>
  <c r="AK97" i="49" s="1"/>
  <c r="AL97" i="49" s="1"/>
  <c r="AM97" i="49" s="1"/>
  <c r="AN97" i="49" s="1"/>
  <c r="AO97" i="49" s="1"/>
  <c r="AP97" i="49" s="1"/>
  <c r="AQ97" i="49" s="1"/>
  <c r="AR97" i="49" s="1"/>
  <c r="AS97" i="49" s="1"/>
  <c r="AT97" i="49" s="1"/>
  <c r="AU97" i="49" s="1"/>
  <c r="AV97" i="49" s="1"/>
  <c r="AW97" i="49" s="1"/>
  <c r="AX97" i="49" s="1"/>
  <c r="AY97" i="49" s="1"/>
  <c r="AZ97" i="49" s="1"/>
  <c r="BA97" i="49" s="1"/>
  <c r="BB97" i="49" s="1"/>
  <c r="Y95" i="49"/>
  <c r="X95" i="49"/>
  <c r="W95" i="49"/>
  <c r="V95" i="49"/>
  <c r="U95" i="49"/>
  <c r="T95" i="49"/>
  <c r="S95" i="49"/>
  <c r="R95" i="49"/>
  <c r="Q95" i="49"/>
  <c r="P95" i="49"/>
  <c r="O95" i="49"/>
  <c r="N95" i="49"/>
  <c r="M95" i="49"/>
  <c r="L95" i="49"/>
  <c r="K95" i="49"/>
  <c r="J95" i="49"/>
  <c r="I95" i="49"/>
  <c r="H95" i="49"/>
  <c r="G95" i="49"/>
  <c r="F95" i="49"/>
  <c r="E95" i="49"/>
  <c r="Y94" i="49"/>
  <c r="X94" i="49"/>
  <c r="W94" i="49"/>
  <c r="V94" i="49"/>
  <c r="U94" i="49"/>
  <c r="T94" i="49"/>
  <c r="S94" i="49"/>
  <c r="R94" i="49"/>
  <c r="Q94" i="49"/>
  <c r="P94" i="49"/>
  <c r="O94" i="49"/>
  <c r="N94" i="49"/>
  <c r="M94" i="49"/>
  <c r="L94" i="49"/>
  <c r="K94" i="49"/>
  <c r="J94" i="49"/>
  <c r="I94" i="49"/>
  <c r="H94" i="49"/>
  <c r="G94" i="49"/>
  <c r="F94" i="49"/>
  <c r="E94" i="49"/>
  <c r="Y93" i="49"/>
  <c r="X93" i="49"/>
  <c r="W93" i="49"/>
  <c r="V93" i="49"/>
  <c r="U93" i="49"/>
  <c r="T93" i="49"/>
  <c r="S93" i="49"/>
  <c r="R93" i="49"/>
  <c r="Q93" i="49"/>
  <c r="P93" i="49"/>
  <c r="O93" i="49"/>
  <c r="N93" i="49"/>
  <c r="M93" i="49"/>
  <c r="L93" i="49"/>
  <c r="K93" i="49"/>
  <c r="J93" i="49"/>
  <c r="I93" i="49"/>
  <c r="H93" i="49"/>
  <c r="G93" i="49"/>
  <c r="F93" i="49"/>
  <c r="E93" i="49"/>
  <c r="Y92" i="49"/>
  <c r="X92" i="49"/>
  <c r="W92" i="49"/>
  <c r="V92" i="49"/>
  <c r="U92" i="49"/>
  <c r="T92" i="49"/>
  <c r="S92" i="49"/>
  <c r="R92" i="49"/>
  <c r="Q92" i="49"/>
  <c r="P92" i="49"/>
  <c r="O92" i="49"/>
  <c r="N92" i="49"/>
  <c r="M92" i="49"/>
  <c r="L92" i="49"/>
  <c r="K92" i="49"/>
  <c r="J92" i="49"/>
  <c r="I92" i="49"/>
  <c r="H92" i="49"/>
  <c r="G92" i="49"/>
  <c r="F92" i="49"/>
  <c r="E92" i="49"/>
  <c r="E65" i="49"/>
  <c r="F65" i="49" s="1"/>
  <c r="G65" i="49" s="1"/>
  <c r="H65" i="49" s="1"/>
  <c r="I65" i="49" s="1"/>
  <c r="J65" i="49" s="1"/>
  <c r="K65" i="49" s="1"/>
  <c r="L65" i="49" s="1"/>
  <c r="M65" i="49" s="1"/>
  <c r="N65" i="49" s="1"/>
  <c r="O65" i="49" s="1"/>
  <c r="P65" i="49" s="1"/>
  <c r="Q65" i="49" s="1"/>
  <c r="R65" i="49" s="1"/>
  <c r="S65" i="49" s="1"/>
  <c r="T65" i="49" s="1"/>
  <c r="U65" i="49" s="1"/>
  <c r="V65" i="49" s="1"/>
  <c r="W65" i="49" s="1"/>
  <c r="X65" i="49" s="1"/>
  <c r="Y65" i="49" s="1"/>
  <c r="Z65" i="49" s="1"/>
  <c r="AA65" i="49" s="1"/>
  <c r="AB65" i="49" s="1"/>
  <c r="AC65" i="49" s="1"/>
  <c r="AD65" i="49" s="1"/>
  <c r="AE65" i="49" s="1"/>
  <c r="AF65" i="49" s="1"/>
  <c r="AG65" i="49" s="1"/>
  <c r="AH65" i="49" s="1"/>
  <c r="AI65" i="49" s="1"/>
  <c r="AJ65" i="49" s="1"/>
  <c r="AK65" i="49" s="1"/>
  <c r="AL65" i="49" s="1"/>
  <c r="AM65" i="49" s="1"/>
  <c r="AN65" i="49" s="1"/>
  <c r="AO65" i="49" s="1"/>
  <c r="AP65" i="49" s="1"/>
  <c r="AQ65" i="49" s="1"/>
  <c r="AR65" i="49" s="1"/>
  <c r="AS65" i="49" s="1"/>
  <c r="AT65" i="49" s="1"/>
  <c r="AU65" i="49" s="1"/>
  <c r="AV65" i="49" s="1"/>
  <c r="AW65" i="49" s="1"/>
  <c r="AX65" i="49" s="1"/>
  <c r="AY65" i="49" s="1"/>
  <c r="AZ65" i="49" s="1"/>
  <c r="BA65" i="49" s="1"/>
  <c r="BB65" i="49" s="1"/>
  <c r="E17" i="49"/>
  <c r="C16" i="59"/>
  <c r="E14" i="49"/>
  <c r="C13" i="59"/>
  <c r="E11" i="49"/>
  <c r="C10" i="59"/>
  <c r="E8" i="49"/>
  <c r="C7" i="59"/>
  <c r="E1" i="49"/>
  <c r="F1" i="49" s="1"/>
  <c r="G1" i="49" s="1"/>
  <c r="H1" i="49" s="1"/>
  <c r="I1" i="49" s="1"/>
  <c r="J1" i="49" s="1"/>
  <c r="K1" i="49" s="1"/>
  <c r="L1" i="49" s="1"/>
  <c r="M1" i="49" s="1"/>
  <c r="N1" i="49" s="1"/>
  <c r="O1" i="49" s="1"/>
  <c r="P1" i="49" s="1"/>
  <c r="Q1" i="49" s="1"/>
  <c r="R1" i="49" s="1"/>
  <c r="S1" i="49" s="1"/>
  <c r="T1" i="49" s="1"/>
  <c r="U1" i="49" s="1"/>
  <c r="V1" i="49" s="1"/>
  <c r="W1" i="49" s="1"/>
  <c r="X1" i="49" s="1"/>
  <c r="Y1" i="49" s="1"/>
  <c r="Z1" i="49" s="1"/>
  <c r="AA1" i="49" s="1"/>
  <c r="AB1" i="49" s="1"/>
  <c r="AC1" i="49" s="1"/>
  <c r="AD1" i="49" s="1"/>
  <c r="AE1" i="49" s="1"/>
  <c r="AF1" i="49" s="1"/>
  <c r="AG1" i="49" s="1"/>
  <c r="AH1" i="49" s="1"/>
  <c r="AI1" i="49" s="1"/>
  <c r="AJ1" i="49" s="1"/>
  <c r="AK1" i="49" s="1"/>
  <c r="AL1" i="49" s="1"/>
  <c r="AM1" i="49" s="1"/>
  <c r="AN1" i="49" s="1"/>
  <c r="AO1" i="49" s="1"/>
  <c r="AP1" i="49" s="1"/>
  <c r="AQ1" i="49" s="1"/>
  <c r="AR1" i="49" s="1"/>
  <c r="AS1" i="49" s="1"/>
  <c r="AT1" i="49" s="1"/>
  <c r="AU1" i="49" s="1"/>
  <c r="AV1" i="49" s="1"/>
  <c r="AW1" i="49" s="1"/>
  <c r="AX1" i="49" s="1"/>
  <c r="AY1" i="49" s="1"/>
  <c r="AZ1" i="49" s="1"/>
  <c r="BA1" i="49" s="1"/>
  <c r="BB1" i="49" s="1"/>
  <c r="D116" i="58"/>
  <c r="C116" i="58"/>
  <c r="A116" i="58"/>
  <c r="D115" i="58"/>
  <c r="C115" i="58"/>
  <c r="A115" i="58"/>
  <c r="D114" i="58"/>
  <c r="C114" i="58"/>
  <c r="A114" i="58"/>
  <c r="D113" i="58"/>
  <c r="C113" i="58"/>
  <c r="A113" i="58"/>
  <c r="D112" i="58"/>
  <c r="C112" i="58"/>
  <c r="A112" i="58"/>
  <c r="D103" i="58"/>
  <c r="C103" i="58"/>
  <c r="A103" i="58"/>
  <c r="D102" i="58"/>
  <c r="C102" i="58"/>
  <c r="A102" i="58"/>
  <c r="D101" i="58"/>
  <c r="C101" i="58"/>
  <c r="A101" i="58"/>
  <c r="D100" i="58"/>
  <c r="C100" i="58"/>
  <c r="A100" i="58"/>
  <c r="D99" i="58"/>
  <c r="C99" i="58"/>
  <c r="A99" i="58"/>
  <c r="D91" i="58"/>
  <c r="C91" i="58"/>
  <c r="A91" i="58"/>
  <c r="D90" i="58"/>
  <c r="C90" i="58"/>
  <c r="A90" i="58"/>
  <c r="D89" i="58"/>
  <c r="C89" i="58"/>
  <c r="A89" i="58"/>
  <c r="D88" i="58"/>
  <c r="C88" i="58"/>
  <c r="A88" i="58"/>
  <c r="D87" i="58"/>
  <c r="C87" i="58"/>
  <c r="A87" i="58"/>
  <c r="D86" i="58"/>
  <c r="C86" i="58"/>
  <c r="A86" i="58"/>
  <c r="D85" i="58"/>
  <c r="C85" i="58"/>
  <c r="A85" i="58"/>
  <c r="D84" i="58"/>
  <c r="C84" i="58"/>
  <c r="A84" i="58"/>
  <c r="D83" i="58"/>
  <c r="C83" i="58"/>
  <c r="A83" i="58"/>
  <c r="D82" i="58"/>
  <c r="C82" i="58"/>
  <c r="A82" i="58"/>
  <c r="D81" i="58"/>
  <c r="C81" i="58"/>
  <c r="A81" i="58"/>
  <c r="D80" i="58"/>
  <c r="C80" i="58"/>
  <c r="A80" i="58"/>
  <c r="D79" i="58"/>
  <c r="C79" i="58"/>
  <c r="A79" i="58"/>
  <c r="D78" i="58"/>
  <c r="C78" i="58"/>
  <c r="A78" i="58"/>
  <c r="D77" i="58"/>
  <c r="C77" i="58"/>
  <c r="A77" i="58"/>
  <c r="D76" i="58"/>
  <c r="C76" i="58"/>
  <c r="A76" i="58"/>
  <c r="D75" i="58"/>
  <c r="C75" i="58"/>
  <c r="A75" i="58"/>
  <c r="D74" i="58"/>
  <c r="C74" i="58"/>
  <c r="A74" i="58"/>
  <c r="D73" i="58"/>
  <c r="C73" i="58"/>
  <c r="A73" i="58"/>
  <c r="D72" i="58"/>
  <c r="C72" i="58"/>
  <c r="A72" i="58"/>
  <c r="D71" i="58"/>
  <c r="C71" i="58"/>
  <c r="A71" i="58"/>
  <c r="D70" i="58"/>
  <c r="C70" i="58"/>
  <c r="A70" i="58"/>
  <c r="D69" i="58"/>
  <c r="C69" i="58"/>
  <c r="A69" i="58"/>
  <c r="D68" i="58"/>
  <c r="C68" i="58"/>
  <c r="A68" i="58"/>
  <c r="D67" i="58"/>
  <c r="C67" i="58"/>
  <c r="A67" i="58"/>
  <c r="D16" i="58"/>
  <c r="B16" i="58"/>
  <c r="D13" i="58"/>
  <c r="B13" i="58"/>
  <c r="D10" i="58"/>
  <c r="B10" i="58"/>
  <c r="D7" i="58"/>
  <c r="B7" i="58"/>
  <c r="D4" i="58"/>
  <c r="B4" i="58"/>
  <c r="E110" i="58"/>
  <c r="E97" i="58"/>
  <c r="E65" i="58"/>
  <c r="Y17" i="58"/>
  <c r="X17" i="58"/>
  <c r="W17" i="58"/>
  <c r="V17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C17" i="58"/>
  <c r="Y14" i="58"/>
  <c r="X14" i="58"/>
  <c r="W14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C14" i="58"/>
  <c r="Y11" i="58"/>
  <c r="X11" i="58"/>
  <c r="W11" i="58"/>
  <c r="V11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C11" i="58"/>
  <c r="Y8" i="58"/>
  <c r="X8" i="58"/>
  <c r="W8" i="58"/>
  <c r="V8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C8" i="58"/>
  <c r="E1" i="58"/>
  <c r="C16" i="58"/>
  <c r="C13" i="58"/>
  <c r="C10" i="58"/>
  <c r="C7" i="58"/>
  <c r="D116" i="57"/>
  <c r="C116" i="57"/>
  <c r="A116" i="57"/>
  <c r="D115" i="57"/>
  <c r="C115" i="57"/>
  <c r="A115" i="57"/>
  <c r="D114" i="57"/>
  <c r="C114" i="57"/>
  <c r="A114" i="57"/>
  <c r="D113" i="57"/>
  <c r="C113" i="57"/>
  <c r="A113" i="57"/>
  <c r="D112" i="57"/>
  <c r="C112" i="57"/>
  <c r="A112" i="57"/>
  <c r="D103" i="57"/>
  <c r="C103" i="57"/>
  <c r="A103" i="57"/>
  <c r="D102" i="57"/>
  <c r="C102" i="57"/>
  <c r="A102" i="57"/>
  <c r="D101" i="57"/>
  <c r="C101" i="57"/>
  <c r="A101" i="57"/>
  <c r="D100" i="57"/>
  <c r="C100" i="57"/>
  <c r="A100" i="57"/>
  <c r="D99" i="57"/>
  <c r="C99" i="57"/>
  <c r="A99" i="57"/>
  <c r="D91" i="57"/>
  <c r="C91" i="57"/>
  <c r="A91" i="57"/>
  <c r="D90" i="57"/>
  <c r="C90" i="57"/>
  <c r="A90" i="57"/>
  <c r="D89" i="57"/>
  <c r="C89" i="57"/>
  <c r="A89" i="57"/>
  <c r="D88" i="57"/>
  <c r="C88" i="57"/>
  <c r="A88" i="57"/>
  <c r="D87" i="57"/>
  <c r="C87" i="57"/>
  <c r="A87" i="57"/>
  <c r="D86" i="57"/>
  <c r="C86" i="57"/>
  <c r="A86" i="57"/>
  <c r="D85" i="57"/>
  <c r="C85" i="57"/>
  <c r="A85" i="57"/>
  <c r="D84" i="57"/>
  <c r="C84" i="57"/>
  <c r="A84" i="57"/>
  <c r="D83" i="57"/>
  <c r="C83" i="57"/>
  <c r="A83" i="57"/>
  <c r="D82" i="57"/>
  <c r="C82" i="57"/>
  <c r="A82" i="57"/>
  <c r="D81" i="57"/>
  <c r="C81" i="57"/>
  <c r="A81" i="57"/>
  <c r="D80" i="57"/>
  <c r="C80" i="57"/>
  <c r="A80" i="57"/>
  <c r="D79" i="57"/>
  <c r="C79" i="57"/>
  <c r="A79" i="57"/>
  <c r="D78" i="57"/>
  <c r="C78" i="57"/>
  <c r="A78" i="57"/>
  <c r="D77" i="57"/>
  <c r="C77" i="57"/>
  <c r="A77" i="57"/>
  <c r="D76" i="57"/>
  <c r="C76" i="57"/>
  <c r="A76" i="57"/>
  <c r="D75" i="57"/>
  <c r="C75" i="57"/>
  <c r="A75" i="57"/>
  <c r="D74" i="57"/>
  <c r="C74" i="57"/>
  <c r="A74" i="57"/>
  <c r="D73" i="57"/>
  <c r="C73" i="57"/>
  <c r="A73" i="57"/>
  <c r="D72" i="57"/>
  <c r="C72" i="57"/>
  <c r="A72" i="57"/>
  <c r="D71" i="57"/>
  <c r="C71" i="57"/>
  <c r="A71" i="57"/>
  <c r="D70" i="57"/>
  <c r="C70" i="57"/>
  <c r="A70" i="57"/>
  <c r="D69" i="57"/>
  <c r="C69" i="57"/>
  <c r="A69" i="57"/>
  <c r="D68" i="57"/>
  <c r="C68" i="57"/>
  <c r="A68" i="57"/>
  <c r="D67" i="57"/>
  <c r="C67" i="57"/>
  <c r="A67" i="57"/>
  <c r="D16" i="57"/>
  <c r="B16" i="57"/>
  <c r="D13" i="57"/>
  <c r="B13" i="57"/>
  <c r="D10" i="57"/>
  <c r="B10" i="57"/>
  <c r="D7" i="57"/>
  <c r="B7" i="57"/>
  <c r="D4" i="57"/>
  <c r="B4" i="57"/>
  <c r="E110" i="57"/>
  <c r="E97" i="57"/>
  <c r="E65" i="57"/>
  <c r="Y17" i="57"/>
  <c r="X17" i="57"/>
  <c r="W17" i="57"/>
  <c r="V17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C17" i="57"/>
  <c r="Y14" i="57"/>
  <c r="X14" i="57"/>
  <c r="W14" i="57"/>
  <c r="V14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C14" i="57"/>
  <c r="Y11" i="57"/>
  <c r="X11" i="57"/>
  <c r="W11" i="57"/>
  <c r="V11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C11" i="57"/>
  <c r="Y8" i="57"/>
  <c r="X8" i="57"/>
  <c r="W8" i="57"/>
  <c r="V8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C8" i="57"/>
  <c r="E1" i="57"/>
  <c r="C16" i="57"/>
  <c r="C13" i="57"/>
  <c r="C10" i="57"/>
  <c r="C7" i="57"/>
  <c r="D116" i="55"/>
  <c r="C116" i="55"/>
  <c r="A116" i="55"/>
  <c r="D115" i="55"/>
  <c r="C115" i="55"/>
  <c r="A115" i="55"/>
  <c r="D114" i="55"/>
  <c r="C114" i="55"/>
  <c r="A114" i="55"/>
  <c r="D113" i="55"/>
  <c r="C113" i="55"/>
  <c r="A113" i="55"/>
  <c r="D112" i="55"/>
  <c r="C112" i="55"/>
  <c r="A112" i="55"/>
  <c r="D103" i="55"/>
  <c r="C103" i="55"/>
  <c r="A103" i="55"/>
  <c r="D102" i="55"/>
  <c r="C102" i="55"/>
  <c r="A102" i="55"/>
  <c r="D101" i="55"/>
  <c r="C101" i="55"/>
  <c r="A101" i="55"/>
  <c r="D100" i="55"/>
  <c r="C100" i="55"/>
  <c r="A100" i="55"/>
  <c r="D99" i="55"/>
  <c r="C99" i="55"/>
  <c r="A99" i="55"/>
  <c r="D91" i="55"/>
  <c r="C91" i="55"/>
  <c r="A91" i="55"/>
  <c r="D90" i="55"/>
  <c r="C90" i="55"/>
  <c r="A90" i="55"/>
  <c r="D89" i="55"/>
  <c r="C89" i="55"/>
  <c r="A89" i="55"/>
  <c r="D88" i="55"/>
  <c r="C88" i="55"/>
  <c r="A88" i="55"/>
  <c r="D87" i="55"/>
  <c r="C87" i="55"/>
  <c r="A87" i="55"/>
  <c r="D86" i="55"/>
  <c r="C86" i="55"/>
  <c r="A86" i="55"/>
  <c r="D85" i="55"/>
  <c r="C85" i="55"/>
  <c r="A85" i="55"/>
  <c r="D84" i="55"/>
  <c r="C84" i="55"/>
  <c r="A84" i="55"/>
  <c r="D83" i="55"/>
  <c r="C83" i="55"/>
  <c r="A83" i="55"/>
  <c r="D82" i="55"/>
  <c r="C82" i="55"/>
  <c r="A82" i="55"/>
  <c r="D81" i="55"/>
  <c r="C81" i="55"/>
  <c r="A81" i="55"/>
  <c r="D80" i="55"/>
  <c r="C80" i="55"/>
  <c r="A80" i="55"/>
  <c r="D79" i="55"/>
  <c r="C79" i="55"/>
  <c r="A79" i="55"/>
  <c r="D78" i="55"/>
  <c r="C78" i="55"/>
  <c r="A78" i="55"/>
  <c r="D77" i="55"/>
  <c r="C77" i="55"/>
  <c r="A77" i="55"/>
  <c r="D76" i="55"/>
  <c r="C76" i="55"/>
  <c r="A76" i="55"/>
  <c r="D75" i="55"/>
  <c r="C75" i="55"/>
  <c r="A75" i="55"/>
  <c r="D74" i="55"/>
  <c r="C74" i="55"/>
  <c r="A74" i="55"/>
  <c r="D73" i="55"/>
  <c r="C73" i="55"/>
  <c r="A73" i="55"/>
  <c r="D72" i="55"/>
  <c r="C72" i="55"/>
  <c r="A72" i="55"/>
  <c r="D71" i="55"/>
  <c r="C71" i="55"/>
  <c r="A71" i="55"/>
  <c r="D70" i="55"/>
  <c r="C70" i="55"/>
  <c r="A70" i="55"/>
  <c r="D69" i="55"/>
  <c r="C69" i="55"/>
  <c r="A69" i="55"/>
  <c r="D68" i="55"/>
  <c r="C68" i="55"/>
  <c r="A68" i="55"/>
  <c r="D67" i="55"/>
  <c r="C67" i="55"/>
  <c r="A67" i="55"/>
  <c r="D16" i="55"/>
  <c r="B16" i="55"/>
  <c r="D13" i="55"/>
  <c r="B13" i="55"/>
  <c r="D10" i="55"/>
  <c r="B10" i="55"/>
  <c r="D7" i="55"/>
  <c r="B7" i="55"/>
  <c r="D4" i="55"/>
  <c r="B4" i="55"/>
  <c r="E110" i="55"/>
  <c r="E97" i="55"/>
  <c r="E65" i="55"/>
  <c r="Y17" i="55"/>
  <c r="X17" i="55"/>
  <c r="W17" i="55"/>
  <c r="V17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C17" i="55"/>
  <c r="Y14" i="55"/>
  <c r="X14" i="55"/>
  <c r="W14" i="55"/>
  <c r="V14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C14" i="55"/>
  <c r="Y11" i="55"/>
  <c r="X11" i="55"/>
  <c r="W11" i="55"/>
  <c r="V11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C11" i="55"/>
  <c r="Y8" i="55"/>
  <c r="X8" i="55"/>
  <c r="W8" i="55"/>
  <c r="V8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C8" i="55"/>
  <c r="E1" i="55"/>
  <c r="E110" i="34"/>
  <c r="F110" i="34" s="1"/>
  <c r="G110" i="34" s="1"/>
  <c r="H110" i="34" s="1"/>
  <c r="I110" i="34" s="1"/>
  <c r="J110" i="34" s="1"/>
  <c r="K110" i="34" s="1"/>
  <c r="L110" i="34" s="1"/>
  <c r="M110" i="34" s="1"/>
  <c r="N110" i="34" s="1"/>
  <c r="O110" i="34" s="1"/>
  <c r="P110" i="34" s="1"/>
  <c r="Q110" i="34" s="1"/>
  <c r="R110" i="34" s="1"/>
  <c r="S110" i="34" s="1"/>
  <c r="T110" i="34" s="1"/>
  <c r="U110" i="34" s="1"/>
  <c r="V110" i="34" s="1"/>
  <c r="W110" i="34" s="1"/>
  <c r="X110" i="34" s="1"/>
  <c r="Y110" i="34" s="1"/>
  <c r="Z110" i="34" s="1"/>
  <c r="AA110" i="34" s="1"/>
  <c r="AB110" i="34" s="1"/>
  <c r="AC110" i="34" s="1"/>
  <c r="AD110" i="34" s="1"/>
  <c r="AE110" i="34" s="1"/>
  <c r="AF110" i="34" s="1"/>
  <c r="AG110" i="34" s="1"/>
  <c r="AH110" i="34" s="1"/>
  <c r="AI110" i="34" s="1"/>
  <c r="AJ110" i="34" s="1"/>
  <c r="AK110" i="34" s="1"/>
  <c r="AL110" i="34" s="1"/>
  <c r="AM110" i="34" s="1"/>
  <c r="AN110" i="34" s="1"/>
  <c r="AO110" i="34" s="1"/>
  <c r="AP110" i="34" s="1"/>
  <c r="AQ110" i="34" s="1"/>
  <c r="AR110" i="34" s="1"/>
  <c r="AS110" i="34" s="1"/>
  <c r="AT110" i="34" s="1"/>
  <c r="AU110" i="34" s="1"/>
  <c r="AV110" i="34" s="1"/>
  <c r="AW110" i="34" s="1"/>
  <c r="AX110" i="34" s="1"/>
  <c r="AY110" i="34" s="1"/>
  <c r="AZ110" i="34" s="1"/>
  <c r="BA110" i="34" s="1"/>
  <c r="BB110" i="34" s="1"/>
  <c r="Y106" i="34"/>
  <c r="X106" i="34"/>
  <c r="W106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Y104" i="34"/>
  <c r="X104" i="34"/>
  <c r="W104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E104" i="34"/>
  <c r="E97" i="34"/>
  <c r="F97" i="34" s="1"/>
  <c r="G97" i="34" s="1"/>
  <c r="H97" i="34" s="1"/>
  <c r="I97" i="34" s="1"/>
  <c r="J97" i="34" s="1"/>
  <c r="K97" i="34" s="1"/>
  <c r="L97" i="34" s="1"/>
  <c r="M97" i="34" s="1"/>
  <c r="N97" i="34" s="1"/>
  <c r="O97" i="34" s="1"/>
  <c r="P97" i="34" s="1"/>
  <c r="Q97" i="34" s="1"/>
  <c r="R97" i="34" s="1"/>
  <c r="S97" i="34" s="1"/>
  <c r="T97" i="34" s="1"/>
  <c r="U97" i="34" s="1"/>
  <c r="V97" i="34" s="1"/>
  <c r="W97" i="34" s="1"/>
  <c r="X97" i="34" s="1"/>
  <c r="Y97" i="34" s="1"/>
  <c r="Z97" i="34" s="1"/>
  <c r="AA97" i="34" s="1"/>
  <c r="AB97" i="34" s="1"/>
  <c r="AC97" i="34" s="1"/>
  <c r="AD97" i="34" s="1"/>
  <c r="AE97" i="34" s="1"/>
  <c r="AF97" i="34" s="1"/>
  <c r="AG97" i="34" s="1"/>
  <c r="AH97" i="34" s="1"/>
  <c r="AI97" i="34" s="1"/>
  <c r="AJ97" i="34" s="1"/>
  <c r="AK97" i="34" s="1"/>
  <c r="AL97" i="34" s="1"/>
  <c r="AM97" i="34" s="1"/>
  <c r="AN97" i="34" s="1"/>
  <c r="AO97" i="34" s="1"/>
  <c r="AP97" i="34" s="1"/>
  <c r="AQ97" i="34" s="1"/>
  <c r="AR97" i="34" s="1"/>
  <c r="AS97" i="34" s="1"/>
  <c r="AT97" i="34" s="1"/>
  <c r="AU97" i="34" s="1"/>
  <c r="AV97" i="34" s="1"/>
  <c r="AW97" i="34" s="1"/>
  <c r="AX97" i="34" s="1"/>
  <c r="AY97" i="34" s="1"/>
  <c r="AZ97" i="34" s="1"/>
  <c r="BA97" i="34" s="1"/>
  <c r="BB97" i="34" s="1"/>
  <c r="E65" i="34"/>
  <c r="F65" i="34" s="1"/>
  <c r="G65" i="34" s="1"/>
  <c r="H65" i="34" s="1"/>
  <c r="I65" i="34" s="1"/>
  <c r="J65" i="34" s="1"/>
  <c r="K65" i="34" s="1"/>
  <c r="L65" i="34" s="1"/>
  <c r="M65" i="34" s="1"/>
  <c r="N65" i="34" s="1"/>
  <c r="O65" i="34" s="1"/>
  <c r="P65" i="34" s="1"/>
  <c r="Q65" i="34" s="1"/>
  <c r="R65" i="34" s="1"/>
  <c r="S65" i="34" s="1"/>
  <c r="T65" i="34" s="1"/>
  <c r="U65" i="34" s="1"/>
  <c r="V65" i="34" s="1"/>
  <c r="W65" i="34" s="1"/>
  <c r="X65" i="34" s="1"/>
  <c r="Y65" i="34" s="1"/>
  <c r="Z65" i="34" s="1"/>
  <c r="AA65" i="34" s="1"/>
  <c r="AB65" i="34" s="1"/>
  <c r="AC65" i="34" s="1"/>
  <c r="AD65" i="34" s="1"/>
  <c r="AE65" i="34" s="1"/>
  <c r="AF65" i="34" s="1"/>
  <c r="AG65" i="34" s="1"/>
  <c r="AH65" i="34" s="1"/>
  <c r="AI65" i="34" s="1"/>
  <c r="AJ65" i="34" s="1"/>
  <c r="AK65" i="34" s="1"/>
  <c r="AL65" i="34" s="1"/>
  <c r="AM65" i="34" s="1"/>
  <c r="AN65" i="34" s="1"/>
  <c r="AO65" i="34" s="1"/>
  <c r="AP65" i="34" s="1"/>
  <c r="AQ65" i="34" s="1"/>
  <c r="AR65" i="34" s="1"/>
  <c r="AS65" i="34" s="1"/>
  <c r="AT65" i="34" s="1"/>
  <c r="AU65" i="34" s="1"/>
  <c r="AV65" i="34" s="1"/>
  <c r="AW65" i="34" s="1"/>
  <c r="AX65" i="34" s="1"/>
  <c r="AY65" i="34" s="1"/>
  <c r="AZ65" i="34" s="1"/>
  <c r="BA65" i="34" s="1"/>
  <c r="BB65" i="34" s="1"/>
  <c r="C17" i="34"/>
  <c r="C16" i="34"/>
  <c r="C14" i="34"/>
  <c r="C13" i="34"/>
  <c r="C11" i="34"/>
  <c r="C10" i="34"/>
  <c r="C7" i="34"/>
  <c r="C5" i="34"/>
  <c r="E1" i="34"/>
  <c r="F1" i="34" s="1"/>
  <c r="G1" i="34" s="1"/>
  <c r="H1" i="34" s="1"/>
  <c r="I1" i="34" s="1"/>
  <c r="J1" i="34" s="1"/>
  <c r="K1" i="34" s="1"/>
  <c r="L1" i="34" s="1"/>
  <c r="M1" i="34" s="1"/>
  <c r="N1" i="34" s="1"/>
  <c r="O1" i="34" s="1"/>
  <c r="P1" i="34" s="1"/>
  <c r="Q1" i="34" s="1"/>
  <c r="R1" i="34" s="1"/>
  <c r="S1" i="34" s="1"/>
  <c r="T1" i="34" s="1"/>
  <c r="U1" i="34" s="1"/>
  <c r="V1" i="34" s="1"/>
  <c r="W1" i="34" s="1"/>
  <c r="X1" i="34" s="1"/>
  <c r="Y1" i="34" s="1"/>
  <c r="Z1" i="34" s="1"/>
  <c r="AA1" i="34" s="1"/>
  <c r="AB1" i="34" s="1"/>
  <c r="AC1" i="34" s="1"/>
  <c r="AD1" i="34" s="1"/>
  <c r="AE1" i="34" s="1"/>
  <c r="AF1" i="34" s="1"/>
  <c r="AG1" i="34" s="1"/>
  <c r="AH1" i="34" s="1"/>
  <c r="AI1" i="34" s="1"/>
  <c r="AJ1" i="34" s="1"/>
  <c r="AK1" i="34" s="1"/>
  <c r="AL1" i="34" s="1"/>
  <c r="AM1" i="34" s="1"/>
  <c r="AN1" i="34" s="1"/>
  <c r="AO1" i="34" s="1"/>
  <c r="AP1" i="34" s="1"/>
  <c r="AQ1" i="34" s="1"/>
  <c r="AR1" i="34" s="1"/>
  <c r="AS1" i="34" s="1"/>
  <c r="AT1" i="34" s="1"/>
  <c r="AU1" i="34" s="1"/>
  <c r="AV1" i="34" s="1"/>
  <c r="AW1" i="34" s="1"/>
  <c r="AX1" i="34" s="1"/>
  <c r="AY1" i="34" s="1"/>
  <c r="AZ1" i="34" s="1"/>
  <c r="BA1" i="34" s="1"/>
  <c r="BB1" i="34" s="1"/>
  <c r="R3" i="31"/>
  <c r="P3" i="31"/>
  <c r="T104" i="57" l="1"/>
  <c r="G107" i="58"/>
  <c r="AY50" i="62"/>
  <c r="AY49" i="52"/>
  <c r="W50" i="62"/>
  <c r="W49" i="52"/>
  <c r="AW50" i="62"/>
  <c r="AW49" i="52"/>
  <c r="AM50" i="62"/>
  <c r="AM49" i="52"/>
  <c r="E50" i="62"/>
  <c r="E49" i="52"/>
  <c r="X50" i="62"/>
  <c r="X49" i="52"/>
  <c r="O50" i="62"/>
  <c r="O49" i="52"/>
  <c r="AO50" i="62"/>
  <c r="AO49" i="52"/>
  <c r="AZ50" i="62"/>
  <c r="AZ49" i="52"/>
  <c r="BA50" i="62"/>
  <c r="BA49" i="52"/>
  <c r="J50" i="62"/>
  <c r="J49" i="52"/>
  <c r="AX50" i="62"/>
  <c r="AX49" i="52"/>
  <c r="AG50" i="62"/>
  <c r="AG49" i="52"/>
  <c r="AH50" i="62"/>
  <c r="AH49" i="52"/>
  <c r="AA49" i="52"/>
  <c r="AA50" i="62"/>
  <c r="AK50" i="62"/>
  <c r="AK49" i="52"/>
  <c r="L50" i="62"/>
  <c r="L49" i="52"/>
  <c r="Q50" i="62"/>
  <c r="Q49" i="52"/>
  <c r="AD50" i="62"/>
  <c r="AD49" i="52"/>
  <c r="AJ50" i="62"/>
  <c r="AJ49" i="52"/>
  <c r="BB50" i="62"/>
  <c r="BB49" i="52"/>
  <c r="G50" i="62"/>
  <c r="G49" i="52"/>
  <c r="AP50" i="62"/>
  <c r="AP49" i="52"/>
  <c r="AL50" i="62"/>
  <c r="AL49" i="52"/>
  <c r="N49" i="52"/>
  <c r="N50" i="62"/>
  <c r="Y50" i="62"/>
  <c r="Y49" i="52"/>
  <c r="AC50" i="62"/>
  <c r="AC49" i="52"/>
  <c r="T50" i="62"/>
  <c r="T49" i="52"/>
  <c r="P50" i="62"/>
  <c r="P49" i="52"/>
  <c r="AR50" i="62"/>
  <c r="AR49" i="52"/>
  <c r="I50" i="62"/>
  <c r="I49" i="52"/>
  <c r="Z50" i="62"/>
  <c r="Z49" i="52"/>
  <c r="AN50" i="62"/>
  <c r="AN49" i="52"/>
  <c r="H50" i="62"/>
  <c r="H49" i="52"/>
  <c r="V50" i="62"/>
  <c r="V49" i="52"/>
  <c r="AF50" i="62"/>
  <c r="AF49" i="52"/>
  <c r="AT50" i="62"/>
  <c r="AT49" i="52"/>
  <c r="M50" i="62"/>
  <c r="M49" i="52"/>
  <c r="AQ50" i="62"/>
  <c r="AQ49" i="52"/>
  <c r="K50" i="62"/>
  <c r="K49" i="52"/>
  <c r="F50" i="62"/>
  <c r="F49" i="52"/>
  <c r="AI50" i="62"/>
  <c r="AI49" i="52"/>
  <c r="AB50" i="62"/>
  <c r="AB49" i="52"/>
  <c r="S50" i="62"/>
  <c r="S49" i="52"/>
  <c r="AS50" i="62"/>
  <c r="AS49" i="52"/>
  <c r="AV50" i="62"/>
  <c r="AV49" i="52"/>
  <c r="AE50" i="62"/>
  <c r="AE49" i="52"/>
  <c r="R50" i="62"/>
  <c r="R49" i="52"/>
  <c r="AU50" i="62"/>
  <c r="AU49" i="52"/>
  <c r="U50" i="62"/>
  <c r="U49" i="52"/>
  <c r="P50" i="61"/>
  <c r="P49" i="51"/>
  <c r="AO50" i="61"/>
  <c r="AO49" i="51"/>
  <c r="W50" i="61"/>
  <c r="W49" i="51"/>
  <c r="AB50" i="61"/>
  <c r="AB49" i="51"/>
  <c r="AD50" i="61"/>
  <c r="AD49" i="51"/>
  <c r="AJ50" i="61"/>
  <c r="AJ49" i="51"/>
  <c r="AA50" i="61"/>
  <c r="AA49" i="51"/>
  <c r="AG50" i="61"/>
  <c r="AG49" i="51"/>
  <c r="L50" i="61"/>
  <c r="L49" i="51"/>
  <c r="AN50" i="61"/>
  <c r="AN49" i="51"/>
  <c r="V50" i="61"/>
  <c r="V49" i="51"/>
  <c r="N50" i="61"/>
  <c r="N49" i="51"/>
  <c r="S50" i="61"/>
  <c r="S49" i="51"/>
  <c r="H50" i="61"/>
  <c r="H49" i="51"/>
  <c r="Z50" i="61"/>
  <c r="Z49" i="51"/>
  <c r="U50" i="61"/>
  <c r="U49" i="51"/>
  <c r="AS49" i="51"/>
  <c r="AS50" i="61"/>
  <c r="AY50" i="61"/>
  <c r="AY49" i="51"/>
  <c r="F50" i="61"/>
  <c r="F49" i="51"/>
  <c r="AP49" i="51"/>
  <c r="AP50" i="61"/>
  <c r="Y50" i="61"/>
  <c r="Y49" i="51"/>
  <c r="AI50" i="61"/>
  <c r="AI49" i="51"/>
  <c r="O50" i="61"/>
  <c r="O49" i="51"/>
  <c r="AR49" i="51"/>
  <c r="AR50" i="61"/>
  <c r="K50" i="61"/>
  <c r="K49" i="51"/>
  <c r="AC50" i="61"/>
  <c r="AC49" i="51"/>
  <c r="AK50" i="61"/>
  <c r="AK49" i="51"/>
  <c r="BA49" i="51"/>
  <c r="BA50" i="61"/>
  <c r="AF50" i="61"/>
  <c r="AF49" i="51"/>
  <c r="T50" i="61"/>
  <c r="T49" i="51"/>
  <c r="AZ50" i="61"/>
  <c r="AZ49" i="51"/>
  <c r="AX50" i="61"/>
  <c r="AX49" i="51"/>
  <c r="AT50" i="61"/>
  <c r="AT49" i="51"/>
  <c r="Q50" i="61"/>
  <c r="Q49" i="51"/>
  <c r="AW50" i="61"/>
  <c r="AW49" i="51"/>
  <c r="AU50" i="61"/>
  <c r="AU49" i="51"/>
  <c r="AM50" i="61"/>
  <c r="AM49" i="51"/>
  <c r="BB50" i="61"/>
  <c r="BB49" i="51"/>
  <c r="AL50" i="61"/>
  <c r="AL49" i="51"/>
  <c r="G50" i="61"/>
  <c r="G49" i="51"/>
  <c r="J50" i="61"/>
  <c r="J49" i="51"/>
  <c r="AE50" i="61"/>
  <c r="AE49" i="51"/>
  <c r="I50" i="61"/>
  <c r="I49" i="51"/>
  <c r="AH50" i="61"/>
  <c r="AH49" i="51"/>
  <c r="M50" i="61"/>
  <c r="M49" i="51"/>
  <c r="X50" i="61"/>
  <c r="X49" i="51"/>
  <c r="AQ50" i="61"/>
  <c r="AQ49" i="51"/>
  <c r="AV50" i="61"/>
  <c r="AV49" i="51"/>
  <c r="E50" i="61"/>
  <c r="E49" i="51"/>
  <c r="R50" i="61"/>
  <c r="R49" i="51"/>
  <c r="K50" i="60"/>
  <c r="K49" i="50"/>
  <c r="S50" i="60"/>
  <c r="S49" i="50"/>
  <c r="BA50" i="60"/>
  <c r="BA49" i="50"/>
  <c r="AH49" i="50"/>
  <c r="AH50" i="60"/>
  <c r="AK50" i="60"/>
  <c r="AK49" i="50"/>
  <c r="P50" i="60"/>
  <c r="P49" i="50"/>
  <c r="AB49" i="50"/>
  <c r="AB50" i="60"/>
  <c r="AQ50" i="60"/>
  <c r="AQ49" i="50"/>
  <c r="AT50" i="60"/>
  <c r="AT49" i="50"/>
  <c r="T50" i="60"/>
  <c r="T49" i="50"/>
  <c r="AJ50" i="60"/>
  <c r="AJ49" i="50"/>
  <c r="H50" i="60"/>
  <c r="H49" i="50"/>
  <c r="AG49" i="50"/>
  <c r="AG50" i="60"/>
  <c r="AI49" i="50"/>
  <c r="AI50" i="60"/>
  <c r="AD49" i="50"/>
  <c r="AD50" i="60"/>
  <c r="V50" i="60"/>
  <c r="V49" i="50"/>
  <c r="Z50" i="60"/>
  <c r="Z49" i="50"/>
  <c r="Y50" i="60"/>
  <c r="Y49" i="50"/>
  <c r="AC50" i="60"/>
  <c r="AC49" i="50"/>
  <c r="E49" i="50"/>
  <c r="E50" i="60"/>
  <c r="W50" i="60"/>
  <c r="W49" i="50"/>
  <c r="L49" i="50"/>
  <c r="L50" i="60"/>
  <c r="AU50" i="60"/>
  <c r="AU49" i="50"/>
  <c r="AL50" i="60"/>
  <c r="AL49" i="50"/>
  <c r="U50" i="60"/>
  <c r="U49" i="50"/>
  <c r="O49" i="50"/>
  <c r="O50" i="60"/>
  <c r="AN50" i="60"/>
  <c r="AN49" i="50"/>
  <c r="AM50" i="60"/>
  <c r="AM49" i="50"/>
  <c r="Q49" i="50"/>
  <c r="Q50" i="60"/>
  <c r="AP50" i="60"/>
  <c r="AP49" i="50"/>
  <c r="BB50" i="60"/>
  <c r="BB49" i="50"/>
  <c r="AF50" i="60"/>
  <c r="AF49" i="50"/>
  <c r="AA50" i="60"/>
  <c r="AA49" i="50"/>
  <c r="I50" i="60"/>
  <c r="I49" i="50"/>
  <c r="AR50" i="60"/>
  <c r="AR49" i="50"/>
  <c r="J49" i="50"/>
  <c r="J50" i="60"/>
  <c r="G49" i="50"/>
  <c r="G50" i="60"/>
  <c r="AW50" i="60"/>
  <c r="AW49" i="50"/>
  <c r="AV49" i="50"/>
  <c r="AV50" i="60"/>
  <c r="F49" i="50"/>
  <c r="F50" i="60"/>
  <c r="AS50" i="60"/>
  <c r="AS49" i="50"/>
  <c r="R50" i="60"/>
  <c r="R49" i="50"/>
  <c r="X50" i="60"/>
  <c r="X49" i="50"/>
  <c r="N50" i="60"/>
  <c r="N49" i="50"/>
  <c r="AE50" i="60"/>
  <c r="AE49" i="50"/>
  <c r="M49" i="50"/>
  <c r="M50" i="60"/>
  <c r="AZ50" i="60"/>
  <c r="AZ49" i="50"/>
  <c r="AX49" i="50"/>
  <c r="AX50" i="60"/>
  <c r="AY50" i="60"/>
  <c r="AY49" i="50"/>
  <c r="AO50" i="60"/>
  <c r="AO49" i="50"/>
  <c r="AS50" i="59"/>
  <c r="AS49" i="49"/>
  <c r="I50" i="59"/>
  <c r="I49" i="49"/>
  <c r="AL50" i="59"/>
  <c r="AL49" i="49"/>
  <c r="U50" i="59"/>
  <c r="U49" i="49"/>
  <c r="E50" i="59"/>
  <c r="E49" i="49"/>
  <c r="AO50" i="59"/>
  <c r="AO49" i="49"/>
  <c r="AH50" i="59"/>
  <c r="AH49" i="49"/>
  <c r="L50" i="59"/>
  <c r="L49" i="49"/>
  <c r="AE50" i="59"/>
  <c r="AE49" i="49"/>
  <c r="N50" i="59"/>
  <c r="N49" i="49"/>
  <c r="AU50" i="59"/>
  <c r="AU49" i="49"/>
  <c r="AK50" i="59"/>
  <c r="AK49" i="49"/>
  <c r="M50" i="59"/>
  <c r="M49" i="49"/>
  <c r="W50" i="59"/>
  <c r="W49" i="49"/>
  <c r="R50" i="59"/>
  <c r="R49" i="49"/>
  <c r="AD49" i="49"/>
  <c r="AD50" i="59"/>
  <c r="AR50" i="59"/>
  <c r="AR49" i="49"/>
  <c r="AJ50" i="59"/>
  <c r="AJ49" i="49"/>
  <c r="H50" i="59"/>
  <c r="H49" i="49"/>
  <c r="AG50" i="59"/>
  <c r="AG49" i="49"/>
  <c r="O50" i="59"/>
  <c r="O49" i="49"/>
  <c r="AV50" i="59"/>
  <c r="AV49" i="49"/>
  <c r="AC50" i="59"/>
  <c r="AC49" i="49"/>
  <c r="AP50" i="59"/>
  <c r="AP49" i="49"/>
  <c r="S49" i="49"/>
  <c r="S50" i="59"/>
  <c r="Y50" i="59"/>
  <c r="Y49" i="49"/>
  <c r="K50" i="59"/>
  <c r="K49" i="49"/>
  <c r="AF50" i="59"/>
  <c r="AF49" i="49"/>
  <c r="AA50" i="59"/>
  <c r="AA49" i="49"/>
  <c r="AT49" i="49"/>
  <c r="AT50" i="59"/>
  <c r="T50" i="59"/>
  <c r="T49" i="49"/>
  <c r="AX50" i="59"/>
  <c r="AX49" i="49"/>
  <c r="AB50" i="59"/>
  <c r="AB49" i="49"/>
  <c r="V50" i="59"/>
  <c r="V49" i="49"/>
  <c r="F50" i="59"/>
  <c r="F49" i="49"/>
  <c r="AW50" i="59"/>
  <c r="AW49" i="49"/>
  <c r="AZ50" i="59"/>
  <c r="AZ49" i="49"/>
  <c r="BB50" i="59"/>
  <c r="BB49" i="49"/>
  <c r="AQ50" i="59"/>
  <c r="AQ49" i="49"/>
  <c r="J50" i="59"/>
  <c r="J49" i="49"/>
  <c r="G50" i="59"/>
  <c r="G49" i="49"/>
  <c r="AI50" i="59"/>
  <c r="AI49" i="49"/>
  <c r="Q50" i="59"/>
  <c r="Q49" i="49"/>
  <c r="P50" i="59"/>
  <c r="P49" i="49"/>
  <c r="AM50" i="59"/>
  <c r="AM49" i="49"/>
  <c r="AN50" i="59"/>
  <c r="AN49" i="49"/>
  <c r="BA50" i="59"/>
  <c r="BA49" i="49"/>
  <c r="Z50" i="59"/>
  <c r="Z49" i="49"/>
  <c r="X50" i="59"/>
  <c r="X49" i="49"/>
  <c r="AY50" i="59"/>
  <c r="AY49" i="49"/>
  <c r="Z50" i="58"/>
  <c r="I50" i="58"/>
  <c r="K50" i="58"/>
  <c r="AJ50" i="58"/>
  <c r="G50" i="58"/>
  <c r="O50" i="58"/>
  <c r="AH50" i="58"/>
  <c r="M50" i="58"/>
  <c r="T50" i="58"/>
  <c r="AB50" i="58"/>
  <c r="AS50" i="58"/>
  <c r="X50" i="58"/>
  <c r="AF50" i="58"/>
  <c r="AQ50" i="58"/>
  <c r="AV50" i="58"/>
  <c r="AC50" i="58"/>
  <c r="AK50" i="58"/>
  <c r="BB50" i="58"/>
  <c r="AO50" i="58"/>
  <c r="AW50" i="58"/>
  <c r="E50" i="58"/>
  <c r="V50" i="58"/>
  <c r="AL50" i="58"/>
  <c r="AT50" i="58"/>
  <c r="P50" i="58"/>
  <c r="AP50" i="58"/>
  <c r="N50" i="58"/>
  <c r="L50" i="58"/>
  <c r="AU50" i="58"/>
  <c r="H50" i="58"/>
  <c r="AG50" i="58"/>
  <c r="AE50" i="58"/>
  <c r="W50" i="58"/>
  <c r="U50" i="58"/>
  <c r="Q50" i="58"/>
  <c r="Y50" i="58"/>
  <c r="AA50" i="58"/>
  <c r="AI50" i="58"/>
  <c r="AN50" i="58"/>
  <c r="AD50" i="58"/>
  <c r="J50" i="58"/>
  <c r="AY50" i="58"/>
  <c r="AR50" i="58"/>
  <c r="AZ50" i="58"/>
  <c r="R50" i="58"/>
  <c r="AM50" i="58"/>
  <c r="AX50" i="58"/>
  <c r="S50" i="58"/>
  <c r="BA50" i="58"/>
  <c r="F50" i="58"/>
  <c r="U50" i="57"/>
  <c r="E50" i="57"/>
  <c r="AI50" i="57"/>
  <c r="AF36" i="1"/>
  <c r="AF40" i="1" s="1"/>
  <c r="AF41" i="1" s="1"/>
  <c r="L50" i="57"/>
  <c r="AN50" i="57"/>
  <c r="AK36" i="1"/>
  <c r="AK40" i="1" s="1"/>
  <c r="AK41" i="1" s="1"/>
  <c r="T50" i="57"/>
  <c r="AF50" i="57"/>
  <c r="AC36" i="1"/>
  <c r="AC40" i="1" s="1"/>
  <c r="AC41" i="1" s="1"/>
  <c r="AX50" i="57"/>
  <c r="AU36" i="1"/>
  <c r="AU40" i="1" s="1"/>
  <c r="AU41" i="1" s="1"/>
  <c r="P50" i="57"/>
  <c r="AY50" i="57"/>
  <c r="AV36" i="1"/>
  <c r="AV40" i="1" s="1"/>
  <c r="AV41" i="1" s="1"/>
  <c r="AT36" i="1"/>
  <c r="AT40" i="1" s="1"/>
  <c r="AT41" i="1" s="1"/>
  <c r="AW50" i="57"/>
  <c r="AG50" i="57"/>
  <c r="AD36" i="1"/>
  <c r="AD40" i="1" s="1"/>
  <c r="AD41" i="1" s="1"/>
  <c r="AC50" i="57"/>
  <c r="Z36" i="1"/>
  <c r="Z40" i="1" s="1"/>
  <c r="Z41" i="1" s="1"/>
  <c r="AE50" i="57"/>
  <c r="AB36" i="1"/>
  <c r="AB40" i="1" s="1"/>
  <c r="AB41" i="1" s="1"/>
  <c r="G50" i="57"/>
  <c r="Y50" i="57"/>
  <c r="BA50" i="57"/>
  <c r="AX36" i="1"/>
  <c r="AX40" i="1" s="1"/>
  <c r="AX41" i="1" s="1"/>
  <c r="AA50" i="57"/>
  <c r="X36" i="1"/>
  <c r="X40" i="1" s="1"/>
  <c r="X41" i="1" s="1"/>
  <c r="AU50" i="57"/>
  <c r="AR36" i="1"/>
  <c r="AR40" i="1" s="1"/>
  <c r="AR41" i="1" s="1"/>
  <c r="J50" i="57"/>
  <c r="N50" i="57"/>
  <c r="AL36" i="1"/>
  <c r="AL40" i="1" s="1"/>
  <c r="AL41" i="1" s="1"/>
  <c r="AO50" i="57"/>
  <c r="AT50" i="57"/>
  <c r="AQ36" i="1"/>
  <c r="AQ40" i="1" s="1"/>
  <c r="AQ41" i="1" s="1"/>
  <c r="AE36" i="1"/>
  <c r="AE40" i="1" s="1"/>
  <c r="AE41" i="1" s="1"/>
  <c r="AH50" i="57"/>
  <c r="AZ50" i="57"/>
  <c r="AW36" i="1"/>
  <c r="AW40" i="1" s="1"/>
  <c r="AW41" i="1" s="1"/>
  <c r="AJ50" i="57"/>
  <c r="AG36" i="1"/>
  <c r="AG40" i="1" s="1"/>
  <c r="AG41" i="1" s="1"/>
  <c r="AR50" i="57"/>
  <c r="AO36" i="1"/>
  <c r="AO40" i="1" s="1"/>
  <c r="AO41" i="1" s="1"/>
  <c r="M50" i="57"/>
  <c r="AP50" i="57"/>
  <c r="AM36" i="1"/>
  <c r="AM40" i="1" s="1"/>
  <c r="AM41" i="1" s="1"/>
  <c r="AS50" i="57"/>
  <c r="AP36" i="1"/>
  <c r="AP40" i="1" s="1"/>
  <c r="AP41" i="1" s="1"/>
  <c r="AL50" i="57"/>
  <c r="AI36" i="1"/>
  <c r="AI40" i="1" s="1"/>
  <c r="AI41" i="1" s="1"/>
  <c r="K50" i="57"/>
  <c r="AQ50" i="57"/>
  <c r="AN36" i="1"/>
  <c r="AN40" i="1" s="1"/>
  <c r="AN41" i="1" s="1"/>
  <c r="S50" i="57"/>
  <c r="AV50" i="57"/>
  <c r="AS36" i="1"/>
  <c r="AS40" i="1" s="1"/>
  <c r="AS41" i="1" s="1"/>
  <c r="Z50" i="57"/>
  <c r="W36" i="1"/>
  <c r="W40" i="1" s="1"/>
  <c r="W41" i="1" s="1"/>
  <c r="AH36" i="1"/>
  <c r="AH40" i="1" s="1"/>
  <c r="AH41" i="1" s="1"/>
  <c r="AK50" i="57"/>
  <c r="O50" i="57"/>
  <c r="AD50" i="57"/>
  <c r="AA36" i="1"/>
  <c r="AA40" i="1" s="1"/>
  <c r="AA41" i="1" s="1"/>
  <c r="Q50" i="57"/>
  <c r="AB50" i="57"/>
  <c r="Y36" i="1"/>
  <c r="Y40" i="1" s="1"/>
  <c r="Y41" i="1" s="1"/>
  <c r="W50" i="57"/>
  <c r="R50" i="57"/>
  <c r="X50" i="57"/>
  <c r="V50" i="57"/>
  <c r="F50" i="57"/>
  <c r="AM50" i="57"/>
  <c r="AJ36" i="1"/>
  <c r="AJ40" i="1" s="1"/>
  <c r="AJ41" i="1" s="1"/>
  <c r="BB50" i="57"/>
  <c r="AY36" i="1"/>
  <c r="AY40" i="1" s="1"/>
  <c r="AY41" i="1" s="1"/>
  <c r="I50" i="57"/>
  <c r="H50" i="57"/>
  <c r="AZ50" i="56"/>
  <c r="T50" i="56"/>
  <c r="AK50" i="56"/>
  <c r="AS50" i="56"/>
  <c r="X50" i="56"/>
  <c r="F50" i="56"/>
  <c r="W50" i="56"/>
  <c r="R50" i="56"/>
  <c r="AJ50" i="56"/>
  <c r="AC50" i="56"/>
  <c r="AT50" i="56"/>
  <c r="BB50" i="56"/>
  <c r="AO50" i="56"/>
  <c r="O50" i="56"/>
  <c r="AN50" i="56"/>
  <c r="AX50" i="56"/>
  <c r="G50" i="56"/>
  <c r="AL50" i="56"/>
  <c r="H50" i="56"/>
  <c r="P50" i="56"/>
  <c r="Z50" i="56"/>
  <c r="AF50" i="56"/>
  <c r="U50" i="56"/>
  <c r="N50" i="56"/>
  <c r="AU50" i="56"/>
  <c r="Y50" i="56"/>
  <c r="AG50" i="56"/>
  <c r="J50" i="56"/>
  <c r="AW50" i="56"/>
  <c r="AY50" i="56"/>
  <c r="AV50" i="56"/>
  <c r="Q50" i="56"/>
  <c r="AH50" i="56"/>
  <c r="AA50" i="56"/>
  <c r="AP50" i="56"/>
  <c r="AD50" i="56"/>
  <c r="M50" i="56"/>
  <c r="AB50" i="56"/>
  <c r="L50" i="56"/>
  <c r="AM50" i="56"/>
  <c r="AR50" i="56"/>
  <c r="I50" i="56"/>
  <c r="AQ50" i="56"/>
  <c r="V50" i="56"/>
  <c r="K50" i="56"/>
  <c r="S50" i="56"/>
  <c r="BA50" i="56"/>
  <c r="AI50" i="56"/>
  <c r="E50" i="56"/>
  <c r="AE50" i="56"/>
  <c r="AC7" i="62"/>
  <c r="AC7" i="52" s="1"/>
  <c r="AK7" i="62"/>
  <c r="AK7" i="52" s="1"/>
  <c r="AS7" i="62"/>
  <c r="AS7" i="52" s="1"/>
  <c r="BA7" i="62"/>
  <c r="BA7" i="52" s="1"/>
  <c r="AW7" i="62"/>
  <c r="AW7" i="52" s="1"/>
  <c r="AD7" i="62"/>
  <c r="AD7" i="52" s="1"/>
  <c r="AL7" i="62"/>
  <c r="AL7" i="52" s="1"/>
  <c r="AT7" i="62"/>
  <c r="AT7" i="52" s="1"/>
  <c r="BB7" i="62"/>
  <c r="BB7" i="52" s="1"/>
  <c r="AO7" i="62"/>
  <c r="AO7" i="52" s="1"/>
  <c r="AE7" i="62"/>
  <c r="AE7" i="52" s="1"/>
  <c r="AM7" i="62"/>
  <c r="AM7" i="52" s="1"/>
  <c r="AU7" i="62"/>
  <c r="AU7" i="52" s="1"/>
  <c r="AF7" i="62"/>
  <c r="AF7" i="52" s="1"/>
  <c r="AN7" i="62"/>
  <c r="AN7" i="52" s="1"/>
  <c r="AV7" i="62"/>
  <c r="AV7" i="52" s="1"/>
  <c r="AG7" i="62"/>
  <c r="AG7" i="52" s="1"/>
  <c r="AQ7" i="62"/>
  <c r="AQ7" i="52" s="1"/>
  <c r="Z7" i="62"/>
  <c r="Z7" i="52" s="1"/>
  <c r="AR7" i="62"/>
  <c r="AR7" i="52" s="1"/>
  <c r="AI7" i="62"/>
  <c r="AI7" i="52" s="1"/>
  <c r="AA7" i="62"/>
  <c r="AA7" i="52" s="1"/>
  <c r="AX7" i="62"/>
  <c r="AX7" i="52" s="1"/>
  <c r="AJ7" i="62"/>
  <c r="AJ7" i="52" s="1"/>
  <c r="AB7" i="62"/>
  <c r="AB7" i="52" s="1"/>
  <c r="AY7" i="62"/>
  <c r="AY7" i="52" s="1"/>
  <c r="AH7" i="62"/>
  <c r="AH7" i="52" s="1"/>
  <c r="AZ7" i="62"/>
  <c r="AZ7" i="52" s="1"/>
  <c r="AP7" i="62"/>
  <c r="AP7" i="52" s="1"/>
  <c r="BB72" i="62"/>
  <c r="AN72" i="62"/>
  <c r="AT72" i="62"/>
  <c r="AL72" i="62"/>
  <c r="AJ72" i="62"/>
  <c r="AR72" i="62"/>
  <c r="AH72" i="62"/>
  <c r="AM72" i="62"/>
  <c r="AS72" i="62"/>
  <c r="AX72" i="62"/>
  <c r="AW72" i="62"/>
  <c r="AG72" i="62"/>
  <c r="AA72" i="62"/>
  <c r="Z72" i="62"/>
  <c r="AY72" i="62"/>
  <c r="AZ72" i="62"/>
  <c r="AI72" i="62"/>
  <c r="AV72" i="62"/>
  <c r="AP72" i="62"/>
  <c r="AQ72" i="62"/>
  <c r="AO72" i="62"/>
  <c r="AU72" i="62"/>
  <c r="AF72" i="62"/>
  <c r="AB72" i="62"/>
  <c r="AD72" i="62"/>
  <c r="BA72" i="62"/>
  <c r="AE72" i="62"/>
  <c r="AK72" i="62"/>
  <c r="AC72" i="62"/>
  <c r="AL91" i="62"/>
  <c r="BB91" i="62"/>
  <c r="AW91" i="62"/>
  <c r="AH91" i="62"/>
  <c r="AG91" i="62"/>
  <c r="AK91" i="62"/>
  <c r="AM91" i="62"/>
  <c r="AS91" i="62"/>
  <c r="AB91" i="62"/>
  <c r="AQ91" i="62"/>
  <c r="AF91" i="62"/>
  <c r="BA91" i="62"/>
  <c r="AD91" i="62"/>
  <c r="AX91" i="62"/>
  <c r="AC91" i="62"/>
  <c r="AP91" i="62"/>
  <c r="AN91" i="62"/>
  <c r="AI91" i="62"/>
  <c r="AY91" i="62"/>
  <c r="AJ91" i="62"/>
  <c r="AE91" i="62"/>
  <c r="AO91" i="62"/>
  <c r="AT91" i="62"/>
  <c r="AV91" i="62"/>
  <c r="Z91" i="62"/>
  <c r="AU91" i="62"/>
  <c r="AR91" i="62"/>
  <c r="AZ91" i="62"/>
  <c r="AA91" i="62"/>
  <c r="AA10" i="62"/>
  <c r="AA10" i="52" s="1"/>
  <c r="AI10" i="62"/>
  <c r="AI10" i="52" s="1"/>
  <c r="AQ10" i="62"/>
  <c r="AQ10" i="52" s="1"/>
  <c r="AY10" i="62"/>
  <c r="AY10" i="52" s="1"/>
  <c r="AM10" i="62"/>
  <c r="AM10" i="52" s="1"/>
  <c r="AU10" i="62"/>
  <c r="AU10" i="52" s="1"/>
  <c r="AB10" i="62"/>
  <c r="AB10" i="52" s="1"/>
  <c r="AJ10" i="62"/>
  <c r="AJ10" i="52" s="1"/>
  <c r="AR10" i="62"/>
  <c r="AR10" i="52" s="1"/>
  <c r="AZ10" i="62"/>
  <c r="AZ10" i="52" s="1"/>
  <c r="AC10" i="62"/>
  <c r="AC10" i="52" s="1"/>
  <c r="AK10" i="62"/>
  <c r="AK10" i="52" s="1"/>
  <c r="AS10" i="62"/>
  <c r="AS10" i="52" s="1"/>
  <c r="BA10" i="62"/>
  <c r="BA10" i="52" s="1"/>
  <c r="AD10" i="62"/>
  <c r="AD10" i="52" s="1"/>
  <c r="AL10" i="62"/>
  <c r="AL10" i="52" s="1"/>
  <c r="AT10" i="62"/>
  <c r="AT10" i="52" s="1"/>
  <c r="BB10" i="62"/>
  <c r="BB10" i="52" s="1"/>
  <c r="AE10" i="62"/>
  <c r="AE10" i="52" s="1"/>
  <c r="AP10" i="62"/>
  <c r="AP10" i="52" s="1"/>
  <c r="AV10" i="62"/>
  <c r="AV10" i="52" s="1"/>
  <c r="AN10" i="62"/>
  <c r="AN10" i="52" s="1"/>
  <c r="Z10" i="62"/>
  <c r="Z10" i="52" s="1"/>
  <c r="AW10" i="62"/>
  <c r="AW10" i="52" s="1"/>
  <c r="AO10" i="62"/>
  <c r="AO10" i="52" s="1"/>
  <c r="AF10" i="62"/>
  <c r="AF10" i="52" s="1"/>
  <c r="AX10" i="62"/>
  <c r="AX10" i="52" s="1"/>
  <c r="AG10" i="62"/>
  <c r="AG10" i="52" s="1"/>
  <c r="AH10" i="62"/>
  <c r="AH10" i="52" s="1"/>
  <c r="AG13" i="62"/>
  <c r="AG13" i="52" s="1"/>
  <c r="AO13" i="62"/>
  <c r="AO13" i="52" s="1"/>
  <c r="AW13" i="62"/>
  <c r="AW13" i="52" s="1"/>
  <c r="AK13" i="62"/>
  <c r="AK13" i="52" s="1"/>
  <c r="BA13" i="62"/>
  <c r="BA13" i="52" s="1"/>
  <c r="Z13" i="62"/>
  <c r="Z13" i="52" s="1"/>
  <c r="AH13" i="62"/>
  <c r="AH13" i="52" s="1"/>
  <c r="AP13" i="62"/>
  <c r="AP13" i="52" s="1"/>
  <c r="AX13" i="62"/>
  <c r="AX13" i="52" s="1"/>
  <c r="AA13" i="62"/>
  <c r="AA13" i="52" s="1"/>
  <c r="AI13" i="62"/>
  <c r="AI13" i="52" s="1"/>
  <c r="AQ13" i="62"/>
  <c r="AQ13" i="52" s="1"/>
  <c r="AY13" i="62"/>
  <c r="AY13" i="52" s="1"/>
  <c r="AB13" i="62"/>
  <c r="AB13" i="52" s="1"/>
  <c r="AJ13" i="62"/>
  <c r="AJ13" i="52" s="1"/>
  <c r="AR13" i="62"/>
  <c r="AR13" i="52" s="1"/>
  <c r="AZ13" i="62"/>
  <c r="AZ13" i="52" s="1"/>
  <c r="AC13" i="62"/>
  <c r="AC13" i="52" s="1"/>
  <c r="AS13" i="62"/>
  <c r="AS13" i="52" s="1"/>
  <c r="AU13" i="62"/>
  <c r="AU13" i="52" s="1"/>
  <c r="AN13" i="62"/>
  <c r="AN13" i="52" s="1"/>
  <c r="AT13" i="62"/>
  <c r="AT13" i="52" s="1"/>
  <c r="AD13" i="62"/>
  <c r="AD13" i="52" s="1"/>
  <c r="AV13" i="62"/>
  <c r="AV13" i="52" s="1"/>
  <c r="AE13" i="62"/>
  <c r="AE13" i="52" s="1"/>
  <c r="BB13" i="62"/>
  <c r="BB13" i="52" s="1"/>
  <c r="AF13" i="62"/>
  <c r="AF13" i="52" s="1"/>
  <c r="AL13" i="62"/>
  <c r="AL13" i="52" s="1"/>
  <c r="AM13" i="62"/>
  <c r="AM13" i="52" s="1"/>
  <c r="AR68" i="62"/>
  <c r="AO68" i="62"/>
  <c r="AN68" i="62"/>
  <c r="AT68" i="62"/>
  <c r="AJ68" i="62"/>
  <c r="AU68" i="62"/>
  <c r="AW68" i="62"/>
  <c r="AH68" i="62"/>
  <c r="AE68" i="62"/>
  <c r="AX68" i="62"/>
  <c r="AA68" i="62"/>
  <c r="BB68" i="62"/>
  <c r="AG68" i="62"/>
  <c r="AS68" i="62"/>
  <c r="AZ68" i="62"/>
  <c r="AD68" i="62"/>
  <c r="AI68" i="62"/>
  <c r="BA68" i="62"/>
  <c r="AV68" i="62"/>
  <c r="AY68" i="62"/>
  <c r="AM68" i="62"/>
  <c r="Z68" i="62"/>
  <c r="AL68" i="62"/>
  <c r="AB68" i="62"/>
  <c r="AF68" i="62"/>
  <c r="AK68" i="62"/>
  <c r="AC68" i="62"/>
  <c r="AQ68" i="62"/>
  <c r="AP68" i="62"/>
  <c r="AE76" i="62"/>
  <c r="AY76" i="62"/>
  <c r="AX76" i="62"/>
  <c r="AM76" i="62"/>
  <c r="AO76" i="62"/>
  <c r="AA76" i="62"/>
  <c r="AT76" i="62"/>
  <c r="AJ76" i="62"/>
  <c r="AW76" i="62"/>
  <c r="BA76" i="62"/>
  <c r="AI76" i="62"/>
  <c r="AB76" i="62"/>
  <c r="AK76" i="62"/>
  <c r="AN76" i="62"/>
  <c r="AH76" i="62"/>
  <c r="AR76" i="62"/>
  <c r="AQ76" i="62"/>
  <c r="AL76" i="62"/>
  <c r="Z76" i="62"/>
  <c r="BB76" i="62"/>
  <c r="AS76" i="62"/>
  <c r="AZ76" i="62"/>
  <c r="AG76" i="62"/>
  <c r="AP76" i="62"/>
  <c r="AF76" i="62"/>
  <c r="AC76" i="62"/>
  <c r="AV76" i="62"/>
  <c r="AD76" i="62"/>
  <c r="AU76" i="62"/>
  <c r="AK84" i="62"/>
  <c r="AF84" i="62"/>
  <c r="AN84" i="62"/>
  <c r="AU84" i="62"/>
  <c r="BB84" i="62"/>
  <c r="AE84" i="62"/>
  <c r="AM84" i="62"/>
  <c r="AA84" i="62"/>
  <c r="AX84" i="62"/>
  <c r="AP84" i="62"/>
  <c r="AZ84" i="62"/>
  <c r="AI84" i="62"/>
  <c r="AG84" i="62"/>
  <c r="BA84" i="62"/>
  <c r="AC84" i="62"/>
  <c r="AR84" i="62"/>
  <c r="AT84" i="62"/>
  <c r="AO84" i="62"/>
  <c r="AQ84" i="62"/>
  <c r="AV84" i="62"/>
  <c r="AW84" i="62"/>
  <c r="AH84" i="62"/>
  <c r="AS84" i="62"/>
  <c r="Z84" i="62"/>
  <c r="AY84" i="62"/>
  <c r="AD84" i="62"/>
  <c r="AB84" i="62"/>
  <c r="AL84" i="62"/>
  <c r="AJ84" i="62"/>
  <c r="AI99" i="62"/>
  <c r="AK99" i="62"/>
  <c r="AZ99" i="62"/>
  <c r="AC99" i="62"/>
  <c r="BA99" i="62"/>
  <c r="AL99" i="62"/>
  <c r="AJ99" i="62"/>
  <c r="AG99" i="62"/>
  <c r="AW99" i="62"/>
  <c r="AO99" i="62"/>
  <c r="AN99" i="62"/>
  <c r="AE99" i="62"/>
  <c r="BB99" i="62"/>
  <c r="Z99" i="62"/>
  <c r="AB99" i="62"/>
  <c r="AP99" i="62"/>
  <c r="AU99" i="62"/>
  <c r="AM99" i="62"/>
  <c r="AH99" i="62"/>
  <c r="AA99" i="62"/>
  <c r="AT99" i="62"/>
  <c r="AR99" i="62"/>
  <c r="AS99" i="62"/>
  <c r="AF99" i="62"/>
  <c r="AX99" i="62"/>
  <c r="AY99" i="62"/>
  <c r="AQ99" i="62"/>
  <c r="AD99" i="62"/>
  <c r="AV99" i="62"/>
  <c r="AO115" i="62"/>
  <c r="BB115" i="62"/>
  <c r="AG115" i="62"/>
  <c r="AN115" i="62"/>
  <c r="BA115" i="62"/>
  <c r="AL115" i="62"/>
  <c r="AQ115" i="62"/>
  <c r="AH115" i="62"/>
  <c r="AC115" i="62"/>
  <c r="AV115" i="62"/>
  <c r="AY115" i="62"/>
  <c r="AX115" i="62"/>
  <c r="AI115" i="62"/>
  <c r="AB115" i="62"/>
  <c r="AT115" i="62"/>
  <c r="AF115" i="62"/>
  <c r="AU115" i="62"/>
  <c r="AJ115" i="62"/>
  <c r="AM115" i="62"/>
  <c r="Z115" i="62"/>
  <c r="AW115" i="62"/>
  <c r="AA115" i="62"/>
  <c r="AZ115" i="62"/>
  <c r="AP115" i="62"/>
  <c r="AR115" i="62"/>
  <c r="AE115" i="62"/>
  <c r="AD115" i="62"/>
  <c r="AK115" i="62"/>
  <c r="AS115" i="62"/>
  <c r="AJ80" i="62"/>
  <c r="AG80" i="62"/>
  <c r="AS80" i="62"/>
  <c r="AK80" i="62"/>
  <c r="AR80" i="62"/>
  <c r="AA80" i="62"/>
  <c r="AF80" i="62"/>
  <c r="AN80" i="62"/>
  <c r="AW80" i="62"/>
  <c r="AY80" i="62"/>
  <c r="Z80" i="62"/>
  <c r="AM80" i="62"/>
  <c r="AX80" i="62"/>
  <c r="AI80" i="62"/>
  <c r="AP80" i="62"/>
  <c r="BB80" i="62"/>
  <c r="AL80" i="62"/>
  <c r="AD80" i="62"/>
  <c r="AV80" i="62"/>
  <c r="AQ80" i="62"/>
  <c r="AE80" i="62"/>
  <c r="AH80" i="62"/>
  <c r="BA80" i="62"/>
  <c r="AT80" i="62"/>
  <c r="AU80" i="62"/>
  <c r="AC80" i="62"/>
  <c r="AZ80" i="62"/>
  <c r="AO80" i="62"/>
  <c r="AB80" i="62"/>
  <c r="AW88" i="62"/>
  <c r="AS88" i="62"/>
  <c r="AA88" i="62"/>
  <c r="AE88" i="62"/>
  <c r="AH88" i="62"/>
  <c r="AR88" i="62"/>
  <c r="AG88" i="62"/>
  <c r="BB88" i="62"/>
  <c r="AO88" i="62"/>
  <c r="AD88" i="62"/>
  <c r="AB88" i="62"/>
  <c r="AK88" i="62"/>
  <c r="AT88" i="62"/>
  <c r="AC88" i="62"/>
  <c r="AP88" i="62"/>
  <c r="AN88" i="62"/>
  <c r="AU88" i="62"/>
  <c r="AJ88" i="62"/>
  <c r="AZ88" i="62"/>
  <c r="AV88" i="62"/>
  <c r="Z88" i="62"/>
  <c r="AY88" i="62"/>
  <c r="AI88" i="62"/>
  <c r="AL88" i="62"/>
  <c r="AF88" i="62"/>
  <c r="AX88" i="62"/>
  <c r="AQ88" i="62"/>
  <c r="BA88" i="62"/>
  <c r="AM88" i="62"/>
  <c r="AU103" i="62"/>
  <c r="BA103" i="62"/>
  <c r="AW103" i="62"/>
  <c r="AN103" i="62"/>
  <c r="AD103" i="62"/>
  <c r="AX103" i="62"/>
  <c r="AI103" i="62"/>
  <c r="AQ103" i="62"/>
  <c r="AF103" i="62"/>
  <c r="AJ103" i="62"/>
  <c r="AY103" i="62"/>
  <c r="AC103" i="62"/>
  <c r="Z103" i="62"/>
  <c r="AP103" i="62"/>
  <c r="AA103" i="62"/>
  <c r="AG103" i="62"/>
  <c r="AK103" i="62"/>
  <c r="AZ103" i="62"/>
  <c r="AV103" i="62"/>
  <c r="AH103" i="62"/>
  <c r="AR103" i="62"/>
  <c r="AO103" i="62"/>
  <c r="AB103" i="62"/>
  <c r="AS103" i="62"/>
  <c r="AM103" i="62"/>
  <c r="AL103" i="62"/>
  <c r="AE103" i="62"/>
  <c r="BB103" i="62"/>
  <c r="AT103" i="62"/>
  <c r="AJ75" i="62"/>
  <c r="AA75" i="62"/>
  <c r="AK75" i="62"/>
  <c r="AM75" i="62"/>
  <c r="AS75" i="62"/>
  <c r="AL75" i="62"/>
  <c r="AY75" i="62"/>
  <c r="BB75" i="62"/>
  <c r="AF75" i="62"/>
  <c r="AN75" i="62"/>
  <c r="AZ75" i="62"/>
  <c r="AE75" i="62"/>
  <c r="AT75" i="62"/>
  <c r="BA75" i="62"/>
  <c r="AR75" i="62"/>
  <c r="AG75" i="62"/>
  <c r="AX75" i="62"/>
  <c r="AH75" i="62"/>
  <c r="AI75" i="62"/>
  <c r="AB75" i="62"/>
  <c r="AP75" i="62"/>
  <c r="AW75" i="62"/>
  <c r="AC75" i="62"/>
  <c r="AD75" i="62"/>
  <c r="AV75" i="62"/>
  <c r="AQ75" i="62"/>
  <c r="AU75" i="62"/>
  <c r="AO75" i="62"/>
  <c r="Z75" i="62"/>
  <c r="AG114" i="62"/>
  <c r="AP114" i="62"/>
  <c r="AJ114" i="62"/>
  <c r="AS114" i="62"/>
  <c r="AI114" i="62"/>
  <c r="BA114" i="62"/>
  <c r="AU114" i="62"/>
  <c r="AQ114" i="62"/>
  <c r="AF114" i="62"/>
  <c r="AN114" i="62"/>
  <c r="AY114" i="62"/>
  <c r="AO114" i="62"/>
  <c r="BB114" i="62"/>
  <c r="AT114" i="62"/>
  <c r="AR114" i="62"/>
  <c r="AK114" i="62"/>
  <c r="AV114" i="62"/>
  <c r="AW114" i="62"/>
  <c r="AC114" i="62"/>
  <c r="AA114" i="62"/>
  <c r="AB114" i="62"/>
  <c r="AH114" i="62"/>
  <c r="AM114" i="62"/>
  <c r="AL114" i="62"/>
  <c r="AE114" i="62"/>
  <c r="AZ114" i="62"/>
  <c r="AD114" i="62"/>
  <c r="AX114" i="62"/>
  <c r="Z114" i="62"/>
  <c r="AY70" i="62"/>
  <c r="AM70" i="62"/>
  <c r="AX70" i="62"/>
  <c r="AL70" i="62"/>
  <c r="AN70" i="62"/>
  <c r="AS70" i="62"/>
  <c r="AU70" i="62"/>
  <c r="AE70" i="62"/>
  <c r="AO70" i="62"/>
  <c r="AR70" i="62"/>
  <c r="AF70" i="62"/>
  <c r="AT70" i="62"/>
  <c r="AQ70" i="62"/>
  <c r="AG70" i="62"/>
  <c r="AV70" i="62"/>
  <c r="AW70" i="62"/>
  <c r="AH70" i="62"/>
  <c r="AA70" i="62"/>
  <c r="BA70" i="62"/>
  <c r="AZ70" i="62"/>
  <c r="BB70" i="62"/>
  <c r="AD70" i="62"/>
  <c r="AI70" i="62"/>
  <c r="Z70" i="62"/>
  <c r="AJ70" i="62"/>
  <c r="AB70" i="62"/>
  <c r="AP70" i="62"/>
  <c r="AK70" i="62"/>
  <c r="AC70" i="62"/>
  <c r="AA73" i="62"/>
  <c r="BB73" i="62"/>
  <c r="AL73" i="62"/>
  <c r="AH73" i="62"/>
  <c r="AF73" i="62"/>
  <c r="AO73" i="62"/>
  <c r="AT73" i="62"/>
  <c r="BA73" i="62"/>
  <c r="AD73" i="62"/>
  <c r="AN73" i="62"/>
  <c r="AC73" i="62"/>
  <c r="AY73" i="62"/>
  <c r="AS73" i="62"/>
  <c r="AB73" i="62"/>
  <c r="Z73" i="62"/>
  <c r="AE73" i="62"/>
  <c r="AV73" i="62"/>
  <c r="AW73" i="62"/>
  <c r="AG73" i="62"/>
  <c r="AI73" i="62"/>
  <c r="AQ73" i="62"/>
  <c r="AJ73" i="62"/>
  <c r="AR73" i="62"/>
  <c r="AM73" i="62"/>
  <c r="AZ73" i="62"/>
  <c r="AK73" i="62"/>
  <c r="AX73" i="62"/>
  <c r="AU73" i="62"/>
  <c r="AP73" i="62"/>
  <c r="AF89" i="62"/>
  <c r="BB89" i="62"/>
  <c r="AR89" i="62"/>
  <c r="AY89" i="62"/>
  <c r="AE89" i="62"/>
  <c r="AS89" i="62"/>
  <c r="AX89" i="62"/>
  <c r="AC89" i="62"/>
  <c r="AT89" i="62"/>
  <c r="AI89" i="62"/>
  <c r="AU89" i="62"/>
  <c r="AM89" i="62"/>
  <c r="AO89" i="62"/>
  <c r="AB89" i="62"/>
  <c r="AG89" i="62"/>
  <c r="BA89" i="62"/>
  <c r="AJ89" i="62"/>
  <c r="AV89" i="62"/>
  <c r="AD89" i="62"/>
  <c r="AQ89" i="62"/>
  <c r="AH89" i="62"/>
  <c r="AK89" i="62"/>
  <c r="AL89" i="62"/>
  <c r="AA89" i="62"/>
  <c r="AP89" i="62"/>
  <c r="Z89" i="62"/>
  <c r="AW89" i="62"/>
  <c r="AZ89" i="62"/>
  <c r="AN89" i="62"/>
  <c r="AW112" i="62"/>
  <c r="AX112" i="62"/>
  <c r="AO112" i="62"/>
  <c r="AS112" i="62"/>
  <c r="AY112" i="62"/>
  <c r="AP112" i="62"/>
  <c r="AF112" i="62"/>
  <c r="AM112" i="62"/>
  <c r="BB112" i="62"/>
  <c r="AL112" i="62"/>
  <c r="AJ112" i="62"/>
  <c r="AE112" i="62"/>
  <c r="AD112" i="62"/>
  <c r="AZ112" i="62"/>
  <c r="AQ112" i="62"/>
  <c r="AV112" i="62"/>
  <c r="AU112" i="62"/>
  <c r="AK112" i="62"/>
  <c r="AB112" i="62"/>
  <c r="AA112" i="62"/>
  <c r="AC112" i="62"/>
  <c r="AT112" i="62"/>
  <c r="AH112" i="62"/>
  <c r="AR112" i="62"/>
  <c r="AG112" i="62"/>
  <c r="AN112" i="62"/>
  <c r="AI112" i="62"/>
  <c r="BA112" i="62"/>
  <c r="Z112" i="62"/>
  <c r="AM71" i="62"/>
  <c r="AO71" i="62"/>
  <c r="AJ71" i="62"/>
  <c r="AY71" i="62"/>
  <c r="AS71" i="62"/>
  <c r="AF71" i="62"/>
  <c r="AE71" i="62"/>
  <c r="AW71" i="62"/>
  <c r="AG71" i="62"/>
  <c r="AA71" i="62"/>
  <c r="AZ71" i="62"/>
  <c r="AI71" i="62"/>
  <c r="AR71" i="62"/>
  <c r="AT71" i="62"/>
  <c r="AV71" i="62"/>
  <c r="AC71" i="62"/>
  <c r="AP71" i="62"/>
  <c r="AN71" i="62"/>
  <c r="BB71" i="62"/>
  <c r="AH71" i="62"/>
  <c r="AU71" i="62"/>
  <c r="Z71" i="62"/>
  <c r="AL71" i="62"/>
  <c r="AQ71" i="62"/>
  <c r="AK71" i="62"/>
  <c r="BA71" i="62"/>
  <c r="AD71" i="62"/>
  <c r="AX71" i="62"/>
  <c r="AB71" i="62"/>
  <c r="AA79" i="62"/>
  <c r="AU79" i="62"/>
  <c r="AE79" i="62"/>
  <c r="AS79" i="62"/>
  <c r="AX79" i="62"/>
  <c r="AM79" i="62"/>
  <c r="AO79" i="62"/>
  <c r="AW79" i="62"/>
  <c r="AR79" i="62"/>
  <c r="AH79" i="62"/>
  <c r="AL79" i="62"/>
  <c r="AT79" i="62"/>
  <c r="AV79" i="62"/>
  <c r="AQ79" i="62"/>
  <c r="AJ79" i="62"/>
  <c r="AF79" i="62"/>
  <c r="AP79" i="62"/>
  <c r="AC79" i="62"/>
  <c r="AZ79" i="62"/>
  <c r="AD79" i="62"/>
  <c r="AN79" i="62"/>
  <c r="AK79" i="62"/>
  <c r="AY79" i="62"/>
  <c r="BA79" i="62"/>
  <c r="AI79" i="62"/>
  <c r="AB79" i="62"/>
  <c r="Z79" i="62"/>
  <c r="AG79" i="62"/>
  <c r="BB79" i="62"/>
  <c r="AJ87" i="62"/>
  <c r="AL87" i="62"/>
  <c r="AH87" i="62"/>
  <c r="AS87" i="62"/>
  <c r="BB87" i="62"/>
  <c r="AG87" i="62"/>
  <c r="AM87" i="62"/>
  <c r="AU87" i="62"/>
  <c r="AY87" i="62"/>
  <c r="AK87" i="62"/>
  <c r="AX87" i="62"/>
  <c r="AN87" i="62"/>
  <c r="AO87" i="62"/>
  <c r="AV87" i="62"/>
  <c r="AR87" i="62"/>
  <c r="AF87" i="62"/>
  <c r="AC87" i="62"/>
  <c r="AA87" i="62"/>
  <c r="AW87" i="62"/>
  <c r="AZ87" i="62"/>
  <c r="AP87" i="62"/>
  <c r="Z87" i="62"/>
  <c r="AD87" i="62"/>
  <c r="AB87" i="62"/>
  <c r="BA87" i="62"/>
  <c r="AQ87" i="62"/>
  <c r="AE87" i="62"/>
  <c r="AI87" i="62"/>
  <c r="AT87" i="62"/>
  <c r="BB102" i="62"/>
  <c r="AF102" i="62"/>
  <c r="AX102" i="62"/>
  <c r="AS102" i="62"/>
  <c r="AN102" i="62"/>
  <c r="AV102" i="62"/>
  <c r="AI102" i="62"/>
  <c r="BA102" i="62"/>
  <c r="AK102" i="62"/>
  <c r="AY102" i="62"/>
  <c r="AZ102" i="62"/>
  <c r="AM102" i="62"/>
  <c r="AC102" i="62"/>
  <c r="AA102" i="62"/>
  <c r="AO102" i="62"/>
  <c r="AT102" i="62"/>
  <c r="AQ102" i="62"/>
  <c r="AP102" i="62"/>
  <c r="AH102" i="62"/>
  <c r="AD102" i="62"/>
  <c r="AU102" i="62"/>
  <c r="Z102" i="62"/>
  <c r="AB102" i="62"/>
  <c r="AJ102" i="62"/>
  <c r="AE102" i="62"/>
  <c r="AW102" i="62"/>
  <c r="AL102" i="62"/>
  <c r="AR102" i="62"/>
  <c r="AG102" i="62"/>
  <c r="AF92" i="62"/>
  <c r="AN92" i="62"/>
  <c r="AV92" i="62"/>
  <c r="AA93" i="62"/>
  <c r="AI93" i="62"/>
  <c r="AQ93" i="62"/>
  <c r="AY93" i="62"/>
  <c r="AD94" i="62"/>
  <c r="AL94" i="62"/>
  <c r="AT94" i="62"/>
  <c r="BB94" i="62"/>
  <c r="AG95" i="62"/>
  <c r="AO95" i="62"/>
  <c r="AW95" i="62"/>
  <c r="AB92" i="62"/>
  <c r="AE93" i="62"/>
  <c r="AH94" i="62"/>
  <c r="AK95" i="62"/>
  <c r="AG92" i="62"/>
  <c r="AO92" i="62"/>
  <c r="AW92" i="62"/>
  <c r="AB93" i="62"/>
  <c r="AJ93" i="62"/>
  <c r="AR93" i="62"/>
  <c r="AZ93" i="62"/>
  <c r="AE94" i="62"/>
  <c r="AM94" i="62"/>
  <c r="AU94" i="62"/>
  <c r="Z95" i="62"/>
  <c r="AH95" i="62"/>
  <c r="AP95" i="62"/>
  <c r="AX95" i="62"/>
  <c r="AR92" i="62"/>
  <c r="AU93" i="62"/>
  <c r="AX94" i="62"/>
  <c r="BA95" i="62"/>
  <c r="Z92" i="62"/>
  <c r="AH92" i="62"/>
  <c r="AP92" i="62"/>
  <c r="AX92" i="62"/>
  <c r="AC93" i="62"/>
  <c r="AK93" i="62"/>
  <c r="AS93" i="62"/>
  <c r="BA93" i="62"/>
  <c r="AF94" i="62"/>
  <c r="AN94" i="62"/>
  <c r="AV94" i="62"/>
  <c r="AA95" i="62"/>
  <c r="AI95" i="62"/>
  <c r="AQ95" i="62"/>
  <c r="AY95" i="62"/>
  <c r="AJ92" i="62"/>
  <c r="AM93" i="62"/>
  <c r="AP94" i="62"/>
  <c r="AS95" i="62"/>
  <c r="AA92" i="62"/>
  <c r="AI92" i="62"/>
  <c r="AQ92" i="62"/>
  <c r="AY92" i="62"/>
  <c r="AD93" i="62"/>
  <c r="AL93" i="62"/>
  <c r="AT93" i="62"/>
  <c r="BB93" i="62"/>
  <c r="AG94" i="62"/>
  <c r="AO94" i="62"/>
  <c r="AW94" i="62"/>
  <c r="AB95" i="62"/>
  <c r="AJ95" i="62"/>
  <c r="AR95" i="62"/>
  <c r="AZ95" i="62"/>
  <c r="AZ92" i="62"/>
  <c r="Z94" i="62"/>
  <c r="AC95" i="62"/>
  <c r="AL92" i="62"/>
  <c r="AF93" i="62"/>
  <c r="AX93" i="62"/>
  <c r="AR94" i="62"/>
  <c r="AL95" i="62"/>
  <c r="AD92" i="62"/>
  <c r="AV95" i="62"/>
  <c r="AK94" i="62"/>
  <c r="AW93" i="62"/>
  <c r="AM92" i="62"/>
  <c r="AG93" i="62"/>
  <c r="AA94" i="62"/>
  <c r="AS94" i="62"/>
  <c r="AM95" i="62"/>
  <c r="AO93" i="62"/>
  <c r="AJ94" i="62"/>
  <c r="AV93" i="62"/>
  <c r="AQ94" i="62"/>
  <c r="AS92" i="62"/>
  <c r="AH93" i="62"/>
  <c r="AB94" i="62"/>
  <c r="AY94" i="62"/>
  <c r="AN95" i="62"/>
  <c r="BA94" i="62"/>
  <c r="BA92" i="62"/>
  <c r="AD95" i="62"/>
  <c r="AE92" i="62"/>
  <c r="AE95" i="62"/>
  <c r="Z93" i="62"/>
  <c r="AT92" i="62"/>
  <c r="AN93" i="62"/>
  <c r="AC94" i="62"/>
  <c r="AZ94" i="62"/>
  <c r="AT95" i="62"/>
  <c r="AC92" i="62"/>
  <c r="AU92" i="62"/>
  <c r="AI94" i="62"/>
  <c r="AU95" i="62"/>
  <c r="AP93" i="62"/>
  <c r="BB92" i="62"/>
  <c r="BB95" i="62"/>
  <c r="AK92" i="62"/>
  <c r="AF95" i="62"/>
  <c r="BB83" i="62"/>
  <c r="AW83" i="62"/>
  <c r="AK83" i="62"/>
  <c r="AG83" i="62"/>
  <c r="AE83" i="62"/>
  <c r="AR83" i="62"/>
  <c r="AF83" i="62"/>
  <c r="AS83" i="62"/>
  <c r="AN83" i="62"/>
  <c r="AU83" i="62"/>
  <c r="AL83" i="62"/>
  <c r="AY83" i="62"/>
  <c r="AH83" i="62"/>
  <c r="AM83" i="62"/>
  <c r="AQ83" i="62"/>
  <c r="AJ83" i="62"/>
  <c r="AO83" i="62"/>
  <c r="AP83" i="62"/>
  <c r="AI83" i="62"/>
  <c r="AB83" i="62"/>
  <c r="Z83" i="62"/>
  <c r="AA83" i="62"/>
  <c r="AT83" i="62"/>
  <c r="BA83" i="62"/>
  <c r="AX83" i="62"/>
  <c r="AZ83" i="62"/>
  <c r="AC83" i="62"/>
  <c r="AV83" i="62"/>
  <c r="AD83" i="62"/>
  <c r="AY86" i="62"/>
  <c r="AL86" i="62"/>
  <c r="AO86" i="62"/>
  <c r="AW86" i="62"/>
  <c r="AK86" i="62"/>
  <c r="AF86" i="62"/>
  <c r="AU86" i="62"/>
  <c r="AP86" i="62"/>
  <c r="AJ86" i="62"/>
  <c r="BB86" i="62"/>
  <c r="AA86" i="62"/>
  <c r="AB86" i="62"/>
  <c r="AQ86" i="62"/>
  <c r="AG86" i="62"/>
  <c r="AX86" i="62"/>
  <c r="BA86" i="62"/>
  <c r="AI86" i="62"/>
  <c r="AS86" i="62"/>
  <c r="AE86" i="62"/>
  <c r="AR86" i="62"/>
  <c r="AC86" i="62"/>
  <c r="Z86" i="62"/>
  <c r="AM86" i="62"/>
  <c r="AZ86" i="62"/>
  <c r="AN86" i="62"/>
  <c r="AT86" i="62"/>
  <c r="AD86" i="62"/>
  <c r="AV86" i="62"/>
  <c r="AH86" i="62"/>
  <c r="AC101" i="62"/>
  <c r="AF101" i="62"/>
  <c r="AL101" i="62"/>
  <c r="AN101" i="62"/>
  <c r="AZ101" i="62"/>
  <c r="AI101" i="62"/>
  <c r="AJ101" i="62"/>
  <c r="AA101" i="62"/>
  <c r="AG101" i="62"/>
  <c r="AD101" i="62"/>
  <c r="AW101" i="62"/>
  <c r="AO101" i="62"/>
  <c r="AE101" i="62"/>
  <c r="BB101" i="62"/>
  <c r="AK101" i="62"/>
  <c r="AX101" i="62"/>
  <c r="AT101" i="62"/>
  <c r="AV101" i="62"/>
  <c r="AU101" i="62"/>
  <c r="AY101" i="62"/>
  <c r="Z101" i="62"/>
  <c r="AS101" i="62"/>
  <c r="AM101" i="62"/>
  <c r="BA101" i="62"/>
  <c r="AP101" i="62"/>
  <c r="AQ101" i="62"/>
  <c r="AH101" i="62"/>
  <c r="AB101" i="62"/>
  <c r="AR101" i="62"/>
  <c r="AH81" i="62"/>
  <c r="AK81" i="62"/>
  <c r="AW81" i="62"/>
  <c r="AG81" i="62"/>
  <c r="AN81" i="62"/>
  <c r="AJ81" i="62"/>
  <c r="AR81" i="62"/>
  <c r="BB81" i="62"/>
  <c r="AU81" i="62"/>
  <c r="AL81" i="62"/>
  <c r="AC81" i="62"/>
  <c r="AV81" i="62"/>
  <c r="AZ81" i="62"/>
  <c r="AT81" i="62"/>
  <c r="BA81" i="62"/>
  <c r="AI81" i="62"/>
  <c r="AB81" i="62"/>
  <c r="AE81" i="62"/>
  <c r="AY81" i="62"/>
  <c r="AO81" i="62"/>
  <c r="AP81" i="62"/>
  <c r="AF81" i="62"/>
  <c r="AD81" i="62"/>
  <c r="AM81" i="62"/>
  <c r="AA81" i="62"/>
  <c r="AQ81" i="62"/>
  <c r="AS81" i="62"/>
  <c r="Z81" i="62"/>
  <c r="AX81" i="62"/>
  <c r="AE16" i="62"/>
  <c r="AE16" i="52" s="1"/>
  <c r="AM16" i="62"/>
  <c r="AM16" i="52" s="1"/>
  <c r="AU16" i="62"/>
  <c r="AU16" i="52" s="1"/>
  <c r="AQ16" i="62"/>
  <c r="AQ16" i="52" s="1"/>
  <c r="AF16" i="62"/>
  <c r="AF16" i="52" s="1"/>
  <c r="AN16" i="62"/>
  <c r="AN16" i="52" s="1"/>
  <c r="AV16" i="62"/>
  <c r="AV16" i="52" s="1"/>
  <c r="AG16" i="62"/>
  <c r="AG16" i="52" s="1"/>
  <c r="AO16" i="62"/>
  <c r="AO16" i="52" s="1"/>
  <c r="AW16" i="62"/>
  <c r="AW16" i="52" s="1"/>
  <c r="Z16" i="62"/>
  <c r="Z16" i="52" s="1"/>
  <c r="AH16" i="62"/>
  <c r="AH16" i="52" s="1"/>
  <c r="AP16" i="62"/>
  <c r="AP16" i="52" s="1"/>
  <c r="AX16" i="62"/>
  <c r="AX16" i="52" s="1"/>
  <c r="AA16" i="62"/>
  <c r="AA16" i="52" s="1"/>
  <c r="AI16" i="62"/>
  <c r="AI16" i="52" s="1"/>
  <c r="AY16" i="62"/>
  <c r="AY16" i="52" s="1"/>
  <c r="AB16" i="62"/>
  <c r="AB16" i="52" s="1"/>
  <c r="AT16" i="62"/>
  <c r="AT16" i="52" s="1"/>
  <c r="AS16" i="62"/>
  <c r="AS16" i="52" s="1"/>
  <c r="AC16" i="62"/>
  <c r="AC16" i="52" s="1"/>
  <c r="AZ16" i="62"/>
  <c r="AZ16" i="52" s="1"/>
  <c r="AD16" i="62"/>
  <c r="AD16" i="52" s="1"/>
  <c r="BA16" i="62"/>
  <c r="BA16" i="52" s="1"/>
  <c r="AR16" i="62"/>
  <c r="AR16" i="52" s="1"/>
  <c r="AJ16" i="62"/>
  <c r="AJ16" i="52" s="1"/>
  <c r="BB16" i="62"/>
  <c r="BB16" i="52" s="1"/>
  <c r="AK16" i="62"/>
  <c r="AK16" i="52" s="1"/>
  <c r="AL16" i="62"/>
  <c r="AL16" i="52" s="1"/>
  <c r="AR74" i="62"/>
  <c r="AM74" i="62"/>
  <c r="AJ74" i="62"/>
  <c r="AL74" i="62"/>
  <c r="AU74" i="62"/>
  <c r="AS74" i="62"/>
  <c r="AN74" i="62"/>
  <c r="AG74" i="62"/>
  <c r="AF74" i="62"/>
  <c r="AO74" i="62"/>
  <c r="AP74" i="62"/>
  <c r="AZ74" i="62"/>
  <c r="AI74" i="62"/>
  <c r="AV74" i="62"/>
  <c r="AB74" i="62"/>
  <c r="AX74" i="62"/>
  <c r="AK74" i="62"/>
  <c r="AT74" i="62"/>
  <c r="AQ74" i="62"/>
  <c r="Z74" i="62"/>
  <c r="AD74" i="62"/>
  <c r="AC74" i="62"/>
  <c r="BB74" i="62"/>
  <c r="AH74" i="62"/>
  <c r="AW74" i="62"/>
  <c r="AA74" i="62"/>
  <c r="AY74" i="62"/>
  <c r="BA74" i="62"/>
  <c r="AE74" i="62"/>
  <c r="BB82" i="62"/>
  <c r="AW82" i="62"/>
  <c r="AJ82" i="62"/>
  <c r="AH82" i="62"/>
  <c r="AR82" i="62"/>
  <c r="AG82" i="62"/>
  <c r="AY82" i="62"/>
  <c r="AX82" i="62"/>
  <c r="AU82" i="62"/>
  <c r="AK82" i="62"/>
  <c r="AO82" i="62"/>
  <c r="AM82" i="62"/>
  <c r="AA82" i="62"/>
  <c r="AT82" i="62"/>
  <c r="AZ82" i="62"/>
  <c r="AL82" i="62"/>
  <c r="AP82" i="62"/>
  <c r="AE82" i="62"/>
  <c r="AC82" i="62"/>
  <c r="AD82" i="62"/>
  <c r="AV82" i="62"/>
  <c r="AS82" i="62"/>
  <c r="AB82" i="62"/>
  <c r="Z82" i="62"/>
  <c r="AN82" i="62"/>
  <c r="AI82" i="62"/>
  <c r="AF82" i="62"/>
  <c r="AQ82" i="62"/>
  <c r="BA82" i="62"/>
  <c r="AG90" i="62"/>
  <c r="AM90" i="62"/>
  <c r="AF90" i="62"/>
  <c r="AO90" i="62"/>
  <c r="AK90" i="62"/>
  <c r="AX90" i="62"/>
  <c r="AA90" i="62"/>
  <c r="AJ90" i="62"/>
  <c r="AL90" i="62"/>
  <c r="AH90" i="62"/>
  <c r="AR90" i="62"/>
  <c r="AY90" i="62"/>
  <c r="AI90" i="62"/>
  <c r="Z90" i="62"/>
  <c r="AU90" i="62"/>
  <c r="AS90" i="62"/>
  <c r="BA90" i="62"/>
  <c r="AQ90" i="62"/>
  <c r="AE90" i="62"/>
  <c r="BB90" i="62"/>
  <c r="AD90" i="62"/>
  <c r="AZ90" i="62"/>
  <c r="AB90" i="62"/>
  <c r="AP90" i="62"/>
  <c r="AN90" i="62"/>
  <c r="AV90" i="62"/>
  <c r="AC90" i="62"/>
  <c r="AW90" i="62"/>
  <c r="AT90" i="62"/>
  <c r="AL113" i="62"/>
  <c r="AQ113" i="62"/>
  <c r="AF113" i="62"/>
  <c r="AY113" i="62"/>
  <c r="AP113" i="62"/>
  <c r="AJ113" i="62"/>
  <c r="AH113" i="62"/>
  <c r="BB113" i="62"/>
  <c r="AG113" i="62"/>
  <c r="AW113" i="62"/>
  <c r="AS113" i="62"/>
  <c r="AN113" i="62"/>
  <c r="AT113" i="62"/>
  <c r="AV113" i="62"/>
  <c r="Z113" i="62"/>
  <c r="AO113" i="62"/>
  <c r="AE113" i="62"/>
  <c r="AX113" i="62"/>
  <c r="AI113" i="62"/>
  <c r="AD113" i="62"/>
  <c r="AZ113" i="62"/>
  <c r="AA113" i="62"/>
  <c r="BA113" i="62"/>
  <c r="AK113" i="62"/>
  <c r="AC113" i="62"/>
  <c r="AB113" i="62"/>
  <c r="AM113" i="62"/>
  <c r="AR113" i="62"/>
  <c r="AU113" i="62"/>
  <c r="AU67" i="62"/>
  <c r="AL67" i="62"/>
  <c r="AK67" i="62"/>
  <c r="AY67" i="62"/>
  <c r="AX67" i="62"/>
  <c r="AN67" i="62"/>
  <c r="AS67" i="62"/>
  <c r="AR67" i="62"/>
  <c r="AO67" i="62"/>
  <c r="AV67" i="62"/>
  <c r="AQ67" i="62"/>
  <c r="AP67" i="62"/>
  <c r="AE67" i="62"/>
  <c r="AD67" i="62"/>
  <c r="Z67" i="62"/>
  <c r="AH67" i="62"/>
  <c r="BA67" i="62"/>
  <c r="AT67" i="62"/>
  <c r="AB67" i="62"/>
  <c r="BB67" i="62"/>
  <c r="AW67" i="62"/>
  <c r="AM67" i="62"/>
  <c r="AA67" i="62"/>
  <c r="AC67" i="62"/>
  <c r="AJ67" i="62"/>
  <c r="AG67" i="62"/>
  <c r="AZ67" i="62"/>
  <c r="AI67" i="62"/>
  <c r="AF67" i="62"/>
  <c r="AU78" i="62"/>
  <c r="AL78" i="62"/>
  <c r="AS78" i="62"/>
  <c r="AF78" i="62"/>
  <c r="AX78" i="62"/>
  <c r="AE78" i="62"/>
  <c r="AY78" i="62"/>
  <c r="AG78" i="62"/>
  <c r="AN78" i="62"/>
  <c r="AJ78" i="62"/>
  <c r="BB78" i="62"/>
  <c r="AK78" i="62"/>
  <c r="BA78" i="62"/>
  <c r="AD78" i="62"/>
  <c r="AW78" i="62"/>
  <c r="AP78" i="62"/>
  <c r="AH78" i="62"/>
  <c r="AZ78" i="62"/>
  <c r="AR78" i="62"/>
  <c r="AM78" i="62"/>
  <c r="AA78" i="62"/>
  <c r="AV78" i="62"/>
  <c r="AQ78" i="62"/>
  <c r="AO78" i="62"/>
  <c r="AT78" i="62"/>
  <c r="AI78" i="62"/>
  <c r="Z78" i="62"/>
  <c r="AC78" i="62"/>
  <c r="AB78" i="62"/>
  <c r="AB104" i="62"/>
  <c r="AJ104" i="62"/>
  <c r="AR104" i="62"/>
  <c r="AZ104" i="62"/>
  <c r="AE105" i="62"/>
  <c r="AM105" i="62"/>
  <c r="AU105" i="62"/>
  <c r="Z106" i="62"/>
  <c r="AH106" i="62"/>
  <c r="AP106" i="62"/>
  <c r="AX106" i="62"/>
  <c r="AC107" i="62"/>
  <c r="AK107" i="62"/>
  <c r="AS107" i="62"/>
  <c r="BA107" i="62"/>
  <c r="AN104" i="62"/>
  <c r="AQ105" i="62"/>
  <c r="AT106" i="62"/>
  <c r="AC104" i="62"/>
  <c r="AK104" i="62"/>
  <c r="AS104" i="62"/>
  <c r="BA104" i="62"/>
  <c r="AF105" i="62"/>
  <c r="AN105" i="62"/>
  <c r="AV105" i="62"/>
  <c r="AA106" i="62"/>
  <c r="AI106" i="62"/>
  <c r="AQ106" i="62"/>
  <c r="AY106" i="62"/>
  <c r="AD107" i="62"/>
  <c r="AL107" i="62"/>
  <c r="AT107" i="62"/>
  <c r="BB107" i="62"/>
  <c r="AA105" i="62"/>
  <c r="AD106" i="62"/>
  <c r="AG107" i="62"/>
  <c r="AD104" i="62"/>
  <c r="AL104" i="62"/>
  <c r="AT104" i="62"/>
  <c r="BB104" i="62"/>
  <c r="AG105" i="62"/>
  <c r="AO105" i="62"/>
  <c r="AW105" i="62"/>
  <c r="AB106" i="62"/>
  <c r="AJ106" i="62"/>
  <c r="AR106" i="62"/>
  <c r="AZ106" i="62"/>
  <c r="AE107" i="62"/>
  <c r="AM107" i="62"/>
  <c r="AU107" i="62"/>
  <c r="AV104" i="62"/>
  <c r="AY105" i="62"/>
  <c r="BB106" i="62"/>
  <c r="AE104" i="62"/>
  <c r="AM104" i="62"/>
  <c r="AU104" i="62"/>
  <c r="Z105" i="62"/>
  <c r="AH105" i="62"/>
  <c r="AP105" i="62"/>
  <c r="AX105" i="62"/>
  <c r="AC106" i="62"/>
  <c r="AK106" i="62"/>
  <c r="AS106" i="62"/>
  <c r="BA106" i="62"/>
  <c r="AF107" i="62"/>
  <c r="AN107" i="62"/>
  <c r="AV107" i="62"/>
  <c r="AF104" i="62"/>
  <c r="AI105" i="62"/>
  <c r="AL106" i="62"/>
  <c r="AO107" i="62"/>
  <c r="AA104" i="62"/>
  <c r="AX104" i="62"/>
  <c r="AR105" i="62"/>
  <c r="AG106" i="62"/>
  <c r="AA107" i="62"/>
  <c r="AW107" i="62"/>
  <c r="AV106" i="62"/>
  <c r="AK105" i="62"/>
  <c r="AW104" i="62"/>
  <c r="AR107" i="62"/>
  <c r="AG104" i="62"/>
  <c r="AY104" i="62"/>
  <c r="AS105" i="62"/>
  <c r="AM106" i="62"/>
  <c r="AB107" i="62"/>
  <c r="AX107" i="62"/>
  <c r="AO104" i="62"/>
  <c r="AU106" i="62"/>
  <c r="BB105" i="62"/>
  <c r="AQ104" i="62"/>
  <c r="AQ107" i="62"/>
  <c r="AL105" i="62"/>
  <c r="AH104" i="62"/>
  <c r="AB105" i="62"/>
  <c r="AT105" i="62"/>
  <c r="AN106" i="62"/>
  <c r="AH107" i="62"/>
  <c r="AY107" i="62"/>
  <c r="AD105" i="62"/>
  <c r="AJ107" i="62"/>
  <c r="AJ105" i="62"/>
  <c r="AE106" i="62"/>
  <c r="Z104" i="62"/>
  <c r="Z107" i="62"/>
  <c r="AI104" i="62"/>
  <c r="AC105" i="62"/>
  <c r="AZ105" i="62"/>
  <c r="AO106" i="62"/>
  <c r="AI107" i="62"/>
  <c r="AZ107" i="62"/>
  <c r="BA105" i="62"/>
  <c r="AP104" i="62"/>
  <c r="AP107" i="62"/>
  <c r="AW106" i="62"/>
  <c r="AF106" i="62"/>
  <c r="AE69" i="62"/>
  <c r="AO69" i="62"/>
  <c r="AJ69" i="62"/>
  <c r="AF69" i="62"/>
  <c r="AU69" i="62"/>
  <c r="AH69" i="62"/>
  <c r="AY69" i="62"/>
  <c r="AK69" i="62"/>
  <c r="AX69" i="62"/>
  <c r="AM69" i="62"/>
  <c r="AI69" i="62"/>
  <c r="AV69" i="62"/>
  <c r="Z69" i="62"/>
  <c r="AZ69" i="62"/>
  <c r="AG69" i="62"/>
  <c r="AS69" i="62"/>
  <c r="AA69" i="62"/>
  <c r="BA69" i="62"/>
  <c r="AN69" i="62"/>
  <c r="AT69" i="62"/>
  <c r="AC69" i="62"/>
  <c r="AW69" i="62"/>
  <c r="BB69" i="62"/>
  <c r="AB69" i="62"/>
  <c r="AR69" i="62"/>
  <c r="AQ69" i="62"/>
  <c r="AL69" i="62"/>
  <c r="AD69" i="62"/>
  <c r="AP69" i="62"/>
  <c r="AU77" i="62"/>
  <c r="AE77" i="62"/>
  <c r="AH77" i="62"/>
  <c r="AR77" i="62"/>
  <c r="AO77" i="62"/>
  <c r="AW77" i="62"/>
  <c r="AJ77" i="62"/>
  <c r="AL77" i="62"/>
  <c r="AM77" i="62"/>
  <c r="AF77" i="62"/>
  <c r="AA77" i="62"/>
  <c r="AC77" i="62"/>
  <c r="AD77" i="62"/>
  <c r="AB77" i="62"/>
  <c r="BB77" i="62"/>
  <c r="AG77" i="62"/>
  <c r="AY77" i="62"/>
  <c r="AS77" i="62"/>
  <c r="AQ77" i="62"/>
  <c r="Z77" i="62"/>
  <c r="AK77" i="62"/>
  <c r="AZ77" i="62"/>
  <c r="AV77" i="62"/>
  <c r="BA77" i="62"/>
  <c r="AP77" i="62"/>
  <c r="AT77" i="62"/>
  <c r="AN77" i="62"/>
  <c r="AX77" i="62"/>
  <c r="AI77" i="62"/>
  <c r="AW85" i="62"/>
  <c r="AH85" i="62"/>
  <c r="AK85" i="62"/>
  <c r="AA85" i="62"/>
  <c r="BB85" i="62"/>
  <c r="AG85" i="62"/>
  <c r="AX85" i="62"/>
  <c r="AN85" i="62"/>
  <c r="AE85" i="62"/>
  <c r="AR85" i="62"/>
  <c r="AY85" i="62"/>
  <c r="BA85" i="62"/>
  <c r="AC85" i="62"/>
  <c r="AB85" i="62"/>
  <c r="Z85" i="62"/>
  <c r="AU85" i="62"/>
  <c r="AF85" i="62"/>
  <c r="AM85" i="62"/>
  <c r="AO85" i="62"/>
  <c r="AJ85" i="62"/>
  <c r="AL85" i="62"/>
  <c r="AS85" i="62"/>
  <c r="AP85" i="62"/>
  <c r="AT85" i="62"/>
  <c r="AZ85" i="62"/>
  <c r="AI85" i="62"/>
  <c r="AQ85" i="62"/>
  <c r="AV85" i="62"/>
  <c r="AD85" i="62"/>
  <c r="AW100" i="62"/>
  <c r="AJ100" i="62"/>
  <c r="AX100" i="62"/>
  <c r="AI100" i="62"/>
  <c r="BB100" i="62"/>
  <c r="AS100" i="62"/>
  <c r="AF100" i="62"/>
  <c r="AC100" i="62"/>
  <c r="Z100" i="62"/>
  <c r="AU100" i="62"/>
  <c r="AD100" i="62"/>
  <c r="BA100" i="62"/>
  <c r="AM100" i="62"/>
  <c r="AT100" i="62"/>
  <c r="AG100" i="62"/>
  <c r="AK100" i="62"/>
  <c r="AO100" i="62"/>
  <c r="AV100" i="62"/>
  <c r="AR100" i="62"/>
  <c r="AP100" i="62"/>
  <c r="AY100" i="62"/>
  <c r="AN100" i="62"/>
  <c r="AE100" i="62"/>
  <c r="AA100" i="62"/>
  <c r="AQ100" i="62"/>
  <c r="AH100" i="62"/>
  <c r="AB100" i="62"/>
  <c r="AZ100" i="62"/>
  <c r="AL100" i="62"/>
  <c r="BB116" i="62"/>
  <c r="AN116" i="62"/>
  <c r="AT116" i="62"/>
  <c r="AL116" i="62"/>
  <c r="AW116" i="62"/>
  <c r="AX116" i="62"/>
  <c r="AI116" i="62"/>
  <c r="AJ116" i="62"/>
  <c r="AS116" i="62"/>
  <c r="BA116" i="62"/>
  <c r="AG116" i="62"/>
  <c r="AP116" i="62"/>
  <c r="AF116" i="62"/>
  <c r="AE116" i="62"/>
  <c r="AH116" i="62"/>
  <c r="AU116" i="62"/>
  <c r="AK116" i="62"/>
  <c r="AA116" i="62"/>
  <c r="AC116" i="62"/>
  <c r="AY116" i="62"/>
  <c r="Z116" i="62"/>
  <c r="AM116" i="62"/>
  <c r="AD116" i="62"/>
  <c r="AB116" i="62"/>
  <c r="AO116" i="62"/>
  <c r="AZ116" i="62"/>
  <c r="AR116" i="62"/>
  <c r="AV116" i="62"/>
  <c r="AQ116" i="62"/>
  <c r="AA10" i="61"/>
  <c r="AA10" i="51" s="1"/>
  <c r="AI10" i="61"/>
  <c r="AI10" i="51" s="1"/>
  <c r="AQ10" i="61"/>
  <c r="AQ10" i="51" s="1"/>
  <c r="AY10" i="61"/>
  <c r="AY10" i="51" s="1"/>
  <c r="AB10" i="61"/>
  <c r="AB10" i="51" s="1"/>
  <c r="AJ10" i="61"/>
  <c r="AJ10" i="51" s="1"/>
  <c r="AR10" i="61"/>
  <c r="AR10" i="51" s="1"/>
  <c r="AZ10" i="61"/>
  <c r="AZ10" i="51" s="1"/>
  <c r="AE10" i="61"/>
  <c r="AE10" i="51" s="1"/>
  <c r="AU10" i="61"/>
  <c r="AU10" i="51" s="1"/>
  <c r="AC10" i="61"/>
  <c r="AC10" i="51" s="1"/>
  <c r="AK10" i="61"/>
  <c r="AK10" i="51" s="1"/>
  <c r="AS10" i="61"/>
  <c r="AS10" i="51" s="1"/>
  <c r="BA10" i="61"/>
  <c r="BA10" i="51" s="1"/>
  <c r="AM10" i="61"/>
  <c r="AM10" i="51" s="1"/>
  <c r="AD10" i="61"/>
  <c r="AD10" i="51" s="1"/>
  <c r="AL10" i="61"/>
  <c r="AL10" i="51" s="1"/>
  <c r="AT10" i="61"/>
  <c r="AT10" i="51" s="1"/>
  <c r="BB10" i="61"/>
  <c r="BB10" i="51" s="1"/>
  <c r="AP10" i="61"/>
  <c r="AP10" i="51" s="1"/>
  <c r="AV10" i="61"/>
  <c r="AV10" i="51" s="1"/>
  <c r="Z10" i="61"/>
  <c r="Z10" i="51" s="1"/>
  <c r="AW10" i="61"/>
  <c r="AW10" i="51" s="1"/>
  <c r="AH10" i="61"/>
  <c r="AH10" i="51" s="1"/>
  <c r="AN10" i="61"/>
  <c r="AN10" i="51" s="1"/>
  <c r="AO10" i="61"/>
  <c r="AO10" i="51" s="1"/>
  <c r="AF10" i="61"/>
  <c r="AF10" i="51" s="1"/>
  <c r="AX10" i="61"/>
  <c r="AX10" i="51" s="1"/>
  <c r="AG10" i="61"/>
  <c r="AG10" i="51" s="1"/>
  <c r="AQ70" i="61"/>
  <c r="AK70" i="61"/>
  <c r="AO70" i="61"/>
  <c r="AA70" i="61"/>
  <c r="AM70" i="61"/>
  <c r="AU70" i="61"/>
  <c r="AE70" i="61"/>
  <c r="AG70" i="61"/>
  <c r="AW70" i="61"/>
  <c r="AZ70" i="61"/>
  <c r="AC70" i="61"/>
  <c r="AI70" i="61"/>
  <c r="AS70" i="61"/>
  <c r="AL70" i="61"/>
  <c r="AJ70" i="61"/>
  <c r="AY70" i="61"/>
  <c r="AF70" i="61"/>
  <c r="Z70" i="61"/>
  <c r="BA70" i="61"/>
  <c r="AX70" i="61"/>
  <c r="AD70" i="61"/>
  <c r="AB70" i="61"/>
  <c r="AT70" i="61"/>
  <c r="AV70" i="61"/>
  <c r="AH70" i="61"/>
  <c r="AP70" i="61"/>
  <c r="AR70" i="61"/>
  <c r="BB70" i="61"/>
  <c r="AN70" i="61"/>
  <c r="AO78" i="61"/>
  <c r="AM78" i="61"/>
  <c r="AW78" i="61"/>
  <c r="AE78" i="61"/>
  <c r="AV78" i="61"/>
  <c r="AH78" i="61"/>
  <c r="BA78" i="61"/>
  <c r="AD78" i="61"/>
  <c r="AC78" i="61"/>
  <c r="AF78" i="61"/>
  <c r="AU78" i="61"/>
  <c r="AT78" i="61"/>
  <c r="AQ78" i="61"/>
  <c r="AY78" i="61"/>
  <c r="AP78" i="61"/>
  <c r="BB78" i="61"/>
  <c r="AJ78" i="61"/>
  <c r="AX78" i="61"/>
  <c r="AS78" i="61"/>
  <c r="AR78" i="61"/>
  <c r="AL78" i="61"/>
  <c r="AA78" i="61"/>
  <c r="AB78" i="61"/>
  <c r="Z78" i="61"/>
  <c r="AK78" i="61"/>
  <c r="AI78" i="61"/>
  <c r="AZ78" i="61"/>
  <c r="AG78" i="61"/>
  <c r="AN78" i="61"/>
  <c r="AM86" i="61"/>
  <c r="AI86" i="61"/>
  <c r="AG86" i="61"/>
  <c r="AO86" i="61"/>
  <c r="AF86" i="61"/>
  <c r="AD86" i="61"/>
  <c r="AN86" i="61"/>
  <c r="AL86" i="61"/>
  <c r="AW86" i="61"/>
  <c r="AZ86" i="61"/>
  <c r="AX86" i="61"/>
  <c r="AT86" i="61"/>
  <c r="AQ86" i="61"/>
  <c r="AB86" i="61"/>
  <c r="Z86" i="61"/>
  <c r="AS86" i="61"/>
  <c r="AR86" i="61"/>
  <c r="AK86" i="61"/>
  <c r="AP86" i="61"/>
  <c r="AY86" i="61"/>
  <c r="AA86" i="61"/>
  <c r="AV86" i="61"/>
  <c r="AU86" i="61"/>
  <c r="AE86" i="61"/>
  <c r="AC86" i="61"/>
  <c r="AJ86" i="61"/>
  <c r="BA86" i="61"/>
  <c r="BB86" i="61"/>
  <c r="AH86" i="61"/>
  <c r="AH101" i="61"/>
  <c r="BA101" i="61"/>
  <c r="AD101" i="61"/>
  <c r="AW101" i="61"/>
  <c r="AZ101" i="61"/>
  <c r="AB101" i="61"/>
  <c r="BB101" i="61"/>
  <c r="AJ101" i="61"/>
  <c r="AX101" i="61"/>
  <c r="AP101" i="61"/>
  <c r="AG101" i="61"/>
  <c r="Z101" i="61"/>
  <c r="AR101" i="61"/>
  <c r="AS101" i="61"/>
  <c r="AQ101" i="61"/>
  <c r="AC101" i="61"/>
  <c r="AM101" i="61"/>
  <c r="AT101" i="61"/>
  <c r="AV101" i="61"/>
  <c r="AI101" i="61"/>
  <c r="AU101" i="61"/>
  <c r="AN101" i="61"/>
  <c r="AO101" i="61"/>
  <c r="AA101" i="61"/>
  <c r="AK101" i="61"/>
  <c r="AL101" i="61"/>
  <c r="AY101" i="61"/>
  <c r="AF101" i="61"/>
  <c r="AE101" i="61"/>
  <c r="AX103" i="61"/>
  <c r="AD103" i="61"/>
  <c r="AV103" i="61"/>
  <c r="AM103" i="61"/>
  <c r="AP103" i="61"/>
  <c r="Z103" i="61"/>
  <c r="AL103" i="61"/>
  <c r="AZ103" i="61"/>
  <c r="AJ103" i="61"/>
  <c r="AK103" i="61"/>
  <c r="AB103" i="61"/>
  <c r="AI103" i="61"/>
  <c r="AG103" i="61"/>
  <c r="AR103" i="61"/>
  <c r="AF103" i="61"/>
  <c r="BA103" i="61"/>
  <c r="AY103" i="61"/>
  <c r="AN103" i="61"/>
  <c r="AC103" i="61"/>
  <c r="AH103" i="61"/>
  <c r="AS103" i="61"/>
  <c r="AA103" i="61"/>
  <c r="AU103" i="61"/>
  <c r="AT103" i="61"/>
  <c r="BB103" i="61"/>
  <c r="AW103" i="61"/>
  <c r="AQ103" i="61"/>
  <c r="AE103" i="61"/>
  <c r="AO103" i="61"/>
  <c r="AA73" i="61"/>
  <c r="AU73" i="61"/>
  <c r="AP73" i="61"/>
  <c r="AQ73" i="61"/>
  <c r="AO73" i="61"/>
  <c r="AF73" i="61"/>
  <c r="AV73" i="61"/>
  <c r="AW73" i="61"/>
  <c r="BA73" i="61"/>
  <c r="AM73" i="61"/>
  <c r="AD73" i="61"/>
  <c r="AI73" i="61"/>
  <c r="AE73" i="61"/>
  <c r="AC73" i="61"/>
  <c r="AK73" i="61"/>
  <c r="AB73" i="61"/>
  <c r="Z73" i="61"/>
  <c r="AX73" i="61"/>
  <c r="AY73" i="61"/>
  <c r="AZ73" i="61"/>
  <c r="AH73" i="61"/>
  <c r="AN73" i="61"/>
  <c r="AS73" i="61"/>
  <c r="AL73" i="61"/>
  <c r="AJ73" i="61"/>
  <c r="AT73" i="61"/>
  <c r="BB73" i="61"/>
  <c r="AG73" i="61"/>
  <c r="AR73" i="61"/>
  <c r="AD81" i="61"/>
  <c r="AL81" i="61"/>
  <c r="AK81" i="61"/>
  <c r="AM81" i="61"/>
  <c r="AE81" i="61"/>
  <c r="AS81" i="61"/>
  <c r="AP81" i="61"/>
  <c r="AT81" i="61"/>
  <c r="AN81" i="61"/>
  <c r="AZ81" i="61"/>
  <c r="AW81" i="61"/>
  <c r="AI81" i="61"/>
  <c r="AG81" i="61"/>
  <c r="AO81" i="61"/>
  <c r="BA81" i="61"/>
  <c r="AU81" i="61"/>
  <c r="AH81" i="61"/>
  <c r="AB81" i="61"/>
  <c r="AR81" i="61"/>
  <c r="AA81" i="61"/>
  <c r="AF81" i="61"/>
  <c r="AX81" i="61"/>
  <c r="AV81" i="61"/>
  <c r="BB81" i="61"/>
  <c r="AQ81" i="61"/>
  <c r="AJ81" i="61"/>
  <c r="AC81" i="61"/>
  <c r="Z81" i="61"/>
  <c r="AY81" i="61"/>
  <c r="AP89" i="61"/>
  <c r="BA89" i="61"/>
  <c r="AM89" i="61"/>
  <c r="AE89" i="61"/>
  <c r="AD89" i="61"/>
  <c r="AS89" i="61"/>
  <c r="AG89" i="61"/>
  <c r="Z89" i="61"/>
  <c r="AW89" i="61"/>
  <c r="AF89" i="61"/>
  <c r="AI89" i="61"/>
  <c r="AX89" i="61"/>
  <c r="AT89" i="61"/>
  <c r="AH89" i="61"/>
  <c r="AK89" i="61"/>
  <c r="AA89" i="61"/>
  <c r="BB89" i="61"/>
  <c r="AC89" i="61"/>
  <c r="AN89" i="61"/>
  <c r="AY89" i="61"/>
  <c r="AZ89" i="61"/>
  <c r="AL89" i="61"/>
  <c r="AV89" i="61"/>
  <c r="AJ89" i="61"/>
  <c r="AU89" i="61"/>
  <c r="AR89" i="61"/>
  <c r="AQ89" i="61"/>
  <c r="AO89" i="61"/>
  <c r="AB89" i="61"/>
  <c r="AC104" i="61"/>
  <c r="AK104" i="61"/>
  <c r="AS104" i="61"/>
  <c r="BA104" i="61"/>
  <c r="AF105" i="61"/>
  <c r="AN105" i="61"/>
  <c r="AV105" i="61"/>
  <c r="AA106" i="61"/>
  <c r="AI106" i="61"/>
  <c r="AQ106" i="61"/>
  <c r="AY106" i="61"/>
  <c r="AD107" i="61"/>
  <c r="AL107" i="61"/>
  <c r="AT107" i="61"/>
  <c r="BB107" i="61"/>
  <c r="AF107" i="61"/>
  <c r="AD104" i="61"/>
  <c r="AL104" i="61"/>
  <c r="AT104" i="61"/>
  <c r="BB104" i="61"/>
  <c r="AG105" i="61"/>
  <c r="AO105" i="61"/>
  <c r="AW105" i="61"/>
  <c r="AB106" i="61"/>
  <c r="AJ106" i="61"/>
  <c r="AR106" i="61"/>
  <c r="AZ106" i="61"/>
  <c r="AE107" i="61"/>
  <c r="AM107" i="61"/>
  <c r="AU107" i="61"/>
  <c r="BA106" i="61"/>
  <c r="AE104" i="61"/>
  <c r="AM104" i="61"/>
  <c r="AU104" i="61"/>
  <c r="Z105" i="61"/>
  <c r="AH105" i="61"/>
  <c r="AP105" i="61"/>
  <c r="AX105" i="61"/>
  <c r="AC106" i="61"/>
  <c r="AK106" i="61"/>
  <c r="AS106" i="61"/>
  <c r="AN107" i="61"/>
  <c r="AV107" i="61"/>
  <c r="AH104" i="61"/>
  <c r="AV104" i="61"/>
  <c r="AD105" i="61"/>
  <c r="AR105" i="61"/>
  <c r="Z106" i="61"/>
  <c r="AN106" i="61"/>
  <c r="BB106" i="61"/>
  <c r="AJ107" i="61"/>
  <c r="AX107" i="61"/>
  <c r="AG107" i="61"/>
  <c r="AM105" i="61"/>
  <c r="AX106" i="61"/>
  <c r="AI104" i="61"/>
  <c r="AW104" i="61"/>
  <c r="AE105" i="61"/>
  <c r="AS105" i="61"/>
  <c r="AD106" i="61"/>
  <c r="AO106" i="61"/>
  <c r="Z107" i="61"/>
  <c r="AK107" i="61"/>
  <c r="AY107" i="61"/>
  <c r="AR107" i="61"/>
  <c r="BA105" i="61"/>
  <c r="AG104" i="61"/>
  <c r="AM106" i="61"/>
  <c r="AJ104" i="61"/>
  <c r="AX104" i="61"/>
  <c r="AI105" i="61"/>
  <c r="AT105" i="61"/>
  <c r="AE106" i="61"/>
  <c r="AP106" i="61"/>
  <c r="AA107" i="61"/>
  <c r="AO107" i="61"/>
  <c r="AZ107" i="61"/>
  <c r="AO104" i="61"/>
  <c r="AK105" i="61"/>
  <c r="AG106" i="61"/>
  <c r="AC107" i="61"/>
  <c r="AA105" i="61"/>
  <c r="AZ105" i="61"/>
  <c r="AH106" i="61"/>
  <c r="AB105" i="61"/>
  <c r="AL106" i="61"/>
  <c r="AH107" i="61"/>
  <c r="AR104" i="61"/>
  <c r="BB105" i="61"/>
  <c r="AI107" i="61"/>
  <c r="Z104" i="61"/>
  <c r="AN104" i="61"/>
  <c r="AY104" i="61"/>
  <c r="AJ105" i="61"/>
  <c r="AU105" i="61"/>
  <c r="AF106" i="61"/>
  <c r="AT106" i="61"/>
  <c r="AB107" i="61"/>
  <c r="AP107" i="61"/>
  <c r="BA107" i="61"/>
  <c r="AA104" i="61"/>
  <c r="AZ104" i="61"/>
  <c r="AY105" i="61"/>
  <c r="AU106" i="61"/>
  <c r="AQ107" i="61"/>
  <c r="AB104" i="61"/>
  <c r="AP104" i="61"/>
  <c r="AL105" i="61"/>
  <c r="AV106" i="61"/>
  <c r="AF104" i="61"/>
  <c r="AQ104" i="61"/>
  <c r="AW106" i="61"/>
  <c r="AS107" i="61"/>
  <c r="AC105" i="61"/>
  <c r="AQ105" i="61"/>
  <c r="AW107" i="61"/>
  <c r="AB112" i="61"/>
  <c r="AI112" i="61"/>
  <c r="AW112" i="61"/>
  <c r="AU112" i="61"/>
  <c r="AL112" i="61"/>
  <c r="AK112" i="61"/>
  <c r="AQ112" i="61"/>
  <c r="BB112" i="61"/>
  <c r="AO112" i="61"/>
  <c r="AE112" i="61"/>
  <c r="Z112" i="61"/>
  <c r="AM112" i="61"/>
  <c r="AJ112" i="61"/>
  <c r="AH112" i="61"/>
  <c r="AN112" i="61"/>
  <c r="AX112" i="61"/>
  <c r="AG112" i="61"/>
  <c r="AF112" i="61"/>
  <c r="AS112" i="61"/>
  <c r="BA112" i="61"/>
  <c r="AV112" i="61"/>
  <c r="AC112" i="61"/>
  <c r="AZ112" i="61"/>
  <c r="AT112" i="61"/>
  <c r="AA112" i="61"/>
  <c r="AD112" i="61"/>
  <c r="AP112" i="61"/>
  <c r="AR112" i="61"/>
  <c r="AY112" i="61"/>
  <c r="AC7" i="61"/>
  <c r="AC7" i="51" s="1"/>
  <c r="AK7" i="61"/>
  <c r="AK7" i="51" s="1"/>
  <c r="AS7" i="61"/>
  <c r="AS7" i="51" s="1"/>
  <c r="BA7" i="61"/>
  <c r="BA7" i="51" s="1"/>
  <c r="AD7" i="61"/>
  <c r="AD7" i="51" s="1"/>
  <c r="AL7" i="61"/>
  <c r="AL7" i="51" s="1"/>
  <c r="AT7" i="61"/>
  <c r="AT7" i="51" s="1"/>
  <c r="BB7" i="61"/>
  <c r="BB7" i="51" s="1"/>
  <c r="AO7" i="61"/>
  <c r="AO7" i="51" s="1"/>
  <c r="AE7" i="61"/>
  <c r="AE7" i="51" s="1"/>
  <c r="AM7" i="61"/>
  <c r="AM7" i="51" s="1"/>
  <c r="AU7" i="61"/>
  <c r="AU7" i="51" s="1"/>
  <c r="AG7" i="61"/>
  <c r="AG7" i="51" s="1"/>
  <c r="AW7" i="61"/>
  <c r="AW7" i="51" s="1"/>
  <c r="AF7" i="61"/>
  <c r="AF7" i="51" s="1"/>
  <c r="AN7" i="61"/>
  <c r="AN7" i="51" s="1"/>
  <c r="AV7" i="61"/>
  <c r="AV7" i="51" s="1"/>
  <c r="AQ7" i="61"/>
  <c r="AQ7" i="51" s="1"/>
  <c r="Z7" i="61"/>
  <c r="Z7" i="51" s="1"/>
  <c r="AR7" i="61"/>
  <c r="AR7" i="51" s="1"/>
  <c r="AA7" i="61"/>
  <c r="AA7" i="51" s="1"/>
  <c r="AX7" i="61"/>
  <c r="AX7" i="51" s="1"/>
  <c r="AI7" i="61"/>
  <c r="AI7" i="51" s="1"/>
  <c r="AB7" i="61"/>
  <c r="AB7" i="51" s="1"/>
  <c r="AY7" i="61"/>
  <c r="AY7" i="51" s="1"/>
  <c r="AH7" i="61"/>
  <c r="AH7" i="51" s="1"/>
  <c r="AZ7" i="61"/>
  <c r="AZ7" i="51" s="1"/>
  <c r="AJ7" i="61"/>
  <c r="AJ7" i="51" s="1"/>
  <c r="AP7" i="61"/>
  <c r="AP7" i="51" s="1"/>
  <c r="BA72" i="61"/>
  <c r="AF72" i="61"/>
  <c r="AZ72" i="61"/>
  <c r="AM72" i="61"/>
  <c r="AU72" i="61"/>
  <c r="AS72" i="61"/>
  <c r="AT72" i="61"/>
  <c r="Z72" i="61"/>
  <c r="AO72" i="61"/>
  <c r="AQ72" i="61"/>
  <c r="AA72" i="61"/>
  <c r="AI72" i="61"/>
  <c r="AP72" i="61"/>
  <c r="AN72" i="61"/>
  <c r="AK72" i="61"/>
  <c r="AV72" i="61"/>
  <c r="AJ72" i="61"/>
  <c r="AW72" i="61"/>
  <c r="AX72" i="61"/>
  <c r="AH72" i="61"/>
  <c r="BB72" i="61"/>
  <c r="AR72" i="61"/>
  <c r="AE72" i="61"/>
  <c r="AL72" i="61"/>
  <c r="AD72" i="61"/>
  <c r="AC72" i="61"/>
  <c r="AG72" i="61"/>
  <c r="AB72" i="61"/>
  <c r="AY72" i="61"/>
  <c r="AF80" i="61"/>
  <c r="AX80" i="61"/>
  <c r="AA80" i="61"/>
  <c r="AD80" i="61"/>
  <c r="AP80" i="61"/>
  <c r="AV80" i="61"/>
  <c r="AU80" i="61"/>
  <c r="AS80" i="61"/>
  <c r="AG80" i="61"/>
  <c r="AB80" i="61"/>
  <c r="Z80" i="61"/>
  <c r="BB80" i="61"/>
  <c r="AO80" i="61"/>
  <c r="AZ80" i="61"/>
  <c r="AI80" i="61"/>
  <c r="AQ80" i="61"/>
  <c r="AL80" i="61"/>
  <c r="AC80" i="61"/>
  <c r="AJ80" i="61"/>
  <c r="AK80" i="61"/>
  <c r="BA80" i="61"/>
  <c r="AY80" i="61"/>
  <c r="AH80" i="61"/>
  <c r="AM80" i="61"/>
  <c r="AT80" i="61"/>
  <c r="AN80" i="61"/>
  <c r="AR80" i="61"/>
  <c r="AE80" i="61"/>
  <c r="AW80" i="61"/>
  <c r="AF67" i="61"/>
  <c r="AZ67" i="61"/>
  <c r="AV67" i="61"/>
  <c r="AG67" i="61"/>
  <c r="BB67" i="61"/>
  <c r="AW67" i="61"/>
  <c r="AA67" i="61"/>
  <c r="AP67" i="61"/>
  <c r="AN67" i="61"/>
  <c r="AO67" i="61"/>
  <c r="AC67" i="61"/>
  <c r="AX67" i="61"/>
  <c r="AT67" i="61"/>
  <c r="AI67" i="61"/>
  <c r="AR67" i="61"/>
  <c r="AJ67" i="61"/>
  <c r="AK67" i="61"/>
  <c r="AH67" i="61"/>
  <c r="AM67" i="61"/>
  <c r="AQ67" i="61"/>
  <c r="AE67" i="61"/>
  <c r="AD67" i="61"/>
  <c r="AU67" i="61"/>
  <c r="AB67" i="61"/>
  <c r="AY67" i="61"/>
  <c r="BA67" i="61"/>
  <c r="Z67" i="61"/>
  <c r="AL67" i="61"/>
  <c r="AS67" i="61"/>
  <c r="AW83" i="61"/>
  <c r="AF83" i="61"/>
  <c r="BA83" i="61"/>
  <c r="BB83" i="61"/>
  <c r="AI83" i="61"/>
  <c r="AS83" i="61"/>
  <c r="AK83" i="61"/>
  <c r="AZ83" i="61"/>
  <c r="AE83" i="61"/>
  <c r="AP83" i="61"/>
  <c r="AT83" i="61"/>
  <c r="AQ83" i="61"/>
  <c r="AB83" i="61"/>
  <c r="AM83" i="61"/>
  <c r="AU83" i="61"/>
  <c r="AA83" i="61"/>
  <c r="AX83" i="61"/>
  <c r="AD83" i="61"/>
  <c r="AC83" i="61"/>
  <c r="AV83" i="61"/>
  <c r="AN83" i="61"/>
  <c r="AR83" i="61"/>
  <c r="AO83" i="61"/>
  <c r="Z83" i="61"/>
  <c r="AL83" i="61"/>
  <c r="AG83" i="61"/>
  <c r="AH83" i="61"/>
  <c r="AJ83" i="61"/>
  <c r="AY83" i="61"/>
  <c r="AG13" i="61"/>
  <c r="AG13" i="51" s="1"/>
  <c r="AO13" i="61"/>
  <c r="AO13" i="51" s="1"/>
  <c r="AW13" i="61"/>
  <c r="AW13" i="51" s="1"/>
  <c r="Z13" i="61"/>
  <c r="Z13" i="51" s="1"/>
  <c r="AH13" i="61"/>
  <c r="AH13" i="51" s="1"/>
  <c r="AP13" i="61"/>
  <c r="AP13" i="51" s="1"/>
  <c r="AX13" i="61"/>
  <c r="AX13" i="51" s="1"/>
  <c r="AK13" i="61"/>
  <c r="AK13" i="51" s="1"/>
  <c r="BA13" i="61"/>
  <c r="BA13" i="51" s="1"/>
  <c r="AA13" i="61"/>
  <c r="AA13" i="51" s="1"/>
  <c r="AI13" i="61"/>
  <c r="AI13" i="51" s="1"/>
  <c r="AQ13" i="61"/>
  <c r="AQ13" i="51" s="1"/>
  <c r="AY13" i="61"/>
  <c r="AY13" i="51" s="1"/>
  <c r="AC13" i="61"/>
  <c r="AC13" i="51" s="1"/>
  <c r="AS13" i="61"/>
  <c r="AS13" i="51" s="1"/>
  <c r="AB13" i="61"/>
  <c r="AB13" i="51" s="1"/>
  <c r="AJ13" i="61"/>
  <c r="AJ13" i="51" s="1"/>
  <c r="AR13" i="61"/>
  <c r="AR13" i="51" s="1"/>
  <c r="AZ13" i="61"/>
  <c r="AZ13" i="51" s="1"/>
  <c r="AU13" i="61"/>
  <c r="AU13" i="51" s="1"/>
  <c r="AD13" i="61"/>
  <c r="AD13" i="51" s="1"/>
  <c r="AV13" i="61"/>
  <c r="AV13" i="51" s="1"/>
  <c r="AT13" i="61"/>
  <c r="AT13" i="51" s="1"/>
  <c r="AE13" i="61"/>
  <c r="AE13" i="51" s="1"/>
  <c r="BB13" i="61"/>
  <c r="BB13" i="51" s="1"/>
  <c r="AM13" i="61"/>
  <c r="AM13" i="51" s="1"/>
  <c r="AF13" i="61"/>
  <c r="AF13" i="51" s="1"/>
  <c r="AL13" i="61"/>
  <c r="AL13" i="51" s="1"/>
  <c r="AN13" i="61"/>
  <c r="AN13" i="51" s="1"/>
  <c r="AU68" i="61"/>
  <c r="AS68" i="61"/>
  <c r="AG68" i="61"/>
  <c r="AM68" i="61"/>
  <c r="AQ68" i="61"/>
  <c r="BB68" i="61"/>
  <c r="AW68" i="61"/>
  <c r="AO68" i="61"/>
  <c r="BA68" i="61"/>
  <c r="AX68" i="61"/>
  <c r="AC68" i="61"/>
  <c r="AK68" i="61"/>
  <c r="AP68" i="61"/>
  <c r="AB68" i="61"/>
  <c r="AA68" i="61"/>
  <c r="AJ68" i="61"/>
  <c r="AV68" i="61"/>
  <c r="AH68" i="61"/>
  <c r="Z68" i="61"/>
  <c r="AI68" i="61"/>
  <c r="AD68" i="61"/>
  <c r="AR68" i="61"/>
  <c r="AF68" i="61"/>
  <c r="AZ68" i="61"/>
  <c r="AY68" i="61"/>
  <c r="AT68" i="61"/>
  <c r="AE68" i="61"/>
  <c r="AL68" i="61"/>
  <c r="AN68" i="61"/>
  <c r="AK76" i="61"/>
  <c r="AS76" i="61"/>
  <c r="AX76" i="61"/>
  <c r="AI76" i="61"/>
  <c r="AN76" i="61"/>
  <c r="AZ76" i="61"/>
  <c r="AQ76" i="61"/>
  <c r="AH76" i="61"/>
  <c r="BA76" i="61"/>
  <c r="AE76" i="61"/>
  <c r="AD76" i="61"/>
  <c r="AO76" i="61"/>
  <c r="AM76" i="61"/>
  <c r="AC76" i="61"/>
  <c r="AA76" i="61"/>
  <c r="AV76" i="61"/>
  <c r="AW76" i="61"/>
  <c r="AT76" i="61"/>
  <c r="AB76" i="61"/>
  <c r="AR76" i="61"/>
  <c r="AU76" i="61"/>
  <c r="AP76" i="61"/>
  <c r="BB76" i="61"/>
  <c r="AG76" i="61"/>
  <c r="AJ76" i="61"/>
  <c r="AF76" i="61"/>
  <c r="Z76" i="61"/>
  <c r="AY76" i="61"/>
  <c r="AL76" i="61"/>
  <c r="AW84" i="61"/>
  <c r="BA84" i="61"/>
  <c r="AZ84" i="61"/>
  <c r="AM84" i="61"/>
  <c r="AD84" i="61"/>
  <c r="AI84" i="61"/>
  <c r="AC84" i="61"/>
  <c r="AP84" i="61"/>
  <c r="AE84" i="61"/>
  <c r="AS84" i="61"/>
  <c r="AT84" i="61"/>
  <c r="AA84" i="61"/>
  <c r="AL84" i="61"/>
  <c r="AN84" i="61"/>
  <c r="AG84" i="61"/>
  <c r="AO84" i="61"/>
  <c r="AX84" i="61"/>
  <c r="Z84" i="61"/>
  <c r="BB84" i="61"/>
  <c r="AK84" i="61"/>
  <c r="AF84" i="61"/>
  <c r="AU84" i="61"/>
  <c r="AJ84" i="61"/>
  <c r="AB84" i="61"/>
  <c r="AY84" i="61"/>
  <c r="AH84" i="61"/>
  <c r="AV84" i="61"/>
  <c r="AQ84" i="61"/>
  <c r="AR84" i="61"/>
  <c r="AJ99" i="61"/>
  <c r="AV99" i="61"/>
  <c r="BB99" i="61"/>
  <c r="AK99" i="61"/>
  <c r="AU99" i="61"/>
  <c r="AX99" i="61"/>
  <c r="AH99" i="61"/>
  <c r="Z99" i="61"/>
  <c r="AC99" i="61"/>
  <c r="AS99" i="61"/>
  <c r="AW99" i="61"/>
  <c r="AG99" i="61"/>
  <c r="AD99" i="61"/>
  <c r="AP99" i="61"/>
  <c r="BA99" i="61"/>
  <c r="AT99" i="61"/>
  <c r="AY99" i="61"/>
  <c r="AF99" i="61"/>
  <c r="AN99" i="61"/>
  <c r="AA99" i="61"/>
  <c r="AL99" i="61"/>
  <c r="AM99" i="61"/>
  <c r="AR99" i="61"/>
  <c r="AB99" i="61"/>
  <c r="AI99" i="61"/>
  <c r="AQ99" i="61"/>
  <c r="AO99" i="61"/>
  <c r="AZ99" i="61"/>
  <c r="AE99" i="61"/>
  <c r="AJ115" i="61"/>
  <c r="AG115" i="61"/>
  <c r="AM115" i="61"/>
  <c r="AE115" i="61"/>
  <c r="AI115" i="61"/>
  <c r="AR115" i="61"/>
  <c r="AO115" i="61"/>
  <c r="AK115" i="61"/>
  <c r="AD115" i="61"/>
  <c r="BB115" i="61"/>
  <c r="AY115" i="61"/>
  <c r="AB115" i="61"/>
  <c r="Z115" i="61"/>
  <c r="AH115" i="61"/>
  <c r="AW115" i="61"/>
  <c r="AU115" i="61"/>
  <c r="AL115" i="61"/>
  <c r="AZ115" i="61"/>
  <c r="AS115" i="61"/>
  <c r="AQ115" i="61"/>
  <c r="BA115" i="61"/>
  <c r="AX115" i="61"/>
  <c r="AN115" i="61"/>
  <c r="AV115" i="61"/>
  <c r="AC115" i="61"/>
  <c r="AP115" i="61"/>
  <c r="AF115" i="61"/>
  <c r="AA115" i="61"/>
  <c r="AT115" i="61"/>
  <c r="AF92" i="61"/>
  <c r="AN92" i="61"/>
  <c r="AV92" i="61"/>
  <c r="AA93" i="61"/>
  <c r="AI93" i="61"/>
  <c r="AQ93" i="61"/>
  <c r="AY93" i="61"/>
  <c r="AD94" i="61"/>
  <c r="AL94" i="61"/>
  <c r="AT94" i="61"/>
  <c r="BB94" i="61"/>
  <c r="AG95" i="61"/>
  <c r="AO95" i="61"/>
  <c r="AG92" i="61"/>
  <c r="AO92" i="61"/>
  <c r="AW92" i="61"/>
  <c r="AB93" i="61"/>
  <c r="AJ93" i="61"/>
  <c r="AR93" i="61"/>
  <c r="AZ93" i="61"/>
  <c r="AE94" i="61"/>
  <c r="AM94" i="61"/>
  <c r="AU94" i="61"/>
  <c r="Z95" i="61"/>
  <c r="AH95" i="61"/>
  <c r="AP95" i="61"/>
  <c r="AX95" i="61"/>
  <c r="Z92" i="61"/>
  <c r="AH92" i="61"/>
  <c r="AP92" i="61"/>
  <c r="AX92" i="61"/>
  <c r="AC93" i="61"/>
  <c r="AK93" i="61"/>
  <c r="AS93" i="61"/>
  <c r="BA93" i="61"/>
  <c r="AF94" i="61"/>
  <c r="AN94" i="61"/>
  <c r="AV94" i="61"/>
  <c r="AA95" i="61"/>
  <c r="AI95" i="61"/>
  <c r="AQ95" i="61"/>
  <c r="AY95" i="61"/>
  <c r="AA92" i="61"/>
  <c r="AI92" i="61"/>
  <c r="AQ92" i="61"/>
  <c r="AY92" i="61"/>
  <c r="AD93" i="61"/>
  <c r="AL93" i="61"/>
  <c r="AT93" i="61"/>
  <c r="BB93" i="61"/>
  <c r="AG94" i="61"/>
  <c r="AO94" i="61"/>
  <c r="AW94" i="61"/>
  <c r="AB95" i="61"/>
  <c r="AJ95" i="61"/>
  <c r="AR95" i="61"/>
  <c r="AZ95" i="61"/>
  <c r="AB92" i="61"/>
  <c r="AR92" i="61"/>
  <c r="AE93" i="61"/>
  <c r="AU93" i="61"/>
  <c r="AH94" i="61"/>
  <c r="AX94" i="61"/>
  <c r="AK95" i="61"/>
  <c r="AW95" i="61"/>
  <c r="AQ94" i="61"/>
  <c r="AB94" i="61"/>
  <c r="AP93" i="61"/>
  <c r="AV95" i="61"/>
  <c r="AC92" i="61"/>
  <c r="AS92" i="61"/>
  <c r="AF93" i="61"/>
  <c r="AV93" i="61"/>
  <c r="AI94" i="61"/>
  <c r="AY94" i="61"/>
  <c r="AL95" i="61"/>
  <c r="BA95" i="61"/>
  <c r="AD95" i="61"/>
  <c r="AO93" i="61"/>
  <c r="AC94" i="61"/>
  <c r="AD92" i="61"/>
  <c r="AT92" i="61"/>
  <c r="AG93" i="61"/>
  <c r="AW93" i="61"/>
  <c r="AJ94" i="61"/>
  <c r="AZ94" i="61"/>
  <c r="AM95" i="61"/>
  <c r="BB95" i="61"/>
  <c r="AZ92" i="61"/>
  <c r="AP94" i="61"/>
  <c r="AS95" i="61"/>
  <c r="BA92" i="61"/>
  <c r="AA94" i="61"/>
  <c r="AT95" i="61"/>
  <c r="BB92" i="61"/>
  <c r="AE95" i="61"/>
  <c r="AU95" i="61"/>
  <c r="Z93" i="61"/>
  <c r="AS94" i="61"/>
  <c r="AE92" i="61"/>
  <c r="AU92" i="61"/>
  <c r="AH93" i="61"/>
  <c r="AX93" i="61"/>
  <c r="AK94" i="61"/>
  <c r="BA94" i="61"/>
  <c r="AN95" i="61"/>
  <c r="AJ92" i="61"/>
  <c r="AM93" i="61"/>
  <c r="Z94" i="61"/>
  <c r="AC95" i="61"/>
  <c r="AK92" i="61"/>
  <c r="AN93" i="61"/>
  <c r="AL92" i="61"/>
  <c r="AR94" i="61"/>
  <c r="AM92" i="61"/>
  <c r="AF95" i="61"/>
  <c r="AO88" i="61"/>
  <c r="AG88" i="61"/>
  <c r="AX88" i="61"/>
  <c r="AE88" i="61"/>
  <c r="AH88" i="61"/>
  <c r="AK88" i="61"/>
  <c r="AM88" i="61"/>
  <c r="AD88" i="61"/>
  <c r="AW88" i="61"/>
  <c r="AI88" i="61"/>
  <c r="AP88" i="61"/>
  <c r="AB88" i="61"/>
  <c r="BA88" i="61"/>
  <c r="AZ88" i="61"/>
  <c r="AN88" i="61"/>
  <c r="AY88" i="61"/>
  <c r="AF88" i="61"/>
  <c r="AR88" i="61"/>
  <c r="AA88" i="61"/>
  <c r="AT88" i="61"/>
  <c r="AL88" i="61"/>
  <c r="AJ88" i="61"/>
  <c r="AQ88" i="61"/>
  <c r="AU88" i="61"/>
  <c r="AC88" i="61"/>
  <c r="AV88" i="61"/>
  <c r="BB88" i="61"/>
  <c r="Z88" i="61"/>
  <c r="AS88" i="61"/>
  <c r="AW91" i="61"/>
  <c r="AA91" i="61"/>
  <c r="BA91" i="61"/>
  <c r="AE91" i="61"/>
  <c r="AI91" i="61"/>
  <c r="AV91" i="61"/>
  <c r="AP91" i="61"/>
  <c r="AN91" i="61"/>
  <c r="AO91" i="61"/>
  <c r="AD91" i="61"/>
  <c r="AT91" i="61"/>
  <c r="AC91" i="61"/>
  <c r="AL91" i="61"/>
  <c r="AK91" i="61"/>
  <c r="AX91" i="61"/>
  <c r="AF91" i="61"/>
  <c r="AQ91" i="61"/>
  <c r="AH91" i="61"/>
  <c r="AR91" i="61"/>
  <c r="AJ91" i="61"/>
  <c r="AM91" i="61"/>
  <c r="AZ91" i="61"/>
  <c r="AG91" i="61"/>
  <c r="AB91" i="61"/>
  <c r="AS91" i="61"/>
  <c r="AY91" i="61"/>
  <c r="AU91" i="61"/>
  <c r="Z91" i="61"/>
  <c r="BB91" i="61"/>
  <c r="AA71" i="61"/>
  <c r="AZ71" i="61"/>
  <c r="AE71" i="61"/>
  <c r="AT71" i="61"/>
  <c r="AQ71" i="61"/>
  <c r="AH71" i="61"/>
  <c r="AB71" i="61"/>
  <c r="AK71" i="61"/>
  <c r="AM71" i="61"/>
  <c r="AU71" i="61"/>
  <c r="AS71" i="61"/>
  <c r="AG71" i="61"/>
  <c r="AF71" i="61"/>
  <c r="AX71" i="61"/>
  <c r="AN71" i="61"/>
  <c r="BB71" i="61"/>
  <c r="AV71" i="61"/>
  <c r="AD71" i="61"/>
  <c r="AL71" i="61"/>
  <c r="AR71" i="61"/>
  <c r="AP71" i="61"/>
  <c r="AJ71" i="61"/>
  <c r="AW71" i="61"/>
  <c r="BA71" i="61"/>
  <c r="Z71" i="61"/>
  <c r="AI71" i="61"/>
  <c r="AY71" i="61"/>
  <c r="AO71" i="61"/>
  <c r="AC71" i="61"/>
  <c r="AK79" i="61"/>
  <c r="AV79" i="61"/>
  <c r="BA79" i="61"/>
  <c r="AP79" i="61"/>
  <c r="AC79" i="61"/>
  <c r="Z79" i="61"/>
  <c r="AL79" i="61"/>
  <c r="AA79" i="61"/>
  <c r="AZ79" i="61"/>
  <c r="AU79" i="61"/>
  <c r="AI79" i="61"/>
  <c r="AO79" i="61"/>
  <c r="AM79" i="61"/>
  <c r="AE79" i="61"/>
  <c r="AQ79" i="61"/>
  <c r="AF79" i="61"/>
  <c r="AT79" i="61"/>
  <c r="AD79" i="61"/>
  <c r="BB79" i="61"/>
  <c r="AB79" i="61"/>
  <c r="AW79" i="61"/>
  <c r="AY79" i="61"/>
  <c r="AN79" i="61"/>
  <c r="AR79" i="61"/>
  <c r="AX79" i="61"/>
  <c r="AG79" i="61"/>
  <c r="AJ79" i="61"/>
  <c r="AH79" i="61"/>
  <c r="AS79" i="61"/>
  <c r="AE87" i="61"/>
  <c r="AT87" i="61"/>
  <c r="AV87" i="61"/>
  <c r="AC87" i="61"/>
  <c r="Z87" i="61"/>
  <c r="AK87" i="61"/>
  <c r="AM87" i="61"/>
  <c r="AU87" i="61"/>
  <c r="AZ87" i="61"/>
  <c r="AX87" i="61"/>
  <c r="AG87" i="61"/>
  <c r="AF87" i="61"/>
  <c r="AI87" i="61"/>
  <c r="AN87" i="61"/>
  <c r="AH87" i="61"/>
  <c r="AW87" i="61"/>
  <c r="AQ87" i="61"/>
  <c r="AL87" i="61"/>
  <c r="AY87" i="61"/>
  <c r="AO87" i="61"/>
  <c r="BB87" i="61"/>
  <c r="BA87" i="61"/>
  <c r="AS87" i="61"/>
  <c r="AA87" i="61"/>
  <c r="AB87" i="61"/>
  <c r="AR87" i="61"/>
  <c r="AD87" i="61"/>
  <c r="AP87" i="61"/>
  <c r="AJ87" i="61"/>
  <c r="AP102" i="61"/>
  <c r="Z102" i="61"/>
  <c r="AZ102" i="61"/>
  <c r="AT102" i="61"/>
  <c r="AY102" i="61"/>
  <c r="AN102" i="61"/>
  <c r="AB102" i="61"/>
  <c r="AH102" i="61"/>
  <c r="AD102" i="61"/>
  <c r="AG102" i="61"/>
  <c r="AW102" i="61"/>
  <c r="AQ102" i="61"/>
  <c r="AF102" i="61"/>
  <c r="AX102" i="61"/>
  <c r="AI102" i="61"/>
  <c r="AC102" i="61"/>
  <c r="AS102" i="61"/>
  <c r="AA102" i="61"/>
  <c r="BA102" i="61"/>
  <c r="AM102" i="61"/>
  <c r="AV102" i="61"/>
  <c r="AJ102" i="61"/>
  <c r="AE102" i="61"/>
  <c r="AL102" i="61"/>
  <c r="AK102" i="61"/>
  <c r="AR102" i="61"/>
  <c r="AU102" i="61"/>
  <c r="AO102" i="61"/>
  <c r="BB102" i="61"/>
  <c r="AS75" i="61"/>
  <c r="AC75" i="61"/>
  <c r="AV75" i="61"/>
  <c r="AQ75" i="61"/>
  <c r="AA75" i="61"/>
  <c r="AO75" i="61"/>
  <c r="AX75" i="61"/>
  <c r="AT75" i="61"/>
  <c r="AB75" i="61"/>
  <c r="BA75" i="61"/>
  <c r="AE75" i="61"/>
  <c r="AF75" i="61"/>
  <c r="AU75" i="61"/>
  <c r="AD75" i="61"/>
  <c r="Z75" i="61"/>
  <c r="BB75" i="61"/>
  <c r="AJ75" i="61"/>
  <c r="AI75" i="61"/>
  <c r="AG75" i="61"/>
  <c r="AN75" i="61"/>
  <c r="AY75" i="61"/>
  <c r="AK75" i="61"/>
  <c r="AM75" i="61"/>
  <c r="AH75" i="61"/>
  <c r="AR75" i="61"/>
  <c r="AW75" i="61"/>
  <c r="AZ75" i="61"/>
  <c r="AP75" i="61"/>
  <c r="AL75" i="61"/>
  <c r="AO114" i="61"/>
  <c r="AU114" i="61"/>
  <c r="AR114" i="61"/>
  <c r="AD114" i="61"/>
  <c r="Z114" i="61"/>
  <c r="AL114" i="61"/>
  <c r="BB114" i="61"/>
  <c r="AP114" i="61"/>
  <c r="AM114" i="61"/>
  <c r="AJ114" i="61"/>
  <c r="AI114" i="61"/>
  <c r="AF114" i="61"/>
  <c r="AV114" i="61"/>
  <c r="AT114" i="61"/>
  <c r="AG114" i="61"/>
  <c r="AK114" i="61"/>
  <c r="AW114" i="61"/>
  <c r="BA114" i="61"/>
  <c r="AQ114" i="61"/>
  <c r="AH114" i="61"/>
  <c r="AE114" i="61"/>
  <c r="AN114" i="61"/>
  <c r="AC114" i="61"/>
  <c r="AZ114" i="61"/>
  <c r="AX114" i="61"/>
  <c r="AY114" i="61"/>
  <c r="AS114" i="61"/>
  <c r="AA114" i="61"/>
  <c r="AB114" i="61"/>
  <c r="AE16" i="61"/>
  <c r="AE16" i="51" s="1"/>
  <c r="AM16" i="61"/>
  <c r="AM16" i="51" s="1"/>
  <c r="AU16" i="61"/>
  <c r="AU16" i="51" s="1"/>
  <c r="AF16" i="61"/>
  <c r="AF16" i="51" s="1"/>
  <c r="AN16" i="61"/>
  <c r="AN16" i="51" s="1"/>
  <c r="AV16" i="61"/>
  <c r="AV16" i="51" s="1"/>
  <c r="AY16" i="61"/>
  <c r="AY16" i="51" s="1"/>
  <c r="AG16" i="61"/>
  <c r="AG16" i="51" s="1"/>
  <c r="AO16" i="61"/>
  <c r="AO16" i="51" s="1"/>
  <c r="AW16" i="61"/>
  <c r="AW16" i="51" s="1"/>
  <c r="AA16" i="61"/>
  <c r="AA16" i="51" s="1"/>
  <c r="AI16" i="61"/>
  <c r="AI16" i="51" s="1"/>
  <c r="AQ16" i="61"/>
  <c r="AQ16" i="51" s="1"/>
  <c r="Z16" i="61"/>
  <c r="Z16" i="51" s="1"/>
  <c r="AH16" i="61"/>
  <c r="AH16" i="51" s="1"/>
  <c r="AP16" i="61"/>
  <c r="AP16" i="51" s="1"/>
  <c r="AX16" i="61"/>
  <c r="AX16" i="51" s="1"/>
  <c r="AB16" i="61"/>
  <c r="AB16" i="51" s="1"/>
  <c r="AT16" i="61"/>
  <c r="AT16" i="51" s="1"/>
  <c r="AC16" i="61"/>
  <c r="AC16" i="51" s="1"/>
  <c r="AZ16" i="61"/>
  <c r="AZ16" i="51" s="1"/>
  <c r="AD16" i="61"/>
  <c r="AD16" i="51" s="1"/>
  <c r="BA16" i="61"/>
  <c r="BA16" i="51" s="1"/>
  <c r="AL16" i="61"/>
  <c r="AL16" i="51" s="1"/>
  <c r="AS16" i="61"/>
  <c r="AS16" i="51" s="1"/>
  <c r="AJ16" i="61"/>
  <c r="AJ16" i="51" s="1"/>
  <c r="BB16" i="61"/>
  <c r="BB16" i="51" s="1"/>
  <c r="AK16" i="61"/>
  <c r="AK16" i="51" s="1"/>
  <c r="AR16" i="61"/>
  <c r="AR16" i="51" s="1"/>
  <c r="AI74" i="61"/>
  <c r="AT74" i="61"/>
  <c r="AN74" i="61"/>
  <c r="AK74" i="61"/>
  <c r="AU74" i="61"/>
  <c r="AQ74" i="61"/>
  <c r="AF74" i="61"/>
  <c r="BA74" i="61"/>
  <c r="AC74" i="61"/>
  <c r="AV74" i="61"/>
  <c r="AL74" i="61"/>
  <c r="AW74" i="61"/>
  <c r="AM74" i="61"/>
  <c r="AA74" i="61"/>
  <c r="AO74" i="61"/>
  <c r="AS74" i="61"/>
  <c r="AH74" i="61"/>
  <c r="AX74" i="61"/>
  <c r="AZ74" i="61"/>
  <c r="AG74" i="61"/>
  <c r="AJ74" i="61"/>
  <c r="AE74" i="61"/>
  <c r="AY74" i="61"/>
  <c r="AD74" i="61"/>
  <c r="BB74" i="61"/>
  <c r="Z74" i="61"/>
  <c r="AB74" i="61"/>
  <c r="AR74" i="61"/>
  <c r="AP74" i="61"/>
  <c r="AK82" i="61"/>
  <c r="AX82" i="61"/>
  <c r="AU82" i="61"/>
  <c r="AZ82" i="61"/>
  <c r="AT82" i="61"/>
  <c r="AC82" i="61"/>
  <c r="AF82" i="61"/>
  <c r="AV82" i="61"/>
  <c r="AQ82" i="61"/>
  <c r="AA82" i="61"/>
  <c r="AG82" i="61"/>
  <c r="AI82" i="61"/>
  <c r="AP82" i="61"/>
  <c r="BA82" i="61"/>
  <c r="AN82" i="61"/>
  <c r="BB82" i="61"/>
  <c r="AY82" i="61"/>
  <c r="AO82" i="61"/>
  <c r="AE82" i="61"/>
  <c r="AS82" i="61"/>
  <c r="AL82" i="61"/>
  <c r="AW82" i="61"/>
  <c r="AB82" i="61"/>
  <c r="Z82" i="61"/>
  <c r="AJ82" i="61"/>
  <c r="AM82" i="61"/>
  <c r="AR82" i="61"/>
  <c r="AH82" i="61"/>
  <c r="AD82" i="61"/>
  <c r="AZ90" i="61"/>
  <c r="AD90" i="61"/>
  <c r="AS90" i="61"/>
  <c r="AC90" i="61"/>
  <c r="AK90" i="61"/>
  <c r="AG90" i="61"/>
  <c r="AL90" i="61"/>
  <c r="AA90" i="61"/>
  <c r="AO90" i="61"/>
  <c r="AF90" i="61"/>
  <c r="AT90" i="61"/>
  <c r="AV90" i="61"/>
  <c r="AH90" i="61"/>
  <c r="AU90" i="61"/>
  <c r="BA90" i="61"/>
  <c r="AE90" i="61"/>
  <c r="AM90" i="61"/>
  <c r="AI90" i="61"/>
  <c r="AQ90" i="61"/>
  <c r="AJ90" i="61"/>
  <c r="AW90" i="61"/>
  <c r="Z90" i="61"/>
  <c r="BB90" i="61"/>
  <c r="AX90" i="61"/>
  <c r="AN90" i="61"/>
  <c r="AB90" i="61"/>
  <c r="AY90" i="61"/>
  <c r="AR90" i="61"/>
  <c r="AP90" i="61"/>
  <c r="AY113" i="61"/>
  <c r="AI113" i="61"/>
  <c r="AJ113" i="61"/>
  <c r="AK113" i="61"/>
  <c r="AD113" i="61"/>
  <c r="AQ113" i="61"/>
  <c r="Z113" i="61"/>
  <c r="AR113" i="61"/>
  <c r="AE113" i="61"/>
  <c r="AH113" i="61"/>
  <c r="BB113" i="61"/>
  <c r="AG113" i="61"/>
  <c r="AL113" i="61"/>
  <c r="AX113" i="61"/>
  <c r="AB113" i="61"/>
  <c r="AM113" i="61"/>
  <c r="AS113" i="61"/>
  <c r="AU113" i="61"/>
  <c r="AN113" i="61"/>
  <c r="BA113" i="61"/>
  <c r="AZ113" i="61"/>
  <c r="AF113" i="61"/>
  <c r="AP113" i="61"/>
  <c r="AV113" i="61"/>
  <c r="AT113" i="61"/>
  <c r="AA113" i="61"/>
  <c r="AW113" i="61"/>
  <c r="AC113" i="61"/>
  <c r="AO113" i="61"/>
  <c r="AW69" i="61"/>
  <c r="AX69" i="61"/>
  <c r="AD69" i="61"/>
  <c r="AP69" i="61"/>
  <c r="AA69" i="61"/>
  <c r="AU69" i="61"/>
  <c r="AS69" i="61"/>
  <c r="AV69" i="61"/>
  <c r="AQ69" i="61"/>
  <c r="AB69" i="61"/>
  <c r="AZ69" i="61"/>
  <c r="Z69" i="61"/>
  <c r="AE69" i="61"/>
  <c r="AH69" i="61"/>
  <c r="AR69" i="61"/>
  <c r="AF69" i="61"/>
  <c r="AT69" i="61"/>
  <c r="AO69" i="61"/>
  <c r="BA69" i="61"/>
  <c r="AC69" i="61"/>
  <c r="AN69" i="61"/>
  <c r="BB69" i="61"/>
  <c r="AJ69" i="61"/>
  <c r="AM69" i="61"/>
  <c r="AI69" i="61"/>
  <c r="AG69" i="61"/>
  <c r="AY69" i="61"/>
  <c r="AK69" i="61"/>
  <c r="AL69" i="61"/>
  <c r="AO77" i="61"/>
  <c r="AE77" i="61"/>
  <c r="AW77" i="61"/>
  <c r="AN77" i="61"/>
  <c r="AC77" i="61"/>
  <c r="AG77" i="61"/>
  <c r="BA77" i="61"/>
  <c r="AU77" i="61"/>
  <c r="AS77" i="61"/>
  <c r="AV77" i="61"/>
  <c r="BB77" i="61"/>
  <c r="AZ77" i="61"/>
  <c r="AJ77" i="61"/>
  <c r="AQ77" i="61"/>
  <c r="AL77" i="61"/>
  <c r="AA77" i="61"/>
  <c r="AD77" i="61"/>
  <c r="AP77" i="61"/>
  <c r="AH77" i="61"/>
  <c r="AB77" i="61"/>
  <c r="AR77" i="61"/>
  <c r="AM77" i="61"/>
  <c r="AT77" i="61"/>
  <c r="AK77" i="61"/>
  <c r="AF77" i="61"/>
  <c r="AY77" i="61"/>
  <c r="Z77" i="61"/>
  <c r="AI77" i="61"/>
  <c r="AX77" i="61"/>
  <c r="AF85" i="61"/>
  <c r="AQ85" i="61"/>
  <c r="AN85" i="61"/>
  <c r="AI85" i="61"/>
  <c r="AP85" i="61"/>
  <c r="AK85" i="61"/>
  <c r="AX85" i="61"/>
  <c r="AO85" i="61"/>
  <c r="AS85" i="61"/>
  <c r="AA85" i="61"/>
  <c r="BA85" i="61"/>
  <c r="Z85" i="61"/>
  <c r="AY85" i="61"/>
  <c r="AW85" i="61"/>
  <c r="AU85" i="61"/>
  <c r="AE85" i="61"/>
  <c r="AD85" i="61"/>
  <c r="AT85" i="61"/>
  <c r="AR85" i="61"/>
  <c r="AH85" i="61"/>
  <c r="AJ85" i="61"/>
  <c r="AZ85" i="61"/>
  <c r="AL85" i="61"/>
  <c r="AG85" i="61"/>
  <c r="AM85" i="61"/>
  <c r="AC85" i="61"/>
  <c r="AV85" i="61"/>
  <c r="BB85" i="61"/>
  <c r="AB85" i="61"/>
  <c r="BA100" i="61"/>
  <c r="AM100" i="61"/>
  <c r="BB100" i="61"/>
  <c r="AX100" i="61"/>
  <c r="AH100" i="61"/>
  <c r="AJ100" i="61"/>
  <c r="AA100" i="61"/>
  <c r="AV100" i="61"/>
  <c r="AP100" i="61"/>
  <c r="AL100" i="61"/>
  <c r="AZ100" i="61"/>
  <c r="AD100" i="61"/>
  <c r="AB100" i="61"/>
  <c r="Z100" i="61"/>
  <c r="AK100" i="61"/>
  <c r="AR100" i="61"/>
  <c r="AT100" i="61"/>
  <c r="AC100" i="61"/>
  <c r="AU100" i="61"/>
  <c r="AW100" i="61"/>
  <c r="AQ100" i="61"/>
  <c r="AO100" i="61"/>
  <c r="AF100" i="61"/>
  <c r="AI100" i="61"/>
  <c r="AY100" i="61"/>
  <c r="AG100" i="61"/>
  <c r="AS100" i="61"/>
  <c r="AN100" i="61"/>
  <c r="AE100" i="61"/>
  <c r="AQ116" i="61"/>
  <c r="AJ116" i="61"/>
  <c r="Z116" i="61"/>
  <c r="AO116" i="61"/>
  <c r="AG116" i="61"/>
  <c r="AR116" i="61"/>
  <c r="AD116" i="61"/>
  <c r="AP116" i="61"/>
  <c r="AI116" i="61"/>
  <c r="AH116" i="61"/>
  <c r="AL116" i="61"/>
  <c r="AB116" i="61"/>
  <c r="AW116" i="61"/>
  <c r="AU116" i="61"/>
  <c r="AK116" i="61"/>
  <c r="AN116" i="61"/>
  <c r="AZ116" i="61"/>
  <c r="AF116" i="61"/>
  <c r="AT116" i="61"/>
  <c r="AE116" i="61"/>
  <c r="AA116" i="61"/>
  <c r="AS116" i="61"/>
  <c r="AV116" i="61"/>
  <c r="AC116" i="61"/>
  <c r="AX116" i="61"/>
  <c r="BB116" i="61"/>
  <c r="AY116" i="61"/>
  <c r="AM116" i="61"/>
  <c r="BA116" i="61"/>
  <c r="AH72" i="60"/>
  <c r="AM72" i="60"/>
  <c r="AY72" i="60"/>
  <c r="AK72" i="60"/>
  <c r="Z72" i="60"/>
  <c r="AA72" i="60"/>
  <c r="AB72" i="60"/>
  <c r="AG72" i="60"/>
  <c r="AV72" i="60"/>
  <c r="AU72" i="60"/>
  <c r="AZ72" i="60"/>
  <c r="AR72" i="60"/>
  <c r="AI72" i="60"/>
  <c r="AW72" i="60"/>
  <c r="AO72" i="60"/>
  <c r="BB72" i="60"/>
  <c r="AP72" i="60"/>
  <c r="AL72" i="60"/>
  <c r="AF72" i="60"/>
  <c r="AE72" i="60"/>
  <c r="AT72" i="60"/>
  <c r="AC72" i="60"/>
  <c r="AJ72" i="60"/>
  <c r="AS72" i="60"/>
  <c r="AD72" i="60"/>
  <c r="AX72" i="60"/>
  <c r="AN72" i="60"/>
  <c r="AQ72" i="60"/>
  <c r="BA72" i="60"/>
  <c r="Z67" i="60"/>
  <c r="AW67" i="60"/>
  <c r="AU67" i="60"/>
  <c r="AZ67" i="60"/>
  <c r="AL67" i="60"/>
  <c r="AO67" i="60"/>
  <c r="AR67" i="60"/>
  <c r="AP67" i="60"/>
  <c r="AM67" i="60"/>
  <c r="AG67" i="60"/>
  <c r="AK67" i="60"/>
  <c r="AA67" i="60"/>
  <c r="AJ67" i="60"/>
  <c r="AY67" i="60"/>
  <c r="AS67" i="60"/>
  <c r="AQ67" i="60"/>
  <c r="BB67" i="60"/>
  <c r="AT67" i="60"/>
  <c r="AD67" i="60"/>
  <c r="AV67" i="60"/>
  <c r="AF67" i="60"/>
  <c r="AC67" i="60"/>
  <c r="AX67" i="60"/>
  <c r="AI67" i="60"/>
  <c r="BA67" i="60"/>
  <c r="AN67" i="60"/>
  <c r="AE67" i="60"/>
  <c r="AH67" i="60"/>
  <c r="AB67" i="60"/>
  <c r="AM70" i="60"/>
  <c r="AG70" i="60"/>
  <c r="AH70" i="60"/>
  <c r="AB70" i="60"/>
  <c r="AY70" i="60"/>
  <c r="AU70" i="60"/>
  <c r="AW70" i="60"/>
  <c r="AL70" i="60"/>
  <c r="AT70" i="60"/>
  <c r="AS70" i="60"/>
  <c r="AP70" i="60"/>
  <c r="AV70" i="60"/>
  <c r="Z70" i="60"/>
  <c r="AA70" i="60"/>
  <c r="AK70" i="60"/>
  <c r="BA70" i="60"/>
  <c r="AD70" i="60"/>
  <c r="AR70" i="60"/>
  <c r="AO70" i="60"/>
  <c r="AQ70" i="60"/>
  <c r="AI70" i="60"/>
  <c r="AE70" i="60"/>
  <c r="AZ70" i="60"/>
  <c r="AJ70" i="60"/>
  <c r="AX70" i="60"/>
  <c r="BB70" i="60"/>
  <c r="AF70" i="60"/>
  <c r="AC70" i="60"/>
  <c r="AN70" i="60"/>
  <c r="AL101" i="60"/>
  <c r="AM101" i="60"/>
  <c r="AR101" i="60"/>
  <c r="BB101" i="60"/>
  <c r="AC101" i="60"/>
  <c r="AJ101" i="60"/>
  <c r="AP101" i="60"/>
  <c r="Z101" i="60"/>
  <c r="AF101" i="60"/>
  <c r="AN101" i="60"/>
  <c r="AK101" i="60"/>
  <c r="AG101" i="60"/>
  <c r="AB101" i="60"/>
  <c r="AZ101" i="60"/>
  <c r="AA101" i="60"/>
  <c r="AE101" i="60"/>
  <c r="AQ101" i="60"/>
  <c r="AI101" i="60"/>
  <c r="BA101" i="60"/>
  <c r="AV101" i="60"/>
  <c r="AH101" i="60"/>
  <c r="AT101" i="60"/>
  <c r="AO101" i="60"/>
  <c r="AD101" i="60"/>
  <c r="AU101" i="60"/>
  <c r="AS101" i="60"/>
  <c r="AY101" i="60"/>
  <c r="AX101" i="60"/>
  <c r="AW101" i="60"/>
  <c r="AG13" i="60"/>
  <c r="AG13" i="50" s="1"/>
  <c r="AO13" i="60"/>
  <c r="AO13" i="50" s="1"/>
  <c r="AW13" i="60"/>
  <c r="AW13" i="50" s="1"/>
  <c r="Z13" i="60"/>
  <c r="Z13" i="50" s="1"/>
  <c r="AH13" i="60"/>
  <c r="AH13" i="50" s="1"/>
  <c r="AP13" i="60"/>
  <c r="AP13" i="50" s="1"/>
  <c r="AX13" i="60"/>
  <c r="AX13" i="50" s="1"/>
  <c r="AK13" i="60"/>
  <c r="AK13" i="50" s="1"/>
  <c r="BA13" i="60"/>
  <c r="BA13" i="50" s="1"/>
  <c r="AA13" i="60"/>
  <c r="AA13" i="50" s="1"/>
  <c r="AI13" i="60"/>
  <c r="AI13" i="50" s="1"/>
  <c r="AQ13" i="60"/>
  <c r="AQ13" i="50" s="1"/>
  <c r="AY13" i="60"/>
  <c r="AY13" i="50" s="1"/>
  <c r="AC13" i="60"/>
  <c r="AC13" i="50" s="1"/>
  <c r="AS13" i="60"/>
  <c r="AS13" i="50" s="1"/>
  <c r="AB13" i="60"/>
  <c r="AB13" i="50" s="1"/>
  <c r="AJ13" i="60"/>
  <c r="AJ13" i="50" s="1"/>
  <c r="AR13" i="60"/>
  <c r="AR13" i="50" s="1"/>
  <c r="AZ13" i="60"/>
  <c r="AZ13" i="50" s="1"/>
  <c r="AD13" i="60"/>
  <c r="AD13" i="50" s="1"/>
  <c r="AL13" i="60"/>
  <c r="AL13" i="50" s="1"/>
  <c r="AT13" i="60"/>
  <c r="AT13" i="50" s="1"/>
  <c r="BB13" i="60"/>
  <c r="BB13" i="50" s="1"/>
  <c r="AF13" i="60"/>
  <c r="AF13" i="50" s="1"/>
  <c r="AM13" i="60"/>
  <c r="AM13" i="50" s="1"/>
  <c r="AV13" i="60"/>
  <c r="AV13" i="50" s="1"/>
  <c r="AE13" i="60"/>
  <c r="AE13" i="50" s="1"/>
  <c r="AN13" i="60"/>
  <c r="AN13" i="50" s="1"/>
  <c r="AU13" i="60"/>
  <c r="AU13" i="50" s="1"/>
  <c r="AH68" i="60"/>
  <c r="AM68" i="60"/>
  <c r="AV68" i="60"/>
  <c r="AW68" i="60"/>
  <c r="AZ68" i="60"/>
  <c r="AP68" i="60"/>
  <c r="AL68" i="60"/>
  <c r="AB68" i="60"/>
  <c r="AY68" i="60"/>
  <c r="AG68" i="60"/>
  <c r="AT68" i="60"/>
  <c r="AI68" i="60"/>
  <c r="AK68" i="60"/>
  <c r="AO68" i="60"/>
  <c r="AD68" i="60"/>
  <c r="AR68" i="60"/>
  <c r="BB68" i="60"/>
  <c r="AX68" i="60"/>
  <c r="AE68" i="60"/>
  <c r="AC68" i="60"/>
  <c r="Z68" i="60"/>
  <c r="AU68" i="60"/>
  <c r="AF68" i="60"/>
  <c r="AN68" i="60"/>
  <c r="AS68" i="60"/>
  <c r="AJ68" i="60"/>
  <c r="AQ68" i="60"/>
  <c r="BA68" i="60"/>
  <c r="AA68" i="60"/>
  <c r="AK76" i="60"/>
  <c r="AR76" i="60"/>
  <c r="AO76" i="60"/>
  <c r="AU76" i="60"/>
  <c r="Z76" i="60"/>
  <c r="AZ76" i="60"/>
  <c r="AT76" i="60"/>
  <c r="AG76" i="60"/>
  <c r="AL76" i="60"/>
  <c r="AH76" i="60"/>
  <c r="AA76" i="60"/>
  <c r="AN76" i="60"/>
  <c r="BB76" i="60"/>
  <c r="AM76" i="60"/>
  <c r="AV76" i="60"/>
  <c r="AQ76" i="60"/>
  <c r="AB76" i="60"/>
  <c r="AF76" i="60"/>
  <c r="AJ76" i="60"/>
  <c r="BA76" i="60"/>
  <c r="AS76" i="60"/>
  <c r="AI76" i="60"/>
  <c r="AY76" i="60"/>
  <c r="AW76" i="60"/>
  <c r="AC76" i="60"/>
  <c r="AX76" i="60"/>
  <c r="AE76" i="60"/>
  <c r="AD76" i="60"/>
  <c r="AP76" i="60"/>
  <c r="AA84" i="60"/>
  <c r="AZ84" i="60"/>
  <c r="AL84" i="60"/>
  <c r="AH84" i="60"/>
  <c r="AG84" i="60"/>
  <c r="AV84" i="60"/>
  <c r="AR84" i="60"/>
  <c r="AM84" i="60"/>
  <c r="AK84" i="60"/>
  <c r="AO84" i="60"/>
  <c r="Z84" i="60"/>
  <c r="AW84" i="60"/>
  <c r="AS84" i="60"/>
  <c r="AE84" i="60"/>
  <c r="AB84" i="60"/>
  <c r="AY84" i="60"/>
  <c r="AU84" i="60"/>
  <c r="AT84" i="60"/>
  <c r="BB84" i="60"/>
  <c r="AP84" i="60"/>
  <c r="AF84" i="60"/>
  <c r="AD84" i="60"/>
  <c r="AI84" i="60"/>
  <c r="BA84" i="60"/>
  <c r="AN84" i="60"/>
  <c r="AJ84" i="60"/>
  <c r="AX84" i="60"/>
  <c r="AC84" i="60"/>
  <c r="AQ84" i="60"/>
  <c r="AQ99" i="60"/>
  <c r="AI99" i="60"/>
  <c r="AR99" i="60"/>
  <c r="AS99" i="60"/>
  <c r="AA99" i="60"/>
  <c r="AT99" i="60"/>
  <c r="AZ99" i="60"/>
  <c r="AE99" i="60"/>
  <c r="AW99" i="60"/>
  <c r="AC99" i="60"/>
  <c r="AO99" i="60"/>
  <c r="AY99" i="60"/>
  <c r="AU99" i="60"/>
  <c r="BB99" i="60"/>
  <c r="AL99" i="60"/>
  <c r="AM99" i="60"/>
  <c r="AF99" i="60"/>
  <c r="AB99" i="60"/>
  <c r="AK99" i="60"/>
  <c r="AX99" i="60"/>
  <c r="AP99" i="60"/>
  <c r="BA99" i="60"/>
  <c r="AV99" i="60"/>
  <c r="AH99" i="60"/>
  <c r="Z99" i="60"/>
  <c r="AG99" i="60"/>
  <c r="AJ99" i="60"/>
  <c r="AN99" i="60"/>
  <c r="AD99" i="60"/>
  <c r="AT115" i="60"/>
  <c r="AV115" i="60"/>
  <c r="AZ115" i="60"/>
  <c r="AD115" i="60"/>
  <c r="AF115" i="60"/>
  <c r="AX115" i="60"/>
  <c r="AK115" i="60"/>
  <c r="AP115" i="60"/>
  <c r="BB115" i="60"/>
  <c r="AQ115" i="60"/>
  <c r="BA115" i="60"/>
  <c r="AO115" i="60"/>
  <c r="AM115" i="60"/>
  <c r="AH115" i="60"/>
  <c r="AW115" i="60"/>
  <c r="AN115" i="60"/>
  <c r="AC115" i="60"/>
  <c r="AG115" i="60"/>
  <c r="AE115" i="60"/>
  <c r="AA115" i="60"/>
  <c r="AB115" i="60"/>
  <c r="Z115" i="60"/>
  <c r="AI115" i="60"/>
  <c r="AR115" i="60"/>
  <c r="AL115" i="60"/>
  <c r="AS115" i="60"/>
  <c r="AU115" i="60"/>
  <c r="AJ115" i="60"/>
  <c r="AY115" i="60"/>
  <c r="AC7" i="60"/>
  <c r="AC7" i="50" s="1"/>
  <c r="AK7" i="60"/>
  <c r="AK7" i="50" s="1"/>
  <c r="AS7" i="60"/>
  <c r="AS7" i="50" s="1"/>
  <c r="BA7" i="60"/>
  <c r="BA7" i="50" s="1"/>
  <c r="AD7" i="60"/>
  <c r="AD7" i="50" s="1"/>
  <c r="AL7" i="60"/>
  <c r="AL7" i="50" s="1"/>
  <c r="AT7" i="60"/>
  <c r="AT7" i="50" s="1"/>
  <c r="BB7" i="60"/>
  <c r="BB7" i="50" s="1"/>
  <c r="AO7" i="60"/>
  <c r="AO7" i="50" s="1"/>
  <c r="AE7" i="60"/>
  <c r="AE7" i="50" s="1"/>
  <c r="AM7" i="60"/>
  <c r="AM7" i="50" s="1"/>
  <c r="AU7" i="60"/>
  <c r="AU7" i="50" s="1"/>
  <c r="AG7" i="60"/>
  <c r="AG7" i="50" s="1"/>
  <c r="AW7" i="60"/>
  <c r="AW7" i="50" s="1"/>
  <c r="AF7" i="60"/>
  <c r="AF7" i="50" s="1"/>
  <c r="AN7" i="60"/>
  <c r="AN7" i="50" s="1"/>
  <c r="AV7" i="60"/>
  <c r="AV7" i="50" s="1"/>
  <c r="Z7" i="60"/>
  <c r="Z7" i="50" s="1"/>
  <c r="AH7" i="60"/>
  <c r="AH7" i="50" s="1"/>
  <c r="AP7" i="60"/>
  <c r="AP7" i="50" s="1"/>
  <c r="AX7" i="60"/>
  <c r="AX7" i="50" s="1"/>
  <c r="AI7" i="60"/>
  <c r="AI7" i="50" s="1"/>
  <c r="AA7" i="60"/>
  <c r="AA7" i="50" s="1"/>
  <c r="AJ7" i="60"/>
  <c r="AJ7" i="50" s="1"/>
  <c r="AQ7" i="60"/>
  <c r="AQ7" i="50" s="1"/>
  <c r="AY7" i="60"/>
  <c r="AY7" i="50" s="1"/>
  <c r="AB7" i="60"/>
  <c r="AB7" i="50" s="1"/>
  <c r="AR7" i="60"/>
  <c r="AR7" i="50" s="1"/>
  <c r="AZ7" i="60"/>
  <c r="AZ7" i="50" s="1"/>
  <c r="AP73" i="60"/>
  <c r="AB73" i="60"/>
  <c r="Z73" i="60"/>
  <c r="AO73" i="60"/>
  <c r="AL73" i="60"/>
  <c r="AV73" i="60"/>
  <c r="AW73" i="60"/>
  <c r="AU73" i="60"/>
  <c r="AA73" i="60"/>
  <c r="AH73" i="60"/>
  <c r="AM73" i="60"/>
  <c r="AS73" i="60"/>
  <c r="AK73" i="60"/>
  <c r="AZ73" i="60"/>
  <c r="AE73" i="60"/>
  <c r="AC73" i="60"/>
  <c r="AG73" i="60"/>
  <c r="AR73" i="60"/>
  <c r="AF73" i="60"/>
  <c r="AN73" i="60"/>
  <c r="AJ73" i="60"/>
  <c r="BA73" i="60"/>
  <c r="AX73" i="60"/>
  <c r="AQ73" i="60"/>
  <c r="AT73" i="60"/>
  <c r="AY73" i="60"/>
  <c r="BB73" i="60"/>
  <c r="AI73" i="60"/>
  <c r="AD73" i="60"/>
  <c r="AB81" i="60"/>
  <c r="AV81" i="60"/>
  <c r="AA81" i="60"/>
  <c r="AT81" i="60"/>
  <c r="AG81" i="60"/>
  <c r="AK81" i="60"/>
  <c r="AY81" i="60"/>
  <c r="AW81" i="60"/>
  <c r="AL81" i="60"/>
  <c r="AP81" i="60"/>
  <c r="AR81" i="60"/>
  <c r="AX81" i="60"/>
  <c r="BB81" i="60"/>
  <c r="AC81" i="60"/>
  <c r="Z81" i="60"/>
  <c r="AO81" i="60"/>
  <c r="BA81" i="60"/>
  <c r="AE81" i="60"/>
  <c r="AM81" i="60"/>
  <c r="AZ81" i="60"/>
  <c r="AD81" i="60"/>
  <c r="AU81" i="60"/>
  <c r="AN81" i="60"/>
  <c r="AH81" i="60"/>
  <c r="AI81" i="60"/>
  <c r="AJ81" i="60"/>
  <c r="AS81" i="60"/>
  <c r="AF81" i="60"/>
  <c r="AQ81" i="60"/>
  <c r="AT89" i="60"/>
  <c r="AK89" i="60"/>
  <c r="AR89" i="60"/>
  <c r="AA89" i="60"/>
  <c r="AM89" i="60"/>
  <c r="AB89" i="60"/>
  <c r="AU89" i="60"/>
  <c r="AP89" i="60"/>
  <c r="AO89" i="60"/>
  <c r="AS89" i="60"/>
  <c r="AL89" i="60"/>
  <c r="AF89" i="60"/>
  <c r="AQ89" i="60"/>
  <c r="AD89" i="60"/>
  <c r="AX89" i="60"/>
  <c r="BA89" i="60"/>
  <c r="AC89" i="60"/>
  <c r="AN89" i="60"/>
  <c r="BB89" i="60"/>
  <c r="AH89" i="60"/>
  <c r="AY89" i="60"/>
  <c r="AJ89" i="60"/>
  <c r="AG89" i="60"/>
  <c r="AV89" i="60"/>
  <c r="Z89" i="60"/>
  <c r="AZ89" i="60"/>
  <c r="AI89" i="60"/>
  <c r="AW89" i="60"/>
  <c r="AE89" i="60"/>
  <c r="AB71" i="60"/>
  <c r="AG71" i="60"/>
  <c r="AK71" i="60"/>
  <c r="AR71" i="60"/>
  <c r="AY71" i="60"/>
  <c r="AO71" i="60"/>
  <c r="AU71" i="60"/>
  <c r="AT71" i="60"/>
  <c r="Z71" i="60"/>
  <c r="BA71" i="60"/>
  <c r="AC71" i="60"/>
  <c r="AN71" i="60"/>
  <c r="AJ71" i="60"/>
  <c r="AD71" i="60"/>
  <c r="AZ71" i="60"/>
  <c r="AQ71" i="60"/>
  <c r="AE71" i="60"/>
  <c r="AM71" i="60"/>
  <c r="AX71" i="60"/>
  <c r="AP71" i="60"/>
  <c r="AS71" i="60"/>
  <c r="AF71" i="60"/>
  <c r="AI71" i="60"/>
  <c r="AH71" i="60"/>
  <c r="AV71" i="60"/>
  <c r="AA71" i="60"/>
  <c r="BB71" i="60"/>
  <c r="AL71" i="60"/>
  <c r="AW71" i="60"/>
  <c r="Z79" i="60"/>
  <c r="AR79" i="60"/>
  <c r="AO79" i="60"/>
  <c r="AT79" i="60"/>
  <c r="AP79" i="60"/>
  <c r="AS79" i="60"/>
  <c r="AH79" i="60"/>
  <c r="AK79" i="60"/>
  <c r="AJ79" i="60"/>
  <c r="AE79" i="60"/>
  <c r="AL79" i="60"/>
  <c r="AI79" i="60"/>
  <c r="AA79" i="60"/>
  <c r="AU79" i="60"/>
  <c r="BB79" i="60"/>
  <c r="AB79" i="60"/>
  <c r="AV79" i="60"/>
  <c r="AW79" i="60"/>
  <c r="AF79" i="60"/>
  <c r="AX79" i="60"/>
  <c r="AG79" i="60"/>
  <c r="AY79" i="60"/>
  <c r="AZ79" i="60"/>
  <c r="AQ79" i="60"/>
  <c r="AN79" i="60"/>
  <c r="BA79" i="60"/>
  <c r="AD79" i="60"/>
  <c r="AC79" i="60"/>
  <c r="AM79" i="60"/>
  <c r="AP87" i="60"/>
  <c r="AA87" i="60"/>
  <c r="AU87" i="60"/>
  <c r="AV87" i="60"/>
  <c r="AT87" i="60"/>
  <c r="AS87" i="60"/>
  <c r="AH87" i="60"/>
  <c r="AB87" i="60"/>
  <c r="AG87" i="60"/>
  <c r="Z87" i="60"/>
  <c r="AF87" i="60"/>
  <c r="AJ87" i="60"/>
  <c r="AI87" i="60"/>
  <c r="AE87" i="60"/>
  <c r="AC87" i="60"/>
  <c r="AM87" i="60"/>
  <c r="AY87" i="60"/>
  <c r="AR87" i="60"/>
  <c r="AN87" i="60"/>
  <c r="BB87" i="60"/>
  <c r="AK87" i="60"/>
  <c r="AX87" i="60"/>
  <c r="BA87" i="60"/>
  <c r="AW87" i="60"/>
  <c r="AL87" i="60"/>
  <c r="AQ87" i="60"/>
  <c r="AD87" i="60"/>
  <c r="AZ87" i="60"/>
  <c r="AO87" i="60"/>
  <c r="AS102" i="60"/>
  <c r="AO102" i="60"/>
  <c r="AM102" i="60"/>
  <c r="AJ102" i="60"/>
  <c r="AT102" i="60"/>
  <c r="AL102" i="60"/>
  <c r="AR102" i="60"/>
  <c r="AZ102" i="60"/>
  <c r="AW102" i="60"/>
  <c r="AA102" i="60"/>
  <c r="AV102" i="60"/>
  <c r="AC102" i="60"/>
  <c r="AE102" i="60"/>
  <c r="AF102" i="60"/>
  <c r="AU102" i="60"/>
  <c r="AX102" i="60"/>
  <c r="AI102" i="60"/>
  <c r="BA102" i="60"/>
  <c r="AD102" i="60"/>
  <c r="Z102" i="60"/>
  <c r="BB102" i="60"/>
  <c r="AK102" i="60"/>
  <c r="AG102" i="60"/>
  <c r="AQ102" i="60"/>
  <c r="AB102" i="60"/>
  <c r="AP102" i="60"/>
  <c r="AY102" i="60"/>
  <c r="AN102" i="60"/>
  <c r="AH102" i="60"/>
  <c r="AF92" i="60"/>
  <c r="AN92" i="60"/>
  <c r="AV92" i="60"/>
  <c r="AA93" i="60"/>
  <c r="AI93" i="60"/>
  <c r="AQ93" i="60"/>
  <c r="AY93" i="60"/>
  <c r="AD94" i="60"/>
  <c r="AL94" i="60"/>
  <c r="AT94" i="60"/>
  <c r="BB94" i="60"/>
  <c r="AG95" i="60"/>
  <c r="AO95" i="60"/>
  <c r="AG92" i="60"/>
  <c r="AO92" i="60"/>
  <c r="AW92" i="60"/>
  <c r="AB93" i="60"/>
  <c r="AJ93" i="60"/>
  <c r="AR93" i="60"/>
  <c r="AZ93" i="60"/>
  <c r="AE94" i="60"/>
  <c r="AM94" i="60"/>
  <c r="AU94" i="60"/>
  <c r="Z95" i="60"/>
  <c r="AH95" i="60"/>
  <c r="AP95" i="60"/>
  <c r="AX95" i="60"/>
  <c r="AJ92" i="60"/>
  <c r="AZ92" i="60"/>
  <c r="Z92" i="60"/>
  <c r="AH92" i="60"/>
  <c r="AP92" i="60"/>
  <c r="AX92" i="60"/>
  <c r="AC93" i="60"/>
  <c r="AK93" i="60"/>
  <c r="AS93" i="60"/>
  <c r="BA93" i="60"/>
  <c r="AF94" i="60"/>
  <c r="AN94" i="60"/>
  <c r="AV94" i="60"/>
  <c r="AA95" i="60"/>
  <c r="AI95" i="60"/>
  <c r="AQ95" i="60"/>
  <c r="AY95" i="60"/>
  <c r="AB92" i="60"/>
  <c r="AR92" i="60"/>
  <c r="AE93" i="60"/>
  <c r="AA92" i="60"/>
  <c r="AI92" i="60"/>
  <c r="AQ92" i="60"/>
  <c r="AY92" i="60"/>
  <c r="AD93" i="60"/>
  <c r="AL93" i="60"/>
  <c r="AT93" i="60"/>
  <c r="BB93" i="60"/>
  <c r="AG94" i="60"/>
  <c r="AO94" i="60"/>
  <c r="AW94" i="60"/>
  <c r="AB95" i="60"/>
  <c r="AJ95" i="60"/>
  <c r="AR95" i="60"/>
  <c r="AZ95" i="60"/>
  <c r="AC92" i="60"/>
  <c r="AK92" i="60"/>
  <c r="AS92" i="60"/>
  <c r="BA92" i="60"/>
  <c r="AF93" i="60"/>
  <c r="AN93" i="60"/>
  <c r="AV93" i="60"/>
  <c r="AA94" i="60"/>
  <c r="AI94" i="60"/>
  <c r="AQ94" i="60"/>
  <c r="AY94" i="60"/>
  <c r="AD95" i="60"/>
  <c r="AL95" i="60"/>
  <c r="AT95" i="60"/>
  <c r="BB95" i="60"/>
  <c r="AD92" i="60"/>
  <c r="AG93" i="60"/>
  <c r="Z94" i="60"/>
  <c r="AS94" i="60"/>
  <c r="AM95" i="60"/>
  <c r="AW95" i="60"/>
  <c r="AW93" i="60"/>
  <c r="AK95" i="60"/>
  <c r="AE92" i="60"/>
  <c r="AH93" i="60"/>
  <c r="AB94" i="60"/>
  <c r="AX94" i="60"/>
  <c r="AN95" i="60"/>
  <c r="AT92" i="60"/>
  <c r="AC95" i="60"/>
  <c r="AU93" i="60"/>
  <c r="AE95" i="60"/>
  <c r="AF95" i="60"/>
  <c r="Z93" i="60"/>
  <c r="AL92" i="60"/>
  <c r="AM93" i="60"/>
  <c r="AC94" i="60"/>
  <c r="AZ94" i="60"/>
  <c r="AS95" i="60"/>
  <c r="AP93" i="60"/>
  <c r="AV95" i="60"/>
  <c r="AU92" i="60"/>
  <c r="AK94" i="60"/>
  <c r="AP94" i="60"/>
  <c r="AX93" i="60"/>
  <c r="AM92" i="60"/>
  <c r="AO93" i="60"/>
  <c r="AH94" i="60"/>
  <c r="BA94" i="60"/>
  <c r="AU95" i="60"/>
  <c r="AJ94" i="60"/>
  <c r="BB92" i="60"/>
  <c r="BA95" i="60"/>
  <c r="AR94" i="60"/>
  <c r="AH91" i="60"/>
  <c r="AY91" i="60"/>
  <c r="AV91" i="60"/>
  <c r="AL91" i="60"/>
  <c r="AM91" i="60"/>
  <c r="AG91" i="60"/>
  <c r="AW91" i="60"/>
  <c r="AZ91" i="60"/>
  <c r="AS91" i="60"/>
  <c r="AB91" i="60"/>
  <c r="AA91" i="60"/>
  <c r="AF91" i="60"/>
  <c r="AX91" i="60"/>
  <c r="AJ91" i="60"/>
  <c r="AC91" i="60"/>
  <c r="AP91" i="60"/>
  <c r="AR91" i="60"/>
  <c r="AT91" i="60"/>
  <c r="AO91" i="60"/>
  <c r="AN91" i="60"/>
  <c r="AU91" i="60"/>
  <c r="AQ91" i="60"/>
  <c r="AI91" i="60"/>
  <c r="BA91" i="60"/>
  <c r="BB91" i="60"/>
  <c r="AK91" i="60"/>
  <c r="AE91" i="60"/>
  <c r="Z91" i="60"/>
  <c r="AD91" i="60"/>
  <c r="BB114" i="60"/>
  <c r="AY114" i="60"/>
  <c r="AN114" i="60"/>
  <c r="AU114" i="60"/>
  <c r="AL114" i="60"/>
  <c r="BA114" i="60"/>
  <c r="AV114" i="60"/>
  <c r="AM114" i="60"/>
  <c r="AF114" i="60"/>
  <c r="AD114" i="60"/>
  <c r="AO114" i="60"/>
  <c r="AZ114" i="60"/>
  <c r="AG114" i="60"/>
  <c r="AK114" i="60"/>
  <c r="AQ114" i="60"/>
  <c r="AX114" i="60"/>
  <c r="AJ114" i="60"/>
  <c r="AH114" i="60"/>
  <c r="AA114" i="60"/>
  <c r="AE114" i="60"/>
  <c r="AI114" i="60"/>
  <c r="AB114" i="60"/>
  <c r="AC114" i="60"/>
  <c r="AT114" i="60"/>
  <c r="AS114" i="60"/>
  <c r="AR114" i="60"/>
  <c r="AP114" i="60"/>
  <c r="Z114" i="60"/>
  <c r="AW114" i="60"/>
  <c r="AZ78" i="60"/>
  <c r="AP78" i="60"/>
  <c r="AT78" i="60"/>
  <c r="AY78" i="60"/>
  <c r="AG78" i="60"/>
  <c r="AV78" i="60"/>
  <c r="Z78" i="60"/>
  <c r="AO78" i="60"/>
  <c r="AS78" i="60"/>
  <c r="AM78" i="60"/>
  <c r="AW78" i="60"/>
  <c r="AR78" i="60"/>
  <c r="AU78" i="60"/>
  <c r="AE78" i="60"/>
  <c r="AH78" i="60"/>
  <c r="AB78" i="60"/>
  <c r="AK78" i="60"/>
  <c r="AI78" i="60"/>
  <c r="AN78" i="60"/>
  <c r="AJ78" i="60"/>
  <c r="BB78" i="60"/>
  <c r="AD78" i="60"/>
  <c r="AC78" i="60"/>
  <c r="BA78" i="60"/>
  <c r="AF78" i="60"/>
  <c r="AX78" i="60"/>
  <c r="AQ78" i="60"/>
  <c r="AA78" i="60"/>
  <c r="AL78" i="60"/>
  <c r="AK112" i="60"/>
  <c r="AM112" i="60"/>
  <c r="AP112" i="60"/>
  <c r="AJ112" i="60"/>
  <c r="AA112" i="60"/>
  <c r="AU112" i="60"/>
  <c r="AT112" i="60"/>
  <c r="BA112" i="60"/>
  <c r="AZ112" i="60"/>
  <c r="AD112" i="60"/>
  <c r="AY112" i="60"/>
  <c r="AV112" i="60"/>
  <c r="AQ112" i="60"/>
  <c r="AF112" i="60"/>
  <c r="AN112" i="60"/>
  <c r="AO112" i="60"/>
  <c r="AR112" i="60"/>
  <c r="BB112" i="60"/>
  <c r="AH112" i="60"/>
  <c r="AW112" i="60"/>
  <c r="AE112" i="60"/>
  <c r="Z112" i="60"/>
  <c r="AC112" i="60"/>
  <c r="AS112" i="60"/>
  <c r="AL112" i="60"/>
  <c r="AI112" i="60"/>
  <c r="AB112" i="60"/>
  <c r="AX112" i="60"/>
  <c r="AG112" i="60"/>
  <c r="AE16" i="60"/>
  <c r="AE16" i="50" s="1"/>
  <c r="AM16" i="60"/>
  <c r="AM16" i="50" s="1"/>
  <c r="AU16" i="60"/>
  <c r="AU16" i="50" s="1"/>
  <c r="AF16" i="60"/>
  <c r="AF16" i="50" s="1"/>
  <c r="AN16" i="60"/>
  <c r="AN16" i="50" s="1"/>
  <c r="AV16" i="60"/>
  <c r="AV16" i="50" s="1"/>
  <c r="AA16" i="60"/>
  <c r="AA16" i="50" s="1"/>
  <c r="AI16" i="60"/>
  <c r="AI16" i="50" s="1"/>
  <c r="AY16" i="60"/>
  <c r="AY16" i="50" s="1"/>
  <c r="AG16" i="60"/>
  <c r="AG16" i="50" s="1"/>
  <c r="AO16" i="60"/>
  <c r="AO16" i="50" s="1"/>
  <c r="AW16" i="60"/>
  <c r="AW16" i="50" s="1"/>
  <c r="AQ16" i="60"/>
  <c r="AQ16" i="50" s="1"/>
  <c r="Z16" i="60"/>
  <c r="Z16" i="50" s="1"/>
  <c r="AH16" i="60"/>
  <c r="AH16" i="50" s="1"/>
  <c r="AP16" i="60"/>
  <c r="AP16" i="50" s="1"/>
  <c r="AX16" i="60"/>
  <c r="AX16" i="50" s="1"/>
  <c r="AB16" i="60"/>
  <c r="AB16" i="50" s="1"/>
  <c r="AJ16" i="60"/>
  <c r="AJ16" i="50" s="1"/>
  <c r="AR16" i="60"/>
  <c r="AR16" i="50" s="1"/>
  <c r="AZ16" i="60"/>
  <c r="AZ16" i="50" s="1"/>
  <c r="BA16" i="60"/>
  <c r="BA16" i="50" s="1"/>
  <c r="BB16" i="60"/>
  <c r="BB16" i="50" s="1"/>
  <c r="AC16" i="60"/>
  <c r="AC16" i="50" s="1"/>
  <c r="AK16" i="60"/>
  <c r="AK16" i="50" s="1"/>
  <c r="AT16" i="60"/>
  <c r="AT16" i="50" s="1"/>
  <c r="AD16" i="60"/>
  <c r="AD16" i="50" s="1"/>
  <c r="AL16" i="60"/>
  <c r="AL16" i="50" s="1"/>
  <c r="AS16" i="60"/>
  <c r="AS16" i="50" s="1"/>
  <c r="AH74" i="60"/>
  <c r="AB74" i="60"/>
  <c r="Z74" i="60"/>
  <c r="AR74" i="60"/>
  <c r="AL74" i="60"/>
  <c r="AK74" i="60"/>
  <c r="AW74" i="60"/>
  <c r="AS74" i="60"/>
  <c r="AO74" i="60"/>
  <c r="BB74" i="60"/>
  <c r="AV74" i="60"/>
  <c r="AU74" i="60"/>
  <c r="AX74" i="60"/>
  <c r="AI74" i="60"/>
  <c r="AE74" i="60"/>
  <c r="AD74" i="60"/>
  <c r="BA74" i="60"/>
  <c r="AZ74" i="60"/>
  <c r="AG74" i="60"/>
  <c r="AF74" i="60"/>
  <c r="AN74" i="60"/>
  <c r="AC74" i="60"/>
  <c r="AP74" i="60"/>
  <c r="AM74" i="60"/>
  <c r="AQ74" i="60"/>
  <c r="AJ74" i="60"/>
  <c r="AY74" i="60"/>
  <c r="AT74" i="60"/>
  <c r="AA74" i="60"/>
  <c r="AP82" i="60"/>
  <c r="AV82" i="60"/>
  <c r="AU82" i="60"/>
  <c r="AZ82" i="60"/>
  <c r="AG82" i="60"/>
  <c r="Z82" i="60"/>
  <c r="AL82" i="60"/>
  <c r="AB82" i="60"/>
  <c r="AA82" i="60"/>
  <c r="AO82" i="60"/>
  <c r="AW82" i="60"/>
  <c r="AH82" i="60"/>
  <c r="AY82" i="60"/>
  <c r="AK82" i="60"/>
  <c r="AM82" i="60"/>
  <c r="AS82" i="60"/>
  <c r="AN82" i="60"/>
  <c r="AJ82" i="60"/>
  <c r="AQ82" i="60"/>
  <c r="BA82" i="60"/>
  <c r="AE82" i="60"/>
  <c r="AD82" i="60"/>
  <c r="BB82" i="60"/>
  <c r="AI82" i="60"/>
  <c r="AT82" i="60"/>
  <c r="AC82" i="60"/>
  <c r="AX82" i="60"/>
  <c r="AR82" i="60"/>
  <c r="AF82" i="60"/>
  <c r="AY90" i="60"/>
  <c r="AB90" i="60"/>
  <c r="AG90" i="60"/>
  <c r="AK90" i="60"/>
  <c r="AS90" i="60"/>
  <c r="AM90" i="60"/>
  <c r="AV90" i="60"/>
  <c r="AA90" i="60"/>
  <c r="AU90" i="60"/>
  <c r="AT90" i="60"/>
  <c r="AP90" i="60"/>
  <c r="AR90" i="60"/>
  <c r="AI90" i="60"/>
  <c r="AQ90" i="60"/>
  <c r="AH90" i="60"/>
  <c r="AJ90" i="60"/>
  <c r="AE90" i="60"/>
  <c r="AO90" i="60"/>
  <c r="AX90" i="60"/>
  <c r="Z90" i="60"/>
  <c r="AF90" i="60"/>
  <c r="AN90" i="60"/>
  <c r="AD90" i="60"/>
  <c r="AC90" i="60"/>
  <c r="AW90" i="60"/>
  <c r="AZ90" i="60"/>
  <c r="AL90" i="60"/>
  <c r="BA90" i="60"/>
  <c r="BB90" i="60"/>
  <c r="BA113" i="60"/>
  <c r="AX113" i="60"/>
  <c r="AC113" i="60"/>
  <c r="AE113" i="60"/>
  <c r="BB113" i="60"/>
  <c r="AQ113" i="60"/>
  <c r="AT113" i="60"/>
  <c r="AP113" i="60"/>
  <c r="AJ113" i="60"/>
  <c r="AN113" i="60"/>
  <c r="AL113" i="60"/>
  <c r="AM113" i="60"/>
  <c r="AO113" i="60"/>
  <c r="AZ113" i="60"/>
  <c r="AV113" i="60"/>
  <c r="AK113" i="60"/>
  <c r="AF113" i="60"/>
  <c r="AB113" i="60"/>
  <c r="Z113" i="60"/>
  <c r="AI113" i="60"/>
  <c r="AS113" i="60"/>
  <c r="AD113" i="60"/>
  <c r="AY113" i="60"/>
  <c r="AU113" i="60"/>
  <c r="AG113" i="60"/>
  <c r="AR113" i="60"/>
  <c r="AH113" i="60"/>
  <c r="AA113" i="60"/>
  <c r="AW113" i="60"/>
  <c r="AS80" i="60"/>
  <c r="AM80" i="60"/>
  <c r="AG80" i="60"/>
  <c r="AT80" i="60"/>
  <c r="AH80" i="60"/>
  <c r="AP80" i="60"/>
  <c r="Z80" i="60"/>
  <c r="AW80" i="60"/>
  <c r="AR80" i="60"/>
  <c r="AA80" i="60"/>
  <c r="AZ80" i="60"/>
  <c r="AB80" i="60"/>
  <c r="AK80" i="60"/>
  <c r="BB80" i="60"/>
  <c r="AF80" i="60"/>
  <c r="AN80" i="60"/>
  <c r="BA80" i="60"/>
  <c r="AC80" i="60"/>
  <c r="AV80" i="60"/>
  <c r="AX80" i="60"/>
  <c r="AU80" i="60"/>
  <c r="AQ80" i="60"/>
  <c r="AD80" i="60"/>
  <c r="AI80" i="60"/>
  <c r="AO80" i="60"/>
  <c r="AL80" i="60"/>
  <c r="AY80" i="60"/>
  <c r="AJ80" i="60"/>
  <c r="AE80" i="60"/>
  <c r="AL88" i="60"/>
  <c r="AS88" i="60"/>
  <c r="AM88" i="60"/>
  <c r="AU88" i="60"/>
  <c r="AY88" i="60"/>
  <c r="AH88" i="60"/>
  <c r="AP88" i="60"/>
  <c r="AZ88" i="60"/>
  <c r="AO88" i="60"/>
  <c r="AN88" i="60"/>
  <c r="AQ88" i="60"/>
  <c r="AW88" i="60"/>
  <c r="AG88" i="60"/>
  <c r="Z88" i="60"/>
  <c r="AR88" i="60"/>
  <c r="AC88" i="60"/>
  <c r="AA88" i="60"/>
  <c r="AI88" i="60"/>
  <c r="AK88" i="60"/>
  <c r="AF88" i="60"/>
  <c r="AX88" i="60"/>
  <c r="AJ88" i="60"/>
  <c r="AE88" i="60"/>
  <c r="AD88" i="60"/>
  <c r="AT88" i="60"/>
  <c r="BA88" i="60"/>
  <c r="AB88" i="60"/>
  <c r="BB88" i="60"/>
  <c r="AV88" i="60"/>
  <c r="AT103" i="60"/>
  <c r="BA103" i="60"/>
  <c r="AZ103" i="60"/>
  <c r="AQ103" i="60"/>
  <c r="AA103" i="60"/>
  <c r="AO103" i="60"/>
  <c r="AE103" i="60"/>
  <c r="AS103" i="60"/>
  <c r="BB103" i="60"/>
  <c r="AF103" i="60"/>
  <c r="AL103" i="60"/>
  <c r="AI103" i="60"/>
  <c r="AN103" i="60"/>
  <c r="AR103" i="60"/>
  <c r="AY103" i="60"/>
  <c r="AW103" i="60"/>
  <c r="AX103" i="60"/>
  <c r="AM103" i="60"/>
  <c r="AV103" i="60"/>
  <c r="AK103" i="60"/>
  <c r="AD103" i="60"/>
  <c r="AB103" i="60"/>
  <c r="AP103" i="60"/>
  <c r="Z103" i="60"/>
  <c r="AC103" i="60"/>
  <c r="AJ103" i="60"/>
  <c r="AG103" i="60"/>
  <c r="AU103" i="60"/>
  <c r="AH103" i="60"/>
  <c r="AW75" i="60"/>
  <c r="AH75" i="60"/>
  <c r="AV75" i="60"/>
  <c r="AZ75" i="60"/>
  <c r="AY75" i="60"/>
  <c r="AK75" i="60"/>
  <c r="AR75" i="60"/>
  <c r="AA75" i="60"/>
  <c r="AL75" i="60"/>
  <c r="AJ75" i="60"/>
  <c r="Z75" i="60"/>
  <c r="AB75" i="60"/>
  <c r="AF75" i="60"/>
  <c r="AX75" i="60"/>
  <c r="AG75" i="60"/>
  <c r="AQ75" i="60"/>
  <c r="BA75" i="60"/>
  <c r="AS75" i="60"/>
  <c r="AN75" i="60"/>
  <c r="AO75" i="60"/>
  <c r="AP75" i="60"/>
  <c r="AT75" i="60"/>
  <c r="AM75" i="60"/>
  <c r="AE75" i="60"/>
  <c r="AD75" i="60"/>
  <c r="BB75" i="60"/>
  <c r="AC75" i="60"/>
  <c r="AI75" i="60"/>
  <c r="AU75" i="60"/>
  <c r="AW83" i="60"/>
  <c r="AR83" i="60"/>
  <c r="AM83" i="60"/>
  <c r="AT83" i="60"/>
  <c r="AY83" i="60"/>
  <c r="AK83" i="60"/>
  <c r="AV83" i="60"/>
  <c r="AX83" i="60"/>
  <c r="AA83" i="60"/>
  <c r="AH83" i="60"/>
  <c r="AP83" i="60"/>
  <c r="Z83" i="60"/>
  <c r="AO83" i="60"/>
  <c r="AZ83" i="60"/>
  <c r="AF83" i="60"/>
  <c r="AS83" i="60"/>
  <c r="BA83" i="60"/>
  <c r="AN83" i="60"/>
  <c r="BB83" i="60"/>
  <c r="AD83" i="60"/>
  <c r="AB83" i="60"/>
  <c r="AQ83" i="60"/>
  <c r="AI83" i="60"/>
  <c r="AU83" i="60"/>
  <c r="AE83" i="60"/>
  <c r="AC83" i="60"/>
  <c r="AG83" i="60"/>
  <c r="AL83" i="60"/>
  <c r="AJ83" i="60"/>
  <c r="AA10" i="60"/>
  <c r="AA10" i="50" s="1"/>
  <c r="AI10" i="60"/>
  <c r="AI10" i="50" s="1"/>
  <c r="AQ10" i="60"/>
  <c r="AQ10" i="50" s="1"/>
  <c r="AY10" i="60"/>
  <c r="AY10" i="50" s="1"/>
  <c r="AB10" i="60"/>
  <c r="AB10" i="50" s="1"/>
  <c r="AJ10" i="60"/>
  <c r="AJ10" i="50" s="1"/>
  <c r="AR10" i="60"/>
  <c r="AR10" i="50" s="1"/>
  <c r="AZ10" i="60"/>
  <c r="AZ10" i="50" s="1"/>
  <c r="AM10" i="60"/>
  <c r="AM10" i="50" s="1"/>
  <c r="AC10" i="60"/>
  <c r="AC10" i="50" s="1"/>
  <c r="AK10" i="60"/>
  <c r="AK10" i="50" s="1"/>
  <c r="AS10" i="60"/>
  <c r="AS10" i="50" s="1"/>
  <c r="BA10" i="60"/>
  <c r="BA10" i="50" s="1"/>
  <c r="AE10" i="60"/>
  <c r="AE10" i="50" s="1"/>
  <c r="AU10" i="60"/>
  <c r="AU10" i="50" s="1"/>
  <c r="AD10" i="60"/>
  <c r="AD10" i="50" s="1"/>
  <c r="AL10" i="60"/>
  <c r="AL10" i="50" s="1"/>
  <c r="AT10" i="60"/>
  <c r="AT10" i="50" s="1"/>
  <c r="BB10" i="60"/>
  <c r="BB10" i="50" s="1"/>
  <c r="AF10" i="60"/>
  <c r="AF10" i="50" s="1"/>
  <c r="AN10" i="60"/>
  <c r="AN10" i="50" s="1"/>
  <c r="AV10" i="60"/>
  <c r="AV10" i="50" s="1"/>
  <c r="AW10" i="60"/>
  <c r="AW10" i="50" s="1"/>
  <c r="AH10" i="60"/>
  <c r="AH10" i="50" s="1"/>
  <c r="AP10" i="60"/>
  <c r="AP10" i="50" s="1"/>
  <c r="AX10" i="60"/>
  <c r="AX10" i="50" s="1"/>
  <c r="AG10" i="60"/>
  <c r="AG10" i="50" s="1"/>
  <c r="Z10" i="60"/>
  <c r="Z10" i="50" s="1"/>
  <c r="AO10" i="60"/>
  <c r="AO10" i="50" s="1"/>
  <c r="AV86" i="60"/>
  <c r="AW86" i="60"/>
  <c r="AS86" i="60"/>
  <c r="AP86" i="60"/>
  <c r="AB86" i="60"/>
  <c r="AR86" i="60"/>
  <c r="AO86" i="60"/>
  <c r="Z86" i="60"/>
  <c r="AA86" i="60"/>
  <c r="AH86" i="60"/>
  <c r="AY86" i="60"/>
  <c r="AG86" i="60"/>
  <c r="AU86" i="60"/>
  <c r="AZ86" i="60"/>
  <c r="AF86" i="60"/>
  <c r="BA86" i="60"/>
  <c r="AD86" i="60"/>
  <c r="AL86" i="60"/>
  <c r="AM86" i="60"/>
  <c r="AK86" i="60"/>
  <c r="AT86" i="60"/>
  <c r="AE86" i="60"/>
  <c r="AX86" i="60"/>
  <c r="AN86" i="60"/>
  <c r="AQ86" i="60"/>
  <c r="BB86" i="60"/>
  <c r="AJ86" i="60"/>
  <c r="AI86" i="60"/>
  <c r="AC86" i="60"/>
  <c r="AC104" i="60"/>
  <c r="AK104" i="60"/>
  <c r="AS104" i="60"/>
  <c r="BA104" i="60"/>
  <c r="AF105" i="60"/>
  <c r="AN105" i="60"/>
  <c r="AV105" i="60"/>
  <c r="AA106" i="60"/>
  <c r="AI106" i="60"/>
  <c r="AQ106" i="60"/>
  <c r="AY106" i="60"/>
  <c r="AD107" i="60"/>
  <c r="AL107" i="60"/>
  <c r="AT107" i="60"/>
  <c r="BB107" i="60"/>
  <c r="AD104" i="60"/>
  <c r="AL104" i="60"/>
  <c r="AT104" i="60"/>
  <c r="BB104" i="60"/>
  <c r="AG105" i="60"/>
  <c r="AO105" i="60"/>
  <c r="AW105" i="60"/>
  <c r="AB106" i="60"/>
  <c r="AJ106" i="60"/>
  <c r="AR106" i="60"/>
  <c r="AZ106" i="60"/>
  <c r="AE107" i="60"/>
  <c r="AM107" i="60"/>
  <c r="AU107" i="60"/>
  <c r="AE104" i="60"/>
  <c r="AM104" i="60"/>
  <c r="AU104" i="60"/>
  <c r="Z105" i="60"/>
  <c r="AH105" i="60"/>
  <c r="AP105" i="60"/>
  <c r="AX105" i="60"/>
  <c r="AC106" i="60"/>
  <c r="AK106" i="60"/>
  <c r="AS106" i="60"/>
  <c r="BA106" i="60"/>
  <c r="AF107" i="60"/>
  <c r="AN107" i="60"/>
  <c r="AV107" i="60"/>
  <c r="AG104" i="60"/>
  <c r="AO104" i="60"/>
  <c r="AW104" i="60"/>
  <c r="AB105" i="60"/>
  <c r="AJ105" i="60"/>
  <c r="AR105" i="60"/>
  <c r="AZ105" i="60"/>
  <c r="AE106" i="60"/>
  <c r="AM106" i="60"/>
  <c r="AU106" i="60"/>
  <c r="Z107" i="60"/>
  <c r="AH107" i="60"/>
  <c r="AP107" i="60"/>
  <c r="AX107" i="60"/>
  <c r="AA104" i="60"/>
  <c r="AQ104" i="60"/>
  <c r="AD105" i="60"/>
  <c r="AT105" i="60"/>
  <c r="AG106" i="60"/>
  <c r="AW106" i="60"/>
  <c r="AJ107" i="60"/>
  <c r="AZ107" i="60"/>
  <c r="AL105" i="60"/>
  <c r="AP106" i="60"/>
  <c r="AN104" i="60"/>
  <c r="AD106" i="60"/>
  <c r="AS105" i="60"/>
  <c r="AY107" i="60"/>
  <c r="AB104" i="60"/>
  <c r="AR104" i="60"/>
  <c r="AE105" i="60"/>
  <c r="AU105" i="60"/>
  <c r="AH106" i="60"/>
  <c r="AX106" i="60"/>
  <c r="AK107" i="60"/>
  <c r="BA107" i="60"/>
  <c r="AY104" i="60"/>
  <c r="AB107" i="60"/>
  <c r="AZ104" i="60"/>
  <c r="AS107" i="60"/>
  <c r="AQ105" i="60"/>
  <c r="AW107" i="60"/>
  <c r="Z104" i="60"/>
  <c r="AF106" i="60"/>
  <c r="AF104" i="60"/>
  <c r="AV104" i="60"/>
  <c r="AI105" i="60"/>
  <c r="AY105" i="60"/>
  <c r="AL106" i="60"/>
  <c r="BB106" i="60"/>
  <c r="AO107" i="60"/>
  <c r="BB105" i="60"/>
  <c r="AR107" i="60"/>
  <c r="AM105" i="60"/>
  <c r="AC107" i="60"/>
  <c r="AA105" i="60"/>
  <c r="AG107" i="60"/>
  <c r="AP104" i="60"/>
  <c r="AV106" i="60"/>
  <c r="AH104" i="60"/>
  <c r="AX104" i="60"/>
  <c r="AK105" i="60"/>
  <c r="BA105" i="60"/>
  <c r="AN106" i="60"/>
  <c r="AA107" i="60"/>
  <c r="AQ107" i="60"/>
  <c r="AI104" i="60"/>
  <c r="AO106" i="60"/>
  <c r="AJ104" i="60"/>
  <c r="Z106" i="60"/>
  <c r="AT106" i="60"/>
  <c r="AC105" i="60"/>
  <c r="AI107" i="60"/>
  <c r="AY69" i="60"/>
  <c r="AR69" i="60"/>
  <c r="AO69" i="60"/>
  <c r="AM69" i="60"/>
  <c r="AB69" i="60"/>
  <c r="AA69" i="60"/>
  <c r="AT69" i="60"/>
  <c r="AK69" i="60"/>
  <c r="AU69" i="60"/>
  <c r="Z69" i="60"/>
  <c r="AP69" i="60"/>
  <c r="AS69" i="60"/>
  <c r="AQ69" i="60"/>
  <c r="AD69" i="60"/>
  <c r="AX69" i="60"/>
  <c r="BA69" i="60"/>
  <c r="AH69" i="60"/>
  <c r="AW69" i="60"/>
  <c r="AJ69" i="60"/>
  <c r="AE69" i="60"/>
  <c r="AC69" i="60"/>
  <c r="AL69" i="60"/>
  <c r="AN69" i="60"/>
  <c r="BB69" i="60"/>
  <c r="AV69" i="60"/>
  <c r="AZ69" i="60"/>
  <c r="AF69" i="60"/>
  <c r="AI69" i="60"/>
  <c r="AG69" i="60"/>
  <c r="AM77" i="60"/>
  <c r="AA77" i="60"/>
  <c r="AS77" i="60"/>
  <c r="AY77" i="60"/>
  <c r="AK77" i="60"/>
  <c r="AL77" i="60"/>
  <c r="AT77" i="60"/>
  <c r="AH77" i="60"/>
  <c r="AU77" i="60"/>
  <c r="AZ77" i="60"/>
  <c r="AP77" i="60"/>
  <c r="AV77" i="60"/>
  <c r="Z77" i="60"/>
  <c r="AN77" i="60"/>
  <c r="BB77" i="60"/>
  <c r="AW77" i="60"/>
  <c r="AD77" i="60"/>
  <c r="BA77" i="60"/>
  <c r="AQ77" i="60"/>
  <c r="AO77" i="60"/>
  <c r="AJ77" i="60"/>
  <c r="AE77" i="60"/>
  <c r="AC77" i="60"/>
  <c r="AB77" i="60"/>
  <c r="AG77" i="60"/>
  <c r="AF77" i="60"/>
  <c r="AI77" i="60"/>
  <c r="AR77" i="60"/>
  <c r="AX77" i="60"/>
  <c r="AM85" i="60"/>
  <c r="AG85" i="60"/>
  <c r="AK85" i="60"/>
  <c r="AP85" i="60"/>
  <c r="AY85" i="60"/>
  <c r="AW85" i="60"/>
  <c r="AR85" i="60"/>
  <c r="AO85" i="60"/>
  <c r="Z85" i="60"/>
  <c r="AV85" i="60"/>
  <c r="AZ85" i="60"/>
  <c r="AI85" i="60"/>
  <c r="AH85" i="60"/>
  <c r="AN85" i="60"/>
  <c r="AX85" i="60"/>
  <c r="AE85" i="60"/>
  <c r="AC85" i="60"/>
  <c r="AA85" i="60"/>
  <c r="AL85" i="60"/>
  <c r="AF85" i="60"/>
  <c r="AB85" i="60"/>
  <c r="AU85" i="60"/>
  <c r="AT85" i="60"/>
  <c r="AD85" i="60"/>
  <c r="AQ85" i="60"/>
  <c r="AJ85" i="60"/>
  <c r="AS85" i="60"/>
  <c r="BB85" i="60"/>
  <c r="BA85" i="60"/>
  <c r="AA100" i="60"/>
  <c r="AJ100" i="60"/>
  <c r="AL100" i="60"/>
  <c r="AS100" i="60"/>
  <c r="AQ100" i="60"/>
  <c r="AR100" i="60"/>
  <c r="AX100" i="60"/>
  <c r="AO100" i="60"/>
  <c r="AC100" i="60"/>
  <c r="AF100" i="60"/>
  <c r="BA100" i="60"/>
  <c r="AD100" i="60"/>
  <c r="AG100" i="60"/>
  <c r="AE100" i="60"/>
  <c r="AZ100" i="60"/>
  <c r="AP100" i="60"/>
  <c r="AI100" i="60"/>
  <c r="BB100" i="60"/>
  <c r="AB100" i="60"/>
  <c r="AH100" i="60"/>
  <c r="Z100" i="60"/>
  <c r="AV100" i="60"/>
  <c r="AY100" i="60"/>
  <c r="AU100" i="60"/>
  <c r="AW100" i="60"/>
  <c r="AM100" i="60"/>
  <c r="AN100" i="60"/>
  <c r="AK100" i="60"/>
  <c r="AT100" i="60"/>
  <c r="AF116" i="60"/>
  <c r="AE116" i="60"/>
  <c r="AA116" i="60"/>
  <c r="AK116" i="60"/>
  <c r="AN116" i="60"/>
  <c r="AZ116" i="60"/>
  <c r="AD116" i="60"/>
  <c r="BB116" i="60"/>
  <c r="AQ116" i="60"/>
  <c r="AJ116" i="60"/>
  <c r="AT116" i="60"/>
  <c r="AL116" i="60"/>
  <c r="BA116" i="60"/>
  <c r="AM116" i="60"/>
  <c r="AP116" i="60"/>
  <c r="AS116" i="60"/>
  <c r="AO116" i="60"/>
  <c r="AV116" i="60"/>
  <c r="AX116" i="60"/>
  <c r="AU116" i="60"/>
  <c r="AI116" i="60"/>
  <c r="AG116" i="60"/>
  <c r="AC116" i="60"/>
  <c r="AH116" i="60"/>
  <c r="AB116" i="60"/>
  <c r="AR116" i="60"/>
  <c r="AW116" i="60"/>
  <c r="AY116" i="60"/>
  <c r="Z116" i="60"/>
  <c r="AC7" i="59"/>
  <c r="AC7" i="49" s="1"/>
  <c r="AK7" i="59"/>
  <c r="AK7" i="49" s="1"/>
  <c r="AS7" i="59"/>
  <c r="AS7" i="49" s="1"/>
  <c r="BA7" i="59"/>
  <c r="BA7" i="49" s="1"/>
  <c r="AD7" i="59"/>
  <c r="AD7" i="49" s="1"/>
  <c r="AL7" i="59"/>
  <c r="AL7" i="49" s="1"/>
  <c r="AT7" i="59"/>
  <c r="AT7" i="49" s="1"/>
  <c r="BB7" i="59"/>
  <c r="BB7" i="49" s="1"/>
  <c r="AE7" i="59"/>
  <c r="AE7" i="49" s="1"/>
  <c r="AM7" i="59"/>
  <c r="AM7" i="49" s="1"/>
  <c r="AU7" i="59"/>
  <c r="AU7" i="49" s="1"/>
  <c r="AF7" i="59"/>
  <c r="AF7" i="49" s="1"/>
  <c r="AN7" i="59"/>
  <c r="AN7" i="49" s="1"/>
  <c r="AV7" i="59"/>
  <c r="AV7" i="49" s="1"/>
  <c r="AG7" i="59"/>
  <c r="AG7" i="49" s="1"/>
  <c r="AO7" i="59"/>
  <c r="AO7" i="49" s="1"/>
  <c r="AW7" i="59"/>
  <c r="AW7" i="49" s="1"/>
  <c r="Z7" i="59"/>
  <c r="Z7" i="49" s="1"/>
  <c r="AH7" i="59"/>
  <c r="AH7" i="49" s="1"/>
  <c r="AP7" i="59"/>
  <c r="AP7" i="49" s="1"/>
  <c r="AX7" i="59"/>
  <c r="AX7" i="49" s="1"/>
  <c r="AA7" i="59"/>
  <c r="AA7" i="49" s="1"/>
  <c r="AI7" i="59"/>
  <c r="AI7" i="49" s="1"/>
  <c r="AQ7" i="59"/>
  <c r="AQ7" i="49" s="1"/>
  <c r="AY7" i="59"/>
  <c r="AY7" i="49" s="1"/>
  <c r="AB7" i="59"/>
  <c r="AB7" i="49" s="1"/>
  <c r="AJ7" i="59"/>
  <c r="AJ7" i="49" s="1"/>
  <c r="AR7" i="59"/>
  <c r="AR7" i="49" s="1"/>
  <c r="AZ7" i="59"/>
  <c r="AZ7" i="49" s="1"/>
  <c r="AE92" i="59"/>
  <c r="AM92" i="59"/>
  <c r="AU92" i="59"/>
  <c r="Z93" i="59"/>
  <c r="AH93" i="59"/>
  <c r="AP93" i="59"/>
  <c r="AX93" i="59"/>
  <c r="AK94" i="59"/>
  <c r="BA94" i="59"/>
  <c r="AF95" i="59"/>
  <c r="AN95" i="59"/>
  <c r="AV95" i="59"/>
  <c r="AF92" i="59"/>
  <c r="AN92" i="59"/>
  <c r="AV92" i="59"/>
  <c r="AA93" i="59"/>
  <c r="AI93" i="59"/>
  <c r="AQ93" i="59"/>
  <c r="AY93" i="59"/>
  <c r="AD94" i="59"/>
  <c r="AL94" i="59"/>
  <c r="AT94" i="59"/>
  <c r="BB94" i="59"/>
  <c r="AG95" i="59"/>
  <c r="AO95" i="59"/>
  <c r="AW95" i="59"/>
  <c r="BA93" i="59"/>
  <c r="AG92" i="59"/>
  <c r="AO92" i="59"/>
  <c r="AW92" i="59"/>
  <c r="AB93" i="59"/>
  <c r="AJ93" i="59"/>
  <c r="AR93" i="59"/>
  <c r="AZ93" i="59"/>
  <c r="AE94" i="59"/>
  <c r="AM94" i="59"/>
  <c r="AU94" i="59"/>
  <c r="Z95" i="59"/>
  <c r="AH95" i="59"/>
  <c r="AP95" i="59"/>
  <c r="AX95" i="59"/>
  <c r="AS93" i="59"/>
  <c r="AF94" i="59"/>
  <c r="AN94" i="59"/>
  <c r="AA95" i="59"/>
  <c r="AI95" i="59"/>
  <c r="AQ95" i="59"/>
  <c r="Z92" i="59"/>
  <c r="AH92" i="59"/>
  <c r="AP92" i="59"/>
  <c r="AX92" i="59"/>
  <c r="AC93" i="59"/>
  <c r="AK93" i="59"/>
  <c r="AV94" i="59"/>
  <c r="AY95" i="59"/>
  <c r="AA92" i="59"/>
  <c r="AI92" i="59"/>
  <c r="AQ92" i="59"/>
  <c r="AY92" i="59"/>
  <c r="AD93" i="59"/>
  <c r="AL93" i="59"/>
  <c r="AT93" i="59"/>
  <c r="BB93" i="59"/>
  <c r="AG94" i="59"/>
  <c r="AO94" i="59"/>
  <c r="AW94" i="59"/>
  <c r="AB95" i="59"/>
  <c r="AJ95" i="59"/>
  <c r="AR95" i="59"/>
  <c r="AZ95" i="59"/>
  <c r="AB92" i="59"/>
  <c r="AJ92" i="59"/>
  <c r="AR92" i="59"/>
  <c r="AZ92" i="59"/>
  <c r="AE93" i="59"/>
  <c r="AM93" i="59"/>
  <c r="AU93" i="59"/>
  <c r="Z94" i="59"/>
  <c r="AH94" i="59"/>
  <c r="AP94" i="59"/>
  <c r="AX94" i="59"/>
  <c r="AC95" i="59"/>
  <c r="AK95" i="59"/>
  <c r="AS95" i="59"/>
  <c r="BA95" i="59"/>
  <c r="AC92" i="59"/>
  <c r="AK92" i="59"/>
  <c r="AS92" i="59"/>
  <c r="BA92" i="59"/>
  <c r="AF93" i="59"/>
  <c r="AN93" i="59"/>
  <c r="AV93" i="59"/>
  <c r="AA94" i="59"/>
  <c r="AI94" i="59"/>
  <c r="AQ94" i="59"/>
  <c r="AY94" i="59"/>
  <c r="AD95" i="59"/>
  <c r="AL95" i="59"/>
  <c r="AT95" i="59"/>
  <c r="BB95" i="59"/>
  <c r="AC94" i="59"/>
  <c r="AD92" i="59"/>
  <c r="AL92" i="59"/>
  <c r="AT92" i="59"/>
  <c r="BB92" i="59"/>
  <c r="AG93" i="59"/>
  <c r="AO93" i="59"/>
  <c r="AW93" i="59"/>
  <c r="AB94" i="59"/>
  <c r="AJ94" i="59"/>
  <c r="AR94" i="59"/>
  <c r="AZ94" i="59"/>
  <c r="AE95" i="59"/>
  <c r="AM95" i="59"/>
  <c r="AU95" i="59"/>
  <c r="AS94" i="59"/>
  <c r="BB72" i="59"/>
  <c r="AT72" i="59"/>
  <c r="AZ72" i="59"/>
  <c r="AR72" i="59"/>
  <c r="AP72" i="59"/>
  <c r="AX72" i="59"/>
  <c r="AG72" i="59"/>
  <c r="AE72" i="59"/>
  <c r="AL72" i="59"/>
  <c r="AQ72" i="59"/>
  <c r="AF72" i="59"/>
  <c r="AM72" i="59"/>
  <c r="Z72" i="59"/>
  <c r="AC72" i="59"/>
  <c r="AU72" i="59"/>
  <c r="AW72" i="59"/>
  <c r="AY72" i="59"/>
  <c r="AH72" i="59"/>
  <c r="BA72" i="59"/>
  <c r="AS72" i="59"/>
  <c r="AV72" i="59"/>
  <c r="AA72" i="59"/>
  <c r="AO72" i="59"/>
  <c r="AI72" i="59"/>
  <c r="AJ72" i="59"/>
  <c r="AK72" i="59"/>
  <c r="AB72" i="59"/>
  <c r="AD72" i="59"/>
  <c r="AN72" i="59"/>
  <c r="AZ80" i="59"/>
  <c r="BA80" i="59"/>
  <c r="AM80" i="59"/>
  <c r="AH80" i="59"/>
  <c r="AR80" i="59"/>
  <c r="AL80" i="59"/>
  <c r="AF80" i="59"/>
  <c r="AE80" i="59"/>
  <c r="AU80" i="59"/>
  <c r="AG80" i="59"/>
  <c r="AQ80" i="59"/>
  <c r="AX80" i="59"/>
  <c r="AN80" i="59"/>
  <c r="Z80" i="59"/>
  <c r="AT80" i="59"/>
  <c r="AW80" i="59"/>
  <c r="AV80" i="59"/>
  <c r="AI80" i="59"/>
  <c r="AJ80" i="59"/>
  <c r="AD80" i="59"/>
  <c r="AS80" i="59"/>
  <c r="AY80" i="59"/>
  <c r="AP80" i="59"/>
  <c r="AB80" i="59"/>
  <c r="AA80" i="59"/>
  <c r="AO80" i="59"/>
  <c r="AC80" i="59"/>
  <c r="AK80" i="59"/>
  <c r="BB80" i="59"/>
  <c r="BA88" i="59"/>
  <c r="AH88" i="59"/>
  <c r="AQ88" i="59"/>
  <c r="AC88" i="59"/>
  <c r="AU88" i="59"/>
  <c r="AJ88" i="59"/>
  <c r="AP88" i="59"/>
  <c r="AX88" i="59"/>
  <c r="AM88" i="59"/>
  <c r="Z88" i="59"/>
  <c r="AZ88" i="59"/>
  <c r="AR88" i="59"/>
  <c r="BB88" i="59"/>
  <c r="AN88" i="59"/>
  <c r="AT88" i="59"/>
  <c r="AA88" i="59"/>
  <c r="AL88" i="59"/>
  <c r="AE88" i="59"/>
  <c r="AG88" i="59"/>
  <c r="AK88" i="59"/>
  <c r="AF88" i="59"/>
  <c r="AD88" i="59"/>
  <c r="AI88" i="59"/>
  <c r="AO88" i="59"/>
  <c r="AV88" i="59"/>
  <c r="AY88" i="59"/>
  <c r="AS88" i="59"/>
  <c r="AW88" i="59"/>
  <c r="AB88" i="59"/>
  <c r="AC103" i="59"/>
  <c r="BA103" i="59"/>
  <c r="AM103" i="59"/>
  <c r="BB103" i="59"/>
  <c r="AL103" i="59"/>
  <c r="Z103" i="59"/>
  <c r="AI103" i="59"/>
  <c r="AX103" i="59"/>
  <c r="AD103" i="59"/>
  <c r="AK103" i="59"/>
  <c r="AA103" i="59"/>
  <c r="AJ103" i="59"/>
  <c r="AH103" i="59"/>
  <c r="AW103" i="59"/>
  <c r="AF103" i="59"/>
  <c r="AT103" i="59"/>
  <c r="AQ103" i="59"/>
  <c r="AY103" i="59"/>
  <c r="AO103" i="59"/>
  <c r="AZ103" i="59"/>
  <c r="AP103" i="59"/>
  <c r="AN103" i="59"/>
  <c r="AE103" i="59"/>
  <c r="AB103" i="59"/>
  <c r="AS103" i="59"/>
  <c r="AU103" i="59"/>
  <c r="AV103" i="59"/>
  <c r="AR103" i="59"/>
  <c r="AG103" i="59"/>
  <c r="AL67" i="59"/>
  <c r="BA67" i="59"/>
  <c r="AF67" i="59"/>
  <c r="AG67" i="59"/>
  <c r="AE67" i="59"/>
  <c r="AQ67" i="59"/>
  <c r="AM67" i="59"/>
  <c r="AP67" i="59"/>
  <c r="AT67" i="59"/>
  <c r="AH67" i="59"/>
  <c r="Z67" i="59"/>
  <c r="AJ67" i="59"/>
  <c r="BB67" i="59"/>
  <c r="AN67" i="59"/>
  <c r="AR67" i="59"/>
  <c r="AV67" i="59"/>
  <c r="AX67" i="59"/>
  <c r="AK67" i="59"/>
  <c r="AW67" i="59"/>
  <c r="AB67" i="59"/>
  <c r="AS67" i="59"/>
  <c r="AU67" i="59"/>
  <c r="AC67" i="59"/>
  <c r="AD67" i="59"/>
  <c r="AY67" i="59"/>
  <c r="AZ67" i="59"/>
  <c r="AA67" i="59"/>
  <c r="AI67" i="59"/>
  <c r="AO67" i="59"/>
  <c r="AM75" i="59"/>
  <c r="AU75" i="59"/>
  <c r="AL75" i="59"/>
  <c r="AQ75" i="59"/>
  <c r="BA75" i="59"/>
  <c r="AJ75" i="59"/>
  <c r="AN75" i="59"/>
  <c r="AG75" i="59"/>
  <c r="AE75" i="59"/>
  <c r="AF75" i="59"/>
  <c r="BB75" i="59"/>
  <c r="AX75" i="59"/>
  <c r="AH75" i="59"/>
  <c r="AP75" i="59"/>
  <c r="Z75" i="59"/>
  <c r="AC75" i="59"/>
  <c r="AW75" i="59"/>
  <c r="AY75" i="59"/>
  <c r="AS75" i="59"/>
  <c r="AV75" i="59"/>
  <c r="AO75" i="59"/>
  <c r="AZ75" i="59"/>
  <c r="AK75" i="59"/>
  <c r="AI75" i="59"/>
  <c r="AD75" i="59"/>
  <c r="AT75" i="59"/>
  <c r="AR75" i="59"/>
  <c r="AB75" i="59"/>
  <c r="AA75" i="59"/>
  <c r="AZ83" i="59"/>
  <c r="BB83" i="59"/>
  <c r="AT83" i="59"/>
  <c r="AR83" i="59"/>
  <c r="AJ83" i="59"/>
  <c r="Z83" i="59"/>
  <c r="BA83" i="59"/>
  <c r="AN83" i="59"/>
  <c r="AQ83" i="59"/>
  <c r="AP83" i="59"/>
  <c r="AH83" i="59"/>
  <c r="AE83" i="59"/>
  <c r="AU83" i="59"/>
  <c r="AF83" i="59"/>
  <c r="AG83" i="59"/>
  <c r="AD83" i="59"/>
  <c r="AK83" i="59"/>
  <c r="AA83" i="59"/>
  <c r="AM83" i="59"/>
  <c r="AL83" i="59"/>
  <c r="AO83" i="59"/>
  <c r="AX83" i="59"/>
  <c r="AW83" i="59"/>
  <c r="AV83" i="59"/>
  <c r="AB83" i="59"/>
  <c r="AC83" i="59"/>
  <c r="AS83" i="59"/>
  <c r="AI83" i="59"/>
  <c r="AY83" i="59"/>
  <c r="Z91" i="59"/>
  <c r="AN91" i="59"/>
  <c r="AZ91" i="59"/>
  <c r="AR91" i="59"/>
  <c r="AC91" i="59"/>
  <c r="AU91" i="59"/>
  <c r="AL91" i="59"/>
  <c r="AT91" i="59"/>
  <c r="AG91" i="59"/>
  <c r="BB91" i="59"/>
  <c r="AM91" i="59"/>
  <c r="AQ91" i="59"/>
  <c r="BA91" i="59"/>
  <c r="AH91" i="59"/>
  <c r="AF91" i="59"/>
  <c r="AD91" i="59"/>
  <c r="AV91" i="59"/>
  <c r="AJ91" i="59"/>
  <c r="AX91" i="59"/>
  <c r="AI91" i="59"/>
  <c r="AO91" i="59"/>
  <c r="AY91" i="59"/>
  <c r="AE91" i="59"/>
  <c r="AW91" i="59"/>
  <c r="AS91" i="59"/>
  <c r="AP91" i="59"/>
  <c r="AB91" i="59"/>
  <c r="AA91" i="59"/>
  <c r="AK91" i="59"/>
  <c r="AU114" i="59"/>
  <c r="AB114" i="59"/>
  <c r="AG114" i="59"/>
  <c r="AN114" i="59"/>
  <c r="AA114" i="59"/>
  <c r="AH114" i="59"/>
  <c r="AR114" i="59"/>
  <c r="AF114" i="59"/>
  <c r="AL114" i="59"/>
  <c r="Z114" i="59"/>
  <c r="AO114" i="59"/>
  <c r="AY114" i="59"/>
  <c r="AS114" i="59"/>
  <c r="AK114" i="59"/>
  <c r="AP114" i="59"/>
  <c r="AX114" i="59"/>
  <c r="AC114" i="59"/>
  <c r="AJ114" i="59"/>
  <c r="AZ114" i="59"/>
  <c r="AV114" i="59"/>
  <c r="BB114" i="59"/>
  <c r="AQ114" i="59"/>
  <c r="AW114" i="59"/>
  <c r="AE114" i="59"/>
  <c r="AI114" i="59"/>
  <c r="BA114" i="59"/>
  <c r="AD114" i="59"/>
  <c r="AM114" i="59"/>
  <c r="AT114" i="59"/>
  <c r="AA10" i="59"/>
  <c r="AI10" i="59"/>
  <c r="AQ10" i="59"/>
  <c r="AY10" i="59"/>
  <c r="AB10" i="59"/>
  <c r="AJ10" i="59"/>
  <c r="AR10" i="59"/>
  <c r="AZ10" i="59"/>
  <c r="AC10" i="59"/>
  <c r="AK10" i="59"/>
  <c r="AS10" i="59"/>
  <c r="BA10" i="59"/>
  <c r="AD10" i="59"/>
  <c r="AL10" i="59"/>
  <c r="AT10" i="59"/>
  <c r="BB10" i="59"/>
  <c r="AE10" i="59"/>
  <c r="AM10" i="59"/>
  <c r="AU10" i="59"/>
  <c r="AF10" i="59"/>
  <c r="AN10" i="59"/>
  <c r="AV10" i="59"/>
  <c r="AG10" i="59"/>
  <c r="AO10" i="59"/>
  <c r="AW10" i="59"/>
  <c r="Z10" i="59"/>
  <c r="AH10" i="59"/>
  <c r="AP10" i="59"/>
  <c r="AX10" i="59"/>
  <c r="AM70" i="59"/>
  <c r="AJ70" i="59"/>
  <c r="AF70" i="59"/>
  <c r="AP70" i="59"/>
  <c r="AQ70" i="59"/>
  <c r="AE70" i="59"/>
  <c r="AC70" i="59"/>
  <c r="AX70" i="59"/>
  <c r="Z70" i="59"/>
  <c r="AG70" i="59"/>
  <c r="AZ70" i="59"/>
  <c r="AT70" i="59"/>
  <c r="AH70" i="59"/>
  <c r="AU70" i="59"/>
  <c r="AD70" i="59"/>
  <c r="AR70" i="59"/>
  <c r="AV70" i="59"/>
  <c r="AI70" i="59"/>
  <c r="AS70" i="59"/>
  <c r="AW70" i="59"/>
  <c r="BB70" i="59"/>
  <c r="AN70" i="59"/>
  <c r="AY70" i="59"/>
  <c r="AB70" i="59"/>
  <c r="AL70" i="59"/>
  <c r="AA70" i="59"/>
  <c r="AO70" i="59"/>
  <c r="AK70" i="59"/>
  <c r="BA70" i="59"/>
  <c r="AT78" i="59"/>
  <c r="AE78" i="59"/>
  <c r="AJ78" i="59"/>
  <c r="AF78" i="59"/>
  <c r="BB78" i="59"/>
  <c r="AN78" i="59"/>
  <c r="AG78" i="59"/>
  <c r="AU78" i="59"/>
  <c r="AZ78" i="59"/>
  <c r="AQ78" i="59"/>
  <c r="BA78" i="59"/>
  <c r="AP78" i="59"/>
  <c r="AC78" i="59"/>
  <c r="AL78" i="59"/>
  <c r="AM78" i="59"/>
  <c r="AX78" i="59"/>
  <c r="AK78" i="59"/>
  <c r="AA78" i="59"/>
  <c r="AR78" i="59"/>
  <c r="AV78" i="59"/>
  <c r="AY78" i="59"/>
  <c r="AO78" i="59"/>
  <c r="AD78" i="59"/>
  <c r="AW78" i="59"/>
  <c r="AS78" i="59"/>
  <c r="AB78" i="59"/>
  <c r="Z78" i="59"/>
  <c r="AH78" i="59"/>
  <c r="AI78" i="59"/>
  <c r="AX86" i="59"/>
  <c r="AZ86" i="59"/>
  <c r="AR86" i="59"/>
  <c r="AJ86" i="59"/>
  <c r="Z86" i="59"/>
  <c r="BA86" i="59"/>
  <c r="BB86" i="59"/>
  <c r="AL86" i="59"/>
  <c r="AN86" i="59"/>
  <c r="AC86" i="59"/>
  <c r="AQ86" i="59"/>
  <c r="AP86" i="59"/>
  <c r="AH86" i="59"/>
  <c r="AE86" i="59"/>
  <c r="AU86" i="59"/>
  <c r="AK86" i="59"/>
  <c r="AY86" i="59"/>
  <c r="AI86" i="59"/>
  <c r="AA86" i="59"/>
  <c r="AG86" i="59"/>
  <c r="AD86" i="59"/>
  <c r="AO86" i="59"/>
  <c r="AT86" i="59"/>
  <c r="AW86" i="59"/>
  <c r="AV86" i="59"/>
  <c r="AS86" i="59"/>
  <c r="AM86" i="59"/>
  <c r="AF86" i="59"/>
  <c r="AB86" i="59"/>
  <c r="AG101" i="59"/>
  <c r="AM101" i="59"/>
  <c r="AD101" i="59"/>
  <c r="AY101" i="59"/>
  <c r="AI101" i="59"/>
  <c r="AC101" i="59"/>
  <c r="AK101" i="59"/>
  <c r="AA101" i="59"/>
  <c r="BB101" i="59"/>
  <c r="BA101" i="59"/>
  <c r="AL101" i="59"/>
  <c r="AU101" i="59"/>
  <c r="AV101" i="59"/>
  <c r="AX101" i="59"/>
  <c r="Z101" i="59"/>
  <c r="AH101" i="59"/>
  <c r="AW101" i="59"/>
  <c r="AS101" i="59"/>
  <c r="AO101" i="59"/>
  <c r="AB101" i="59"/>
  <c r="AR101" i="59"/>
  <c r="AT101" i="59"/>
  <c r="AQ101" i="59"/>
  <c r="AN101" i="59"/>
  <c r="AE101" i="59"/>
  <c r="AZ101" i="59"/>
  <c r="AJ101" i="59"/>
  <c r="AP101" i="59"/>
  <c r="AF101" i="59"/>
  <c r="AF73" i="59"/>
  <c r="AM73" i="59"/>
  <c r="AL73" i="59"/>
  <c r="AQ73" i="59"/>
  <c r="AH73" i="59"/>
  <c r="Z73" i="59"/>
  <c r="AE73" i="59"/>
  <c r="BB73" i="59"/>
  <c r="AP73" i="59"/>
  <c r="AX73" i="59"/>
  <c r="AN73" i="59"/>
  <c r="AZ73" i="59"/>
  <c r="BA73" i="59"/>
  <c r="AI73" i="59"/>
  <c r="AC73" i="59"/>
  <c r="AW73" i="59"/>
  <c r="AB73" i="59"/>
  <c r="AO73" i="59"/>
  <c r="AJ73" i="59"/>
  <c r="AK73" i="59"/>
  <c r="AU73" i="59"/>
  <c r="AD73" i="59"/>
  <c r="AY73" i="59"/>
  <c r="AR73" i="59"/>
  <c r="AV73" i="59"/>
  <c r="AG73" i="59"/>
  <c r="AT73" i="59"/>
  <c r="AS73" i="59"/>
  <c r="AA73" i="59"/>
  <c r="AX81" i="59"/>
  <c r="AE81" i="59"/>
  <c r="AZ81" i="59"/>
  <c r="BB81" i="59"/>
  <c r="AT81" i="59"/>
  <c r="AR81" i="59"/>
  <c r="AL81" i="59"/>
  <c r="AJ81" i="59"/>
  <c r="BA81" i="59"/>
  <c r="Z81" i="59"/>
  <c r="AQ81" i="59"/>
  <c r="AH81" i="59"/>
  <c r="AU81" i="59"/>
  <c r="AM81" i="59"/>
  <c r="AK81" i="59"/>
  <c r="AV81" i="59"/>
  <c r="AC81" i="59"/>
  <c r="AI81" i="59"/>
  <c r="AB81" i="59"/>
  <c r="AF81" i="59"/>
  <c r="AN81" i="59"/>
  <c r="AG81" i="59"/>
  <c r="AD81" i="59"/>
  <c r="AY81" i="59"/>
  <c r="AP81" i="59"/>
  <c r="AA81" i="59"/>
  <c r="AS81" i="59"/>
  <c r="AO81" i="59"/>
  <c r="AW81" i="59"/>
  <c r="AR89" i="59"/>
  <c r="Z89" i="59"/>
  <c r="AE89" i="59"/>
  <c r="BA89" i="59"/>
  <c r="AN89" i="59"/>
  <c r="AG89" i="59"/>
  <c r="AQ89" i="59"/>
  <c r="AU89" i="59"/>
  <c r="AM89" i="59"/>
  <c r="AP89" i="59"/>
  <c r="AT89" i="59"/>
  <c r="AH89" i="59"/>
  <c r="AC89" i="59"/>
  <c r="AJ89" i="59"/>
  <c r="BB89" i="59"/>
  <c r="AB89" i="59"/>
  <c r="AO89" i="59"/>
  <c r="AD89" i="59"/>
  <c r="AS89" i="59"/>
  <c r="AL89" i="59"/>
  <c r="AA89" i="59"/>
  <c r="AX89" i="59"/>
  <c r="AZ89" i="59"/>
  <c r="AF89" i="59"/>
  <c r="AK89" i="59"/>
  <c r="AW89" i="59"/>
  <c r="AI89" i="59"/>
  <c r="AV89" i="59"/>
  <c r="AY89" i="59"/>
  <c r="AA104" i="59"/>
  <c r="AI104" i="59"/>
  <c r="AQ104" i="59"/>
  <c r="AD105" i="59"/>
  <c r="AT105" i="59"/>
  <c r="AO106" i="59"/>
  <c r="AR107" i="59"/>
  <c r="AB104" i="59"/>
  <c r="AJ104" i="59"/>
  <c r="AR104" i="59"/>
  <c r="AZ104" i="59"/>
  <c r="AE105" i="59"/>
  <c r="AM105" i="59"/>
  <c r="AU105" i="59"/>
  <c r="Z106" i="59"/>
  <c r="AH106" i="59"/>
  <c r="AP106" i="59"/>
  <c r="AX106" i="59"/>
  <c r="AC107" i="59"/>
  <c r="AK107" i="59"/>
  <c r="AS107" i="59"/>
  <c r="BA107" i="59"/>
  <c r="AW105" i="59"/>
  <c r="AR106" i="59"/>
  <c r="AM107" i="59"/>
  <c r="AC104" i="59"/>
  <c r="AK104" i="59"/>
  <c r="AS104" i="59"/>
  <c r="BA104" i="59"/>
  <c r="AF105" i="59"/>
  <c r="AN105" i="59"/>
  <c r="AV105" i="59"/>
  <c r="AA106" i="59"/>
  <c r="AI106" i="59"/>
  <c r="AQ106" i="59"/>
  <c r="AY106" i="59"/>
  <c r="AD107" i="59"/>
  <c r="AL107" i="59"/>
  <c r="AT107" i="59"/>
  <c r="BB107" i="59"/>
  <c r="AD104" i="59"/>
  <c r="AT104" i="59"/>
  <c r="BB104" i="59"/>
  <c r="AO105" i="59"/>
  <c r="AB106" i="59"/>
  <c r="AJ106" i="59"/>
  <c r="AZ106" i="59"/>
  <c r="AE107" i="59"/>
  <c r="AU107" i="59"/>
  <c r="AL104" i="59"/>
  <c r="AG105" i="59"/>
  <c r="AE104" i="59"/>
  <c r="AM104" i="59"/>
  <c r="AU104" i="59"/>
  <c r="Z105" i="59"/>
  <c r="AH105" i="59"/>
  <c r="AP105" i="59"/>
  <c r="AX105" i="59"/>
  <c r="AC106" i="59"/>
  <c r="AK106" i="59"/>
  <c r="AS106" i="59"/>
  <c r="BA106" i="59"/>
  <c r="AF107" i="59"/>
  <c r="AN107" i="59"/>
  <c r="AV107" i="59"/>
  <c r="AF104" i="59"/>
  <c r="AN104" i="59"/>
  <c r="AV104" i="59"/>
  <c r="AA105" i="59"/>
  <c r="AI105" i="59"/>
  <c r="AQ105" i="59"/>
  <c r="AY105" i="59"/>
  <c r="AD106" i="59"/>
  <c r="AL106" i="59"/>
  <c r="AT106" i="59"/>
  <c r="BB106" i="59"/>
  <c r="AG107" i="59"/>
  <c r="AO107" i="59"/>
  <c r="AW107" i="59"/>
  <c r="AG104" i="59"/>
  <c r="AO104" i="59"/>
  <c r="AW104" i="59"/>
  <c r="AB105" i="59"/>
  <c r="AJ105" i="59"/>
  <c r="AR105" i="59"/>
  <c r="AZ105" i="59"/>
  <c r="AE106" i="59"/>
  <c r="AM106" i="59"/>
  <c r="AU106" i="59"/>
  <c r="Z107" i="59"/>
  <c r="AH107" i="59"/>
  <c r="AP107" i="59"/>
  <c r="AX107" i="59"/>
  <c r="AY104" i="59"/>
  <c r="AL105" i="59"/>
  <c r="AG106" i="59"/>
  <c r="AB107" i="59"/>
  <c r="Z104" i="59"/>
  <c r="AH104" i="59"/>
  <c r="AP104" i="59"/>
  <c r="AX104" i="59"/>
  <c r="AC105" i="59"/>
  <c r="AK105" i="59"/>
  <c r="AS105" i="59"/>
  <c r="BA105" i="59"/>
  <c r="AF106" i="59"/>
  <c r="AN106" i="59"/>
  <c r="AV106" i="59"/>
  <c r="AA107" i="59"/>
  <c r="AI107" i="59"/>
  <c r="AQ107" i="59"/>
  <c r="AY107" i="59"/>
  <c r="BB105" i="59"/>
  <c r="AW106" i="59"/>
  <c r="AJ107" i="59"/>
  <c r="AZ107" i="59"/>
  <c r="AN112" i="59"/>
  <c r="AS112" i="59"/>
  <c r="AF112" i="59"/>
  <c r="AO112" i="59"/>
  <c r="AH112" i="59"/>
  <c r="AK112" i="59"/>
  <c r="AP112" i="59"/>
  <c r="Z112" i="59"/>
  <c r="AQ112" i="59"/>
  <c r="AB112" i="59"/>
  <c r="AA112" i="59"/>
  <c r="AE112" i="59"/>
  <c r="AD112" i="59"/>
  <c r="AL112" i="59"/>
  <c r="AU112" i="59"/>
  <c r="AW112" i="59"/>
  <c r="AR112" i="59"/>
  <c r="AJ112" i="59"/>
  <c r="AG112" i="59"/>
  <c r="AZ112" i="59"/>
  <c r="BA112" i="59"/>
  <c r="BB112" i="59"/>
  <c r="AC112" i="59"/>
  <c r="AI112" i="59"/>
  <c r="AY112" i="59"/>
  <c r="AM112" i="59"/>
  <c r="AV112" i="59"/>
  <c r="AT112" i="59"/>
  <c r="AX112" i="59"/>
  <c r="AG13" i="59"/>
  <c r="AG13" i="49" s="1"/>
  <c r="AO13" i="59"/>
  <c r="AO13" i="49" s="1"/>
  <c r="AW13" i="59"/>
  <c r="AW13" i="49" s="1"/>
  <c r="Z13" i="59"/>
  <c r="Z13" i="49" s="1"/>
  <c r="AH13" i="59"/>
  <c r="AH13" i="49" s="1"/>
  <c r="AP13" i="59"/>
  <c r="AP13" i="49" s="1"/>
  <c r="AX13" i="59"/>
  <c r="AX13" i="49" s="1"/>
  <c r="AA13" i="59"/>
  <c r="AA13" i="49" s="1"/>
  <c r="AI13" i="59"/>
  <c r="AI13" i="49" s="1"/>
  <c r="AQ13" i="59"/>
  <c r="AQ13" i="49" s="1"/>
  <c r="AY13" i="59"/>
  <c r="AY13" i="49" s="1"/>
  <c r="AB13" i="59"/>
  <c r="AB13" i="49" s="1"/>
  <c r="AJ13" i="59"/>
  <c r="AJ13" i="49" s="1"/>
  <c r="AR13" i="59"/>
  <c r="AR13" i="49" s="1"/>
  <c r="AZ13" i="59"/>
  <c r="AZ13" i="49" s="1"/>
  <c r="AC13" i="59"/>
  <c r="AC13" i="49" s="1"/>
  <c r="AK13" i="59"/>
  <c r="AK13" i="49" s="1"/>
  <c r="AS13" i="59"/>
  <c r="AS13" i="49" s="1"/>
  <c r="BA13" i="59"/>
  <c r="BA13" i="49" s="1"/>
  <c r="AD13" i="59"/>
  <c r="AD13" i="49" s="1"/>
  <c r="AL13" i="59"/>
  <c r="AL13" i="49" s="1"/>
  <c r="AT13" i="59"/>
  <c r="AT13" i="49" s="1"/>
  <c r="BB13" i="59"/>
  <c r="BB13" i="49" s="1"/>
  <c r="AE13" i="59"/>
  <c r="AE13" i="49" s="1"/>
  <c r="AM13" i="59"/>
  <c r="AM13" i="49" s="1"/>
  <c r="AU13" i="59"/>
  <c r="AU13" i="49" s="1"/>
  <c r="AF13" i="59"/>
  <c r="AF13" i="49" s="1"/>
  <c r="AN13" i="59"/>
  <c r="AN13" i="49" s="1"/>
  <c r="AV13" i="59"/>
  <c r="AV13" i="49" s="1"/>
  <c r="AH68" i="59"/>
  <c r="AC68" i="59"/>
  <c r="AF68" i="59"/>
  <c r="AR68" i="59"/>
  <c r="AE68" i="59"/>
  <c r="BA68" i="59"/>
  <c r="AM68" i="59"/>
  <c r="AX68" i="59"/>
  <c r="AN68" i="59"/>
  <c r="AT68" i="59"/>
  <c r="AU68" i="59"/>
  <c r="AD68" i="59"/>
  <c r="AB68" i="59"/>
  <c r="AZ68" i="59"/>
  <c r="Z68" i="59"/>
  <c r="AS68" i="59"/>
  <c r="AP68" i="59"/>
  <c r="AQ68" i="59"/>
  <c r="BB68" i="59"/>
  <c r="AW68" i="59"/>
  <c r="AA68" i="59"/>
  <c r="AG68" i="59"/>
  <c r="AV68" i="59"/>
  <c r="AY68" i="59"/>
  <c r="AL68" i="59"/>
  <c r="AK68" i="59"/>
  <c r="AI68" i="59"/>
  <c r="AO68" i="59"/>
  <c r="AJ68" i="59"/>
  <c r="BA76" i="59"/>
  <c r="AJ76" i="59"/>
  <c r="AT76" i="59"/>
  <c r="AL76" i="59"/>
  <c r="Z76" i="59"/>
  <c r="AC76" i="59"/>
  <c r="AF76" i="59"/>
  <c r="AU76" i="59"/>
  <c r="AG76" i="59"/>
  <c r="AP76" i="59"/>
  <c r="AN76" i="59"/>
  <c r="AH76" i="59"/>
  <c r="BB76" i="59"/>
  <c r="AX76" i="59"/>
  <c r="AR76" i="59"/>
  <c r="AI76" i="59"/>
  <c r="AO76" i="59"/>
  <c r="AD76" i="59"/>
  <c r="AV76" i="59"/>
  <c r="AS76" i="59"/>
  <c r="AB76" i="59"/>
  <c r="AE76" i="59"/>
  <c r="AQ76" i="59"/>
  <c r="AZ76" i="59"/>
  <c r="AA76" i="59"/>
  <c r="AW76" i="59"/>
  <c r="AM76" i="59"/>
  <c r="AK76" i="59"/>
  <c r="AY76" i="59"/>
  <c r="AP84" i="59"/>
  <c r="AG84" i="59"/>
  <c r="AC84" i="59"/>
  <c r="AF84" i="59"/>
  <c r="AX84" i="59"/>
  <c r="AM84" i="59"/>
  <c r="AN84" i="59"/>
  <c r="AZ84" i="59"/>
  <c r="BB84" i="59"/>
  <c r="AT84" i="59"/>
  <c r="AR84" i="59"/>
  <c r="AL84" i="59"/>
  <c r="AJ84" i="59"/>
  <c r="BA84" i="59"/>
  <c r="AE84" i="59"/>
  <c r="AW84" i="59"/>
  <c r="AQ84" i="59"/>
  <c r="AH84" i="59"/>
  <c r="AK84" i="59"/>
  <c r="AV84" i="59"/>
  <c r="Z84" i="59"/>
  <c r="AI84" i="59"/>
  <c r="AB84" i="59"/>
  <c r="AD84" i="59"/>
  <c r="AY84" i="59"/>
  <c r="AA84" i="59"/>
  <c r="AS84" i="59"/>
  <c r="AO84" i="59"/>
  <c r="AU84" i="59"/>
  <c r="AY99" i="59"/>
  <c r="AV99" i="59"/>
  <c r="AC99" i="59"/>
  <c r="AA99" i="59"/>
  <c r="AX99" i="59"/>
  <c r="AH99" i="59"/>
  <c r="Z99" i="59"/>
  <c r="AJ99" i="59"/>
  <c r="BB99" i="59"/>
  <c r="BA99" i="59"/>
  <c r="AI99" i="59"/>
  <c r="AU99" i="59"/>
  <c r="AG99" i="59"/>
  <c r="AE99" i="59"/>
  <c r="AB99" i="59"/>
  <c r="AZ99" i="59"/>
  <c r="AK99" i="59"/>
  <c r="AW99" i="59"/>
  <c r="AO99" i="59"/>
  <c r="AP99" i="59"/>
  <c r="AR99" i="59"/>
  <c r="AS99" i="59"/>
  <c r="AF99" i="59"/>
  <c r="AT99" i="59"/>
  <c r="AN99" i="59"/>
  <c r="AM99" i="59"/>
  <c r="AD99" i="59"/>
  <c r="AQ99" i="59"/>
  <c r="AL99" i="59"/>
  <c r="AQ115" i="59"/>
  <c r="AG115" i="59"/>
  <c r="AW115" i="59"/>
  <c r="BB115" i="59"/>
  <c r="AP115" i="59"/>
  <c r="AR115" i="59"/>
  <c r="AB115" i="59"/>
  <c r="AJ115" i="59"/>
  <c r="AH115" i="59"/>
  <c r="Z115" i="59"/>
  <c r="AO115" i="59"/>
  <c r="AL115" i="59"/>
  <c r="AU115" i="59"/>
  <c r="AS115" i="59"/>
  <c r="AE115" i="59"/>
  <c r="AT115" i="59"/>
  <c r="AC115" i="59"/>
  <c r="AI115" i="59"/>
  <c r="AV115" i="59"/>
  <c r="AN115" i="59"/>
  <c r="AD115" i="59"/>
  <c r="AY115" i="59"/>
  <c r="AA115" i="59"/>
  <c r="AK115" i="59"/>
  <c r="AX115" i="59"/>
  <c r="AM115" i="59"/>
  <c r="AF115" i="59"/>
  <c r="BA115" i="59"/>
  <c r="AZ115" i="59"/>
  <c r="AJ71" i="59"/>
  <c r="AP71" i="59"/>
  <c r="AN71" i="59"/>
  <c r="AM71" i="59"/>
  <c r="AX71" i="59"/>
  <c r="AR71" i="59"/>
  <c r="AG71" i="59"/>
  <c r="AC71" i="59"/>
  <c r="AH71" i="59"/>
  <c r="AZ71" i="59"/>
  <c r="AQ71" i="59"/>
  <c r="Z71" i="59"/>
  <c r="AE71" i="59"/>
  <c r="AU71" i="59"/>
  <c r="BA71" i="59"/>
  <c r="AF71" i="59"/>
  <c r="AV71" i="59"/>
  <c r="AY71" i="59"/>
  <c r="AS71" i="59"/>
  <c r="AA71" i="59"/>
  <c r="AT71" i="59"/>
  <c r="AO71" i="59"/>
  <c r="BB71" i="59"/>
  <c r="AD71" i="59"/>
  <c r="AK71" i="59"/>
  <c r="AI71" i="59"/>
  <c r="AL71" i="59"/>
  <c r="AB71" i="59"/>
  <c r="AW71" i="59"/>
  <c r="AQ79" i="59"/>
  <c r="AM79" i="59"/>
  <c r="AN79" i="59"/>
  <c r="AZ79" i="59"/>
  <c r="AL79" i="59"/>
  <c r="BB79" i="59"/>
  <c r="AH79" i="59"/>
  <c r="AG79" i="59"/>
  <c r="Z79" i="59"/>
  <c r="AE79" i="59"/>
  <c r="BA79" i="59"/>
  <c r="AJ79" i="59"/>
  <c r="AF79" i="59"/>
  <c r="AT79" i="59"/>
  <c r="AR79" i="59"/>
  <c r="AC79" i="59"/>
  <c r="AX79" i="59"/>
  <c r="AW79" i="59"/>
  <c r="AY79" i="59"/>
  <c r="AA79" i="59"/>
  <c r="AK79" i="59"/>
  <c r="AD79" i="59"/>
  <c r="AP79" i="59"/>
  <c r="AO79" i="59"/>
  <c r="AI79" i="59"/>
  <c r="AV79" i="59"/>
  <c r="AS79" i="59"/>
  <c r="AU79" i="59"/>
  <c r="AB79" i="59"/>
  <c r="AQ87" i="59"/>
  <c r="AN87" i="59"/>
  <c r="AH87" i="59"/>
  <c r="AE87" i="59"/>
  <c r="AU87" i="59"/>
  <c r="AF87" i="59"/>
  <c r="AP87" i="59"/>
  <c r="AC87" i="59"/>
  <c r="AX87" i="59"/>
  <c r="AZ87" i="59"/>
  <c r="BB87" i="59"/>
  <c r="AT87" i="59"/>
  <c r="AR87" i="59"/>
  <c r="AL87" i="59"/>
  <c r="AJ87" i="59"/>
  <c r="AG87" i="59"/>
  <c r="AM87" i="59"/>
  <c r="AO87" i="59"/>
  <c r="BA87" i="59"/>
  <c r="AS87" i="59"/>
  <c r="AK87" i="59"/>
  <c r="AW87" i="59"/>
  <c r="Z87" i="59"/>
  <c r="AI87" i="59"/>
  <c r="AB87" i="59"/>
  <c r="AD87" i="59"/>
  <c r="AY87" i="59"/>
  <c r="AA87" i="59"/>
  <c r="AV87" i="59"/>
  <c r="AV102" i="59"/>
  <c r="AW102" i="59"/>
  <c r="AA102" i="59"/>
  <c r="AG102" i="59"/>
  <c r="AM102" i="59"/>
  <c r="AI102" i="59"/>
  <c r="AH102" i="59"/>
  <c r="Z102" i="59"/>
  <c r="AD102" i="59"/>
  <c r="AL102" i="59"/>
  <c r="AR102" i="59"/>
  <c r="AC102" i="59"/>
  <c r="AS102" i="59"/>
  <c r="AF102" i="59"/>
  <c r="AZ102" i="59"/>
  <c r="BB102" i="59"/>
  <c r="AY102" i="59"/>
  <c r="AK102" i="59"/>
  <c r="AT102" i="59"/>
  <c r="AN102" i="59"/>
  <c r="AU102" i="59"/>
  <c r="BA102" i="59"/>
  <c r="AJ102" i="59"/>
  <c r="AX102" i="59"/>
  <c r="AP102" i="59"/>
  <c r="AO102" i="59"/>
  <c r="AQ102" i="59"/>
  <c r="AB102" i="59"/>
  <c r="AE102" i="59"/>
  <c r="AE16" i="59"/>
  <c r="AE16" i="49" s="1"/>
  <c r="AM16" i="59"/>
  <c r="AM16" i="49" s="1"/>
  <c r="AU16" i="59"/>
  <c r="AU16" i="49" s="1"/>
  <c r="AF16" i="59"/>
  <c r="AF16" i="49" s="1"/>
  <c r="AN16" i="59"/>
  <c r="AN16" i="49" s="1"/>
  <c r="AV16" i="59"/>
  <c r="AV16" i="49" s="1"/>
  <c r="AG16" i="59"/>
  <c r="AG16" i="49" s="1"/>
  <c r="AO16" i="59"/>
  <c r="AO16" i="49" s="1"/>
  <c r="AW16" i="59"/>
  <c r="AW16" i="49" s="1"/>
  <c r="Z16" i="59"/>
  <c r="Z16" i="49" s="1"/>
  <c r="AH16" i="59"/>
  <c r="AH16" i="49" s="1"/>
  <c r="AP16" i="59"/>
  <c r="AP16" i="49" s="1"/>
  <c r="AX16" i="59"/>
  <c r="AX16" i="49" s="1"/>
  <c r="AA16" i="59"/>
  <c r="AA16" i="49" s="1"/>
  <c r="AI16" i="59"/>
  <c r="AI16" i="49" s="1"/>
  <c r="AQ16" i="59"/>
  <c r="AQ16" i="49" s="1"/>
  <c r="AY16" i="59"/>
  <c r="AY16" i="49" s="1"/>
  <c r="AB16" i="59"/>
  <c r="AB16" i="49" s="1"/>
  <c r="AJ16" i="59"/>
  <c r="AJ16" i="49" s="1"/>
  <c r="AR16" i="59"/>
  <c r="AR16" i="49" s="1"/>
  <c r="AZ16" i="59"/>
  <c r="AZ16" i="49" s="1"/>
  <c r="AC16" i="59"/>
  <c r="AC16" i="49" s="1"/>
  <c r="AK16" i="59"/>
  <c r="AK16" i="49" s="1"/>
  <c r="AS16" i="59"/>
  <c r="AS16" i="49" s="1"/>
  <c r="BA16" i="59"/>
  <c r="BA16" i="49" s="1"/>
  <c r="AD16" i="59"/>
  <c r="AD16" i="49" s="1"/>
  <c r="AL16" i="59"/>
  <c r="AL16" i="49" s="1"/>
  <c r="AT16" i="59"/>
  <c r="AT16" i="49" s="1"/>
  <c r="BB16" i="59"/>
  <c r="BB16" i="49" s="1"/>
  <c r="AL74" i="59"/>
  <c r="Z74" i="59"/>
  <c r="BB74" i="59"/>
  <c r="AH74" i="59"/>
  <c r="AU74" i="59"/>
  <c r="AZ74" i="59"/>
  <c r="BA74" i="59"/>
  <c r="AN74" i="59"/>
  <c r="AT74" i="59"/>
  <c r="AC74" i="59"/>
  <c r="AR74" i="59"/>
  <c r="AQ74" i="59"/>
  <c r="AP74" i="59"/>
  <c r="AE74" i="59"/>
  <c r="AS74" i="59"/>
  <c r="AB74" i="59"/>
  <c r="AO74" i="59"/>
  <c r="AK74" i="59"/>
  <c r="AY74" i="59"/>
  <c r="AD74" i="59"/>
  <c r="AA74" i="59"/>
  <c r="AF74" i="59"/>
  <c r="AM74" i="59"/>
  <c r="AJ74" i="59"/>
  <c r="AG74" i="59"/>
  <c r="AV74" i="59"/>
  <c r="AX74" i="59"/>
  <c r="AI74" i="59"/>
  <c r="AW74" i="59"/>
  <c r="AP82" i="59"/>
  <c r="AX82" i="59"/>
  <c r="AU82" i="59"/>
  <c r="AM82" i="59"/>
  <c r="Z82" i="59"/>
  <c r="AZ82" i="59"/>
  <c r="AJ82" i="59"/>
  <c r="AL82" i="59"/>
  <c r="AF82" i="59"/>
  <c r="AN82" i="59"/>
  <c r="AG82" i="59"/>
  <c r="AE82" i="59"/>
  <c r="BB82" i="59"/>
  <c r="AT82" i="59"/>
  <c r="AC82" i="59"/>
  <c r="AA82" i="59"/>
  <c r="AB82" i="59"/>
  <c r="AH82" i="59"/>
  <c r="AK82" i="59"/>
  <c r="AQ82" i="59"/>
  <c r="AD82" i="59"/>
  <c r="AI82" i="59"/>
  <c r="AO82" i="59"/>
  <c r="BA82" i="59"/>
  <c r="AR82" i="59"/>
  <c r="AW82" i="59"/>
  <c r="AV82" i="59"/>
  <c r="AY82" i="59"/>
  <c r="AS82" i="59"/>
  <c r="AQ90" i="59"/>
  <c r="AJ90" i="59"/>
  <c r="BB90" i="59"/>
  <c r="AX90" i="59"/>
  <c r="AN90" i="59"/>
  <c r="AT90" i="59"/>
  <c r="Z90" i="59"/>
  <c r="AG90" i="59"/>
  <c r="AE90" i="59"/>
  <c r="AF90" i="59"/>
  <c r="AH90" i="59"/>
  <c r="AC90" i="59"/>
  <c r="BA90" i="59"/>
  <c r="AM90" i="59"/>
  <c r="AR90" i="59"/>
  <c r="AL90" i="59"/>
  <c r="AP90" i="59"/>
  <c r="AU90" i="59"/>
  <c r="AY90" i="59"/>
  <c r="AA90" i="59"/>
  <c r="AB90" i="59"/>
  <c r="AZ90" i="59"/>
  <c r="AK90" i="59"/>
  <c r="AS90" i="59"/>
  <c r="AW90" i="59"/>
  <c r="AV90" i="59"/>
  <c r="AI90" i="59"/>
  <c r="AO90" i="59"/>
  <c r="AD90" i="59"/>
  <c r="AH113" i="59"/>
  <c r="Z113" i="59"/>
  <c r="AR113" i="59"/>
  <c r="AL113" i="59"/>
  <c r="AQ113" i="59"/>
  <c r="AA113" i="59"/>
  <c r="AO113" i="59"/>
  <c r="AJ113" i="59"/>
  <c r="AY113" i="59"/>
  <c r="AN113" i="59"/>
  <c r="AF113" i="59"/>
  <c r="AD113" i="59"/>
  <c r="AW113" i="59"/>
  <c r="BB113" i="59"/>
  <c r="AG113" i="59"/>
  <c r="AT113" i="59"/>
  <c r="AE113" i="59"/>
  <c r="AK113" i="59"/>
  <c r="AI113" i="59"/>
  <c r="AV113" i="59"/>
  <c r="AX113" i="59"/>
  <c r="AS113" i="59"/>
  <c r="AB113" i="59"/>
  <c r="AZ113" i="59"/>
  <c r="AM113" i="59"/>
  <c r="BA113" i="59"/>
  <c r="AU113" i="59"/>
  <c r="AP113" i="59"/>
  <c r="AC113" i="59"/>
  <c r="AG69" i="59"/>
  <c r="AC69" i="59"/>
  <c r="AZ69" i="59"/>
  <c r="BA69" i="59"/>
  <c r="BB69" i="59"/>
  <c r="AL69" i="59"/>
  <c r="AQ69" i="59"/>
  <c r="AF69" i="59"/>
  <c r="AP69" i="59"/>
  <c r="AX69" i="59"/>
  <c r="AT69" i="59"/>
  <c r="AH69" i="59"/>
  <c r="AU69" i="59"/>
  <c r="AJ69" i="59"/>
  <c r="AM69" i="59"/>
  <c r="AR69" i="59"/>
  <c r="AE69" i="59"/>
  <c r="AY69" i="59"/>
  <c r="AI69" i="59"/>
  <c r="AN69" i="59"/>
  <c r="Z69" i="59"/>
  <c r="AK69" i="59"/>
  <c r="AV69" i="59"/>
  <c r="AA69" i="59"/>
  <c r="AB69" i="59"/>
  <c r="AD69" i="59"/>
  <c r="AW69" i="59"/>
  <c r="AS69" i="59"/>
  <c r="AO69" i="59"/>
  <c r="AZ77" i="59"/>
  <c r="AL77" i="59"/>
  <c r="AF77" i="59"/>
  <c r="BB77" i="59"/>
  <c r="AR77" i="59"/>
  <c r="AT77" i="59"/>
  <c r="AH77" i="59"/>
  <c r="AG77" i="59"/>
  <c r="BA77" i="59"/>
  <c r="AC77" i="59"/>
  <c r="AJ77" i="59"/>
  <c r="AM77" i="59"/>
  <c r="AX77" i="59"/>
  <c r="AN77" i="59"/>
  <c r="AS77" i="59"/>
  <c r="AY77" i="59"/>
  <c r="AW77" i="59"/>
  <c r="AI77" i="59"/>
  <c r="AU77" i="59"/>
  <c r="AA77" i="59"/>
  <c r="Z77" i="59"/>
  <c r="AK77" i="59"/>
  <c r="AV77" i="59"/>
  <c r="AB77" i="59"/>
  <c r="AE77" i="59"/>
  <c r="AQ77" i="59"/>
  <c r="AP77" i="59"/>
  <c r="AO77" i="59"/>
  <c r="AD77" i="59"/>
  <c r="AQ85" i="59"/>
  <c r="AJ85" i="59"/>
  <c r="AC85" i="59"/>
  <c r="AP85" i="59"/>
  <c r="AX85" i="59"/>
  <c r="AU85" i="59"/>
  <c r="AM85" i="59"/>
  <c r="Z85" i="59"/>
  <c r="AR85" i="59"/>
  <c r="AZ85" i="59"/>
  <c r="AL85" i="59"/>
  <c r="AF85" i="59"/>
  <c r="AN85" i="59"/>
  <c r="AG85" i="59"/>
  <c r="AE85" i="59"/>
  <c r="AT85" i="59"/>
  <c r="AS85" i="59"/>
  <c r="AA85" i="59"/>
  <c r="BB85" i="59"/>
  <c r="AW85" i="59"/>
  <c r="AY85" i="59"/>
  <c r="AB85" i="59"/>
  <c r="AV85" i="59"/>
  <c r="AH85" i="59"/>
  <c r="AK85" i="59"/>
  <c r="AD85" i="59"/>
  <c r="AI85" i="59"/>
  <c r="AO85" i="59"/>
  <c r="BA85" i="59"/>
  <c r="AJ100" i="59"/>
  <c r="AU100" i="59"/>
  <c r="AW100" i="59"/>
  <c r="AY100" i="59"/>
  <c r="AC100" i="59"/>
  <c r="AA100" i="59"/>
  <c r="BA100" i="59"/>
  <c r="AX100" i="59"/>
  <c r="AH100" i="59"/>
  <c r="AI100" i="59"/>
  <c r="AG100" i="59"/>
  <c r="AL100" i="59"/>
  <c r="AK100" i="59"/>
  <c r="AV100" i="59"/>
  <c r="AM100" i="59"/>
  <c r="AD100" i="59"/>
  <c r="AP100" i="59"/>
  <c r="AE100" i="59"/>
  <c r="AN100" i="59"/>
  <c r="AS100" i="59"/>
  <c r="AB100" i="59"/>
  <c r="AF100" i="59"/>
  <c r="AO100" i="59"/>
  <c r="AR100" i="59"/>
  <c r="BB100" i="59"/>
  <c r="Z100" i="59"/>
  <c r="AT100" i="59"/>
  <c r="AZ100" i="59"/>
  <c r="AQ100" i="59"/>
  <c r="AK116" i="59"/>
  <c r="AP116" i="59"/>
  <c r="AA116" i="59"/>
  <c r="AR116" i="59"/>
  <c r="AB116" i="59"/>
  <c r="AF116" i="59"/>
  <c r="BB116" i="59"/>
  <c r="AO116" i="59"/>
  <c r="Z116" i="59"/>
  <c r="AN116" i="59"/>
  <c r="AH116" i="59"/>
  <c r="AE116" i="59"/>
  <c r="AY116" i="59"/>
  <c r="AD116" i="59"/>
  <c r="AJ116" i="59"/>
  <c r="AS116" i="59"/>
  <c r="AX116" i="59"/>
  <c r="AW116" i="59"/>
  <c r="AC116" i="59"/>
  <c r="AI116" i="59"/>
  <c r="AV116" i="59"/>
  <c r="AT116" i="59"/>
  <c r="AZ116" i="59"/>
  <c r="AM116" i="59"/>
  <c r="AQ116" i="59"/>
  <c r="AL116" i="59"/>
  <c r="AG116" i="59"/>
  <c r="AU116" i="59"/>
  <c r="BA116" i="59"/>
  <c r="N106" i="58"/>
  <c r="Z69" i="58"/>
  <c r="AK69" i="58"/>
  <c r="AA69" i="58"/>
  <c r="AQ69" i="58"/>
  <c r="AU69" i="58"/>
  <c r="AH69" i="58"/>
  <c r="AI69" i="58"/>
  <c r="AO69" i="58"/>
  <c r="AG69" i="58"/>
  <c r="BB69" i="58"/>
  <c r="AS69" i="58"/>
  <c r="AD69" i="58"/>
  <c r="AR69" i="58"/>
  <c r="AL69" i="58"/>
  <c r="AB69" i="58"/>
  <c r="AM69" i="58"/>
  <c r="AV69" i="58"/>
  <c r="AW69" i="58"/>
  <c r="AZ69" i="58"/>
  <c r="AT69" i="58"/>
  <c r="AX69" i="58"/>
  <c r="AE69" i="58"/>
  <c r="AC69" i="58"/>
  <c r="AP69" i="58"/>
  <c r="AY69" i="58"/>
  <c r="AF69" i="58"/>
  <c r="AN69" i="58"/>
  <c r="BA69" i="58"/>
  <c r="AJ69" i="58"/>
  <c r="AD77" i="58"/>
  <c r="Z77" i="58"/>
  <c r="AU77" i="58"/>
  <c r="AK77" i="58"/>
  <c r="AG77" i="58"/>
  <c r="AA77" i="58"/>
  <c r="AW77" i="58"/>
  <c r="AV77" i="58"/>
  <c r="AH77" i="58"/>
  <c r="BB77" i="58"/>
  <c r="AI77" i="58"/>
  <c r="AM77" i="58"/>
  <c r="AS77" i="58"/>
  <c r="AR77" i="58"/>
  <c r="AQ77" i="58"/>
  <c r="AL77" i="58"/>
  <c r="AB77" i="58"/>
  <c r="AO77" i="58"/>
  <c r="AE77" i="58"/>
  <c r="AX77" i="58"/>
  <c r="AJ77" i="58"/>
  <c r="AP77" i="58"/>
  <c r="AT77" i="58"/>
  <c r="AC77" i="58"/>
  <c r="AY77" i="58"/>
  <c r="AF77" i="58"/>
  <c r="BA77" i="58"/>
  <c r="AZ77" i="58"/>
  <c r="AN77" i="58"/>
  <c r="AV85" i="58"/>
  <c r="AI85" i="58"/>
  <c r="AQ85" i="58"/>
  <c r="AW85" i="58"/>
  <c r="AD85" i="58"/>
  <c r="AG85" i="58"/>
  <c r="AU85" i="58"/>
  <c r="AL85" i="58"/>
  <c r="AB85" i="58"/>
  <c r="AS85" i="58"/>
  <c r="AO85" i="58"/>
  <c r="Z85" i="58"/>
  <c r="AR85" i="58"/>
  <c r="AH85" i="58"/>
  <c r="AK85" i="58"/>
  <c r="BB85" i="58"/>
  <c r="AA85" i="58"/>
  <c r="AM85" i="58"/>
  <c r="AT85" i="58"/>
  <c r="AZ85" i="58"/>
  <c r="BA85" i="58"/>
  <c r="AF85" i="58"/>
  <c r="AN85" i="58"/>
  <c r="AX85" i="58"/>
  <c r="AJ85" i="58"/>
  <c r="AP85" i="58"/>
  <c r="AC85" i="58"/>
  <c r="AE85" i="58"/>
  <c r="AY85" i="58"/>
  <c r="AA100" i="58"/>
  <c r="AC100" i="58"/>
  <c r="Z100" i="58"/>
  <c r="AU100" i="58"/>
  <c r="AZ100" i="58"/>
  <c r="AF100" i="58"/>
  <c r="AM100" i="58"/>
  <c r="AH100" i="58"/>
  <c r="AS100" i="58"/>
  <c r="AE100" i="58"/>
  <c r="AT100" i="58"/>
  <c r="AY100" i="58"/>
  <c r="AB100" i="58"/>
  <c r="AG100" i="58"/>
  <c r="AL100" i="58"/>
  <c r="AW100" i="58"/>
  <c r="AR100" i="58"/>
  <c r="AD100" i="58"/>
  <c r="AO100" i="58"/>
  <c r="AI100" i="58"/>
  <c r="AN100" i="58"/>
  <c r="AV100" i="58"/>
  <c r="AQ100" i="58"/>
  <c r="AX100" i="58"/>
  <c r="AK100" i="58"/>
  <c r="BA100" i="58"/>
  <c r="BB100" i="58"/>
  <c r="AP100" i="58"/>
  <c r="AJ100" i="58"/>
  <c r="AY116" i="58"/>
  <c r="AO116" i="58"/>
  <c r="AT116" i="58"/>
  <c r="AA116" i="58"/>
  <c r="AB116" i="58"/>
  <c r="AV116" i="58"/>
  <c r="AJ116" i="58"/>
  <c r="AQ116" i="58"/>
  <c r="AS116" i="58"/>
  <c r="AE116" i="58"/>
  <c r="AC116" i="58"/>
  <c r="AZ116" i="58"/>
  <c r="BA116" i="58"/>
  <c r="AU116" i="58"/>
  <c r="AI116" i="58"/>
  <c r="AN116" i="58"/>
  <c r="AF116" i="58"/>
  <c r="AK116" i="58"/>
  <c r="AM116" i="58"/>
  <c r="AH116" i="58"/>
  <c r="AR116" i="58"/>
  <c r="BB116" i="58"/>
  <c r="AD116" i="58"/>
  <c r="AL116" i="58"/>
  <c r="AP116" i="58"/>
  <c r="AG116" i="58"/>
  <c r="AW116" i="58"/>
  <c r="AX116" i="58"/>
  <c r="Z116" i="58"/>
  <c r="AC7" i="58"/>
  <c r="AK7" i="58"/>
  <c r="AS7" i="58"/>
  <c r="BA7" i="58"/>
  <c r="AR7" i="58"/>
  <c r="AD7" i="58"/>
  <c r="AL7" i="58"/>
  <c r="AT7" i="58"/>
  <c r="BB7" i="58"/>
  <c r="AE7" i="58"/>
  <c r="AM7" i="58"/>
  <c r="AU7" i="58"/>
  <c r="AZ7" i="58"/>
  <c r="AF7" i="58"/>
  <c r="AN7" i="58"/>
  <c r="AV7" i="58"/>
  <c r="AB7" i="58"/>
  <c r="AG7" i="58"/>
  <c r="AO7" i="58"/>
  <c r="AW7" i="58"/>
  <c r="Z7" i="58"/>
  <c r="AH7" i="58"/>
  <c r="AP7" i="58"/>
  <c r="AX7" i="58"/>
  <c r="AJ7" i="58"/>
  <c r="AA7" i="58"/>
  <c r="AI7" i="58"/>
  <c r="AQ7" i="58"/>
  <c r="AY7" i="58"/>
  <c r="AF92" i="58"/>
  <c r="AN92" i="58"/>
  <c r="AV92" i="58"/>
  <c r="AA93" i="58"/>
  <c r="AI93" i="58"/>
  <c r="AQ93" i="58"/>
  <c r="AY93" i="58"/>
  <c r="AD94" i="58"/>
  <c r="AL94" i="58"/>
  <c r="AT94" i="58"/>
  <c r="BB94" i="58"/>
  <c r="AG95" i="58"/>
  <c r="AO95" i="58"/>
  <c r="AW95" i="58"/>
  <c r="Z93" i="58"/>
  <c r="BA94" i="58"/>
  <c r="AG92" i="58"/>
  <c r="AO92" i="58"/>
  <c r="AW92" i="58"/>
  <c r="AB93" i="58"/>
  <c r="AJ93" i="58"/>
  <c r="AR93" i="58"/>
  <c r="AZ93" i="58"/>
  <c r="AE94" i="58"/>
  <c r="AM94" i="58"/>
  <c r="AU94" i="58"/>
  <c r="Z95" i="58"/>
  <c r="AH95" i="58"/>
  <c r="AP95" i="58"/>
  <c r="AX95" i="58"/>
  <c r="AP93" i="58"/>
  <c r="AF95" i="58"/>
  <c r="Z92" i="58"/>
  <c r="AH92" i="58"/>
  <c r="AP92" i="58"/>
  <c r="AX92" i="58"/>
  <c r="AC93" i="58"/>
  <c r="AK93" i="58"/>
  <c r="AS93" i="58"/>
  <c r="BA93" i="58"/>
  <c r="AF94" i="58"/>
  <c r="AN94" i="58"/>
  <c r="AV94" i="58"/>
  <c r="AA95" i="58"/>
  <c r="AI95" i="58"/>
  <c r="AQ95" i="58"/>
  <c r="AY95" i="58"/>
  <c r="AE92" i="58"/>
  <c r="AC94" i="58"/>
  <c r="AA92" i="58"/>
  <c r="AI92" i="58"/>
  <c r="AQ92" i="58"/>
  <c r="AY92" i="58"/>
  <c r="AD93" i="58"/>
  <c r="AL93" i="58"/>
  <c r="AT93" i="58"/>
  <c r="BB93" i="58"/>
  <c r="AG94" i="58"/>
  <c r="AO94" i="58"/>
  <c r="AW94" i="58"/>
  <c r="AB95" i="58"/>
  <c r="AJ95" i="58"/>
  <c r="AR95" i="58"/>
  <c r="AZ95" i="58"/>
  <c r="AH93" i="58"/>
  <c r="AN95" i="58"/>
  <c r="AB92" i="58"/>
  <c r="AJ92" i="58"/>
  <c r="AR92" i="58"/>
  <c r="AZ92" i="58"/>
  <c r="AE93" i="58"/>
  <c r="AM93" i="58"/>
  <c r="AU93" i="58"/>
  <c r="Z94" i="58"/>
  <c r="AH94" i="58"/>
  <c r="AP94" i="58"/>
  <c r="AX94" i="58"/>
  <c r="AC95" i="58"/>
  <c r="AK95" i="58"/>
  <c r="AS95" i="58"/>
  <c r="BA95" i="58"/>
  <c r="AU92" i="58"/>
  <c r="AK94" i="58"/>
  <c r="AC92" i="58"/>
  <c r="AK92" i="58"/>
  <c r="AS92" i="58"/>
  <c r="BA92" i="58"/>
  <c r="AF93" i="58"/>
  <c r="AN93" i="58"/>
  <c r="AV93" i="58"/>
  <c r="AA94" i="58"/>
  <c r="AI94" i="58"/>
  <c r="AQ94" i="58"/>
  <c r="AY94" i="58"/>
  <c r="AD95" i="58"/>
  <c r="AL95" i="58"/>
  <c r="AT95" i="58"/>
  <c r="BB95" i="58"/>
  <c r="AX93" i="58"/>
  <c r="AV95" i="58"/>
  <c r="AD92" i="58"/>
  <c r="AL92" i="58"/>
  <c r="AT92" i="58"/>
  <c r="BB92" i="58"/>
  <c r="AG93" i="58"/>
  <c r="AO93" i="58"/>
  <c r="AW93" i="58"/>
  <c r="AB94" i="58"/>
  <c r="AJ94" i="58"/>
  <c r="AR94" i="58"/>
  <c r="AZ94" i="58"/>
  <c r="AE95" i="58"/>
  <c r="AM95" i="58"/>
  <c r="AU95" i="58"/>
  <c r="AM92" i="58"/>
  <c r="AS94" i="58"/>
  <c r="AR72" i="58"/>
  <c r="AV72" i="58"/>
  <c r="AA72" i="58"/>
  <c r="AU72" i="58"/>
  <c r="AL72" i="58"/>
  <c r="AG72" i="58"/>
  <c r="Z72" i="58"/>
  <c r="AM72" i="58"/>
  <c r="AK72" i="58"/>
  <c r="BB72" i="58"/>
  <c r="AQ72" i="58"/>
  <c r="AB72" i="58"/>
  <c r="AO72" i="58"/>
  <c r="AD72" i="58"/>
  <c r="AH72" i="58"/>
  <c r="AI72" i="58"/>
  <c r="AW72" i="58"/>
  <c r="AS72" i="58"/>
  <c r="AE72" i="58"/>
  <c r="AX72" i="58"/>
  <c r="AC72" i="58"/>
  <c r="AN72" i="58"/>
  <c r="AT72" i="58"/>
  <c r="AF72" i="58"/>
  <c r="AJ72" i="58"/>
  <c r="AY72" i="58"/>
  <c r="AZ72" i="58"/>
  <c r="BA72" i="58"/>
  <c r="AP72" i="58"/>
  <c r="AM80" i="58"/>
  <c r="AV80" i="58"/>
  <c r="AO80" i="58"/>
  <c r="AL80" i="58"/>
  <c r="AH80" i="58"/>
  <c r="Z80" i="58"/>
  <c r="AQ80" i="58"/>
  <c r="AW80" i="58"/>
  <c r="AB80" i="58"/>
  <c r="AD80" i="58"/>
  <c r="AK80" i="58"/>
  <c r="AS80" i="58"/>
  <c r="AR80" i="58"/>
  <c r="AA80" i="58"/>
  <c r="AG80" i="58"/>
  <c r="BB80" i="58"/>
  <c r="AU80" i="58"/>
  <c r="AI80" i="58"/>
  <c r="AY80" i="58"/>
  <c r="BA80" i="58"/>
  <c r="AT80" i="58"/>
  <c r="AP80" i="58"/>
  <c r="AZ80" i="58"/>
  <c r="AN80" i="58"/>
  <c r="AJ80" i="58"/>
  <c r="AE80" i="58"/>
  <c r="AF80" i="58"/>
  <c r="AX80" i="58"/>
  <c r="AC80" i="58"/>
  <c r="AM88" i="58"/>
  <c r="AU88" i="58"/>
  <c r="AD88" i="58"/>
  <c r="AH88" i="58"/>
  <c r="AK88" i="58"/>
  <c r="BB88" i="58"/>
  <c r="AW88" i="58"/>
  <c r="AS88" i="58"/>
  <c r="AB88" i="58"/>
  <c r="Z88" i="58"/>
  <c r="AG88" i="58"/>
  <c r="AR88" i="58"/>
  <c r="AI88" i="58"/>
  <c r="AO88" i="58"/>
  <c r="AA88" i="58"/>
  <c r="AV88" i="58"/>
  <c r="AQ88" i="58"/>
  <c r="AL88" i="58"/>
  <c r="AF88" i="58"/>
  <c r="AJ88" i="58"/>
  <c r="AC88" i="58"/>
  <c r="AY88" i="58"/>
  <c r="AE88" i="58"/>
  <c r="AZ88" i="58"/>
  <c r="AX88" i="58"/>
  <c r="BA88" i="58"/>
  <c r="AT88" i="58"/>
  <c r="AN88" i="58"/>
  <c r="AP88" i="58"/>
  <c r="AO103" i="58"/>
  <c r="AF103" i="58"/>
  <c r="AI103" i="58"/>
  <c r="AC103" i="58"/>
  <c r="AR103" i="58"/>
  <c r="AT103" i="58"/>
  <c r="AU103" i="58"/>
  <c r="AL103" i="58"/>
  <c r="AM103" i="58"/>
  <c r="AG103" i="58"/>
  <c r="AZ103" i="58"/>
  <c r="AN103" i="58"/>
  <c r="AA103" i="58"/>
  <c r="AD103" i="58"/>
  <c r="AE103" i="58"/>
  <c r="AY103" i="58"/>
  <c r="Z103" i="58"/>
  <c r="AH103" i="58"/>
  <c r="AB103" i="58"/>
  <c r="AS103" i="58"/>
  <c r="AW103" i="58"/>
  <c r="AX103" i="58"/>
  <c r="AP103" i="58"/>
  <c r="BB103" i="58"/>
  <c r="AK103" i="58"/>
  <c r="AQ103" i="58"/>
  <c r="BA103" i="58"/>
  <c r="AV103" i="58"/>
  <c r="AJ103" i="58"/>
  <c r="AH67" i="58"/>
  <c r="AA67" i="58"/>
  <c r="AG67" i="58"/>
  <c r="BB67" i="58"/>
  <c r="AI67" i="58"/>
  <c r="AW67" i="58"/>
  <c r="AO67" i="58"/>
  <c r="AS67" i="58"/>
  <c r="AR67" i="58"/>
  <c r="AV67" i="58"/>
  <c r="Z67" i="58"/>
  <c r="AL67" i="58"/>
  <c r="AB67" i="58"/>
  <c r="AM67" i="58"/>
  <c r="AD67" i="58"/>
  <c r="AK67" i="58"/>
  <c r="AQ67" i="58"/>
  <c r="AU67" i="58"/>
  <c r="AF67" i="58"/>
  <c r="AC67" i="58"/>
  <c r="AE67" i="58"/>
  <c r="AY67" i="58"/>
  <c r="AX67" i="58"/>
  <c r="AN67" i="58"/>
  <c r="BA67" i="58"/>
  <c r="AZ67" i="58"/>
  <c r="AJ67" i="58"/>
  <c r="AT67" i="58"/>
  <c r="AP67" i="58"/>
  <c r="AM75" i="58"/>
  <c r="AA75" i="58"/>
  <c r="AW75" i="58"/>
  <c r="AV75" i="58"/>
  <c r="AL75" i="58"/>
  <c r="AH75" i="58"/>
  <c r="Z75" i="58"/>
  <c r="BB75" i="58"/>
  <c r="AQ75" i="58"/>
  <c r="AU75" i="58"/>
  <c r="AB75" i="58"/>
  <c r="AO75" i="58"/>
  <c r="AD75" i="58"/>
  <c r="AK75" i="58"/>
  <c r="AI75" i="58"/>
  <c r="AS75" i="58"/>
  <c r="AG75" i="58"/>
  <c r="AR75" i="58"/>
  <c r="AZ75" i="58"/>
  <c r="AN75" i="58"/>
  <c r="AF75" i="58"/>
  <c r="AT75" i="58"/>
  <c r="AJ75" i="58"/>
  <c r="AE75" i="58"/>
  <c r="AY75" i="58"/>
  <c r="AX75" i="58"/>
  <c r="BA75" i="58"/>
  <c r="AC75" i="58"/>
  <c r="AP75" i="58"/>
  <c r="AQ83" i="58"/>
  <c r="AM83" i="58"/>
  <c r="AL83" i="58"/>
  <c r="AU83" i="58"/>
  <c r="AB83" i="58"/>
  <c r="AV83" i="58"/>
  <c r="AW83" i="58"/>
  <c r="AS83" i="58"/>
  <c r="AD83" i="58"/>
  <c r="AK83" i="58"/>
  <c r="Z83" i="58"/>
  <c r="AG83" i="58"/>
  <c r="AR83" i="58"/>
  <c r="AH83" i="58"/>
  <c r="BB83" i="58"/>
  <c r="AA83" i="58"/>
  <c r="AI83" i="58"/>
  <c r="AO83" i="58"/>
  <c r="AZ83" i="58"/>
  <c r="AF83" i="58"/>
  <c r="AN83" i="58"/>
  <c r="AX83" i="58"/>
  <c r="AJ83" i="58"/>
  <c r="AP83" i="58"/>
  <c r="AC83" i="58"/>
  <c r="AE83" i="58"/>
  <c r="AY83" i="58"/>
  <c r="AT83" i="58"/>
  <c r="BA83" i="58"/>
  <c r="AH91" i="58"/>
  <c r="BB91" i="58"/>
  <c r="AA91" i="58"/>
  <c r="AM91" i="58"/>
  <c r="AV91" i="58"/>
  <c r="AK91" i="58"/>
  <c r="AQ91" i="58"/>
  <c r="AO91" i="58"/>
  <c r="AI91" i="58"/>
  <c r="AD91" i="58"/>
  <c r="AU91" i="58"/>
  <c r="AW91" i="58"/>
  <c r="AB91" i="58"/>
  <c r="AS91" i="58"/>
  <c r="Z91" i="58"/>
  <c r="AG91" i="58"/>
  <c r="AR91" i="58"/>
  <c r="AL91" i="58"/>
  <c r="AC91" i="58"/>
  <c r="AE91" i="58"/>
  <c r="AY91" i="58"/>
  <c r="AJ91" i="58"/>
  <c r="AT91" i="58"/>
  <c r="AZ91" i="58"/>
  <c r="BA91" i="58"/>
  <c r="AF91" i="58"/>
  <c r="AX91" i="58"/>
  <c r="AN91" i="58"/>
  <c r="AP91" i="58"/>
  <c r="AB114" i="58"/>
  <c r="AK114" i="58"/>
  <c r="AV114" i="58"/>
  <c r="AO114" i="58"/>
  <c r="AJ114" i="58"/>
  <c r="AQ114" i="58"/>
  <c r="AE114" i="58"/>
  <c r="AT114" i="58"/>
  <c r="AC114" i="58"/>
  <c r="AZ114" i="58"/>
  <c r="BA114" i="58"/>
  <c r="AS114" i="58"/>
  <c r="AU114" i="58"/>
  <c r="AN114" i="58"/>
  <c r="AY114" i="58"/>
  <c r="AA114" i="58"/>
  <c r="AF114" i="58"/>
  <c r="AI114" i="58"/>
  <c r="AD114" i="58"/>
  <c r="AM114" i="58"/>
  <c r="AP114" i="58"/>
  <c r="AX114" i="58"/>
  <c r="AH114" i="58"/>
  <c r="BB114" i="58"/>
  <c r="AW114" i="58"/>
  <c r="AL114" i="58"/>
  <c r="Z114" i="58"/>
  <c r="AG114" i="58"/>
  <c r="AR114" i="58"/>
  <c r="AA10" i="58"/>
  <c r="AI10" i="58"/>
  <c r="AQ10" i="58"/>
  <c r="AY10" i="58"/>
  <c r="AP10" i="58"/>
  <c r="AB10" i="58"/>
  <c r="AJ10" i="58"/>
  <c r="AR10" i="58"/>
  <c r="AZ10" i="58"/>
  <c r="AX10" i="58"/>
  <c r="AC10" i="58"/>
  <c r="AK10" i="58"/>
  <c r="AS10" i="58"/>
  <c r="BA10" i="58"/>
  <c r="AD10" i="58"/>
  <c r="AL10" i="58"/>
  <c r="AT10" i="58"/>
  <c r="BB10" i="58"/>
  <c r="AE10" i="58"/>
  <c r="AM10" i="58"/>
  <c r="AU10" i="58"/>
  <c r="Z10" i="58"/>
  <c r="AF10" i="58"/>
  <c r="AN10" i="58"/>
  <c r="AV10" i="58"/>
  <c r="AH10" i="58"/>
  <c r="AG10" i="58"/>
  <c r="AO10" i="58"/>
  <c r="AW10" i="58"/>
  <c r="AM70" i="58"/>
  <c r="AK70" i="58"/>
  <c r="AQ70" i="58"/>
  <c r="AW70" i="58"/>
  <c r="AO70" i="58"/>
  <c r="AA70" i="58"/>
  <c r="BB70" i="58"/>
  <c r="AI70" i="58"/>
  <c r="AU70" i="58"/>
  <c r="AS70" i="58"/>
  <c r="AR70" i="58"/>
  <c r="AV70" i="58"/>
  <c r="AH70" i="58"/>
  <c r="AL70" i="58"/>
  <c r="AG70" i="58"/>
  <c r="AB70" i="58"/>
  <c r="AD70" i="58"/>
  <c r="Z70" i="58"/>
  <c r="AF70" i="58"/>
  <c r="AC70" i="58"/>
  <c r="AP70" i="58"/>
  <c r="AY70" i="58"/>
  <c r="AN70" i="58"/>
  <c r="AE70" i="58"/>
  <c r="AX70" i="58"/>
  <c r="AZ70" i="58"/>
  <c r="BA70" i="58"/>
  <c r="AT70" i="58"/>
  <c r="AJ70" i="58"/>
  <c r="AV78" i="58"/>
  <c r="AL78" i="58"/>
  <c r="AG78" i="58"/>
  <c r="AQ78" i="58"/>
  <c r="AB78" i="58"/>
  <c r="AO78" i="58"/>
  <c r="AD78" i="58"/>
  <c r="AK78" i="58"/>
  <c r="AH78" i="58"/>
  <c r="AS78" i="58"/>
  <c r="Z78" i="58"/>
  <c r="BB78" i="58"/>
  <c r="AA78" i="58"/>
  <c r="AI78" i="58"/>
  <c r="AM78" i="58"/>
  <c r="AU78" i="58"/>
  <c r="AW78" i="58"/>
  <c r="AR78" i="58"/>
  <c r="AT78" i="58"/>
  <c r="AZ78" i="58"/>
  <c r="BA78" i="58"/>
  <c r="AJ78" i="58"/>
  <c r="AE78" i="58"/>
  <c r="AP78" i="58"/>
  <c r="AF78" i="58"/>
  <c r="AC78" i="58"/>
  <c r="AY78" i="58"/>
  <c r="AX78" i="58"/>
  <c r="AN78" i="58"/>
  <c r="AD86" i="58"/>
  <c r="BB86" i="58"/>
  <c r="AS86" i="58"/>
  <c r="AB86" i="58"/>
  <c r="AO86" i="58"/>
  <c r="AR86" i="58"/>
  <c r="AI86" i="58"/>
  <c r="AM86" i="58"/>
  <c r="AA86" i="58"/>
  <c r="AV86" i="58"/>
  <c r="AH86" i="58"/>
  <c r="AG86" i="58"/>
  <c r="AL86" i="58"/>
  <c r="Z86" i="58"/>
  <c r="AQ86" i="58"/>
  <c r="AW86" i="58"/>
  <c r="AK86" i="58"/>
  <c r="AU86" i="58"/>
  <c r="AX86" i="58"/>
  <c r="AP86" i="58"/>
  <c r="AE86" i="58"/>
  <c r="AZ86" i="58"/>
  <c r="BA86" i="58"/>
  <c r="AJ86" i="58"/>
  <c r="AT86" i="58"/>
  <c r="AC86" i="58"/>
  <c r="AN86" i="58"/>
  <c r="AY86" i="58"/>
  <c r="AF86" i="58"/>
  <c r="AR101" i="58"/>
  <c r="AW101" i="58"/>
  <c r="AD101" i="58"/>
  <c r="AF101" i="58"/>
  <c r="AI101" i="58"/>
  <c r="AL101" i="58"/>
  <c r="AY101" i="58"/>
  <c r="AG101" i="58"/>
  <c r="AU101" i="58"/>
  <c r="AA101" i="58"/>
  <c r="AO101" i="58"/>
  <c r="AE101" i="58"/>
  <c r="AM101" i="58"/>
  <c r="Z101" i="58"/>
  <c r="AS101" i="58"/>
  <c r="AZ101" i="58"/>
  <c r="AT101" i="58"/>
  <c r="AH101" i="58"/>
  <c r="AB101" i="58"/>
  <c r="AC101" i="58"/>
  <c r="AJ101" i="58"/>
  <c r="AK101" i="58"/>
  <c r="AN101" i="58"/>
  <c r="BA101" i="58"/>
  <c r="AP101" i="58"/>
  <c r="AQ101" i="58"/>
  <c r="AV101" i="58"/>
  <c r="AX101" i="58"/>
  <c r="BB101" i="58"/>
  <c r="AV73" i="58"/>
  <c r="AK73" i="58"/>
  <c r="AG73" i="58"/>
  <c r="AQ73" i="58"/>
  <c r="BB73" i="58"/>
  <c r="AB73" i="58"/>
  <c r="AI73" i="58"/>
  <c r="AW73" i="58"/>
  <c r="AM73" i="58"/>
  <c r="AS73" i="58"/>
  <c r="AR73" i="58"/>
  <c r="AA73" i="58"/>
  <c r="AU73" i="58"/>
  <c r="AL73" i="58"/>
  <c r="AO73" i="58"/>
  <c r="AD73" i="58"/>
  <c r="AH73" i="58"/>
  <c r="Z73" i="58"/>
  <c r="AF73" i="58"/>
  <c r="AX73" i="58"/>
  <c r="AY73" i="58"/>
  <c r="BA73" i="58"/>
  <c r="AC73" i="58"/>
  <c r="AE73" i="58"/>
  <c r="AZ73" i="58"/>
  <c r="AN73" i="58"/>
  <c r="AP73" i="58"/>
  <c r="AT73" i="58"/>
  <c r="AJ73" i="58"/>
  <c r="AA81" i="58"/>
  <c r="AI81" i="58"/>
  <c r="Z81" i="58"/>
  <c r="AS81" i="58"/>
  <c r="AM81" i="58"/>
  <c r="AR81" i="58"/>
  <c r="AL81" i="58"/>
  <c r="AO81" i="58"/>
  <c r="BB81" i="58"/>
  <c r="AU81" i="58"/>
  <c r="AW81" i="58"/>
  <c r="AK81" i="58"/>
  <c r="AB81" i="58"/>
  <c r="AD81" i="58"/>
  <c r="AV81" i="58"/>
  <c r="AG81" i="58"/>
  <c r="AQ81" i="58"/>
  <c r="AH81" i="58"/>
  <c r="AC81" i="58"/>
  <c r="AX81" i="58"/>
  <c r="AN81" i="58"/>
  <c r="BA81" i="58"/>
  <c r="AY81" i="58"/>
  <c r="AF81" i="58"/>
  <c r="AT81" i="58"/>
  <c r="AJ81" i="58"/>
  <c r="AP81" i="58"/>
  <c r="AZ81" i="58"/>
  <c r="AE81" i="58"/>
  <c r="AH89" i="58"/>
  <c r="BB89" i="58"/>
  <c r="AI89" i="58"/>
  <c r="AB89" i="58"/>
  <c r="AM89" i="58"/>
  <c r="AD89" i="58"/>
  <c r="AG89" i="58"/>
  <c r="AS89" i="58"/>
  <c r="AR89" i="58"/>
  <c r="AA89" i="58"/>
  <c r="AU89" i="58"/>
  <c r="AL89" i="58"/>
  <c r="AQ89" i="58"/>
  <c r="AO89" i="58"/>
  <c r="AV89" i="58"/>
  <c r="AK89" i="58"/>
  <c r="Z89" i="58"/>
  <c r="AW89" i="58"/>
  <c r="AX89" i="58"/>
  <c r="AY89" i="58"/>
  <c r="AC89" i="58"/>
  <c r="AN89" i="58"/>
  <c r="BA89" i="58"/>
  <c r="AZ89" i="58"/>
  <c r="AT89" i="58"/>
  <c r="AJ89" i="58"/>
  <c r="AP89" i="58"/>
  <c r="AF89" i="58"/>
  <c r="AE89" i="58"/>
  <c r="AB104" i="58"/>
  <c r="AJ104" i="58"/>
  <c r="AR104" i="58"/>
  <c r="AZ104" i="58"/>
  <c r="AE105" i="58"/>
  <c r="AM105" i="58"/>
  <c r="AU105" i="58"/>
  <c r="Z106" i="58"/>
  <c r="AH106" i="58"/>
  <c r="AP106" i="58"/>
  <c r="AX106" i="58"/>
  <c r="AC107" i="58"/>
  <c r="AK107" i="58"/>
  <c r="AS107" i="58"/>
  <c r="BA107" i="58"/>
  <c r="AQ104" i="58"/>
  <c r="AO106" i="58"/>
  <c r="AC104" i="58"/>
  <c r="AK104" i="58"/>
  <c r="AS104" i="58"/>
  <c r="BA104" i="58"/>
  <c r="AF105" i="58"/>
  <c r="AN105" i="58"/>
  <c r="AV105" i="58"/>
  <c r="AA106" i="58"/>
  <c r="AI106" i="58"/>
  <c r="AQ106" i="58"/>
  <c r="AY106" i="58"/>
  <c r="AD107" i="58"/>
  <c r="AL107" i="58"/>
  <c r="AT107" i="58"/>
  <c r="BB107" i="58"/>
  <c r="AD105" i="58"/>
  <c r="AB107" i="58"/>
  <c r="AD104" i="58"/>
  <c r="AL104" i="58"/>
  <c r="AT104" i="58"/>
  <c r="BB104" i="58"/>
  <c r="AG105" i="58"/>
  <c r="AO105" i="58"/>
  <c r="AW105" i="58"/>
  <c r="AB106" i="58"/>
  <c r="AJ106" i="58"/>
  <c r="AR106" i="58"/>
  <c r="AZ106" i="58"/>
  <c r="AE107" i="58"/>
  <c r="AM107" i="58"/>
  <c r="AU107" i="58"/>
  <c r="AA104" i="58"/>
  <c r="BB105" i="58"/>
  <c r="AZ107" i="58"/>
  <c r="AE104" i="58"/>
  <c r="AM104" i="58"/>
  <c r="AU104" i="58"/>
  <c r="Z105" i="58"/>
  <c r="AH105" i="58"/>
  <c r="AP105" i="58"/>
  <c r="AX105" i="58"/>
  <c r="AC106" i="58"/>
  <c r="AK106" i="58"/>
  <c r="AS106" i="58"/>
  <c r="BA106" i="58"/>
  <c r="AF107" i="58"/>
  <c r="AN107" i="58"/>
  <c r="AV107" i="58"/>
  <c r="AT105" i="58"/>
  <c r="AR107" i="58"/>
  <c r="AF104" i="58"/>
  <c r="AN104" i="58"/>
  <c r="AV104" i="58"/>
  <c r="AA105" i="58"/>
  <c r="AI105" i="58"/>
  <c r="AQ105" i="58"/>
  <c r="AY105" i="58"/>
  <c r="AD106" i="58"/>
  <c r="AL106" i="58"/>
  <c r="AT106" i="58"/>
  <c r="BB106" i="58"/>
  <c r="AG107" i="58"/>
  <c r="AO107" i="58"/>
  <c r="AW107" i="58"/>
  <c r="AI104" i="58"/>
  <c r="AG106" i="58"/>
  <c r="AG104" i="58"/>
  <c r="AO104" i="58"/>
  <c r="AW104" i="58"/>
  <c r="AB105" i="58"/>
  <c r="AJ105" i="58"/>
  <c r="AR105" i="58"/>
  <c r="AZ105" i="58"/>
  <c r="AE106" i="58"/>
  <c r="AM106" i="58"/>
  <c r="AU106" i="58"/>
  <c r="Z107" i="58"/>
  <c r="AH107" i="58"/>
  <c r="AP107" i="58"/>
  <c r="AX107" i="58"/>
  <c r="AL105" i="58"/>
  <c r="AW106" i="58"/>
  <c r="Z104" i="58"/>
  <c r="AH104" i="58"/>
  <c r="AP104" i="58"/>
  <c r="AX104" i="58"/>
  <c r="AC105" i="58"/>
  <c r="AK105" i="58"/>
  <c r="AS105" i="58"/>
  <c r="BA105" i="58"/>
  <c r="AF106" i="58"/>
  <c r="AN106" i="58"/>
  <c r="AV106" i="58"/>
  <c r="AA107" i="58"/>
  <c r="AI107" i="58"/>
  <c r="AQ107" i="58"/>
  <c r="AY107" i="58"/>
  <c r="AY104" i="58"/>
  <c r="AJ107" i="58"/>
  <c r="AA112" i="58"/>
  <c r="AF112" i="58"/>
  <c r="BA112" i="58"/>
  <c r="AQ112" i="58"/>
  <c r="AS112" i="58"/>
  <c r="AT112" i="58"/>
  <c r="AZ112" i="58"/>
  <c r="AO112" i="58"/>
  <c r="AV112" i="58"/>
  <c r="AE112" i="58"/>
  <c r="AK112" i="58"/>
  <c r="AB112" i="58"/>
  <c r="AU112" i="58"/>
  <c r="AI112" i="58"/>
  <c r="AJ112" i="58"/>
  <c r="AY112" i="58"/>
  <c r="AC112" i="58"/>
  <c r="AN112" i="58"/>
  <c r="AW112" i="58"/>
  <c r="AG112" i="58"/>
  <c r="AD112" i="58"/>
  <c r="AL112" i="58"/>
  <c r="AX112" i="58"/>
  <c r="BB112" i="58"/>
  <c r="AP112" i="58"/>
  <c r="AH112" i="58"/>
  <c r="AM112" i="58"/>
  <c r="AR112" i="58"/>
  <c r="Z112" i="58"/>
  <c r="AG13" i="58"/>
  <c r="AO13" i="58"/>
  <c r="AW13" i="58"/>
  <c r="Z13" i="58"/>
  <c r="AH13" i="58"/>
  <c r="AP13" i="58"/>
  <c r="AX13" i="58"/>
  <c r="AF13" i="58"/>
  <c r="AA13" i="58"/>
  <c r="AI13" i="58"/>
  <c r="AQ13" i="58"/>
  <c r="AY13" i="58"/>
  <c r="AN13" i="58"/>
  <c r="AB13" i="58"/>
  <c r="AJ13" i="58"/>
  <c r="AR13" i="58"/>
  <c r="AZ13" i="58"/>
  <c r="AV13" i="58"/>
  <c r="AC13" i="58"/>
  <c r="AK13" i="58"/>
  <c r="AS13" i="58"/>
  <c r="BA13" i="58"/>
  <c r="AD13" i="58"/>
  <c r="AL13" i="58"/>
  <c r="AT13" i="58"/>
  <c r="BB13" i="58"/>
  <c r="AE13" i="58"/>
  <c r="AM13" i="58"/>
  <c r="AU13" i="58"/>
  <c r="AL68" i="58"/>
  <c r="AM68" i="58"/>
  <c r="AH68" i="58"/>
  <c r="AU68" i="58"/>
  <c r="AD68" i="58"/>
  <c r="AS68" i="58"/>
  <c r="AB68" i="58"/>
  <c r="AK68" i="58"/>
  <c r="AG68" i="58"/>
  <c r="BB68" i="58"/>
  <c r="AR68" i="58"/>
  <c r="Z68" i="58"/>
  <c r="AA68" i="58"/>
  <c r="AI68" i="58"/>
  <c r="AW68" i="58"/>
  <c r="AO68" i="58"/>
  <c r="AV68" i="58"/>
  <c r="AQ68" i="58"/>
  <c r="AN68" i="58"/>
  <c r="AF68" i="58"/>
  <c r="AJ68" i="58"/>
  <c r="AY68" i="58"/>
  <c r="AC68" i="58"/>
  <c r="BA68" i="58"/>
  <c r="AE68" i="58"/>
  <c r="AX68" i="58"/>
  <c r="AZ68" i="58"/>
  <c r="AT68" i="58"/>
  <c r="AP68" i="58"/>
  <c r="Z76" i="58"/>
  <c r="AW76" i="58"/>
  <c r="AK76" i="58"/>
  <c r="AQ76" i="58"/>
  <c r="AB76" i="58"/>
  <c r="AD76" i="58"/>
  <c r="AI76" i="58"/>
  <c r="AS76" i="58"/>
  <c r="AM76" i="58"/>
  <c r="AA76" i="58"/>
  <c r="AR76" i="58"/>
  <c r="AU76" i="58"/>
  <c r="AH76" i="58"/>
  <c r="AG76" i="58"/>
  <c r="BB76" i="58"/>
  <c r="AL76" i="58"/>
  <c r="AO76" i="58"/>
  <c r="AV76" i="58"/>
  <c r="AZ76" i="58"/>
  <c r="AP76" i="58"/>
  <c r="AE76" i="58"/>
  <c r="AF76" i="58"/>
  <c r="AC76" i="58"/>
  <c r="AY76" i="58"/>
  <c r="AN76" i="58"/>
  <c r="AT76" i="58"/>
  <c r="AX76" i="58"/>
  <c r="BA76" i="58"/>
  <c r="AJ76" i="58"/>
  <c r="AR84" i="58"/>
  <c r="AA84" i="58"/>
  <c r="AL84" i="58"/>
  <c r="AO84" i="58"/>
  <c r="AV84" i="58"/>
  <c r="AG84" i="58"/>
  <c r="AM84" i="58"/>
  <c r="AQ84" i="58"/>
  <c r="AH84" i="58"/>
  <c r="AK84" i="58"/>
  <c r="Z84" i="58"/>
  <c r="AU84" i="58"/>
  <c r="AD84" i="58"/>
  <c r="BB84" i="58"/>
  <c r="AI84" i="58"/>
  <c r="AW84" i="58"/>
  <c r="AS84" i="58"/>
  <c r="AB84" i="58"/>
  <c r="AY84" i="58"/>
  <c r="AC84" i="58"/>
  <c r="AE84" i="58"/>
  <c r="AZ84" i="58"/>
  <c r="AN84" i="58"/>
  <c r="BA84" i="58"/>
  <c r="AT84" i="58"/>
  <c r="AJ84" i="58"/>
  <c r="AP84" i="58"/>
  <c r="AF84" i="58"/>
  <c r="AX84" i="58"/>
  <c r="AD99" i="58"/>
  <c r="AL99" i="58"/>
  <c r="AW99" i="58"/>
  <c r="AZ99" i="58"/>
  <c r="AY99" i="58"/>
  <c r="AG99" i="58"/>
  <c r="AI99" i="58"/>
  <c r="AA99" i="58"/>
  <c r="AB99" i="58"/>
  <c r="AF99" i="58"/>
  <c r="AC99" i="58"/>
  <c r="Z99" i="58"/>
  <c r="AR99" i="58"/>
  <c r="AU99" i="58"/>
  <c r="AH99" i="58"/>
  <c r="AO99" i="58"/>
  <c r="AT99" i="58"/>
  <c r="AS99" i="58"/>
  <c r="AM99" i="58"/>
  <c r="AE99" i="58"/>
  <c r="AK99" i="58"/>
  <c r="AV99" i="58"/>
  <c r="AP99" i="58"/>
  <c r="BB99" i="58"/>
  <c r="BA99" i="58"/>
  <c r="AJ99" i="58"/>
  <c r="AN99" i="58"/>
  <c r="AX99" i="58"/>
  <c r="AQ99" i="58"/>
  <c r="AU115" i="58"/>
  <c r="AC115" i="58"/>
  <c r="AZ115" i="58"/>
  <c r="AN115" i="58"/>
  <c r="AF115" i="58"/>
  <c r="AE115" i="58"/>
  <c r="BA115" i="58"/>
  <c r="AV115" i="58"/>
  <c r="AA115" i="58"/>
  <c r="AS115" i="58"/>
  <c r="AO115" i="58"/>
  <c r="AT115" i="58"/>
  <c r="AJ115" i="58"/>
  <c r="AY115" i="58"/>
  <c r="AK115" i="58"/>
  <c r="AI115" i="58"/>
  <c r="AB115" i="58"/>
  <c r="AQ115" i="58"/>
  <c r="AD115" i="58"/>
  <c r="AW115" i="58"/>
  <c r="AL115" i="58"/>
  <c r="AG115" i="58"/>
  <c r="AM115" i="58"/>
  <c r="AP115" i="58"/>
  <c r="BB115" i="58"/>
  <c r="AR115" i="58"/>
  <c r="AX115" i="58"/>
  <c r="Z115" i="58"/>
  <c r="AH115" i="58"/>
  <c r="AG71" i="58"/>
  <c r="AU71" i="58"/>
  <c r="AH71" i="58"/>
  <c r="AV71" i="58"/>
  <c r="AK71" i="58"/>
  <c r="AS71" i="58"/>
  <c r="AD71" i="58"/>
  <c r="AR71" i="58"/>
  <c r="AB71" i="58"/>
  <c r="AI71" i="58"/>
  <c r="AO71" i="58"/>
  <c r="AM71" i="58"/>
  <c r="AW71" i="58"/>
  <c r="AA71" i="58"/>
  <c r="Z71" i="58"/>
  <c r="BB71" i="58"/>
  <c r="AQ71" i="58"/>
  <c r="AL71" i="58"/>
  <c r="AP71" i="58"/>
  <c r="AE71" i="58"/>
  <c r="AY71" i="58"/>
  <c r="AJ71" i="58"/>
  <c r="AX71" i="58"/>
  <c r="AZ71" i="58"/>
  <c r="BA71" i="58"/>
  <c r="AF71" i="58"/>
  <c r="AC71" i="58"/>
  <c r="AT71" i="58"/>
  <c r="AN71" i="58"/>
  <c r="AR79" i="58"/>
  <c r="AB79" i="58"/>
  <c r="AD79" i="58"/>
  <c r="Z79" i="58"/>
  <c r="AU79" i="58"/>
  <c r="AL79" i="58"/>
  <c r="AH79" i="58"/>
  <c r="AA79" i="58"/>
  <c r="AV79" i="58"/>
  <c r="AK79" i="58"/>
  <c r="BB79" i="58"/>
  <c r="AW79" i="58"/>
  <c r="AG79" i="58"/>
  <c r="AQ79" i="58"/>
  <c r="AI79" i="58"/>
  <c r="AM79" i="58"/>
  <c r="AS79" i="58"/>
  <c r="AO79" i="58"/>
  <c r="AE79" i="58"/>
  <c r="AX79" i="58"/>
  <c r="AN79" i="58"/>
  <c r="AP79" i="58"/>
  <c r="AT79" i="58"/>
  <c r="AC79" i="58"/>
  <c r="AJ79" i="58"/>
  <c r="AZ79" i="58"/>
  <c r="AY79" i="58"/>
  <c r="AF79" i="58"/>
  <c r="BA79" i="58"/>
  <c r="AK87" i="58"/>
  <c r="AG87" i="58"/>
  <c r="AD87" i="58"/>
  <c r="AQ87" i="58"/>
  <c r="AI87" i="58"/>
  <c r="AU87" i="58"/>
  <c r="AW87" i="58"/>
  <c r="AB87" i="58"/>
  <c r="AM87" i="58"/>
  <c r="AL87" i="58"/>
  <c r="AS87" i="58"/>
  <c r="AO87" i="58"/>
  <c r="AV87" i="58"/>
  <c r="Z87" i="58"/>
  <c r="AR87" i="58"/>
  <c r="AH87" i="58"/>
  <c r="BB87" i="58"/>
  <c r="AA87" i="58"/>
  <c r="AE87" i="58"/>
  <c r="AY87" i="58"/>
  <c r="AT87" i="58"/>
  <c r="AZ87" i="58"/>
  <c r="AF87" i="58"/>
  <c r="AP87" i="58"/>
  <c r="AX87" i="58"/>
  <c r="AN87" i="58"/>
  <c r="AC87" i="58"/>
  <c r="AJ87" i="58"/>
  <c r="BA87" i="58"/>
  <c r="AN102" i="58"/>
  <c r="AA102" i="58"/>
  <c r="AC102" i="58"/>
  <c r="Z102" i="58"/>
  <c r="AZ102" i="58"/>
  <c r="AL102" i="58"/>
  <c r="AH102" i="58"/>
  <c r="AS102" i="58"/>
  <c r="AT102" i="58"/>
  <c r="AF102" i="58"/>
  <c r="AY102" i="58"/>
  <c r="AB102" i="58"/>
  <c r="AM102" i="58"/>
  <c r="AG102" i="58"/>
  <c r="AU102" i="58"/>
  <c r="AW102" i="58"/>
  <c r="AE102" i="58"/>
  <c r="AR102" i="58"/>
  <c r="AD102" i="58"/>
  <c r="AO102" i="58"/>
  <c r="AI102" i="58"/>
  <c r="AQ102" i="58"/>
  <c r="AV102" i="58"/>
  <c r="AX102" i="58"/>
  <c r="AK102" i="58"/>
  <c r="BA102" i="58"/>
  <c r="AP102" i="58"/>
  <c r="AJ102" i="58"/>
  <c r="BB102" i="58"/>
  <c r="AE16" i="58"/>
  <c r="AM16" i="58"/>
  <c r="AU16" i="58"/>
  <c r="AF16" i="58"/>
  <c r="AN16" i="58"/>
  <c r="AV16" i="58"/>
  <c r="BB16" i="58"/>
  <c r="AG16" i="58"/>
  <c r="AO16" i="58"/>
  <c r="AW16" i="58"/>
  <c r="AD16" i="58"/>
  <c r="Z16" i="58"/>
  <c r="AH16" i="58"/>
  <c r="AP16" i="58"/>
  <c r="AX16" i="58"/>
  <c r="AT16" i="58"/>
  <c r="AA16" i="58"/>
  <c r="AI16" i="58"/>
  <c r="AQ16" i="58"/>
  <c r="AY16" i="58"/>
  <c r="AB16" i="58"/>
  <c r="AJ16" i="58"/>
  <c r="AR16" i="58"/>
  <c r="AZ16" i="58"/>
  <c r="AC16" i="58"/>
  <c r="AK16" i="58"/>
  <c r="AS16" i="58"/>
  <c r="BA16" i="58"/>
  <c r="AL16" i="58"/>
  <c r="AD74" i="58"/>
  <c r="AL74" i="58"/>
  <c r="AS74" i="58"/>
  <c r="AO74" i="58"/>
  <c r="AR74" i="58"/>
  <c r="AA74" i="58"/>
  <c r="AW74" i="58"/>
  <c r="AV74" i="58"/>
  <c r="AK74" i="58"/>
  <c r="Z74" i="58"/>
  <c r="AH74" i="58"/>
  <c r="AG74" i="58"/>
  <c r="BB74" i="58"/>
  <c r="AQ74" i="58"/>
  <c r="AI74" i="58"/>
  <c r="AM74" i="58"/>
  <c r="AU74" i="58"/>
  <c r="AB74" i="58"/>
  <c r="AC74" i="58"/>
  <c r="AT74" i="58"/>
  <c r="AY74" i="58"/>
  <c r="AF74" i="58"/>
  <c r="AE74" i="58"/>
  <c r="AZ74" i="58"/>
  <c r="AX74" i="58"/>
  <c r="AN74" i="58"/>
  <c r="BA74" i="58"/>
  <c r="AP74" i="58"/>
  <c r="AJ74" i="58"/>
  <c r="AS82" i="58"/>
  <c r="AH82" i="58"/>
  <c r="Z82" i="58"/>
  <c r="AR82" i="58"/>
  <c r="AI82" i="58"/>
  <c r="AO82" i="58"/>
  <c r="AU82" i="58"/>
  <c r="AM82" i="58"/>
  <c r="AL82" i="58"/>
  <c r="AW82" i="58"/>
  <c r="AB82" i="58"/>
  <c r="AD82" i="58"/>
  <c r="AV82" i="58"/>
  <c r="AG82" i="58"/>
  <c r="AK82" i="58"/>
  <c r="BB82" i="58"/>
  <c r="AQ82" i="58"/>
  <c r="AA82" i="58"/>
  <c r="AZ82" i="58"/>
  <c r="AY82" i="58"/>
  <c r="BA82" i="58"/>
  <c r="AF82" i="58"/>
  <c r="AX82" i="58"/>
  <c r="AP82" i="58"/>
  <c r="AT82" i="58"/>
  <c r="AN82" i="58"/>
  <c r="AJ82" i="58"/>
  <c r="AE82" i="58"/>
  <c r="AC82" i="58"/>
  <c r="AQ90" i="58"/>
  <c r="AI90" i="58"/>
  <c r="AW90" i="58"/>
  <c r="AM90" i="58"/>
  <c r="AV90" i="58"/>
  <c r="AH90" i="58"/>
  <c r="Z90" i="58"/>
  <c r="BB90" i="58"/>
  <c r="AG90" i="58"/>
  <c r="AL90" i="58"/>
  <c r="AS90" i="58"/>
  <c r="AB90" i="58"/>
  <c r="AD90" i="58"/>
  <c r="AR90" i="58"/>
  <c r="AU90" i="58"/>
  <c r="AK90" i="58"/>
  <c r="AA90" i="58"/>
  <c r="AO90" i="58"/>
  <c r="AT90" i="58"/>
  <c r="AY90" i="58"/>
  <c r="AF90" i="58"/>
  <c r="AP90" i="58"/>
  <c r="AX90" i="58"/>
  <c r="AN90" i="58"/>
  <c r="AE90" i="58"/>
  <c r="AZ90" i="58"/>
  <c r="BA90" i="58"/>
  <c r="AJ90" i="58"/>
  <c r="AC90" i="58"/>
  <c r="AE113" i="58"/>
  <c r="AI113" i="58"/>
  <c r="AY113" i="58"/>
  <c r="AC113" i="58"/>
  <c r="BA113" i="58"/>
  <c r="AA113" i="58"/>
  <c r="AS113" i="58"/>
  <c r="AO113" i="58"/>
  <c r="AT113" i="58"/>
  <c r="AJ113" i="58"/>
  <c r="AQ113" i="58"/>
  <c r="AZ113" i="58"/>
  <c r="AN113" i="58"/>
  <c r="AF113" i="58"/>
  <c r="AB113" i="58"/>
  <c r="AK113" i="58"/>
  <c r="AU113" i="58"/>
  <c r="AV113" i="58"/>
  <c r="AM113" i="58"/>
  <c r="Z113" i="58"/>
  <c r="AW113" i="58"/>
  <c r="AP113" i="58"/>
  <c r="AR113" i="58"/>
  <c r="BB113" i="58"/>
  <c r="AX113" i="58"/>
  <c r="AD113" i="58"/>
  <c r="AH113" i="58"/>
  <c r="AL113" i="58"/>
  <c r="AG113" i="58"/>
  <c r="Z7" i="57"/>
  <c r="AH7" i="57"/>
  <c r="AP7" i="57"/>
  <c r="AX7" i="57"/>
  <c r="AA7" i="57"/>
  <c r="AI7" i="57"/>
  <c r="AQ7" i="57"/>
  <c r="AY7" i="57"/>
  <c r="AB7" i="57"/>
  <c r="AJ7" i="57"/>
  <c r="AR7" i="57"/>
  <c r="AZ7" i="57"/>
  <c r="AC7" i="57"/>
  <c r="AK7" i="57"/>
  <c r="AS7" i="57"/>
  <c r="BA7" i="57"/>
  <c r="AD7" i="57"/>
  <c r="AL7" i="57"/>
  <c r="AT7" i="57"/>
  <c r="BB7" i="57"/>
  <c r="AE7" i="57"/>
  <c r="AM7" i="57"/>
  <c r="AU7" i="57"/>
  <c r="AF7" i="57"/>
  <c r="AN7" i="57"/>
  <c r="AV7" i="57"/>
  <c r="AG7" i="57"/>
  <c r="AO7" i="57"/>
  <c r="AW7" i="57"/>
  <c r="AC92" i="57"/>
  <c r="AK92" i="57"/>
  <c r="AS92" i="57"/>
  <c r="BA92" i="57"/>
  <c r="AF93" i="57"/>
  <c r="AN93" i="57"/>
  <c r="AV93" i="57"/>
  <c r="AA94" i="57"/>
  <c r="AI94" i="57"/>
  <c r="AQ94" i="57"/>
  <c r="AY94" i="57"/>
  <c r="AD95" i="57"/>
  <c r="AL95" i="57"/>
  <c r="AT95" i="57"/>
  <c r="BB95" i="57"/>
  <c r="AD92" i="57"/>
  <c r="AL92" i="57"/>
  <c r="AT92" i="57"/>
  <c r="BB92" i="57"/>
  <c r="AG93" i="57"/>
  <c r="AO93" i="57"/>
  <c r="AW93" i="57"/>
  <c r="AB94" i="57"/>
  <c r="AJ94" i="57"/>
  <c r="AR94" i="57"/>
  <c r="AZ94" i="57"/>
  <c r="AE95" i="57"/>
  <c r="AM95" i="57"/>
  <c r="AU95" i="57"/>
  <c r="AE92" i="57"/>
  <c r="AM92" i="57"/>
  <c r="AU92" i="57"/>
  <c r="Z93" i="57"/>
  <c r="AH93" i="57"/>
  <c r="AP93" i="57"/>
  <c r="AX93" i="57"/>
  <c r="AC94" i="57"/>
  <c r="AK94" i="57"/>
  <c r="AS94" i="57"/>
  <c r="BA94" i="57"/>
  <c r="AF95" i="57"/>
  <c r="AN95" i="57"/>
  <c r="AV95" i="57"/>
  <c r="AF92" i="57"/>
  <c r="AN92" i="57"/>
  <c r="AV92" i="57"/>
  <c r="AA93" i="57"/>
  <c r="AI93" i="57"/>
  <c r="AQ93" i="57"/>
  <c r="AY93" i="57"/>
  <c r="AD94" i="57"/>
  <c r="AL94" i="57"/>
  <c r="AT94" i="57"/>
  <c r="BB94" i="57"/>
  <c r="AG95" i="57"/>
  <c r="AO95" i="57"/>
  <c r="AW95" i="57"/>
  <c r="AG92" i="57"/>
  <c r="AO92" i="57"/>
  <c r="AW92" i="57"/>
  <c r="AB93" i="57"/>
  <c r="AJ93" i="57"/>
  <c r="AR93" i="57"/>
  <c r="AZ93" i="57"/>
  <c r="AE94" i="57"/>
  <c r="AM94" i="57"/>
  <c r="AU94" i="57"/>
  <c r="Z95" i="57"/>
  <c r="AH95" i="57"/>
  <c r="AP95" i="57"/>
  <c r="AX95" i="57"/>
  <c r="Z92" i="57"/>
  <c r="AH92" i="57"/>
  <c r="AP92" i="57"/>
  <c r="AX92" i="57"/>
  <c r="AC93" i="57"/>
  <c r="AK93" i="57"/>
  <c r="AS93" i="57"/>
  <c r="BA93" i="57"/>
  <c r="AF94" i="57"/>
  <c r="AN94" i="57"/>
  <c r="AV94" i="57"/>
  <c r="AA95" i="57"/>
  <c r="AI95" i="57"/>
  <c r="AQ95" i="57"/>
  <c r="AY95" i="57"/>
  <c r="AA92" i="57"/>
  <c r="AI92" i="57"/>
  <c r="AQ92" i="57"/>
  <c r="AY92" i="57"/>
  <c r="AD93" i="57"/>
  <c r="AL93" i="57"/>
  <c r="AT93" i="57"/>
  <c r="BB93" i="57"/>
  <c r="AG94" i="57"/>
  <c r="AO94" i="57"/>
  <c r="AW94" i="57"/>
  <c r="AB95" i="57"/>
  <c r="AJ95" i="57"/>
  <c r="AR95" i="57"/>
  <c r="AZ95" i="57"/>
  <c r="AB92" i="57"/>
  <c r="AJ92" i="57"/>
  <c r="AR92" i="57"/>
  <c r="AZ92" i="57"/>
  <c r="AE93" i="57"/>
  <c r="AM93" i="57"/>
  <c r="AU93" i="57"/>
  <c r="Z94" i="57"/>
  <c r="AH94" i="57"/>
  <c r="AP94" i="57"/>
  <c r="AX94" i="57"/>
  <c r="AC95" i="57"/>
  <c r="AK95" i="57"/>
  <c r="AS95" i="57"/>
  <c r="BA95" i="57"/>
  <c r="AO72" i="57"/>
  <c r="AS72" i="57"/>
  <c r="AE72" i="57"/>
  <c r="AN72" i="57"/>
  <c r="AQ72" i="57"/>
  <c r="AM72" i="57"/>
  <c r="AR72" i="57"/>
  <c r="AD72" i="57"/>
  <c r="AH72" i="57"/>
  <c r="AV72" i="57"/>
  <c r="AX72" i="57"/>
  <c r="AF72" i="57"/>
  <c r="BA72" i="57"/>
  <c r="AY72" i="57"/>
  <c r="AP72" i="57"/>
  <c r="AC72" i="57"/>
  <c r="AT72" i="57"/>
  <c r="BB72" i="57"/>
  <c r="AU72" i="57"/>
  <c r="Z72" i="57"/>
  <c r="AL72" i="57"/>
  <c r="AA72" i="57"/>
  <c r="AB72" i="57"/>
  <c r="AI72" i="57"/>
  <c r="AJ72" i="57"/>
  <c r="AG72" i="57"/>
  <c r="AK72" i="57"/>
  <c r="AZ72" i="57"/>
  <c r="AW72" i="57"/>
  <c r="AC80" i="57"/>
  <c r="BA80" i="57"/>
  <c r="AO80" i="57"/>
  <c r="AN80" i="57"/>
  <c r="AY80" i="57"/>
  <c r="AS80" i="57"/>
  <c r="AP80" i="57"/>
  <c r="AM80" i="57"/>
  <c r="AD80" i="57"/>
  <c r="AF80" i="57"/>
  <c r="AE80" i="57"/>
  <c r="AT80" i="57"/>
  <c r="AQ80" i="57"/>
  <c r="AX80" i="57"/>
  <c r="AV80" i="57"/>
  <c r="AR80" i="57"/>
  <c r="AH80" i="57"/>
  <c r="AK80" i="57"/>
  <c r="AW80" i="57"/>
  <c r="AB80" i="57"/>
  <c r="BB80" i="57"/>
  <c r="AG80" i="57"/>
  <c r="Z80" i="57"/>
  <c r="AU80" i="57"/>
  <c r="AZ80" i="57"/>
  <c r="AJ80" i="57"/>
  <c r="AA80" i="57"/>
  <c r="AL80" i="57"/>
  <c r="AI80" i="57"/>
  <c r="AP88" i="57"/>
  <c r="AM88" i="57"/>
  <c r="AS88" i="57"/>
  <c r="AD88" i="57"/>
  <c r="AR88" i="57"/>
  <c r="AF88" i="57"/>
  <c r="AE88" i="57"/>
  <c r="AC88" i="57"/>
  <c r="AH88" i="57"/>
  <c r="AX88" i="57"/>
  <c r="AN88" i="57"/>
  <c r="AY88" i="57"/>
  <c r="AQ88" i="57"/>
  <c r="AV88" i="57"/>
  <c r="AO88" i="57"/>
  <c r="AT88" i="57"/>
  <c r="BA88" i="57"/>
  <c r="AA88" i="57"/>
  <c r="Z88" i="57"/>
  <c r="AW88" i="57"/>
  <c r="AB88" i="57"/>
  <c r="AJ88" i="57"/>
  <c r="AZ88" i="57"/>
  <c r="AK88" i="57"/>
  <c r="AU88" i="57"/>
  <c r="AG88" i="57"/>
  <c r="AL88" i="57"/>
  <c r="BB88" i="57"/>
  <c r="AI88" i="57"/>
  <c r="BA103" i="57"/>
  <c r="AW103" i="57"/>
  <c r="AI103" i="57"/>
  <c r="BB103" i="57"/>
  <c r="AB103" i="57"/>
  <c r="AY103" i="57"/>
  <c r="AZ103" i="57"/>
  <c r="AT103" i="57"/>
  <c r="AR103" i="57"/>
  <c r="AO103" i="57"/>
  <c r="AG103" i="57"/>
  <c r="AH103" i="57"/>
  <c r="AD103" i="57"/>
  <c r="AJ103" i="57"/>
  <c r="AA103" i="57"/>
  <c r="AU103" i="57"/>
  <c r="AC103" i="57"/>
  <c r="Z103" i="57"/>
  <c r="AK103" i="57"/>
  <c r="AM103" i="57"/>
  <c r="AV103" i="57"/>
  <c r="AE103" i="57"/>
  <c r="AQ103" i="57"/>
  <c r="AL103" i="57"/>
  <c r="AP103" i="57"/>
  <c r="AX103" i="57"/>
  <c r="AS103" i="57"/>
  <c r="AF103" i="57"/>
  <c r="AN103" i="57"/>
  <c r="AQ67" i="57"/>
  <c r="AT67" i="57"/>
  <c r="AY67" i="57"/>
  <c r="AX67" i="57"/>
  <c r="BA67" i="57"/>
  <c r="AD67" i="57"/>
  <c r="AR67" i="57"/>
  <c r="AF67" i="57"/>
  <c r="AP67" i="57"/>
  <c r="AM67" i="57"/>
  <c r="AO67" i="57"/>
  <c r="AS67" i="57"/>
  <c r="AN67" i="57"/>
  <c r="AC67" i="57"/>
  <c r="AH67" i="57"/>
  <c r="AE67" i="57"/>
  <c r="AV67" i="57"/>
  <c r="AL67" i="57"/>
  <c r="AI67" i="57"/>
  <c r="AB67" i="57"/>
  <c r="AJ67" i="57"/>
  <c r="AG67" i="57"/>
  <c r="AZ67" i="57"/>
  <c r="BB67" i="57"/>
  <c r="AK67" i="57"/>
  <c r="AU67" i="57"/>
  <c r="Z67" i="57"/>
  <c r="AW67" i="57"/>
  <c r="AA67" i="57"/>
  <c r="AC75" i="57"/>
  <c r="BA75" i="57"/>
  <c r="AS75" i="57"/>
  <c r="AF75" i="57"/>
  <c r="AQ75" i="57"/>
  <c r="AV75" i="57"/>
  <c r="AE75" i="57"/>
  <c r="AH75" i="57"/>
  <c r="AX75" i="57"/>
  <c r="AY75" i="57"/>
  <c r="AO75" i="57"/>
  <c r="AP75" i="57"/>
  <c r="AT75" i="57"/>
  <c r="AM75" i="57"/>
  <c r="AD75" i="57"/>
  <c r="AR75" i="57"/>
  <c r="AN75" i="57"/>
  <c r="AG75" i="57"/>
  <c r="AL75" i="57"/>
  <c r="AI75" i="57"/>
  <c r="AA75" i="57"/>
  <c r="Z75" i="57"/>
  <c r="AK75" i="57"/>
  <c r="AB75" i="57"/>
  <c r="AU75" i="57"/>
  <c r="AW75" i="57"/>
  <c r="AJ75" i="57"/>
  <c r="BB75" i="57"/>
  <c r="AZ75" i="57"/>
  <c r="AQ83" i="57"/>
  <c r="AT83" i="57"/>
  <c r="AY83" i="57"/>
  <c r="AO83" i="57"/>
  <c r="AF83" i="57"/>
  <c r="AM83" i="57"/>
  <c r="AC83" i="57"/>
  <c r="BA83" i="57"/>
  <c r="AV83" i="57"/>
  <c r="AX83" i="57"/>
  <c r="AR83" i="57"/>
  <c r="AE83" i="57"/>
  <c r="AP83" i="57"/>
  <c r="AN83" i="57"/>
  <c r="AH83" i="57"/>
  <c r="AS83" i="57"/>
  <c r="AD83" i="57"/>
  <c r="AZ83" i="57"/>
  <c r="AU83" i="57"/>
  <c r="Z83" i="57"/>
  <c r="AK83" i="57"/>
  <c r="AL83" i="57"/>
  <c r="AA83" i="57"/>
  <c r="AG83" i="57"/>
  <c r="AB83" i="57"/>
  <c r="AI83" i="57"/>
  <c r="AJ83" i="57"/>
  <c r="BB83" i="57"/>
  <c r="AW83" i="57"/>
  <c r="AS91" i="57"/>
  <c r="AN91" i="57"/>
  <c r="AH91" i="57"/>
  <c r="AV91" i="57"/>
  <c r="AY91" i="57"/>
  <c r="AM91" i="57"/>
  <c r="AF91" i="57"/>
  <c r="AX91" i="57"/>
  <c r="AP91" i="57"/>
  <c r="AT91" i="57"/>
  <c r="BA91" i="57"/>
  <c r="AE91" i="57"/>
  <c r="AC91" i="57"/>
  <c r="AD91" i="57"/>
  <c r="AR91" i="57"/>
  <c r="AQ91" i="57"/>
  <c r="AO91" i="57"/>
  <c r="Z91" i="57"/>
  <c r="AB91" i="57"/>
  <c r="BB91" i="57"/>
  <c r="AW91" i="57"/>
  <c r="AZ91" i="57"/>
  <c r="AI91" i="57"/>
  <c r="AG91" i="57"/>
  <c r="AA91" i="57"/>
  <c r="AK91" i="57"/>
  <c r="AL91" i="57"/>
  <c r="AJ91" i="57"/>
  <c r="AU91" i="57"/>
  <c r="AX114" i="57"/>
  <c r="AJ114" i="57"/>
  <c r="AS114" i="57"/>
  <c r="AG114" i="57"/>
  <c r="AU114" i="57"/>
  <c r="AR114" i="57"/>
  <c r="BB114" i="57"/>
  <c r="AY114" i="57"/>
  <c r="Z114" i="57"/>
  <c r="AQ114" i="57"/>
  <c r="AI114" i="57"/>
  <c r="AK114" i="57"/>
  <c r="AL114" i="57"/>
  <c r="AE114" i="57"/>
  <c r="AT114" i="57"/>
  <c r="AC114" i="57"/>
  <c r="AZ114" i="57"/>
  <c r="AF114" i="57"/>
  <c r="AD114" i="57"/>
  <c r="AH114" i="57"/>
  <c r="BA114" i="57"/>
  <c r="AW114" i="57"/>
  <c r="AN114" i="57"/>
  <c r="AM114" i="57"/>
  <c r="AO114" i="57"/>
  <c r="AV114" i="57"/>
  <c r="AA114" i="57"/>
  <c r="AB114" i="57"/>
  <c r="AP114" i="57"/>
  <c r="AF10" i="57"/>
  <c r="AN10" i="57"/>
  <c r="AV10" i="57"/>
  <c r="AG10" i="57"/>
  <c r="AO10" i="57"/>
  <c r="AW10" i="57"/>
  <c r="Z10" i="57"/>
  <c r="AH10" i="57"/>
  <c r="AP10" i="57"/>
  <c r="AX10" i="57"/>
  <c r="AA10" i="57"/>
  <c r="AI10" i="57"/>
  <c r="AQ10" i="57"/>
  <c r="AY10" i="57"/>
  <c r="AB10" i="57"/>
  <c r="AJ10" i="57"/>
  <c r="AR10" i="57"/>
  <c r="AZ10" i="57"/>
  <c r="AC10" i="57"/>
  <c r="AK10" i="57"/>
  <c r="AS10" i="57"/>
  <c r="BA10" i="57"/>
  <c r="AD10" i="57"/>
  <c r="AL10" i="57"/>
  <c r="AT10" i="57"/>
  <c r="BB10" i="57"/>
  <c r="AE10" i="57"/>
  <c r="AM10" i="57"/>
  <c r="AU10" i="57"/>
  <c r="AF70" i="57"/>
  <c r="AH70" i="57"/>
  <c r="AQ70" i="57"/>
  <c r="AX70" i="57"/>
  <c r="BA70" i="57"/>
  <c r="AS70" i="57"/>
  <c r="AN70" i="57"/>
  <c r="AC70" i="57"/>
  <c r="AY70" i="57"/>
  <c r="AV70" i="57"/>
  <c r="AM70" i="57"/>
  <c r="AO70" i="57"/>
  <c r="AE70" i="57"/>
  <c r="AP70" i="57"/>
  <c r="AT70" i="57"/>
  <c r="AD70" i="57"/>
  <c r="AR70" i="57"/>
  <c r="AK70" i="57"/>
  <c r="BB70" i="57"/>
  <c r="AI70" i="57"/>
  <c r="AJ70" i="57"/>
  <c r="AG70" i="57"/>
  <c r="AU70" i="57"/>
  <c r="AZ70" i="57"/>
  <c r="Z70" i="57"/>
  <c r="AB70" i="57"/>
  <c r="AL70" i="57"/>
  <c r="AW70" i="57"/>
  <c r="AA70" i="57"/>
  <c r="AF78" i="57"/>
  <c r="AQ78" i="57"/>
  <c r="AO78" i="57"/>
  <c r="AV78" i="57"/>
  <c r="AD78" i="57"/>
  <c r="AR78" i="57"/>
  <c r="AX78" i="57"/>
  <c r="AM78" i="57"/>
  <c r="AP78" i="57"/>
  <c r="BA78" i="57"/>
  <c r="AY78" i="57"/>
  <c r="AN78" i="57"/>
  <c r="AC78" i="57"/>
  <c r="AS78" i="57"/>
  <c r="AE78" i="57"/>
  <c r="AT78" i="57"/>
  <c r="AH78" i="57"/>
  <c r="AZ78" i="57"/>
  <c r="AJ78" i="57"/>
  <c r="AU78" i="57"/>
  <c r="AA78" i="57"/>
  <c r="AL78" i="57"/>
  <c r="AW78" i="57"/>
  <c r="AG78" i="57"/>
  <c r="AI78" i="57"/>
  <c r="BB78" i="57"/>
  <c r="AK78" i="57"/>
  <c r="Z78" i="57"/>
  <c r="AB78" i="57"/>
  <c r="AR86" i="57"/>
  <c r="AN86" i="57"/>
  <c r="AM86" i="57"/>
  <c r="AO86" i="57"/>
  <c r="AP86" i="57"/>
  <c r="AX86" i="57"/>
  <c r="AT86" i="57"/>
  <c r="AS86" i="57"/>
  <c r="AE86" i="57"/>
  <c r="AC86" i="57"/>
  <c r="AV86" i="57"/>
  <c r="BA86" i="57"/>
  <c r="AD86" i="57"/>
  <c r="AH86" i="57"/>
  <c r="AF86" i="57"/>
  <c r="AQ86" i="57"/>
  <c r="AY86" i="57"/>
  <c r="AW86" i="57"/>
  <c r="AZ86" i="57"/>
  <c r="AU86" i="57"/>
  <c r="AI86" i="57"/>
  <c r="AJ86" i="57"/>
  <c r="AA86" i="57"/>
  <c r="Z86" i="57"/>
  <c r="AL86" i="57"/>
  <c r="BB86" i="57"/>
  <c r="AK86" i="57"/>
  <c r="AB86" i="57"/>
  <c r="AG86" i="57"/>
  <c r="AC101" i="57"/>
  <c r="AZ101" i="57"/>
  <c r="AA101" i="57"/>
  <c r="AD101" i="57"/>
  <c r="AH101" i="57"/>
  <c r="AJ101" i="57"/>
  <c r="AR101" i="57"/>
  <c r="AU101" i="57"/>
  <c r="AW101" i="57"/>
  <c r="AY101" i="57"/>
  <c r="AV101" i="57"/>
  <c r="Z101" i="57"/>
  <c r="AI101" i="57"/>
  <c r="BB101" i="57"/>
  <c r="AK101" i="57"/>
  <c r="AM101" i="57"/>
  <c r="BA101" i="57"/>
  <c r="AT101" i="57"/>
  <c r="AB101" i="57"/>
  <c r="AO101" i="57"/>
  <c r="AG101" i="57"/>
  <c r="AL101" i="57"/>
  <c r="AP101" i="57"/>
  <c r="AE101" i="57"/>
  <c r="AX101" i="57"/>
  <c r="AF101" i="57"/>
  <c r="AN101" i="57"/>
  <c r="AQ101" i="57"/>
  <c r="AS101" i="57"/>
  <c r="AO73" i="57"/>
  <c r="AT73" i="57"/>
  <c r="AM73" i="57"/>
  <c r="AP73" i="57"/>
  <c r="BA73" i="57"/>
  <c r="AS73" i="57"/>
  <c r="AE73" i="57"/>
  <c r="AH73" i="57"/>
  <c r="AQ73" i="57"/>
  <c r="AX73" i="57"/>
  <c r="AY73" i="57"/>
  <c r="AD73" i="57"/>
  <c r="AR73" i="57"/>
  <c r="AN73" i="57"/>
  <c r="AV73" i="57"/>
  <c r="AF73" i="57"/>
  <c r="AC73" i="57"/>
  <c r="AW73" i="57"/>
  <c r="AB73" i="57"/>
  <c r="AL73" i="57"/>
  <c r="AJ73" i="57"/>
  <c r="AI73" i="57"/>
  <c r="AU73" i="57"/>
  <c r="BB73" i="57"/>
  <c r="Z73" i="57"/>
  <c r="AZ73" i="57"/>
  <c r="AA73" i="57"/>
  <c r="AG73" i="57"/>
  <c r="AK73" i="57"/>
  <c r="AX81" i="57"/>
  <c r="BA81" i="57"/>
  <c r="AD81" i="57"/>
  <c r="AR81" i="57"/>
  <c r="AS81" i="57"/>
  <c r="AF81" i="57"/>
  <c r="AE81" i="57"/>
  <c r="AO81" i="57"/>
  <c r="AN81" i="57"/>
  <c r="AC81" i="57"/>
  <c r="AH81" i="57"/>
  <c r="AV81" i="57"/>
  <c r="AP81" i="57"/>
  <c r="AT81" i="57"/>
  <c r="AY81" i="57"/>
  <c r="AM81" i="57"/>
  <c r="AQ81" i="57"/>
  <c r="AI81" i="57"/>
  <c r="AK81" i="57"/>
  <c r="AB81" i="57"/>
  <c r="AJ81" i="57"/>
  <c r="AZ81" i="57"/>
  <c r="AG81" i="57"/>
  <c r="AL81" i="57"/>
  <c r="AU81" i="57"/>
  <c r="BB81" i="57"/>
  <c r="AW81" i="57"/>
  <c r="AA81" i="57"/>
  <c r="Z81" i="57"/>
  <c r="AO89" i="57"/>
  <c r="AE89" i="57"/>
  <c r="AV89" i="57"/>
  <c r="AY89" i="57"/>
  <c r="BA89" i="57"/>
  <c r="AT89" i="57"/>
  <c r="AH89" i="57"/>
  <c r="AN89" i="57"/>
  <c r="AF89" i="57"/>
  <c r="AQ89" i="57"/>
  <c r="AC89" i="57"/>
  <c r="AM89" i="57"/>
  <c r="AD89" i="57"/>
  <c r="AP89" i="57"/>
  <c r="AS89" i="57"/>
  <c r="AX89" i="57"/>
  <c r="AR89" i="57"/>
  <c r="AL89" i="57"/>
  <c r="AK89" i="57"/>
  <c r="AA89" i="57"/>
  <c r="AI89" i="57"/>
  <c r="AW89" i="57"/>
  <c r="Z89" i="57"/>
  <c r="AB89" i="57"/>
  <c r="AU89" i="57"/>
  <c r="AZ89" i="57"/>
  <c r="BB89" i="57"/>
  <c r="AJ89" i="57"/>
  <c r="AG89" i="57"/>
  <c r="U107" i="57"/>
  <c r="AG104" i="57"/>
  <c r="AO104" i="57"/>
  <c r="AW104" i="57"/>
  <c r="AB105" i="57"/>
  <c r="AJ105" i="57"/>
  <c r="AR105" i="57"/>
  <c r="AZ105" i="57"/>
  <c r="AE106" i="57"/>
  <c r="AM106" i="57"/>
  <c r="AU106" i="57"/>
  <c r="Z107" i="57"/>
  <c r="AH107" i="57"/>
  <c r="AP107" i="57"/>
  <c r="AX107" i="57"/>
  <c r="Z104" i="57"/>
  <c r="AH104" i="57"/>
  <c r="AP104" i="57"/>
  <c r="AX104" i="57"/>
  <c r="AC105" i="57"/>
  <c r="AK105" i="57"/>
  <c r="AS105" i="57"/>
  <c r="BA105" i="57"/>
  <c r="AF106" i="57"/>
  <c r="AN106" i="57"/>
  <c r="AV106" i="57"/>
  <c r="AA107" i="57"/>
  <c r="AI107" i="57"/>
  <c r="AQ107" i="57"/>
  <c r="AY107" i="57"/>
  <c r="AA104" i="57"/>
  <c r="AI104" i="57"/>
  <c r="AQ104" i="57"/>
  <c r="AY104" i="57"/>
  <c r="AD105" i="57"/>
  <c r="AL105" i="57"/>
  <c r="AT105" i="57"/>
  <c r="BB105" i="57"/>
  <c r="AG106" i="57"/>
  <c r="AO106" i="57"/>
  <c r="AW106" i="57"/>
  <c r="AB107" i="57"/>
  <c r="AJ107" i="57"/>
  <c r="AR107" i="57"/>
  <c r="AZ107" i="57"/>
  <c r="AB104" i="57"/>
  <c r="AJ104" i="57"/>
  <c r="AR104" i="57"/>
  <c r="AZ104" i="57"/>
  <c r="AE105" i="57"/>
  <c r="AM105" i="57"/>
  <c r="AU105" i="57"/>
  <c r="Z106" i="57"/>
  <c r="AH106" i="57"/>
  <c r="AP106" i="57"/>
  <c r="AX106" i="57"/>
  <c r="AC107" i="57"/>
  <c r="AK107" i="57"/>
  <c r="AS107" i="57"/>
  <c r="BA107" i="57"/>
  <c r="AC104" i="57"/>
  <c r="AK104" i="57"/>
  <c r="AS104" i="57"/>
  <c r="BA104" i="57"/>
  <c r="AF105" i="57"/>
  <c r="AN105" i="57"/>
  <c r="AV105" i="57"/>
  <c r="AA106" i="57"/>
  <c r="AI106" i="57"/>
  <c r="AQ106" i="57"/>
  <c r="AY106" i="57"/>
  <c r="AD107" i="57"/>
  <c r="AL107" i="57"/>
  <c r="AT107" i="57"/>
  <c r="BB107" i="57"/>
  <c r="AD104" i="57"/>
  <c r="AL104" i="57"/>
  <c r="AT104" i="57"/>
  <c r="BB104" i="57"/>
  <c r="AG105" i="57"/>
  <c r="AO105" i="57"/>
  <c r="AW105" i="57"/>
  <c r="AB106" i="57"/>
  <c r="AJ106" i="57"/>
  <c r="AR106" i="57"/>
  <c r="AZ106" i="57"/>
  <c r="AE107" i="57"/>
  <c r="AM107" i="57"/>
  <c r="AU107" i="57"/>
  <c r="AE104" i="57"/>
  <c r="AM104" i="57"/>
  <c r="AU104" i="57"/>
  <c r="Z105" i="57"/>
  <c r="AH105" i="57"/>
  <c r="AP105" i="57"/>
  <c r="AX105" i="57"/>
  <c r="AC106" i="57"/>
  <c r="AK106" i="57"/>
  <c r="AS106" i="57"/>
  <c r="BA106" i="57"/>
  <c r="AF107" i="57"/>
  <c r="AN107" i="57"/>
  <c r="AV107" i="57"/>
  <c r="AF104" i="57"/>
  <c r="AN104" i="57"/>
  <c r="AV104" i="57"/>
  <c r="AA105" i="57"/>
  <c r="AI105" i="57"/>
  <c r="AQ105" i="57"/>
  <c r="AY105" i="57"/>
  <c r="AD106" i="57"/>
  <c r="AL106" i="57"/>
  <c r="AT106" i="57"/>
  <c r="BB106" i="57"/>
  <c r="AG107" i="57"/>
  <c r="AO107" i="57"/>
  <c r="AW107" i="57"/>
  <c r="AC112" i="57"/>
  <c r="AL112" i="57"/>
  <c r="BB112" i="57"/>
  <c r="AJ112" i="57"/>
  <c r="AQ112" i="57"/>
  <c r="AY112" i="57"/>
  <c r="AS112" i="57"/>
  <c r="AI112" i="57"/>
  <c r="AR112" i="57"/>
  <c r="AU112" i="57"/>
  <c r="AT112" i="57"/>
  <c r="AG112" i="57"/>
  <c r="AF112" i="57"/>
  <c r="Z112" i="57"/>
  <c r="AX112" i="57"/>
  <c r="AK112" i="57"/>
  <c r="AE112" i="57"/>
  <c r="AZ112" i="57"/>
  <c r="AB112" i="57"/>
  <c r="AP112" i="57"/>
  <c r="AD112" i="57"/>
  <c r="BA112" i="57"/>
  <c r="AW112" i="57"/>
  <c r="AM112" i="57"/>
  <c r="AN112" i="57"/>
  <c r="AV112" i="57"/>
  <c r="AA112" i="57"/>
  <c r="AH112" i="57"/>
  <c r="AO112" i="57"/>
  <c r="AD13" i="57"/>
  <c r="AL13" i="57"/>
  <c r="AT13" i="57"/>
  <c r="BB13" i="57"/>
  <c r="AE13" i="57"/>
  <c r="AM13" i="57"/>
  <c r="AU13" i="57"/>
  <c r="AF13" i="57"/>
  <c r="AN13" i="57"/>
  <c r="AV13" i="57"/>
  <c r="AG13" i="57"/>
  <c r="AO13" i="57"/>
  <c r="AW13" i="57"/>
  <c r="Z13" i="57"/>
  <c r="AH13" i="57"/>
  <c r="AP13" i="57"/>
  <c r="AX13" i="57"/>
  <c r="AA13" i="57"/>
  <c r="AI13" i="57"/>
  <c r="AQ13" i="57"/>
  <c r="AY13" i="57"/>
  <c r="AB13" i="57"/>
  <c r="AJ13" i="57"/>
  <c r="AR13" i="57"/>
  <c r="AZ13" i="57"/>
  <c r="AC13" i="57"/>
  <c r="AK13" i="57"/>
  <c r="AS13" i="57"/>
  <c r="BA13" i="57"/>
  <c r="AE68" i="57"/>
  <c r="AN68" i="57"/>
  <c r="AT68" i="57"/>
  <c r="AP68" i="57"/>
  <c r="AD68" i="57"/>
  <c r="AM68" i="57"/>
  <c r="AX68" i="57"/>
  <c r="AH68" i="57"/>
  <c r="BA68" i="57"/>
  <c r="AR68" i="57"/>
  <c r="AS68" i="57"/>
  <c r="AF68" i="57"/>
  <c r="AY68" i="57"/>
  <c r="AO68" i="57"/>
  <c r="AQ68" i="57"/>
  <c r="AC68" i="57"/>
  <c r="AV68" i="57"/>
  <c r="AL68" i="57"/>
  <c r="Z68" i="57"/>
  <c r="AB68" i="57"/>
  <c r="AG68" i="57"/>
  <c r="AZ68" i="57"/>
  <c r="BB68" i="57"/>
  <c r="AI68" i="57"/>
  <c r="AJ68" i="57"/>
  <c r="AA68" i="57"/>
  <c r="AU68" i="57"/>
  <c r="AW68" i="57"/>
  <c r="AK68" i="57"/>
  <c r="BA76" i="57"/>
  <c r="AY76" i="57"/>
  <c r="AR76" i="57"/>
  <c r="AX76" i="57"/>
  <c r="AH76" i="57"/>
  <c r="AD76" i="57"/>
  <c r="AF76" i="57"/>
  <c r="AQ76" i="57"/>
  <c r="AV76" i="57"/>
  <c r="AS76" i="57"/>
  <c r="AN76" i="57"/>
  <c r="AC76" i="57"/>
  <c r="AE76" i="57"/>
  <c r="AO76" i="57"/>
  <c r="AP76" i="57"/>
  <c r="AT76" i="57"/>
  <c r="AM76" i="57"/>
  <c r="AL76" i="57"/>
  <c r="AW76" i="57"/>
  <c r="AA76" i="57"/>
  <c r="AK76" i="57"/>
  <c r="AU76" i="57"/>
  <c r="BB76" i="57"/>
  <c r="AG76" i="57"/>
  <c r="Z76" i="57"/>
  <c r="AZ76" i="57"/>
  <c r="AJ76" i="57"/>
  <c r="AB76" i="57"/>
  <c r="AI76" i="57"/>
  <c r="AS84" i="57"/>
  <c r="AH84" i="57"/>
  <c r="AV84" i="57"/>
  <c r="AE84" i="57"/>
  <c r="AC84" i="57"/>
  <c r="AY84" i="57"/>
  <c r="AD84" i="57"/>
  <c r="AP84" i="57"/>
  <c r="AQ84" i="57"/>
  <c r="AO84" i="57"/>
  <c r="AF84" i="57"/>
  <c r="AN84" i="57"/>
  <c r="AT84" i="57"/>
  <c r="AR84" i="57"/>
  <c r="AX84" i="57"/>
  <c r="BA84" i="57"/>
  <c r="AM84" i="57"/>
  <c r="BB84" i="57"/>
  <c r="AW84" i="57"/>
  <c r="AB84" i="57"/>
  <c r="AJ84" i="57"/>
  <c r="AK84" i="57"/>
  <c r="AL84" i="57"/>
  <c r="AU84" i="57"/>
  <c r="AG84" i="57"/>
  <c r="AI84" i="57"/>
  <c r="Z84" i="57"/>
  <c r="AZ84" i="57"/>
  <c r="AA84" i="57"/>
  <c r="AM99" i="57"/>
  <c r="AV99" i="57"/>
  <c r="AH99" i="57"/>
  <c r="AJ99" i="57"/>
  <c r="BB99" i="57"/>
  <c r="AY99" i="57"/>
  <c r="Z99" i="57"/>
  <c r="AI99" i="57"/>
  <c r="AU99" i="57"/>
  <c r="AT99" i="57"/>
  <c r="AW99" i="57"/>
  <c r="BA99" i="57"/>
  <c r="AO99" i="57"/>
  <c r="AB99" i="57"/>
  <c r="AG99" i="57"/>
  <c r="AZ99" i="57"/>
  <c r="AC99" i="57"/>
  <c r="AD99" i="57"/>
  <c r="AK99" i="57"/>
  <c r="AR99" i="57"/>
  <c r="AA99" i="57"/>
  <c r="AP99" i="57"/>
  <c r="AF99" i="57"/>
  <c r="AN99" i="57"/>
  <c r="AE99" i="57"/>
  <c r="AX99" i="57"/>
  <c r="AS99" i="57"/>
  <c r="AQ99" i="57"/>
  <c r="AL99" i="57"/>
  <c r="AI115" i="57"/>
  <c r="AF115" i="57"/>
  <c r="AX115" i="57"/>
  <c r="AR115" i="57"/>
  <c r="BB115" i="57"/>
  <c r="AG115" i="57"/>
  <c r="AK115" i="57"/>
  <c r="AE115" i="57"/>
  <c r="AT115" i="57"/>
  <c r="AZ115" i="57"/>
  <c r="AC115" i="57"/>
  <c r="AU115" i="57"/>
  <c r="AQ115" i="57"/>
  <c r="AJ115" i="57"/>
  <c r="AL115" i="57"/>
  <c r="AY115" i="57"/>
  <c r="AS115" i="57"/>
  <c r="Z115" i="57"/>
  <c r="AP115" i="57"/>
  <c r="AH115" i="57"/>
  <c r="AW115" i="57"/>
  <c r="AA115" i="57"/>
  <c r="AN115" i="57"/>
  <c r="AD115" i="57"/>
  <c r="AB115" i="57"/>
  <c r="AV115" i="57"/>
  <c r="AM115" i="57"/>
  <c r="AO115" i="57"/>
  <c r="BA115" i="57"/>
  <c r="AC71" i="57"/>
  <c r="AR71" i="57"/>
  <c r="AH71" i="57"/>
  <c r="AV71" i="57"/>
  <c r="AQ71" i="57"/>
  <c r="AN71" i="57"/>
  <c r="AM71" i="57"/>
  <c r="AF71" i="57"/>
  <c r="AT71" i="57"/>
  <c r="AD71" i="57"/>
  <c r="AS71" i="57"/>
  <c r="AE71" i="57"/>
  <c r="AP71" i="57"/>
  <c r="AO71" i="57"/>
  <c r="AX71" i="57"/>
  <c r="BA71" i="57"/>
  <c r="AY71" i="57"/>
  <c r="AB71" i="57"/>
  <c r="AL71" i="57"/>
  <c r="AU71" i="57"/>
  <c r="AI71" i="57"/>
  <c r="AK71" i="57"/>
  <c r="AJ71" i="57"/>
  <c r="AA71" i="57"/>
  <c r="Z71" i="57"/>
  <c r="BB71" i="57"/>
  <c r="AW71" i="57"/>
  <c r="AZ71" i="57"/>
  <c r="AG71" i="57"/>
  <c r="AN79" i="57"/>
  <c r="AE79" i="57"/>
  <c r="AP79" i="57"/>
  <c r="AX79" i="57"/>
  <c r="AC79" i="57"/>
  <c r="AT79" i="57"/>
  <c r="AY79" i="57"/>
  <c r="AR79" i="57"/>
  <c r="AV79" i="57"/>
  <c r="AQ79" i="57"/>
  <c r="AO79" i="57"/>
  <c r="AD79" i="57"/>
  <c r="AH79" i="57"/>
  <c r="BA79" i="57"/>
  <c r="AF79" i="57"/>
  <c r="AM79" i="57"/>
  <c r="AS79" i="57"/>
  <c r="AB79" i="57"/>
  <c r="Z79" i="57"/>
  <c r="AZ79" i="57"/>
  <c r="AK79" i="57"/>
  <c r="AL79" i="57"/>
  <c r="BB79" i="57"/>
  <c r="AW79" i="57"/>
  <c r="AJ79" i="57"/>
  <c r="AA79" i="57"/>
  <c r="AG79" i="57"/>
  <c r="AU79" i="57"/>
  <c r="AI79" i="57"/>
  <c r="AH87" i="57"/>
  <c r="AD87" i="57"/>
  <c r="AT87" i="57"/>
  <c r="AC87" i="57"/>
  <c r="BA87" i="57"/>
  <c r="AF87" i="57"/>
  <c r="AY87" i="57"/>
  <c r="AO87" i="57"/>
  <c r="AS87" i="57"/>
  <c r="AX87" i="57"/>
  <c r="AM87" i="57"/>
  <c r="AR87" i="57"/>
  <c r="AE87" i="57"/>
  <c r="AV87" i="57"/>
  <c r="AQ87" i="57"/>
  <c r="AP87" i="57"/>
  <c r="AN87" i="57"/>
  <c r="AI87" i="57"/>
  <c r="AK87" i="57"/>
  <c r="AZ87" i="57"/>
  <c r="AW87" i="57"/>
  <c r="AL87" i="57"/>
  <c r="AU87" i="57"/>
  <c r="AG87" i="57"/>
  <c r="Z87" i="57"/>
  <c r="AB87" i="57"/>
  <c r="AA87" i="57"/>
  <c r="BB87" i="57"/>
  <c r="AJ87" i="57"/>
  <c r="AB102" i="57"/>
  <c r="AO102" i="57"/>
  <c r="AG102" i="57"/>
  <c r="AD102" i="57"/>
  <c r="AI102" i="57"/>
  <c r="AR102" i="57"/>
  <c r="AM102" i="57"/>
  <c r="AC102" i="57"/>
  <c r="AY102" i="57"/>
  <c r="AZ102" i="57"/>
  <c r="BB102" i="57"/>
  <c r="AH102" i="57"/>
  <c r="AJ102" i="57"/>
  <c r="AA102" i="57"/>
  <c r="AU102" i="57"/>
  <c r="AT102" i="57"/>
  <c r="AW102" i="57"/>
  <c r="AV102" i="57"/>
  <c r="Z102" i="57"/>
  <c r="AK102" i="57"/>
  <c r="BA102" i="57"/>
  <c r="AQ102" i="57"/>
  <c r="AP102" i="57"/>
  <c r="AF102" i="57"/>
  <c r="AS102" i="57"/>
  <c r="AX102" i="57"/>
  <c r="AN102" i="57"/>
  <c r="AL102" i="57"/>
  <c r="AE102" i="57"/>
  <c r="AB16" i="57"/>
  <c r="AJ16" i="57"/>
  <c r="AR16" i="57"/>
  <c r="AZ16" i="57"/>
  <c r="AC16" i="57"/>
  <c r="AK16" i="57"/>
  <c r="AS16" i="57"/>
  <c r="BA16" i="57"/>
  <c r="AD16" i="57"/>
  <c r="AL16" i="57"/>
  <c r="AT16" i="57"/>
  <c r="BB16" i="57"/>
  <c r="AE16" i="57"/>
  <c r="AM16" i="57"/>
  <c r="AU16" i="57"/>
  <c r="AF16" i="57"/>
  <c r="AN16" i="57"/>
  <c r="AV16" i="57"/>
  <c r="AG16" i="57"/>
  <c r="AO16" i="57"/>
  <c r="AW16" i="57"/>
  <c r="Z16" i="57"/>
  <c r="AH16" i="57"/>
  <c r="AP16" i="57"/>
  <c r="AX16" i="57"/>
  <c r="AA16" i="57"/>
  <c r="AI16" i="57"/>
  <c r="AQ16" i="57"/>
  <c r="AY16" i="57"/>
  <c r="AF74" i="57"/>
  <c r="AC74" i="57"/>
  <c r="AV74" i="57"/>
  <c r="AO74" i="57"/>
  <c r="AT74" i="57"/>
  <c r="AD74" i="57"/>
  <c r="AS74" i="57"/>
  <c r="AP74" i="57"/>
  <c r="AQ74" i="57"/>
  <c r="AR74" i="57"/>
  <c r="AE74" i="57"/>
  <c r="AX74" i="57"/>
  <c r="AN74" i="57"/>
  <c r="AH74" i="57"/>
  <c r="AM74" i="57"/>
  <c r="BA74" i="57"/>
  <c r="AY74" i="57"/>
  <c r="Z74" i="57"/>
  <c r="AZ74" i="57"/>
  <c r="AJ74" i="57"/>
  <c r="AA74" i="57"/>
  <c r="BB74" i="57"/>
  <c r="AI74" i="57"/>
  <c r="AK74" i="57"/>
  <c r="AW74" i="57"/>
  <c r="AG74" i="57"/>
  <c r="AL74" i="57"/>
  <c r="AU74" i="57"/>
  <c r="AB74" i="57"/>
  <c r="AN82" i="57"/>
  <c r="AO82" i="57"/>
  <c r="AP82" i="57"/>
  <c r="AS82" i="57"/>
  <c r="AT82" i="57"/>
  <c r="AV82" i="57"/>
  <c r="AF82" i="57"/>
  <c r="AQ82" i="57"/>
  <c r="AC82" i="57"/>
  <c r="BA82" i="57"/>
  <c r="AY82" i="57"/>
  <c r="AD82" i="57"/>
  <c r="AE82" i="57"/>
  <c r="AX82" i="57"/>
  <c r="AH82" i="57"/>
  <c r="AM82" i="57"/>
  <c r="AR82" i="57"/>
  <c r="AU82" i="57"/>
  <c r="AG82" i="57"/>
  <c r="Z82" i="57"/>
  <c r="AZ82" i="57"/>
  <c r="AJ82" i="57"/>
  <c r="AA82" i="57"/>
  <c r="BB82" i="57"/>
  <c r="AB82" i="57"/>
  <c r="AI82" i="57"/>
  <c r="AK82" i="57"/>
  <c r="AL82" i="57"/>
  <c r="AW82" i="57"/>
  <c r="AP90" i="57"/>
  <c r="AX90" i="57"/>
  <c r="BA90" i="57"/>
  <c r="AQ90" i="57"/>
  <c r="AM90" i="57"/>
  <c r="AO90" i="57"/>
  <c r="AT90" i="57"/>
  <c r="AY90" i="57"/>
  <c r="AE90" i="57"/>
  <c r="AC90" i="57"/>
  <c r="AD90" i="57"/>
  <c r="AH90" i="57"/>
  <c r="AV90" i="57"/>
  <c r="AS90" i="57"/>
  <c r="AN90" i="57"/>
  <c r="AR90" i="57"/>
  <c r="AF90" i="57"/>
  <c r="AU90" i="57"/>
  <c r="AG90" i="57"/>
  <c r="AZ90" i="57"/>
  <c r="BB90" i="57"/>
  <c r="AW90" i="57"/>
  <c r="AA90" i="57"/>
  <c r="Z90" i="57"/>
  <c r="AL90" i="57"/>
  <c r="AI90" i="57"/>
  <c r="AK90" i="57"/>
  <c r="AB90" i="57"/>
  <c r="AJ90" i="57"/>
  <c r="AS113" i="57"/>
  <c r="AZ113" i="57"/>
  <c r="BB113" i="57"/>
  <c r="AF113" i="57"/>
  <c r="AJ113" i="57"/>
  <c r="AT113" i="57"/>
  <c r="AU113" i="57"/>
  <c r="AQ113" i="57"/>
  <c r="AI113" i="57"/>
  <c r="AK113" i="57"/>
  <c r="AL113" i="57"/>
  <c r="AR113" i="57"/>
  <c r="AE113" i="57"/>
  <c r="Z113" i="57"/>
  <c r="AX113" i="57"/>
  <c r="AY113" i="57"/>
  <c r="AG113" i="57"/>
  <c r="AC113" i="57"/>
  <c r="AA113" i="57"/>
  <c r="AN113" i="57"/>
  <c r="BA113" i="57"/>
  <c r="AM113" i="57"/>
  <c r="AV113" i="57"/>
  <c r="AW113" i="57"/>
  <c r="AB113" i="57"/>
  <c r="AP113" i="57"/>
  <c r="AD113" i="57"/>
  <c r="AH113" i="57"/>
  <c r="AO113" i="57"/>
  <c r="AX69" i="57"/>
  <c r="AD69" i="57"/>
  <c r="AF69" i="57"/>
  <c r="AE69" i="57"/>
  <c r="AN69" i="57"/>
  <c r="AH69" i="57"/>
  <c r="AV69" i="57"/>
  <c r="AP69" i="57"/>
  <c r="AY69" i="57"/>
  <c r="AS69" i="57"/>
  <c r="AT69" i="57"/>
  <c r="BA69" i="57"/>
  <c r="AO69" i="57"/>
  <c r="AM69" i="57"/>
  <c r="AQ69" i="57"/>
  <c r="AC69" i="57"/>
  <c r="AR69" i="57"/>
  <c r="Z69" i="57"/>
  <c r="AK69" i="57"/>
  <c r="AJ69" i="57"/>
  <c r="AB69" i="57"/>
  <c r="BB69" i="57"/>
  <c r="AI69" i="57"/>
  <c r="AZ69" i="57"/>
  <c r="AW69" i="57"/>
  <c r="AG69" i="57"/>
  <c r="AA69" i="57"/>
  <c r="AL69" i="57"/>
  <c r="AU69" i="57"/>
  <c r="AP77" i="57"/>
  <c r="AM77" i="57"/>
  <c r="AF77" i="57"/>
  <c r="AC77" i="57"/>
  <c r="AT77" i="57"/>
  <c r="AR77" i="57"/>
  <c r="AQ77" i="57"/>
  <c r="AE77" i="57"/>
  <c r="AH77" i="57"/>
  <c r="BA77" i="57"/>
  <c r="AO77" i="57"/>
  <c r="AS77" i="57"/>
  <c r="AX77" i="57"/>
  <c r="AY77" i="57"/>
  <c r="AN77" i="57"/>
  <c r="AV77" i="57"/>
  <c r="AD77" i="57"/>
  <c r="AG77" i="57"/>
  <c r="AL77" i="57"/>
  <c r="BB77" i="57"/>
  <c r="AU77" i="57"/>
  <c r="AW77" i="57"/>
  <c r="AJ77" i="57"/>
  <c r="AA77" i="57"/>
  <c r="Z77" i="57"/>
  <c r="AZ77" i="57"/>
  <c r="AB77" i="57"/>
  <c r="AI77" i="57"/>
  <c r="AK77" i="57"/>
  <c r="AS85" i="57"/>
  <c r="AE85" i="57"/>
  <c r="AO85" i="57"/>
  <c r="AQ85" i="57"/>
  <c r="AT85" i="57"/>
  <c r="AH85" i="57"/>
  <c r="AN85" i="57"/>
  <c r="AM85" i="57"/>
  <c r="AR85" i="57"/>
  <c r="AF85" i="57"/>
  <c r="BA85" i="57"/>
  <c r="AY85" i="57"/>
  <c r="AX85" i="57"/>
  <c r="AC85" i="57"/>
  <c r="AD85" i="57"/>
  <c r="AP85" i="57"/>
  <c r="AV85" i="57"/>
  <c r="AU85" i="57"/>
  <c r="AA85" i="57"/>
  <c r="Z85" i="57"/>
  <c r="AB85" i="57"/>
  <c r="AI85" i="57"/>
  <c r="AG85" i="57"/>
  <c r="AZ85" i="57"/>
  <c r="BB85" i="57"/>
  <c r="AW85" i="57"/>
  <c r="AK85" i="57"/>
  <c r="AJ85" i="57"/>
  <c r="AL85" i="57"/>
  <c r="AB100" i="57"/>
  <c r="AR100" i="57"/>
  <c r="AW100" i="57"/>
  <c r="AI100" i="57"/>
  <c r="AH100" i="57"/>
  <c r="AJ100" i="57"/>
  <c r="AK100" i="57"/>
  <c r="BA100" i="57"/>
  <c r="AM100" i="57"/>
  <c r="AC100" i="57"/>
  <c r="AY100" i="57"/>
  <c r="AG100" i="57"/>
  <c r="BB100" i="57"/>
  <c r="AO100" i="57"/>
  <c r="AV100" i="57"/>
  <c r="AD100" i="57"/>
  <c r="AA100" i="57"/>
  <c r="AU100" i="57"/>
  <c r="AT100" i="57"/>
  <c r="AZ100" i="57"/>
  <c r="Z100" i="57"/>
  <c r="AP100" i="57"/>
  <c r="AE100" i="57"/>
  <c r="AX100" i="57"/>
  <c r="AS100" i="57"/>
  <c r="AQ100" i="57"/>
  <c r="AL100" i="57"/>
  <c r="AF100" i="57"/>
  <c r="AN100" i="57"/>
  <c r="AJ116" i="57"/>
  <c r="AK116" i="57"/>
  <c r="AL116" i="57"/>
  <c r="AC116" i="57"/>
  <c r="AU116" i="57"/>
  <c r="AR116" i="57"/>
  <c r="AF116" i="57"/>
  <c r="AS116" i="57"/>
  <c r="AE116" i="57"/>
  <c r="Z116" i="57"/>
  <c r="AG116" i="57"/>
  <c r="BB116" i="57"/>
  <c r="AX116" i="57"/>
  <c r="AY116" i="57"/>
  <c r="AZ116" i="57"/>
  <c r="AI116" i="57"/>
  <c r="AQ116" i="57"/>
  <c r="AT116" i="57"/>
  <c r="AM116" i="57"/>
  <c r="AD116" i="57"/>
  <c r="BA116" i="57"/>
  <c r="AW116" i="57"/>
  <c r="AN116" i="57"/>
  <c r="AB116" i="57"/>
  <c r="AP116" i="57"/>
  <c r="AH116" i="57"/>
  <c r="AO116" i="57"/>
  <c r="AV116" i="57"/>
  <c r="AA116" i="57"/>
  <c r="E43" i="34"/>
  <c r="E55" i="55"/>
  <c r="E55" i="34" s="1"/>
  <c r="E49" i="55"/>
  <c r="E49" i="34" s="1"/>
  <c r="E46" i="55"/>
  <c r="E46" i="34" s="1"/>
  <c r="E40" i="55"/>
  <c r="E40" i="34" s="1"/>
  <c r="E61" i="55"/>
  <c r="E58" i="55"/>
  <c r="E58" i="34" s="1"/>
  <c r="E59" i="34" s="1"/>
  <c r="E52" i="55"/>
  <c r="J106" i="57"/>
  <c r="AA89" i="55"/>
  <c r="AA89" i="34" s="1"/>
  <c r="AI89" i="55"/>
  <c r="AI89" i="34" s="1"/>
  <c r="AQ89" i="55"/>
  <c r="AQ89" i="34" s="1"/>
  <c r="AY89" i="55"/>
  <c r="AY89" i="34" s="1"/>
  <c r="AB89" i="55"/>
  <c r="AB89" i="34" s="1"/>
  <c r="AJ89" i="55"/>
  <c r="AJ89" i="34" s="1"/>
  <c r="AR89" i="55"/>
  <c r="AR89" i="34" s="1"/>
  <c r="AZ89" i="55"/>
  <c r="AZ89" i="34" s="1"/>
  <c r="AC89" i="55"/>
  <c r="AC89" i="34" s="1"/>
  <c r="AK89" i="55"/>
  <c r="AK89" i="34" s="1"/>
  <c r="AS89" i="55"/>
  <c r="AS89" i="34" s="1"/>
  <c r="BA89" i="55"/>
  <c r="BA89" i="34" s="1"/>
  <c r="AD89" i="55"/>
  <c r="AD89" i="34" s="1"/>
  <c r="AL89" i="55"/>
  <c r="AL89" i="34" s="1"/>
  <c r="AT89" i="55"/>
  <c r="AT89" i="34" s="1"/>
  <c r="BB89" i="55"/>
  <c r="BB89" i="34" s="1"/>
  <c r="AE89" i="55"/>
  <c r="AE89" i="34" s="1"/>
  <c r="AM89" i="55"/>
  <c r="AM89" i="34" s="1"/>
  <c r="AU89" i="55"/>
  <c r="AU89" i="34" s="1"/>
  <c r="AF89" i="55"/>
  <c r="AF89" i="34" s="1"/>
  <c r="AN89" i="55"/>
  <c r="AN89" i="34" s="1"/>
  <c r="AV89" i="55"/>
  <c r="AV89" i="34" s="1"/>
  <c r="AG89" i="55"/>
  <c r="AG89" i="34" s="1"/>
  <c r="AO89" i="55"/>
  <c r="AO89" i="34" s="1"/>
  <c r="AW89" i="55"/>
  <c r="AW89" i="34" s="1"/>
  <c r="Z89" i="55"/>
  <c r="Z89" i="34" s="1"/>
  <c r="AH89" i="55"/>
  <c r="AH89" i="34" s="1"/>
  <c r="AP89" i="55"/>
  <c r="AP89" i="34" s="1"/>
  <c r="AX89" i="55"/>
  <c r="AX89" i="34" s="1"/>
  <c r="V106" i="55"/>
  <c r="AD104" i="55"/>
  <c r="AL104" i="55"/>
  <c r="AT104" i="55"/>
  <c r="BB104" i="55"/>
  <c r="AG105" i="55"/>
  <c r="AO105" i="55"/>
  <c r="AW105" i="55"/>
  <c r="AB106" i="55"/>
  <c r="AJ106" i="55"/>
  <c r="AR106" i="55"/>
  <c r="AZ106" i="55"/>
  <c r="Z104" i="55"/>
  <c r="AH104" i="55"/>
  <c r="AP104" i="55"/>
  <c r="AX104" i="55"/>
  <c r="AC105" i="55"/>
  <c r="AK105" i="55"/>
  <c r="AS105" i="55"/>
  <c r="BA105" i="55"/>
  <c r="AF106" i="55"/>
  <c r="AN106" i="55"/>
  <c r="AV106" i="55"/>
  <c r="AE104" i="55"/>
  <c r="AO104" i="55"/>
  <c r="AZ104" i="55"/>
  <c r="AH105" i="55"/>
  <c r="AR105" i="55"/>
  <c r="Z106" i="55"/>
  <c r="AK106" i="55"/>
  <c r="AU106" i="55"/>
  <c r="AF104" i="55"/>
  <c r="AQ104" i="55"/>
  <c r="BA104" i="55"/>
  <c r="AI105" i="55"/>
  <c r="AT105" i="55"/>
  <c r="AA106" i="55"/>
  <c r="AL106" i="55"/>
  <c r="AW106" i="55"/>
  <c r="AG104" i="55"/>
  <c r="AR104" i="55"/>
  <c r="Z105" i="55"/>
  <c r="AJ105" i="55"/>
  <c r="AU105" i="55"/>
  <c r="AC106" i="55"/>
  <c r="AM106" i="55"/>
  <c r="AX106" i="55"/>
  <c r="AI104" i="55"/>
  <c r="AS104" i="55"/>
  <c r="AA105" i="55"/>
  <c r="AL105" i="55"/>
  <c r="AV105" i="55"/>
  <c r="AD106" i="55"/>
  <c r="AO106" i="55"/>
  <c r="AY106" i="55"/>
  <c r="AJ104" i="55"/>
  <c r="AU104" i="55"/>
  <c r="AB105" i="55"/>
  <c r="AM105" i="55"/>
  <c r="AX105" i="55"/>
  <c r="AE106" i="55"/>
  <c r="AP106" i="55"/>
  <c r="BA106" i="55"/>
  <c r="AA104" i="55"/>
  <c r="AK104" i="55"/>
  <c r="AV104" i="55"/>
  <c r="AD105" i="55"/>
  <c r="AN105" i="55"/>
  <c r="AY105" i="55"/>
  <c r="AG106" i="55"/>
  <c r="AQ106" i="55"/>
  <c r="BB106" i="55"/>
  <c r="AB104" i="55"/>
  <c r="AM104" i="55"/>
  <c r="AW104" i="55"/>
  <c r="AE105" i="55"/>
  <c r="AP105" i="55"/>
  <c r="AZ105" i="55"/>
  <c r="AH106" i="55"/>
  <c r="AS106" i="55"/>
  <c r="AC104" i="55"/>
  <c r="AN104" i="55"/>
  <c r="AY104" i="55"/>
  <c r="AF105" i="55"/>
  <c r="AQ105" i="55"/>
  <c r="BB105" i="55"/>
  <c r="AI106" i="55"/>
  <c r="AT106" i="55"/>
  <c r="AB68" i="55"/>
  <c r="AB68" i="34" s="1"/>
  <c r="AJ68" i="55"/>
  <c r="AJ68" i="34" s="1"/>
  <c r="AR68" i="55"/>
  <c r="AR68" i="34" s="1"/>
  <c r="AZ68" i="55"/>
  <c r="AZ68" i="34" s="1"/>
  <c r="AC68" i="55"/>
  <c r="AC68" i="34" s="1"/>
  <c r="AK68" i="55"/>
  <c r="AK68" i="34" s="1"/>
  <c r="AS68" i="55"/>
  <c r="AS68" i="34" s="1"/>
  <c r="BA68" i="55"/>
  <c r="BA68" i="34" s="1"/>
  <c r="AD68" i="55"/>
  <c r="AD68" i="34" s="1"/>
  <c r="AL68" i="55"/>
  <c r="AL68" i="34" s="1"/>
  <c r="AT68" i="55"/>
  <c r="AT68" i="34" s="1"/>
  <c r="BB68" i="55"/>
  <c r="BB68" i="34" s="1"/>
  <c r="AE68" i="55"/>
  <c r="AE68" i="34" s="1"/>
  <c r="AM68" i="55"/>
  <c r="AM68" i="34" s="1"/>
  <c r="AU68" i="55"/>
  <c r="AU68" i="34" s="1"/>
  <c r="Z68" i="55"/>
  <c r="Z68" i="34" s="1"/>
  <c r="AH68" i="55"/>
  <c r="AH68" i="34" s="1"/>
  <c r="AP68" i="55"/>
  <c r="AP68" i="34" s="1"/>
  <c r="AX68" i="55"/>
  <c r="AX68" i="34" s="1"/>
  <c r="AA68" i="55"/>
  <c r="AA68" i="34" s="1"/>
  <c r="AI68" i="55"/>
  <c r="AI68" i="34" s="1"/>
  <c r="AQ68" i="55"/>
  <c r="AQ68" i="34" s="1"/>
  <c r="AY68" i="55"/>
  <c r="AY68" i="34" s="1"/>
  <c r="AG68" i="55"/>
  <c r="AG68" i="34" s="1"/>
  <c r="AO68" i="55"/>
  <c r="AO68" i="34" s="1"/>
  <c r="AW68" i="55"/>
  <c r="AW68" i="34" s="1"/>
  <c r="AV68" i="55"/>
  <c r="AV68" i="34" s="1"/>
  <c r="AN68" i="55"/>
  <c r="AN68" i="34" s="1"/>
  <c r="AF68" i="55"/>
  <c r="AF68" i="34" s="1"/>
  <c r="AB76" i="55"/>
  <c r="AJ76" i="55"/>
  <c r="AR76" i="55"/>
  <c r="AZ76" i="55"/>
  <c r="AC76" i="55"/>
  <c r="AK76" i="55"/>
  <c r="AS76" i="55"/>
  <c r="BA76" i="55"/>
  <c r="AD76" i="55"/>
  <c r="AL76" i="55"/>
  <c r="AT76" i="55"/>
  <c r="BB76" i="55"/>
  <c r="AE76" i="55"/>
  <c r="AM76" i="55"/>
  <c r="AU76" i="55"/>
  <c r="Z76" i="55"/>
  <c r="AH76" i="55"/>
  <c r="AP76" i="55"/>
  <c r="AX76" i="55"/>
  <c r="AA76" i="55"/>
  <c r="AI76" i="55"/>
  <c r="AQ76" i="55"/>
  <c r="AY76" i="55"/>
  <c r="AW76" i="55"/>
  <c r="AG76" i="55"/>
  <c r="AO76" i="55"/>
  <c r="AV76" i="55"/>
  <c r="AN76" i="55"/>
  <c r="AF76" i="55"/>
  <c r="AB84" i="55"/>
  <c r="AB84" i="34" s="1"/>
  <c r="AJ84" i="55"/>
  <c r="AJ84" i="34" s="1"/>
  <c r="AR84" i="55"/>
  <c r="AR84" i="34" s="1"/>
  <c r="AZ84" i="55"/>
  <c r="AZ84" i="34" s="1"/>
  <c r="AC84" i="55"/>
  <c r="AC84" i="34" s="1"/>
  <c r="AK84" i="55"/>
  <c r="AK84" i="34" s="1"/>
  <c r="AS84" i="55"/>
  <c r="AS84" i="34" s="1"/>
  <c r="BA84" i="55"/>
  <c r="BA84" i="34" s="1"/>
  <c r="AD84" i="55"/>
  <c r="AD84" i="34" s="1"/>
  <c r="AL84" i="55"/>
  <c r="AL84" i="34" s="1"/>
  <c r="AT84" i="55"/>
  <c r="AT84" i="34" s="1"/>
  <c r="BB84" i="55"/>
  <c r="BB84" i="34" s="1"/>
  <c r="AE84" i="55"/>
  <c r="AE84" i="34" s="1"/>
  <c r="AM84" i="55"/>
  <c r="AM84" i="34" s="1"/>
  <c r="AU84" i="55"/>
  <c r="AU84" i="34" s="1"/>
  <c r="AF84" i="55"/>
  <c r="AF84" i="34" s="1"/>
  <c r="AN84" i="55"/>
  <c r="AN84" i="34" s="1"/>
  <c r="AV84" i="55"/>
  <c r="AV84" i="34" s="1"/>
  <c r="AG84" i="55"/>
  <c r="AG84" i="34" s="1"/>
  <c r="AO84" i="55"/>
  <c r="AO84" i="34" s="1"/>
  <c r="AW84" i="55"/>
  <c r="AW84" i="34" s="1"/>
  <c r="Z84" i="55"/>
  <c r="Z84" i="34" s="1"/>
  <c r="AH84" i="55"/>
  <c r="AH84" i="34" s="1"/>
  <c r="AP84" i="55"/>
  <c r="AP84" i="34" s="1"/>
  <c r="AX84" i="55"/>
  <c r="AX84" i="34" s="1"/>
  <c r="AA84" i="55"/>
  <c r="AA84" i="34" s="1"/>
  <c r="AI84" i="55"/>
  <c r="AI84" i="34" s="1"/>
  <c r="AQ84" i="55"/>
  <c r="AQ84" i="34" s="1"/>
  <c r="AY84" i="55"/>
  <c r="AY84" i="34" s="1"/>
  <c r="AR99" i="55"/>
  <c r="AR99" i="34" s="1"/>
  <c r="AR107" i="34" s="1"/>
  <c r="AB99" i="55"/>
  <c r="AB99" i="34" s="1"/>
  <c r="AB107" i="34" s="1"/>
  <c r="AH99" i="55"/>
  <c r="AH99" i="34" s="1"/>
  <c r="AH107" i="34" s="1"/>
  <c r="AV99" i="55"/>
  <c r="AV99" i="34" s="1"/>
  <c r="AV107" i="34" s="1"/>
  <c r="AJ99" i="55"/>
  <c r="AJ99" i="34" s="1"/>
  <c r="AJ107" i="34" s="1"/>
  <c r="AX99" i="55"/>
  <c r="AX99" i="34" s="1"/>
  <c r="AX107" i="34" s="1"/>
  <c r="AK99" i="55"/>
  <c r="AK99" i="34" s="1"/>
  <c r="AK107" i="34" s="1"/>
  <c r="AZ99" i="55"/>
  <c r="AZ99" i="34" s="1"/>
  <c r="AZ107" i="34" s="1"/>
  <c r="AN99" i="55"/>
  <c r="AN99" i="34" s="1"/>
  <c r="AN107" i="34" s="1"/>
  <c r="Z99" i="55"/>
  <c r="Z99" i="34" s="1"/>
  <c r="Z107" i="34" s="1"/>
  <c r="AO99" i="55"/>
  <c r="AO99" i="34" s="1"/>
  <c r="AO107" i="34" s="1"/>
  <c r="AC99" i="55"/>
  <c r="AC99" i="34" s="1"/>
  <c r="AC107" i="34" s="1"/>
  <c r="AP99" i="55"/>
  <c r="AP99" i="34" s="1"/>
  <c r="AP107" i="34" s="1"/>
  <c r="AD99" i="55"/>
  <c r="AD99" i="34" s="1"/>
  <c r="AD107" i="34" s="1"/>
  <c r="AF99" i="55"/>
  <c r="AF99" i="34" s="1"/>
  <c r="AF107" i="34" s="1"/>
  <c r="AT99" i="55"/>
  <c r="AT99" i="34" s="1"/>
  <c r="AT107" i="34" s="1"/>
  <c r="AE99" i="55"/>
  <c r="AE99" i="34" s="1"/>
  <c r="AE107" i="34" s="1"/>
  <c r="AL99" i="55"/>
  <c r="AL99" i="34" s="1"/>
  <c r="AL107" i="34" s="1"/>
  <c r="AY99" i="55"/>
  <c r="AY99" i="34" s="1"/>
  <c r="AY107" i="34" s="1"/>
  <c r="BA99" i="55"/>
  <c r="BA99" i="34" s="1"/>
  <c r="BA107" i="34" s="1"/>
  <c r="AU99" i="55"/>
  <c r="AU99" i="34" s="1"/>
  <c r="AU107" i="34" s="1"/>
  <c r="AG99" i="55"/>
  <c r="AG99" i="34" s="1"/>
  <c r="AG107" i="34" s="1"/>
  <c r="AQ99" i="55"/>
  <c r="AQ99" i="34" s="1"/>
  <c r="AQ107" i="34" s="1"/>
  <c r="AS99" i="55"/>
  <c r="AS99" i="34" s="1"/>
  <c r="AS107" i="34" s="1"/>
  <c r="AA99" i="55"/>
  <c r="AA99" i="34" s="1"/>
  <c r="AA107" i="34" s="1"/>
  <c r="BB99" i="55"/>
  <c r="BB99" i="34" s="1"/>
  <c r="BB107" i="34" s="1"/>
  <c r="AI99" i="55"/>
  <c r="AI99" i="34" s="1"/>
  <c r="AI107" i="34" s="1"/>
  <c r="AW99" i="55"/>
  <c r="AW99" i="34" s="1"/>
  <c r="AW107" i="34" s="1"/>
  <c r="AM99" i="55"/>
  <c r="AM99" i="34" s="1"/>
  <c r="AM107" i="34" s="1"/>
  <c r="AB115" i="55"/>
  <c r="AL115" i="55"/>
  <c r="AW115" i="55"/>
  <c r="AC115" i="55"/>
  <c r="AN115" i="55"/>
  <c r="AD115" i="55"/>
  <c r="AO115" i="55"/>
  <c r="AZ115" i="55"/>
  <c r="AF115" i="55"/>
  <c r="AG115" i="55"/>
  <c r="AR115" i="55"/>
  <c r="BB115" i="55"/>
  <c r="AH115" i="55"/>
  <c r="AS115" i="55"/>
  <c r="AJ115" i="55"/>
  <c r="AT115" i="55"/>
  <c r="AV115" i="55"/>
  <c r="AY115" i="55"/>
  <c r="Z115" i="55"/>
  <c r="AQ115" i="55"/>
  <c r="AX115" i="55"/>
  <c r="AI115" i="55"/>
  <c r="AU115" i="55"/>
  <c r="BA115" i="55"/>
  <c r="AM115" i="55"/>
  <c r="AA115" i="55"/>
  <c r="AP115" i="55"/>
  <c r="AE115" i="55"/>
  <c r="AK115" i="55"/>
  <c r="AC71" i="55"/>
  <c r="AC71" i="34" s="1"/>
  <c r="AK71" i="55"/>
  <c r="AK71" i="34" s="1"/>
  <c r="AS71" i="55"/>
  <c r="AS71" i="34" s="1"/>
  <c r="BA71" i="55"/>
  <c r="BA71" i="34" s="1"/>
  <c r="AD71" i="55"/>
  <c r="AD71" i="34" s="1"/>
  <c r="AL71" i="55"/>
  <c r="AL71" i="34" s="1"/>
  <c r="AT71" i="55"/>
  <c r="AT71" i="34" s="1"/>
  <c r="BB71" i="55"/>
  <c r="BB71" i="34" s="1"/>
  <c r="AE71" i="55"/>
  <c r="AE71" i="34" s="1"/>
  <c r="AM71" i="55"/>
  <c r="AM71" i="34" s="1"/>
  <c r="AU71" i="55"/>
  <c r="AU71" i="34" s="1"/>
  <c r="AG71" i="55"/>
  <c r="AG71" i="34" s="1"/>
  <c r="AO71" i="55"/>
  <c r="AO71" i="34" s="1"/>
  <c r="AW71" i="55"/>
  <c r="AW71" i="34" s="1"/>
  <c r="AA71" i="55"/>
  <c r="AA71" i="34" s="1"/>
  <c r="AI71" i="55"/>
  <c r="AI71" i="34" s="1"/>
  <c r="AQ71" i="55"/>
  <c r="AQ71" i="34" s="1"/>
  <c r="AY71" i="55"/>
  <c r="AY71" i="34" s="1"/>
  <c r="AB71" i="55"/>
  <c r="AB71" i="34" s="1"/>
  <c r="AJ71" i="55"/>
  <c r="AJ71" i="34" s="1"/>
  <c r="AR71" i="55"/>
  <c r="AR71" i="34" s="1"/>
  <c r="AZ71" i="55"/>
  <c r="AZ71" i="34" s="1"/>
  <c r="Z71" i="55"/>
  <c r="Z71" i="34" s="1"/>
  <c r="AH71" i="55"/>
  <c r="AH71" i="34" s="1"/>
  <c r="AP71" i="55"/>
  <c r="AP71" i="34" s="1"/>
  <c r="AX71" i="55"/>
  <c r="AX71" i="34" s="1"/>
  <c r="AN71" i="55"/>
  <c r="AN71" i="34" s="1"/>
  <c r="AV71" i="55"/>
  <c r="AV71" i="34" s="1"/>
  <c r="AF71" i="55"/>
  <c r="AF71" i="34" s="1"/>
  <c r="AC79" i="55"/>
  <c r="AK79" i="55"/>
  <c r="AS79" i="55"/>
  <c r="BA79" i="55"/>
  <c r="AD79" i="55"/>
  <c r="AL79" i="55"/>
  <c r="AT79" i="55"/>
  <c r="BB79" i="55"/>
  <c r="AE79" i="55"/>
  <c r="AM79" i="55"/>
  <c r="AU79" i="55"/>
  <c r="AG79" i="55"/>
  <c r="AO79" i="55"/>
  <c r="AW79" i="55"/>
  <c r="Z79" i="55"/>
  <c r="AH79" i="55"/>
  <c r="AP79" i="55"/>
  <c r="AX79" i="55"/>
  <c r="AA79" i="55"/>
  <c r="AI79" i="55"/>
  <c r="AQ79" i="55"/>
  <c r="AY79" i="55"/>
  <c r="AB79" i="55"/>
  <c r="AJ79" i="55"/>
  <c r="AR79" i="55"/>
  <c r="AZ79" i="55"/>
  <c r="AV79" i="55"/>
  <c r="AN79" i="55"/>
  <c r="AF79" i="55"/>
  <c r="AC87" i="55"/>
  <c r="AC87" i="34" s="1"/>
  <c r="AK87" i="55"/>
  <c r="AK87" i="34" s="1"/>
  <c r="AS87" i="55"/>
  <c r="AS87" i="34" s="1"/>
  <c r="BA87" i="55"/>
  <c r="BA87" i="34" s="1"/>
  <c r="AD87" i="55"/>
  <c r="AD87" i="34" s="1"/>
  <c r="AL87" i="55"/>
  <c r="AL87" i="34" s="1"/>
  <c r="AT87" i="55"/>
  <c r="AT87" i="34" s="1"/>
  <c r="BB87" i="55"/>
  <c r="BB87" i="34" s="1"/>
  <c r="AE87" i="55"/>
  <c r="AE87" i="34" s="1"/>
  <c r="AM87" i="55"/>
  <c r="AM87" i="34" s="1"/>
  <c r="AU87" i="55"/>
  <c r="AU87" i="34" s="1"/>
  <c r="AG87" i="55"/>
  <c r="AG87" i="34" s="1"/>
  <c r="AO87" i="55"/>
  <c r="AO87" i="34" s="1"/>
  <c r="AW87" i="55"/>
  <c r="AW87" i="34" s="1"/>
  <c r="Z87" i="55"/>
  <c r="Z87" i="34" s="1"/>
  <c r="AH87" i="55"/>
  <c r="AH87" i="34" s="1"/>
  <c r="AP87" i="55"/>
  <c r="AP87" i="34" s="1"/>
  <c r="AX87" i="55"/>
  <c r="AX87" i="34" s="1"/>
  <c r="AA87" i="55"/>
  <c r="AA87" i="34" s="1"/>
  <c r="AI87" i="55"/>
  <c r="AI87" i="34" s="1"/>
  <c r="AQ87" i="55"/>
  <c r="AQ87" i="34" s="1"/>
  <c r="AY87" i="55"/>
  <c r="AY87" i="34" s="1"/>
  <c r="AB87" i="55"/>
  <c r="AB87" i="34" s="1"/>
  <c r="AJ87" i="55"/>
  <c r="AJ87" i="34" s="1"/>
  <c r="AR87" i="55"/>
  <c r="AR87" i="34" s="1"/>
  <c r="AZ87" i="55"/>
  <c r="AZ87" i="34" s="1"/>
  <c r="AN87" i="55"/>
  <c r="AN87" i="34" s="1"/>
  <c r="AF87" i="55"/>
  <c r="AF87" i="34" s="1"/>
  <c r="AV87" i="55"/>
  <c r="AV87" i="34" s="1"/>
  <c r="AF102" i="55"/>
  <c r="AF102" i="34" s="1"/>
  <c r="AN102" i="55"/>
  <c r="AN102" i="34" s="1"/>
  <c r="AV102" i="55"/>
  <c r="AV102" i="34" s="1"/>
  <c r="AB102" i="55"/>
  <c r="AB102" i="34" s="1"/>
  <c r="AJ102" i="55"/>
  <c r="AJ102" i="34" s="1"/>
  <c r="AR102" i="55"/>
  <c r="AR102" i="34" s="1"/>
  <c r="AZ102" i="55"/>
  <c r="AZ102" i="34" s="1"/>
  <c r="AI102" i="55"/>
  <c r="AI102" i="34" s="1"/>
  <c r="AT102" i="55"/>
  <c r="AT102" i="34" s="1"/>
  <c r="Z102" i="55"/>
  <c r="Z102" i="34" s="1"/>
  <c r="AA102" i="55"/>
  <c r="AA102" i="34" s="1"/>
  <c r="AL102" i="55"/>
  <c r="AL102" i="34" s="1"/>
  <c r="AW102" i="55"/>
  <c r="AW102" i="34" s="1"/>
  <c r="AX102" i="55"/>
  <c r="AX102" i="34" s="1"/>
  <c r="AD102" i="55"/>
  <c r="AD102" i="34" s="1"/>
  <c r="AO102" i="55"/>
  <c r="AO102" i="34" s="1"/>
  <c r="AY102" i="55"/>
  <c r="AY102" i="34" s="1"/>
  <c r="AE102" i="55"/>
  <c r="AE102" i="34" s="1"/>
  <c r="AP102" i="55"/>
  <c r="AP102" i="34" s="1"/>
  <c r="BA102" i="55"/>
  <c r="BA102" i="34" s="1"/>
  <c r="AG102" i="55"/>
  <c r="AG102" i="34" s="1"/>
  <c r="AQ102" i="55"/>
  <c r="AQ102" i="34" s="1"/>
  <c r="BB102" i="55"/>
  <c r="BB102" i="34" s="1"/>
  <c r="AH102" i="55"/>
  <c r="AH102" i="34" s="1"/>
  <c r="AM102" i="55"/>
  <c r="AM102" i="34" s="1"/>
  <c r="AK102" i="55"/>
  <c r="AK102" i="34" s="1"/>
  <c r="AS102" i="55"/>
  <c r="AS102" i="34" s="1"/>
  <c r="AU102" i="55"/>
  <c r="AU102" i="34" s="1"/>
  <c r="AC102" i="55"/>
  <c r="AC102" i="34" s="1"/>
  <c r="AD74" i="55"/>
  <c r="AD74" i="34" s="1"/>
  <c r="AL74" i="55"/>
  <c r="AL74" i="34" s="1"/>
  <c r="AT74" i="55"/>
  <c r="AT74" i="34" s="1"/>
  <c r="BB74" i="55"/>
  <c r="BB74" i="34" s="1"/>
  <c r="AE74" i="55"/>
  <c r="AE74" i="34" s="1"/>
  <c r="AM74" i="55"/>
  <c r="AM74" i="34" s="1"/>
  <c r="AU74" i="55"/>
  <c r="AU74" i="34" s="1"/>
  <c r="AG74" i="55"/>
  <c r="AG74" i="34" s="1"/>
  <c r="AO74" i="55"/>
  <c r="AO74" i="34" s="1"/>
  <c r="AW74" i="55"/>
  <c r="AW74" i="34" s="1"/>
  <c r="Z74" i="55"/>
  <c r="Z74" i="34" s="1"/>
  <c r="AH74" i="55"/>
  <c r="AH74" i="34" s="1"/>
  <c r="AP74" i="55"/>
  <c r="AP74" i="34" s="1"/>
  <c r="AX74" i="55"/>
  <c r="AX74" i="34" s="1"/>
  <c r="AB74" i="55"/>
  <c r="AB74" i="34" s="1"/>
  <c r="AJ74" i="55"/>
  <c r="AJ74" i="34" s="1"/>
  <c r="AR74" i="55"/>
  <c r="AR74" i="34" s="1"/>
  <c r="AZ74" i="55"/>
  <c r="AZ74" i="34" s="1"/>
  <c r="AC74" i="55"/>
  <c r="AC74" i="34" s="1"/>
  <c r="AK74" i="55"/>
  <c r="AK74" i="34" s="1"/>
  <c r="AS74" i="55"/>
  <c r="AS74" i="34" s="1"/>
  <c r="BA74" i="55"/>
  <c r="BA74" i="34" s="1"/>
  <c r="AQ74" i="55"/>
  <c r="AQ74" i="34" s="1"/>
  <c r="AY74" i="55"/>
  <c r="AY74" i="34" s="1"/>
  <c r="AA74" i="55"/>
  <c r="AA74" i="34" s="1"/>
  <c r="AI74" i="55"/>
  <c r="AI74" i="34" s="1"/>
  <c r="AV74" i="55"/>
  <c r="AV74" i="34" s="1"/>
  <c r="AN74" i="55"/>
  <c r="AN74" i="34" s="1"/>
  <c r="AF74" i="55"/>
  <c r="AF74" i="34" s="1"/>
  <c r="AD82" i="55"/>
  <c r="AL82" i="55"/>
  <c r="AT82" i="55"/>
  <c r="BB82" i="55"/>
  <c r="AE82" i="55"/>
  <c r="AM82" i="55"/>
  <c r="AU82" i="55"/>
  <c r="AG82" i="55"/>
  <c r="AO82" i="55"/>
  <c r="AW82" i="55"/>
  <c r="Z82" i="55"/>
  <c r="AH82" i="55"/>
  <c r="AP82" i="55"/>
  <c r="AX82" i="55"/>
  <c r="AA82" i="55"/>
  <c r="AI82" i="55"/>
  <c r="AQ82" i="55"/>
  <c r="AY82" i="55"/>
  <c r="AB82" i="55"/>
  <c r="AJ82" i="55"/>
  <c r="AR82" i="55"/>
  <c r="AZ82" i="55"/>
  <c r="AC82" i="55"/>
  <c r="AK82" i="55"/>
  <c r="AS82" i="55"/>
  <c r="BA82" i="55"/>
  <c r="AV82" i="55"/>
  <c r="AN82" i="55"/>
  <c r="AF82" i="55"/>
  <c r="AD90" i="55"/>
  <c r="AD90" i="34" s="1"/>
  <c r="AL90" i="55"/>
  <c r="AL90" i="34" s="1"/>
  <c r="AT90" i="55"/>
  <c r="AT90" i="34" s="1"/>
  <c r="BB90" i="55"/>
  <c r="BB90" i="34" s="1"/>
  <c r="AE90" i="55"/>
  <c r="AE90" i="34" s="1"/>
  <c r="AM90" i="55"/>
  <c r="AM90" i="34" s="1"/>
  <c r="AU90" i="55"/>
  <c r="AU90" i="34" s="1"/>
  <c r="AF90" i="55"/>
  <c r="AF90" i="34" s="1"/>
  <c r="AN90" i="55"/>
  <c r="AN90" i="34" s="1"/>
  <c r="AV90" i="55"/>
  <c r="AV90" i="34" s="1"/>
  <c r="AG90" i="55"/>
  <c r="AG90" i="34" s="1"/>
  <c r="AO90" i="55"/>
  <c r="AO90" i="34" s="1"/>
  <c r="AW90" i="55"/>
  <c r="AW90" i="34" s="1"/>
  <c r="Z90" i="55"/>
  <c r="Z90" i="34" s="1"/>
  <c r="AH90" i="55"/>
  <c r="AH90" i="34" s="1"/>
  <c r="AP90" i="55"/>
  <c r="AP90" i="34" s="1"/>
  <c r="AX90" i="55"/>
  <c r="AX90" i="34" s="1"/>
  <c r="AA90" i="55"/>
  <c r="AA90" i="34" s="1"/>
  <c r="AI90" i="55"/>
  <c r="AI90" i="34" s="1"/>
  <c r="AQ90" i="55"/>
  <c r="AQ90" i="34" s="1"/>
  <c r="AY90" i="55"/>
  <c r="AY90" i="34" s="1"/>
  <c r="AB90" i="55"/>
  <c r="AB90" i="34" s="1"/>
  <c r="AJ90" i="55"/>
  <c r="AJ90" i="34" s="1"/>
  <c r="AR90" i="55"/>
  <c r="AR90" i="34" s="1"/>
  <c r="AZ90" i="55"/>
  <c r="AZ90" i="34" s="1"/>
  <c r="AC90" i="55"/>
  <c r="AC90" i="34" s="1"/>
  <c r="AK90" i="55"/>
  <c r="AK90" i="34" s="1"/>
  <c r="AS90" i="55"/>
  <c r="AS90" i="34" s="1"/>
  <c r="BA90" i="55"/>
  <c r="BA90" i="34" s="1"/>
  <c r="AF113" i="55"/>
  <c r="AF113" i="34" s="1"/>
  <c r="AQ113" i="55"/>
  <c r="AQ113" i="34" s="1"/>
  <c r="BB113" i="55"/>
  <c r="BB113" i="34" s="1"/>
  <c r="AR113" i="55"/>
  <c r="AR113" i="34" s="1"/>
  <c r="AI113" i="55"/>
  <c r="AI113" i="34" s="1"/>
  <c r="AT113" i="55"/>
  <c r="AT113" i="34" s="1"/>
  <c r="AJ113" i="55"/>
  <c r="AJ113" i="34" s="1"/>
  <c r="AA113" i="55"/>
  <c r="AA113" i="34" s="1"/>
  <c r="AL113" i="55"/>
  <c r="AL113" i="34" s="1"/>
  <c r="AV113" i="55"/>
  <c r="AV113" i="34" s="1"/>
  <c r="AB113" i="55"/>
  <c r="AB113" i="34" s="1"/>
  <c r="AM113" i="55"/>
  <c r="AM113" i="34" s="1"/>
  <c r="AX113" i="55"/>
  <c r="AX113" i="34" s="1"/>
  <c r="AD113" i="55"/>
  <c r="AD113" i="34" s="1"/>
  <c r="AN113" i="55"/>
  <c r="AN113" i="34" s="1"/>
  <c r="AY113" i="55"/>
  <c r="AY113" i="34" s="1"/>
  <c r="AZ113" i="55"/>
  <c r="AZ113" i="34" s="1"/>
  <c r="AW113" i="55"/>
  <c r="AW113" i="34" s="1"/>
  <c r="AC113" i="55"/>
  <c r="AC113" i="34" s="1"/>
  <c r="AE113" i="55"/>
  <c r="AE113" i="34" s="1"/>
  <c r="AO113" i="55"/>
  <c r="AO113" i="34" s="1"/>
  <c r="AG113" i="55"/>
  <c r="AG113" i="34" s="1"/>
  <c r="AP113" i="55"/>
  <c r="AP113" i="34" s="1"/>
  <c r="AH113" i="55"/>
  <c r="AH113" i="34" s="1"/>
  <c r="BA113" i="55"/>
  <c r="BA113" i="34" s="1"/>
  <c r="Z113" i="55"/>
  <c r="Z113" i="34" s="1"/>
  <c r="AS113" i="55"/>
  <c r="AS113" i="34" s="1"/>
  <c r="AU113" i="55"/>
  <c r="AU113" i="34" s="1"/>
  <c r="AK113" i="55"/>
  <c r="AK113" i="34" s="1"/>
  <c r="AE69" i="55"/>
  <c r="AE69" i="34" s="1"/>
  <c r="AM69" i="55"/>
  <c r="AM69" i="34" s="1"/>
  <c r="AU69" i="55"/>
  <c r="AU69" i="34" s="1"/>
  <c r="AG69" i="55"/>
  <c r="AG69" i="34" s="1"/>
  <c r="AO69" i="55"/>
  <c r="AO69" i="34" s="1"/>
  <c r="AW69" i="55"/>
  <c r="AW69" i="34" s="1"/>
  <c r="Z69" i="55"/>
  <c r="Z69" i="34" s="1"/>
  <c r="AH69" i="55"/>
  <c r="AH69" i="34" s="1"/>
  <c r="AP69" i="55"/>
  <c r="AP69" i="34" s="1"/>
  <c r="AX69" i="55"/>
  <c r="AX69" i="34" s="1"/>
  <c r="AA69" i="55"/>
  <c r="AA69" i="34" s="1"/>
  <c r="AI69" i="55"/>
  <c r="AI69" i="34" s="1"/>
  <c r="AQ69" i="55"/>
  <c r="AQ69" i="34" s="1"/>
  <c r="AY69" i="55"/>
  <c r="AY69" i="34" s="1"/>
  <c r="AC69" i="55"/>
  <c r="AC69" i="34" s="1"/>
  <c r="AK69" i="55"/>
  <c r="AK69" i="34" s="1"/>
  <c r="AS69" i="55"/>
  <c r="AS69" i="34" s="1"/>
  <c r="BA69" i="55"/>
  <c r="BA69" i="34" s="1"/>
  <c r="AD69" i="55"/>
  <c r="AD69" i="34" s="1"/>
  <c r="AL69" i="55"/>
  <c r="AL69" i="34" s="1"/>
  <c r="AT69" i="55"/>
  <c r="AT69" i="34" s="1"/>
  <c r="BB69" i="55"/>
  <c r="BB69" i="34" s="1"/>
  <c r="AB69" i="55"/>
  <c r="AB69" i="34" s="1"/>
  <c r="AJ69" i="55"/>
  <c r="AJ69" i="34" s="1"/>
  <c r="AR69" i="55"/>
  <c r="AR69" i="34" s="1"/>
  <c r="AZ69" i="55"/>
  <c r="AZ69" i="34" s="1"/>
  <c r="AN69" i="55"/>
  <c r="AN69" i="34" s="1"/>
  <c r="AF69" i="55"/>
  <c r="AF69" i="34" s="1"/>
  <c r="AV69" i="55"/>
  <c r="AV69" i="34" s="1"/>
  <c r="AE77" i="55"/>
  <c r="AE77" i="34" s="1"/>
  <c r="AM77" i="55"/>
  <c r="AM77" i="34" s="1"/>
  <c r="AU77" i="55"/>
  <c r="AU77" i="34" s="1"/>
  <c r="AG77" i="55"/>
  <c r="AG77" i="34" s="1"/>
  <c r="AO77" i="55"/>
  <c r="AO77" i="34" s="1"/>
  <c r="AW77" i="55"/>
  <c r="AW77" i="34" s="1"/>
  <c r="Z77" i="55"/>
  <c r="Z77" i="34" s="1"/>
  <c r="AH77" i="55"/>
  <c r="AH77" i="34" s="1"/>
  <c r="AP77" i="55"/>
  <c r="AP77" i="34" s="1"/>
  <c r="AA77" i="55"/>
  <c r="AA77" i="34" s="1"/>
  <c r="AI77" i="55"/>
  <c r="AI77" i="34" s="1"/>
  <c r="AQ77" i="55"/>
  <c r="AQ77" i="34" s="1"/>
  <c r="AC77" i="55"/>
  <c r="AC77" i="34" s="1"/>
  <c r="AK77" i="55"/>
  <c r="AK77" i="34" s="1"/>
  <c r="AS77" i="55"/>
  <c r="AS77" i="34" s="1"/>
  <c r="AD77" i="55"/>
  <c r="AD77" i="34" s="1"/>
  <c r="AL77" i="55"/>
  <c r="AL77" i="34" s="1"/>
  <c r="AT77" i="55"/>
  <c r="AT77" i="34" s="1"/>
  <c r="BB77" i="55"/>
  <c r="BB77" i="34" s="1"/>
  <c r="AB77" i="55"/>
  <c r="AB77" i="34" s="1"/>
  <c r="AJ77" i="55"/>
  <c r="AJ77" i="34" s="1"/>
  <c r="AR77" i="55"/>
  <c r="AR77" i="34" s="1"/>
  <c r="AX77" i="55"/>
  <c r="AX77" i="34" s="1"/>
  <c r="AY77" i="55"/>
  <c r="AY77" i="34" s="1"/>
  <c r="AZ77" i="55"/>
  <c r="AZ77" i="34" s="1"/>
  <c r="BA77" i="55"/>
  <c r="BA77" i="34" s="1"/>
  <c r="AV77" i="55"/>
  <c r="AV77" i="34" s="1"/>
  <c r="AN77" i="55"/>
  <c r="AN77" i="34" s="1"/>
  <c r="AF77" i="55"/>
  <c r="AF77" i="34" s="1"/>
  <c r="AE85" i="55"/>
  <c r="AM85" i="55"/>
  <c r="AU85" i="55"/>
  <c r="AF85" i="55"/>
  <c r="AN85" i="55"/>
  <c r="AV85" i="55"/>
  <c r="AG85" i="55"/>
  <c r="AO85" i="55"/>
  <c r="AW85" i="55"/>
  <c r="Z85" i="55"/>
  <c r="AH85" i="55"/>
  <c r="AP85" i="55"/>
  <c r="AX85" i="55"/>
  <c r="AA85" i="55"/>
  <c r="AI85" i="55"/>
  <c r="AQ85" i="55"/>
  <c r="AY85" i="55"/>
  <c r="AB85" i="55"/>
  <c r="AJ85" i="55"/>
  <c r="AR85" i="55"/>
  <c r="AZ85" i="55"/>
  <c r="AC85" i="55"/>
  <c r="AK85" i="55"/>
  <c r="AS85" i="55"/>
  <c r="BA85" i="55"/>
  <c r="AD85" i="55"/>
  <c r="AL85" i="55"/>
  <c r="AT85" i="55"/>
  <c r="BB85" i="55"/>
  <c r="AJ100" i="55"/>
  <c r="AZ100" i="55"/>
  <c r="AG100" i="55"/>
  <c r="AV100" i="55"/>
  <c r="AK100" i="55"/>
  <c r="AY100" i="55"/>
  <c r="AA100" i="55"/>
  <c r="AN100" i="55"/>
  <c r="AB100" i="55"/>
  <c r="AQ100" i="55"/>
  <c r="AR100" i="55"/>
  <c r="AF100" i="55"/>
  <c r="AO100" i="55"/>
  <c r="Z100" i="55"/>
  <c r="AE100" i="55"/>
  <c r="AD100" i="55"/>
  <c r="AS100" i="55"/>
  <c r="AM100" i="55"/>
  <c r="AI100" i="55"/>
  <c r="BA100" i="55"/>
  <c r="AL100" i="55"/>
  <c r="AX100" i="55"/>
  <c r="AU100" i="55"/>
  <c r="BB100" i="55"/>
  <c r="AW100" i="55"/>
  <c r="AP100" i="55"/>
  <c r="AC100" i="55"/>
  <c r="AH100" i="55"/>
  <c r="AT100" i="55"/>
  <c r="AE116" i="55"/>
  <c r="AE116" i="34" s="1"/>
  <c r="AO116" i="55"/>
  <c r="AO116" i="34" s="1"/>
  <c r="AZ116" i="55"/>
  <c r="AZ116" i="34" s="1"/>
  <c r="AF116" i="55"/>
  <c r="AF116" i="34" s="1"/>
  <c r="AQ116" i="55"/>
  <c r="AQ116" i="34" s="1"/>
  <c r="BA116" i="55"/>
  <c r="BA116" i="34" s="1"/>
  <c r="AG116" i="55"/>
  <c r="AG116" i="34" s="1"/>
  <c r="AR116" i="55"/>
  <c r="AR116" i="34" s="1"/>
  <c r="AJ116" i="55"/>
  <c r="AJ116" i="34" s="1"/>
  <c r="AU116" i="55"/>
  <c r="AU116" i="34" s="1"/>
  <c r="AA116" i="55"/>
  <c r="AA116" i="34" s="1"/>
  <c r="AK116" i="55"/>
  <c r="AK116" i="34" s="1"/>
  <c r="AV116" i="55"/>
  <c r="AV116" i="34" s="1"/>
  <c r="AB116" i="55"/>
  <c r="AB116" i="34" s="1"/>
  <c r="AM116" i="55"/>
  <c r="AM116" i="34" s="1"/>
  <c r="AW116" i="55"/>
  <c r="AW116" i="34" s="1"/>
  <c r="AN116" i="55"/>
  <c r="AN116" i="34" s="1"/>
  <c r="AC116" i="55"/>
  <c r="AC116" i="34" s="1"/>
  <c r="AD116" i="55"/>
  <c r="AD116" i="34" s="1"/>
  <c r="AI116" i="55"/>
  <c r="AI116" i="34" s="1"/>
  <c r="AL116" i="55"/>
  <c r="AL116" i="34" s="1"/>
  <c r="AS116" i="55"/>
  <c r="AS116" i="34" s="1"/>
  <c r="AX116" i="55"/>
  <c r="AX116" i="34" s="1"/>
  <c r="AY116" i="55"/>
  <c r="AY116" i="34" s="1"/>
  <c r="AP116" i="55"/>
  <c r="AP116" i="34" s="1"/>
  <c r="BB116" i="55"/>
  <c r="BB116" i="34" s="1"/>
  <c r="AH116" i="55"/>
  <c r="AH116" i="34" s="1"/>
  <c r="AT116" i="55"/>
  <c r="AT116" i="34" s="1"/>
  <c r="Z116" i="55"/>
  <c r="Z116" i="34" s="1"/>
  <c r="AA81" i="55"/>
  <c r="AA81" i="34" s="1"/>
  <c r="AI81" i="55"/>
  <c r="AI81" i="34" s="1"/>
  <c r="AQ81" i="55"/>
  <c r="AQ81" i="34" s="1"/>
  <c r="AY81" i="55"/>
  <c r="AY81" i="34" s="1"/>
  <c r="AB81" i="55"/>
  <c r="AB81" i="34" s="1"/>
  <c r="AJ81" i="55"/>
  <c r="AJ81" i="34" s="1"/>
  <c r="AR81" i="55"/>
  <c r="AR81" i="34" s="1"/>
  <c r="AZ81" i="55"/>
  <c r="AZ81" i="34" s="1"/>
  <c r="AC81" i="55"/>
  <c r="AC81" i="34" s="1"/>
  <c r="AK81" i="55"/>
  <c r="AK81" i="34" s="1"/>
  <c r="AS81" i="55"/>
  <c r="AS81" i="34" s="1"/>
  <c r="BA81" i="55"/>
  <c r="BA81" i="34" s="1"/>
  <c r="AD81" i="55"/>
  <c r="AD81" i="34" s="1"/>
  <c r="AL81" i="55"/>
  <c r="AL81" i="34" s="1"/>
  <c r="AT81" i="55"/>
  <c r="AT81" i="34" s="1"/>
  <c r="BB81" i="55"/>
  <c r="BB81" i="34" s="1"/>
  <c r="AE81" i="55"/>
  <c r="AE81" i="34" s="1"/>
  <c r="AM81" i="55"/>
  <c r="AM81" i="34" s="1"/>
  <c r="AU81" i="55"/>
  <c r="AU81" i="34" s="1"/>
  <c r="AF81" i="55"/>
  <c r="AF81" i="34" s="1"/>
  <c r="AN81" i="55"/>
  <c r="AN81" i="34" s="1"/>
  <c r="AV81" i="55"/>
  <c r="AV81" i="34" s="1"/>
  <c r="AG81" i="55"/>
  <c r="AG81" i="34" s="1"/>
  <c r="AO81" i="55"/>
  <c r="AO81" i="34" s="1"/>
  <c r="AW81" i="55"/>
  <c r="AW81" i="34" s="1"/>
  <c r="Z81" i="55"/>
  <c r="Z81" i="34" s="1"/>
  <c r="AH81" i="55"/>
  <c r="AH81" i="34" s="1"/>
  <c r="AP81" i="55"/>
  <c r="AP81" i="34" s="1"/>
  <c r="AX81" i="55"/>
  <c r="AX81" i="34" s="1"/>
  <c r="AB92" i="55"/>
  <c r="AJ92" i="55"/>
  <c r="AR92" i="55"/>
  <c r="AZ92" i="55"/>
  <c r="AC94" i="55"/>
  <c r="AC92" i="55"/>
  <c r="AK92" i="55"/>
  <c r="AS92" i="55"/>
  <c r="BA92" i="55"/>
  <c r="AD94" i="55"/>
  <c r="AL94" i="55"/>
  <c r="AD92" i="55"/>
  <c r="AL92" i="55"/>
  <c r="AT92" i="55"/>
  <c r="BB92" i="55"/>
  <c r="AE94" i="55"/>
  <c r="AM94" i="55"/>
  <c r="AU94" i="55"/>
  <c r="AE92" i="55"/>
  <c r="AM92" i="55"/>
  <c r="AU92" i="55"/>
  <c r="AF94" i="55"/>
  <c r="AN94" i="55"/>
  <c r="AV94" i="55"/>
  <c r="AF92" i="55"/>
  <c r="AN92" i="55"/>
  <c r="AV92" i="55"/>
  <c r="AG94" i="55"/>
  <c r="AG92" i="55"/>
  <c r="AO92" i="55"/>
  <c r="AW92" i="55"/>
  <c r="Z94" i="55"/>
  <c r="AH94" i="55"/>
  <c r="AP94" i="55"/>
  <c r="Z92" i="55"/>
  <c r="AH92" i="55"/>
  <c r="AP92" i="55"/>
  <c r="AX92" i="55"/>
  <c r="AA94" i="55"/>
  <c r="AI94" i="55"/>
  <c r="AQ94" i="55"/>
  <c r="AY94" i="55"/>
  <c r="AA92" i="55"/>
  <c r="AI92" i="55"/>
  <c r="AQ92" i="55"/>
  <c r="AY92" i="55"/>
  <c r="AB94" i="55"/>
  <c r="AJ94" i="55"/>
  <c r="AR94" i="55"/>
  <c r="AZ94" i="55"/>
  <c r="BA94" i="55"/>
  <c r="BB94" i="55"/>
  <c r="AK94" i="55"/>
  <c r="AO94" i="55"/>
  <c r="AS94" i="55"/>
  <c r="AT94" i="55"/>
  <c r="AW94" i="55"/>
  <c r="AX94" i="55"/>
  <c r="AG72" i="55"/>
  <c r="AG72" i="34" s="1"/>
  <c r="AO72" i="55"/>
  <c r="AO72" i="34" s="1"/>
  <c r="AW72" i="55"/>
  <c r="AW72" i="34" s="1"/>
  <c r="Z72" i="55"/>
  <c r="Z72" i="34" s="1"/>
  <c r="AH72" i="55"/>
  <c r="AH72" i="34" s="1"/>
  <c r="AP72" i="55"/>
  <c r="AP72" i="34" s="1"/>
  <c r="AX72" i="55"/>
  <c r="AX72" i="34" s="1"/>
  <c r="AA72" i="55"/>
  <c r="AA72" i="34" s="1"/>
  <c r="AI72" i="55"/>
  <c r="AI72" i="34" s="1"/>
  <c r="AQ72" i="55"/>
  <c r="AQ72" i="34" s="1"/>
  <c r="AY72" i="55"/>
  <c r="AY72" i="34" s="1"/>
  <c r="AB72" i="55"/>
  <c r="AB72" i="34" s="1"/>
  <c r="AJ72" i="55"/>
  <c r="AJ72" i="34" s="1"/>
  <c r="AR72" i="55"/>
  <c r="AR72" i="34" s="1"/>
  <c r="AZ72" i="55"/>
  <c r="AZ72" i="34" s="1"/>
  <c r="AD72" i="55"/>
  <c r="AD72" i="34" s="1"/>
  <c r="AL72" i="55"/>
  <c r="AL72" i="34" s="1"/>
  <c r="AT72" i="55"/>
  <c r="AT72" i="34" s="1"/>
  <c r="BB72" i="55"/>
  <c r="BB72" i="34" s="1"/>
  <c r="AE72" i="55"/>
  <c r="AE72" i="34" s="1"/>
  <c r="AM72" i="55"/>
  <c r="AM72" i="34" s="1"/>
  <c r="AU72" i="55"/>
  <c r="AU72" i="34" s="1"/>
  <c r="AK72" i="55"/>
  <c r="AK72" i="34" s="1"/>
  <c r="AS72" i="55"/>
  <c r="AS72" i="34" s="1"/>
  <c r="BA72" i="55"/>
  <c r="BA72" i="34" s="1"/>
  <c r="AC72" i="55"/>
  <c r="AC72" i="34" s="1"/>
  <c r="AF72" i="55"/>
  <c r="AF72" i="34" s="1"/>
  <c r="AN72" i="55"/>
  <c r="AN72" i="34" s="1"/>
  <c r="AV72" i="55"/>
  <c r="AV72" i="34" s="1"/>
  <c r="AF80" i="55"/>
  <c r="AF80" i="34" s="1"/>
  <c r="AN80" i="55"/>
  <c r="AN80" i="34" s="1"/>
  <c r="AV80" i="55"/>
  <c r="AV80" i="34" s="1"/>
  <c r="AG80" i="55"/>
  <c r="AG80" i="34" s="1"/>
  <c r="AO80" i="55"/>
  <c r="AO80" i="34" s="1"/>
  <c r="AW80" i="55"/>
  <c r="AW80" i="34" s="1"/>
  <c r="Z80" i="55"/>
  <c r="Z80" i="34" s="1"/>
  <c r="AH80" i="55"/>
  <c r="AH80" i="34" s="1"/>
  <c r="AP80" i="55"/>
  <c r="AP80" i="34" s="1"/>
  <c r="AX80" i="55"/>
  <c r="AX80" i="34" s="1"/>
  <c r="AA80" i="55"/>
  <c r="AA80" i="34" s="1"/>
  <c r="AI80" i="55"/>
  <c r="AI80" i="34" s="1"/>
  <c r="AQ80" i="55"/>
  <c r="AQ80" i="34" s="1"/>
  <c r="AY80" i="55"/>
  <c r="AY80" i="34" s="1"/>
  <c r="AB80" i="55"/>
  <c r="AB80" i="34" s="1"/>
  <c r="AJ80" i="55"/>
  <c r="AJ80" i="34" s="1"/>
  <c r="AR80" i="55"/>
  <c r="AR80" i="34" s="1"/>
  <c r="AZ80" i="55"/>
  <c r="AZ80" i="34" s="1"/>
  <c r="AC80" i="55"/>
  <c r="AC80" i="34" s="1"/>
  <c r="AK80" i="55"/>
  <c r="AK80" i="34" s="1"/>
  <c r="AS80" i="55"/>
  <c r="AS80" i="34" s="1"/>
  <c r="BA80" i="55"/>
  <c r="BA80" i="34" s="1"/>
  <c r="AD80" i="55"/>
  <c r="AD80" i="34" s="1"/>
  <c r="AL80" i="55"/>
  <c r="AL80" i="34" s="1"/>
  <c r="AT80" i="55"/>
  <c r="AT80" i="34" s="1"/>
  <c r="BB80" i="55"/>
  <c r="BB80" i="34" s="1"/>
  <c r="AE80" i="55"/>
  <c r="AE80" i="34" s="1"/>
  <c r="AM80" i="55"/>
  <c r="AM80" i="34" s="1"/>
  <c r="AU80" i="55"/>
  <c r="AU80" i="34" s="1"/>
  <c r="AF88" i="55"/>
  <c r="AN88" i="55"/>
  <c r="AV88" i="55"/>
  <c r="AG88" i="55"/>
  <c r="AO88" i="55"/>
  <c r="AW88" i="55"/>
  <c r="Z88" i="55"/>
  <c r="AH88" i="55"/>
  <c r="AP88" i="55"/>
  <c r="AX88" i="55"/>
  <c r="AA88" i="55"/>
  <c r="AI88" i="55"/>
  <c r="AQ88" i="55"/>
  <c r="AY88" i="55"/>
  <c r="AB88" i="55"/>
  <c r="AJ88" i="55"/>
  <c r="AR88" i="55"/>
  <c r="AZ88" i="55"/>
  <c r="AC88" i="55"/>
  <c r="AK88" i="55"/>
  <c r="AS88" i="55"/>
  <c r="BA88" i="55"/>
  <c r="AD88" i="55"/>
  <c r="AL88" i="55"/>
  <c r="AT88" i="55"/>
  <c r="BB88" i="55"/>
  <c r="AE88" i="55"/>
  <c r="AM88" i="55"/>
  <c r="AU88" i="55"/>
  <c r="AA103" i="55"/>
  <c r="AB103" i="55"/>
  <c r="AL103" i="55"/>
  <c r="AW103" i="55"/>
  <c r="AN103" i="55"/>
  <c r="AX103" i="55"/>
  <c r="AD103" i="55"/>
  <c r="AO103" i="55"/>
  <c r="AZ103" i="55"/>
  <c r="AF103" i="55"/>
  <c r="AP103" i="55"/>
  <c r="AG103" i="55"/>
  <c r="AR103" i="55"/>
  <c r="BB103" i="55"/>
  <c r="AH103" i="55"/>
  <c r="AS103" i="55"/>
  <c r="AJ103" i="55"/>
  <c r="AT103" i="55"/>
  <c r="Z103" i="55"/>
  <c r="AV103" i="55"/>
  <c r="AM103" i="55"/>
  <c r="AC103" i="55"/>
  <c r="AE103" i="55"/>
  <c r="AY103" i="55"/>
  <c r="AQ103" i="55"/>
  <c r="AI103" i="55"/>
  <c r="BA103" i="55"/>
  <c r="AK103" i="55"/>
  <c r="AU103" i="55"/>
  <c r="AG75" i="55"/>
  <c r="AG75" i="34" s="1"/>
  <c r="AO75" i="55"/>
  <c r="AO75" i="34" s="1"/>
  <c r="AW75" i="55"/>
  <c r="AW75" i="34" s="1"/>
  <c r="Z75" i="55"/>
  <c r="Z75" i="34" s="1"/>
  <c r="AH75" i="55"/>
  <c r="AH75" i="34" s="1"/>
  <c r="AP75" i="55"/>
  <c r="AP75" i="34" s="1"/>
  <c r="AX75" i="55"/>
  <c r="AX75" i="34" s="1"/>
  <c r="AA75" i="55"/>
  <c r="AA75" i="34" s="1"/>
  <c r="AI75" i="55"/>
  <c r="AI75" i="34" s="1"/>
  <c r="AQ75" i="55"/>
  <c r="AQ75" i="34" s="1"/>
  <c r="AY75" i="55"/>
  <c r="AY75" i="34" s="1"/>
  <c r="AB75" i="55"/>
  <c r="AB75" i="34" s="1"/>
  <c r="AJ75" i="55"/>
  <c r="AJ75" i="34" s="1"/>
  <c r="AR75" i="55"/>
  <c r="AR75" i="34" s="1"/>
  <c r="AZ75" i="55"/>
  <c r="AZ75" i="34" s="1"/>
  <c r="AC75" i="55"/>
  <c r="AC75" i="34" s="1"/>
  <c r="AK75" i="55"/>
  <c r="AK75" i="34" s="1"/>
  <c r="AS75" i="55"/>
  <c r="AS75" i="34" s="1"/>
  <c r="BA75" i="55"/>
  <c r="BA75" i="34" s="1"/>
  <c r="AE75" i="55"/>
  <c r="AE75" i="34" s="1"/>
  <c r="AM75" i="55"/>
  <c r="AM75" i="34" s="1"/>
  <c r="AU75" i="55"/>
  <c r="AU75" i="34" s="1"/>
  <c r="AD75" i="55"/>
  <c r="AD75" i="34" s="1"/>
  <c r="AL75" i="55"/>
  <c r="AL75" i="34" s="1"/>
  <c r="AT75" i="55"/>
  <c r="AT75" i="34" s="1"/>
  <c r="BB75" i="55"/>
  <c r="BB75" i="34" s="1"/>
  <c r="AF75" i="55"/>
  <c r="AF75" i="34" s="1"/>
  <c r="AN75" i="55"/>
  <c r="AN75" i="34" s="1"/>
  <c r="AV75" i="55"/>
  <c r="AV75" i="34" s="1"/>
  <c r="AG83" i="55"/>
  <c r="AG83" i="34" s="1"/>
  <c r="AO83" i="55"/>
  <c r="AO83" i="34" s="1"/>
  <c r="AW83" i="55"/>
  <c r="AW83" i="34" s="1"/>
  <c r="Z83" i="55"/>
  <c r="Z83" i="34" s="1"/>
  <c r="AH83" i="55"/>
  <c r="AH83" i="34" s="1"/>
  <c r="AP83" i="55"/>
  <c r="AP83" i="34" s="1"/>
  <c r="AX83" i="55"/>
  <c r="AX83" i="34" s="1"/>
  <c r="AA83" i="55"/>
  <c r="AA83" i="34" s="1"/>
  <c r="AI83" i="55"/>
  <c r="AI83" i="34" s="1"/>
  <c r="AQ83" i="55"/>
  <c r="AQ83" i="34" s="1"/>
  <c r="AY83" i="55"/>
  <c r="AY83" i="34" s="1"/>
  <c r="AB83" i="55"/>
  <c r="AB83" i="34" s="1"/>
  <c r="AJ83" i="55"/>
  <c r="AJ83" i="34" s="1"/>
  <c r="AR83" i="55"/>
  <c r="AR83" i="34" s="1"/>
  <c r="AZ83" i="55"/>
  <c r="AZ83" i="34" s="1"/>
  <c r="AC83" i="55"/>
  <c r="AC83" i="34" s="1"/>
  <c r="AK83" i="55"/>
  <c r="AK83" i="34" s="1"/>
  <c r="AS83" i="55"/>
  <c r="AS83" i="34" s="1"/>
  <c r="BA83" i="55"/>
  <c r="BA83" i="34" s="1"/>
  <c r="AD83" i="55"/>
  <c r="AD83" i="34" s="1"/>
  <c r="AL83" i="55"/>
  <c r="AL83" i="34" s="1"/>
  <c r="AT83" i="55"/>
  <c r="AT83" i="34" s="1"/>
  <c r="BB83" i="55"/>
  <c r="BB83" i="34" s="1"/>
  <c r="AE83" i="55"/>
  <c r="AE83" i="34" s="1"/>
  <c r="AM83" i="55"/>
  <c r="AM83" i="34" s="1"/>
  <c r="AU83" i="55"/>
  <c r="AU83" i="34" s="1"/>
  <c r="AF83" i="55"/>
  <c r="AF83" i="34" s="1"/>
  <c r="AN83" i="55"/>
  <c r="AN83" i="34" s="1"/>
  <c r="AV83" i="55"/>
  <c r="AV83" i="34" s="1"/>
  <c r="AG91" i="55"/>
  <c r="AO91" i="55"/>
  <c r="AW91" i="55"/>
  <c r="Z91" i="55"/>
  <c r="AH91" i="55"/>
  <c r="AP91" i="55"/>
  <c r="AX91" i="55"/>
  <c r="AA91" i="55"/>
  <c r="AI91" i="55"/>
  <c r="AQ91" i="55"/>
  <c r="AY91" i="55"/>
  <c r="AB91" i="55"/>
  <c r="AJ91" i="55"/>
  <c r="AR91" i="55"/>
  <c r="AZ91" i="55"/>
  <c r="AC91" i="55"/>
  <c r="AK91" i="55"/>
  <c r="AS91" i="55"/>
  <c r="BA91" i="55"/>
  <c r="AD91" i="55"/>
  <c r="AL91" i="55"/>
  <c r="AT91" i="55"/>
  <c r="BB91" i="55"/>
  <c r="AE91" i="55"/>
  <c r="AM91" i="55"/>
  <c r="AU91" i="55"/>
  <c r="AV91" i="55"/>
  <c r="AN91" i="55"/>
  <c r="AF91" i="55"/>
  <c r="AB114" i="55"/>
  <c r="AB114" i="34" s="1"/>
  <c r="AJ114" i="55"/>
  <c r="AJ114" i="34" s="1"/>
  <c r="AR114" i="55"/>
  <c r="AR114" i="34" s="1"/>
  <c r="AZ114" i="55"/>
  <c r="AZ114" i="34" s="1"/>
  <c r="AF114" i="55"/>
  <c r="AF114" i="34" s="1"/>
  <c r="AN114" i="55"/>
  <c r="AN114" i="34" s="1"/>
  <c r="AV114" i="55"/>
  <c r="AV114" i="34" s="1"/>
  <c r="AI114" i="55"/>
  <c r="AI114" i="34" s="1"/>
  <c r="AT114" i="55"/>
  <c r="AT114" i="34" s="1"/>
  <c r="AK114" i="55"/>
  <c r="AK114" i="34" s="1"/>
  <c r="AA114" i="55"/>
  <c r="AA114" i="34" s="1"/>
  <c r="AL114" i="55"/>
  <c r="AL114" i="34" s="1"/>
  <c r="AW114" i="55"/>
  <c r="AW114" i="34" s="1"/>
  <c r="AD114" i="55"/>
  <c r="AD114" i="34" s="1"/>
  <c r="AO114" i="55"/>
  <c r="AO114" i="34" s="1"/>
  <c r="AY114" i="55"/>
  <c r="AY114" i="34" s="1"/>
  <c r="AE114" i="55"/>
  <c r="AE114" i="34" s="1"/>
  <c r="AP114" i="55"/>
  <c r="AP114" i="34" s="1"/>
  <c r="BA114" i="55"/>
  <c r="BA114" i="34" s="1"/>
  <c r="AG114" i="55"/>
  <c r="AG114" i="34" s="1"/>
  <c r="AQ114" i="55"/>
  <c r="AQ114" i="34" s="1"/>
  <c r="BB114" i="55"/>
  <c r="BB114" i="34" s="1"/>
  <c r="AH114" i="55"/>
  <c r="AH114" i="34" s="1"/>
  <c r="AM114" i="55"/>
  <c r="AM114" i="34" s="1"/>
  <c r="AS114" i="55"/>
  <c r="AS114" i="34" s="1"/>
  <c r="Z114" i="55"/>
  <c r="Z114" i="34" s="1"/>
  <c r="AU114" i="55"/>
  <c r="AU114" i="34" s="1"/>
  <c r="AX114" i="55"/>
  <c r="AX114" i="34" s="1"/>
  <c r="AC114" i="55"/>
  <c r="AC114" i="34" s="1"/>
  <c r="AA73" i="55"/>
  <c r="AI73" i="55"/>
  <c r="AQ73" i="55"/>
  <c r="AY73" i="55"/>
  <c r="AB73" i="55"/>
  <c r="AJ73" i="55"/>
  <c r="AR73" i="55"/>
  <c r="AZ73" i="55"/>
  <c r="AC73" i="55"/>
  <c r="AK73" i="55"/>
  <c r="AS73" i="55"/>
  <c r="BA73" i="55"/>
  <c r="AD73" i="55"/>
  <c r="AL73" i="55"/>
  <c r="AT73" i="55"/>
  <c r="BB73" i="55"/>
  <c r="AE73" i="55"/>
  <c r="AM73" i="55"/>
  <c r="AU73" i="55"/>
  <c r="AG73" i="55"/>
  <c r="AO73" i="55"/>
  <c r="AW73" i="55"/>
  <c r="Z73" i="55"/>
  <c r="AH73" i="55"/>
  <c r="AP73" i="55"/>
  <c r="AX73" i="55"/>
  <c r="AN73" i="55"/>
  <c r="AV73" i="55"/>
  <c r="AF73" i="55"/>
  <c r="Z70" i="55"/>
  <c r="AH70" i="55"/>
  <c r="AP70" i="55"/>
  <c r="AX70" i="55"/>
  <c r="AA70" i="55"/>
  <c r="AI70" i="55"/>
  <c r="AQ70" i="55"/>
  <c r="AY70" i="55"/>
  <c r="AB70" i="55"/>
  <c r="AJ70" i="55"/>
  <c r="AR70" i="55"/>
  <c r="AZ70" i="55"/>
  <c r="AC70" i="55"/>
  <c r="AK70" i="55"/>
  <c r="AS70" i="55"/>
  <c r="BA70" i="55"/>
  <c r="AD70" i="55"/>
  <c r="AL70" i="55"/>
  <c r="AT70" i="55"/>
  <c r="BB70" i="55"/>
  <c r="AG70" i="55"/>
  <c r="AO70" i="55"/>
  <c r="AW70" i="55"/>
  <c r="AE70" i="55"/>
  <c r="AM70" i="55"/>
  <c r="AU70" i="55"/>
  <c r="AF70" i="55"/>
  <c r="AN70" i="55"/>
  <c r="AV70" i="55"/>
  <c r="AA78" i="55"/>
  <c r="AA78" i="34" s="1"/>
  <c r="AH78" i="55"/>
  <c r="AH78" i="34" s="1"/>
  <c r="AP78" i="55"/>
  <c r="AP78" i="34" s="1"/>
  <c r="AX78" i="55"/>
  <c r="AX78" i="34" s="1"/>
  <c r="Z78" i="55"/>
  <c r="Z78" i="34" s="1"/>
  <c r="AI78" i="55"/>
  <c r="AI78" i="34" s="1"/>
  <c r="AQ78" i="55"/>
  <c r="AQ78" i="34" s="1"/>
  <c r="AY78" i="55"/>
  <c r="AY78" i="34" s="1"/>
  <c r="AB78" i="55"/>
  <c r="AB78" i="34" s="1"/>
  <c r="AJ78" i="55"/>
  <c r="AJ78" i="34" s="1"/>
  <c r="AR78" i="55"/>
  <c r="AR78" i="34" s="1"/>
  <c r="AZ78" i="55"/>
  <c r="AZ78" i="34" s="1"/>
  <c r="AC78" i="55"/>
  <c r="AC78" i="34" s="1"/>
  <c r="AK78" i="55"/>
  <c r="AK78" i="34" s="1"/>
  <c r="AS78" i="55"/>
  <c r="AS78" i="34" s="1"/>
  <c r="BA78" i="55"/>
  <c r="BA78" i="34" s="1"/>
  <c r="AD78" i="55"/>
  <c r="AD78" i="34" s="1"/>
  <c r="AL78" i="55"/>
  <c r="AL78" i="34" s="1"/>
  <c r="AT78" i="55"/>
  <c r="AT78" i="34" s="1"/>
  <c r="BB78" i="55"/>
  <c r="BB78" i="34" s="1"/>
  <c r="AE78" i="55"/>
  <c r="AE78" i="34" s="1"/>
  <c r="AM78" i="55"/>
  <c r="AM78" i="34" s="1"/>
  <c r="AU78" i="55"/>
  <c r="AU78" i="34" s="1"/>
  <c r="AG78" i="55"/>
  <c r="AG78" i="34" s="1"/>
  <c r="AO78" i="55"/>
  <c r="AO78" i="34" s="1"/>
  <c r="AW78" i="55"/>
  <c r="AW78" i="34" s="1"/>
  <c r="AV78" i="55"/>
  <c r="AV78" i="34" s="1"/>
  <c r="AF78" i="55"/>
  <c r="AF78" i="34" s="1"/>
  <c r="AN78" i="55"/>
  <c r="AN78" i="34" s="1"/>
  <c r="Z86" i="55"/>
  <c r="Z86" i="34" s="1"/>
  <c r="AH86" i="55"/>
  <c r="AH86" i="34" s="1"/>
  <c r="AP86" i="55"/>
  <c r="AP86" i="34" s="1"/>
  <c r="AX86" i="55"/>
  <c r="AX86" i="34" s="1"/>
  <c r="AA86" i="55"/>
  <c r="AA86" i="34" s="1"/>
  <c r="AI86" i="55"/>
  <c r="AI86" i="34" s="1"/>
  <c r="AQ86" i="55"/>
  <c r="AQ86" i="34" s="1"/>
  <c r="AY86" i="55"/>
  <c r="AY86" i="34" s="1"/>
  <c r="AB86" i="55"/>
  <c r="AB86" i="34" s="1"/>
  <c r="AJ86" i="55"/>
  <c r="AJ86" i="34" s="1"/>
  <c r="AR86" i="55"/>
  <c r="AR86" i="34" s="1"/>
  <c r="AZ86" i="55"/>
  <c r="AZ86" i="34" s="1"/>
  <c r="AC86" i="55"/>
  <c r="AC86" i="34" s="1"/>
  <c r="AK86" i="55"/>
  <c r="AK86" i="34" s="1"/>
  <c r="AS86" i="55"/>
  <c r="AS86" i="34" s="1"/>
  <c r="BA86" i="55"/>
  <c r="BA86" i="34" s="1"/>
  <c r="AD86" i="55"/>
  <c r="AD86" i="34" s="1"/>
  <c r="AL86" i="55"/>
  <c r="AL86" i="34" s="1"/>
  <c r="AT86" i="55"/>
  <c r="AT86" i="34" s="1"/>
  <c r="BB86" i="55"/>
  <c r="BB86" i="34" s="1"/>
  <c r="AE86" i="55"/>
  <c r="AE86" i="34" s="1"/>
  <c r="AM86" i="55"/>
  <c r="AM86" i="34" s="1"/>
  <c r="AU86" i="55"/>
  <c r="AU86" i="34" s="1"/>
  <c r="AG86" i="55"/>
  <c r="AG86" i="34" s="1"/>
  <c r="AO86" i="55"/>
  <c r="AO86" i="34" s="1"/>
  <c r="AW86" i="55"/>
  <c r="AW86" i="34" s="1"/>
  <c r="AF86" i="55"/>
  <c r="AF86" i="34" s="1"/>
  <c r="AV86" i="55"/>
  <c r="AV86" i="34" s="1"/>
  <c r="AN86" i="55"/>
  <c r="AN86" i="34" s="1"/>
  <c r="AB101" i="55"/>
  <c r="AB101" i="34" s="1"/>
  <c r="AF101" i="55"/>
  <c r="AF101" i="34" s="1"/>
  <c r="AQ101" i="55"/>
  <c r="AQ101" i="34" s="1"/>
  <c r="BB101" i="55"/>
  <c r="BB101" i="34" s="1"/>
  <c r="AH101" i="55"/>
  <c r="AH101" i="34" s="1"/>
  <c r="AR101" i="55"/>
  <c r="AR101" i="34" s="1"/>
  <c r="AI101" i="55"/>
  <c r="AI101" i="34" s="1"/>
  <c r="AT101" i="55"/>
  <c r="AT101" i="34" s="1"/>
  <c r="AJ101" i="55"/>
  <c r="AJ101" i="34" s="1"/>
  <c r="Z101" i="55"/>
  <c r="Z101" i="34" s="1"/>
  <c r="AL101" i="55"/>
  <c r="AL101" i="34" s="1"/>
  <c r="AV101" i="55"/>
  <c r="AV101" i="34" s="1"/>
  <c r="AA101" i="55"/>
  <c r="AA101" i="34" s="1"/>
  <c r="AM101" i="55"/>
  <c r="AM101" i="34" s="1"/>
  <c r="AX101" i="55"/>
  <c r="AX101" i="34" s="1"/>
  <c r="AD101" i="55"/>
  <c r="AD101" i="34" s="1"/>
  <c r="AN101" i="55"/>
  <c r="AN101" i="34" s="1"/>
  <c r="AY101" i="55"/>
  <c r="AY101" i="34" s="1"/>
  <c r="AP101" i="55"/>
  <c r="AP101" i="34" s="1"/>
  <c r="AZ101" i="55"/>
  <c r="AZ101" i="34" s="1"/>
  <c r="AC101" i="55"/>
  <c r="AC101" i="34" s="1"/>
  <c r="AO101" i="55"/>
  <c r="AO101" i="34" s="1"/>
  <c r="AU101" i="55"/>
  <c r="AU101" i="34" s="1"/>
  <c r="AG101" i="55"/>
  <c r="AG101" i="34" s="1"/>
  <c r="AE101" i="55"/>
  <c r="AE101" i="34" s="1"/>
  <c r="AW101" i="55"/>
  <c r="AW101" i="34" s="1"/>
  <c r="BA101" i="55"/>
  <c r="BA101" i="34" s="1"/>
  <c r="AS101" i="55"/>
  <c r="AS101" i="34" s="1"/>
  <c r="AK101" i="55"/>
  <c r="AK101" i="34" s="1"/>
  <c r="V106" i="60"/>
  <c r="Q107" i="58"/>
  <c r="W105" i="58"/>
  <c r="S105" i="62"/>
  <c r="F97" i="62"/>
  <c r="F110" i="62"/>
  <c r="F65" i="62"/>
  <c r="F1" i="62"/>
  <c r="F110" i="61"/>
  <c r="F97" i="61"/>
  <c r="F65" i="61"/>
  <c r="F1" i="61"/>
  <c r="Y107" i="61"/>
  <c r="F110" i="60"/>
  <c r="F1" i="60"/>
  <c r="F97" i="60"/>
  <c r="F65" i="60"/>
  <c r="K105" i="60"/>
  <c r="S107" i="59"/>
  <c r="F1" i="59"/>
  <c r="F110" i="59"/>
  <c r="F97" i="59"/>
  <c r="F65" i="59"/>
  <c r="F97" i="58"/>
  <c r="F1" i="58"/>
  <c r="F110" i="58"/>
  <c r="F65" i="58"/>
  <c r="P107" i="58"/>
  <c r="T107" i="58"/>
  <c r="F104" i="58"/>
  <c r="S104" i="58"/>
  <c r="J105" i="58"/>
  <c r="F110" i="57"/>
  <c r="F65" i="57"/>
  <c r="F1" i="57"/>
  <c r="F97" i="57"/>
  <c r="X107" i="62"/>
  <c r="F106" i="62"/>
  <c r="U13" i="62"/>
  <c r="U13" i="52" s="1"/>
  <c r="M13" i="62"/>
  <c r="M13" i="52" s="1"/>
  <c r="E13" i="62"/>
  <c r="E13" i="52" s="1"/>
  <c r="T13" i="62"/>
  <c r="T13" i="52" s="1"/>
  <c r="L13" i="62"/>
  <c r="L13" i="52" s="1"/>
  <c r="S13" i="62"/>
  <c r="S13" i="52" s="1"/>
  <c r="K13" i="62"/>
  <c r="K13" i="52" s="1"/>
  <c r="R13" i="62"/>
  <c r="R13" i="52" s="1"/>
  <c r="J13" i="62"/>
  <c r="J13" i="52" s="1"/>
  <c r="Y13" i="62"/>
  <c r="Y13" i="52" s="1"/>
  <c r="I13" i="62"/>
  <c r="I13" i="52" s="1"/>
  <c r="Q13" i="62"/>
  <c r="Q13" i="52" s="1"/>
  <c r="X13" i="62"/>
  <c r="X13" i="52" s="1"/>
  <c r="P13" i="62"/>
  <c r="P13" i="52" s="1"/>
  <c r="H13" i="62"/>
  <c r="H13" i="52" s="1"/>
  <c r="V13" i="62"/>
  <c r="V13" i="52" s="1"/>
  <c r="N13" i="62"/>
  <c r="N13" i="52" s="1"/>
  <c r="F13" i="62"/>
  <c r="F13" i="52" s="1"/>
  <c r="W13" i="62"/>
  <c r="W13" i="52" s="1"/>
  <c r="O13" i="62"/>
  <c r="O13" i="52" s="1"/>
  <c r="G13" i="62"/>
  <c r="G13" i="52" s="1"/>
  <c r="R10" i="62"/>
  <c r="R10" i="52" s="1"/>
  <c r="J10" i="62"/>
  <c r="J10" i="52" s="1"/>
  <c r="Y10" i="62"/>
  <c r="Y10" i="52" s="1"/>
  <c r="Q10" i="62"/>
  <c r="Q10" i="52" s="1"/>
  <c r="I10" i="62"/>
  <c r="I10" i="52" s="1"/>
  <c r="X10" i="62"/>
  <c r="X10" i="52" s="1"/>
  <c r="P10" i="62"/>
  <c r="P10" i="52" s="1"/>
  <c r="H10" i="62"/>
  <c r="H10" i="52" s="1"/>
  <c r="W10" i="62"/>
  <c r="W10" i="52" s="1"/>
  <c r="O10" i="62"/>
  <c r="O10" i="52" s="1"/>
  <c r="G10" i="62"/>
  <c r="G10" i="52" s="1"/>
  <c r="V10" i="62"/>
  <c r="V10" i="52" s="1"/>
  <c r="F10" i="62"/>
  <c r="F10" i="52" s="1"/>
  <c r="N10" i="62"/>
  <c r="N10" i="52" s="1"/>
  <c r="U10" i="62"/>
  <c r="U10" i="52" s="1"/>
  <c r="M10" i="62"/>
  <c r="M10" i="52" s="1"/>
  <c r="E10" i="62"/>
  <c r="E10" i="52" s="1"/>
  <c r="T10" i="62"/>
  <c r="T10" i="52" s="1"/>
  <c r="L10" i="62"/>
  <c r="L10" i="52" s="1"/>
  <c r="S10" i="62"/>
  <c r="S10" i="52" s="1"/>
  <c r="K10" i="62"/>
  <c r="K10" i="52" s="1"/>
  <c r="X16" i="62"/>
  <c r="X16" i="52" s="1"/>
  <c r="P16" i="62"/>
  <c r="P16" i="52" s="1"/>
  <c r="H16" i="62"/>
  <c r="H16" i="52" s="1"/>
  <c r="W16" i="62"/>
  <c r="W16" i="52" s="1"/>
  <c r="O16" i="62"/>
  <c r="O16" i="52" s="1"/>
  <c r="G16" i="62"/>
  <c r="G16" i="52" s="1"/>
  <c r="V16" i="62"/>
  <c r="V16" i="52" s="1"/>
  <c r="N16" i="62"/>
  <c r="N16" i="52" s="1"/>
  <c r="F16" i="62"/>
  <c r="F16" i="52" s="1"/>
  <c r="U16" i="62"/>
  <c r="U16" i="52" s="1"/>
  <c r="M16" i="62"/>
  <c r="M16" i="52" s="1"/>
  <c r="E16" i="62"/>
  <c r="E16" i="52" s="1"/>
  <c r="T16" i="62"/>
  <c r="T16" i="52" s="1"/>
  <c r="L16" i="62"/>
  <c r="L16" i="52" s="1"/>
  <c r="S16" i="62"/>
  <c r="S16" i="52" s="1"/>
  <c r="K16" i="62"/>
  <c r="K16" i="52" s="1"/>
  <c r="Y16" i="62"/>
  <c r="Y16" i="52" s="1"/>
  <c r="Q16" i="62"/>
  <c r="Q16" i="52" s="1"/>
  <c r="I16" i="62"/>
  <c r="I16" i="52" s="1"/>
  <c r="R16" i="62"/>
  <c r="R16" i="52" s="1"/>
  <c r="J16" i="62"/>
  <c r="J16" i="52" s="1"/>
  <c r="W7" i="62"/>
  <c r="W7" i="52" s="1"/>
  <c r="O7" i="62"/>
  <c r="O7" i="52" s="1"/>
  <c r="G7" i="62"/>
  <c r="G7" i="52" s="1"/>
  <c r="V7" i="62"/>
  <c r="V7" i="52" s="1"/>
  <c r="N7" i="62"/>
  <c r="N7" i="52" s="1"/>
  <c r="F7" i="62"/>
  <c r="F7" i="52" s="1"/>
  <c r="U7" i="62"/>
  <c r="U7" i="52" s="1"/>
  <c r="M7" i="62"/>
  <c r="M7" i="52" s="1"/>
  <c r="E7" i="62"/>
  <c r="E7" i="52" s="1"/>
  <c r="T7" i="62"/>
  <c r="T7" i="52" s="1"/>
  <c r="L7" i="62"/>
  <c r="L7" i="52" s="1"/>
  <c r="S7" i="62"/>
  <c r="S7" i="52" s="1"/>
  <c r="K7" i="62"/>
  <c r="K7" i="52" s="1"/>
  <c r="R7" i="62"/>
  <c r="R7" i="52" s="1"/>
  <c r="J7" i="62"/>
  <c r="J7" i="52" s="1"/>
  <c r="Y7" i="62"/>
  <c r="Y7" i="52" s="1"/>
  <c r="Q7" i="62"/>
  <c r="Q7" i="52" s="1"/>
  <c r="I7" i="62"/>
  <c r="I7" i="52" s="1"/>
  <c r="X7" i="62"/>
  <c r="X7" i="52" s="1"/>
  <c r="P7" i="62"/>
  <c r="P7" i="52" s="1"/>
  <c r="H7" i="62"/>
  <c r="H7" i="52" s="1"/>
  <c r="V92" i="62"/>
  <c r="X16" i="61"/>
  <c r="X16" i="51" s="1"/>
  <c r="P16" i="61"/>
  <c r="P16" i="51" s="1"/>
  <c r="H16" i="61"/>
  <c r="H16" i="51" s="1"/>
  <c r="S16" i="61"/>
  <c r="S16" i="51" s="1"/>
  <c r="W16" i="61"/>
  <c r="W16" i="51" s="1"/>
  <c r="O16" i="61"/>
  <c r="O16" i="51" s="1"/>
  <c r="G16" i="61"/>
  <c r="G16" i="51" s="1"/>
  <c r="V16" i="61"/>
  <c r="V16" i="51" s="1"/>
  <c r="N16" i="61"/>
  <c r="N16" i="51" s="1"/>
  <c r="F16" i="61"/>
  <c r="F16" i="51" s="1"/>
  <c r="U16" i="61"/>
  <c r="U16" i="51" s="1"/>
  <c r="M16" i="61"/>
  <c r="M16" i="51" s="1"/>
  <c r="E16" i="61"/>
  <c r="E16" i="51" s="1"/>
  <c r="K16" i="61"/>
  <c r="K16" i="51" s="1"/>
  <c r="T16" i="61"/>
  <c r="T16" i="51" s="1"/>
  <c r="L16" i="61"/>
  <c r="L16" i="51" s="1"/>
  <c r="R16" i="61"/>
  <c r="R16" i="51" s="1"/>
  <c r="J16" i="61"/>
  <c r="J16" i="51" s="1"/>
  <c r="Y16" i="61"/>
  <c r="Y16" i="51" s="1"/>
  <c r="Q16" i="61"/>
  <c r="Q16" i="51" s="1"/>
  <c r="I16" i="61"/>
  <c r="I16" i="51" s="1"/>
  <c r="W7" i="61"/>
  <c r="W7" i="51" s="1"/>
  <c r="O7" i="61"/>
  <c r="O7" i="51" s="1"/>
  <c r="G7" i="61"/>
  <c r="G7" i="51" s="1"/>
  <c r="R7" i="61"/>
  <c r="R7" i="51" s="1"/>
  <c r="V7" i="61"/>
  <c r="V7" i="51" s="1"/>
  <c r="N7" i="61"/>
  <c r="N7" i="51" s="1"/>
  <c r="F7" i="61"/>
  <c r="F7" i="51" s="1"/>
  <c r="J7" i="61"/>
  <c r="J7" i="51" s="1"/>
  <c r="U7" i="61"/>
  <c r="U7" i="51" s="1"/>
  <c r="M7" i="61"/>
  <c r="M7" i="51" s="1"/>
  <c r="E7" i="61"/>
  <c r="E7" i="51" s="1"/>
  <c r="T7" i="61"/>
  <c r="T7" i="51" s="1"/>
  <c r="L7" i="61"/>
  <c r="L7" i="51" s="1"/>
  <c r="S7" i="61"/>
  <c r="S7" i="51" s="1"/>
  <c r="K7" i="61"/>
  <c r="K7" i="51" s="1"/>
  <c r="Y7" i="61"/>
  <c r="Y7" i="51" s="1"/>
  <c r="Q7" i="61"/>
  <c r="Q7" i="51" s="1"/>
  <c r="I7" i="61"/>
  <c r="I7" i="51" s="1"/>
  <c r="X7" i="61"/>
  <c r="X7" i="51" s="1"/>
  <c r="P7" i="61"/>
  <c r="P7" i="51" s="1"/>
  <c r="H7" i="61"/>
  <c r="H7" i="51" s="1"/>
  <c r="G95" i="61"/>
  <c r="Q107" i="61"/>
  <c r="R10" i="61"/>
  <c r="R10" i="51" s="1"/>
  <c r="J10" i="61"/>
  <c r="J10" i="51" s="1"/>
  <c r="M10" i="61"/>
  <c r="M10" i="51" s="1"/>
  <c r="Y10" i="61"/>
  <c r="Y10" i="51" s="1"/>
  <c r="Q10" i="61"/>
  <c r="Q10" i="51" s="1"/>
  <c r="I10" i="61"/>
  <c r="I10" i="51" s="1"/>
  <c r="U10" i="61"/>
  <c r="U10" i="51" s="1"/>
  <c r="X10" i="61"/>
  <c r="X10" i="51" s="1"/>
  <c r="P10" i="61"/>
  <c r="P10" i="51" s="1"/>
  <c r="H10" i="61"/>
  <c r="H10" i="51" s="1"/>
  <c r="W10" i="61"/>
  <c r="W10" i="51" s="1"/>
  <c r="O10" i="61"/>
  <c r="O10" i="51" s="1"/>
  <c r="G10" i="61"/>
  <c r="G10" i="51" s="1"/>
  <c r="E10" i="61"/>
  <c r="E10" i="51" s="1"/>
  <c r="V10" i="61"/>
  <c r="V10" i="51" s="1"/>
  <c r="N10" i="61"/>
  <c r="N10" i="51" s="1"/>
  <c r="F10" i="61"/>
  <c r="F10" i="51" s="1"/>
  <c r="T10" i="61"/>
  <c r="T10" i="51" s="1"/>
  <c r="L10" i="61"/>
  <c r="L10" i="51" s="1"/>
  <c r="S10" i="61"/>
  <c r="S10" i="51" s="1"/>
  <c r="K10" i="61"/>
  <c r="K10" i="51" s="1"/>
  <c r="X104" i="61"/>
  <c r="U13" i="61"/>
  <c r="U13" i="51" s="1"/>
  <c r="M13" i="61"/>
  <c r="M13" i="51" s="1"/>
  <c r="E13" i="61"/>
  <c r="E13" i="51" s="1"/>
  <c r="P13" i="61"/>
  <c r="P13" i="51" s="1"/>
  <c r="T13" i="61"/>
  <c r="T13" i="51" s="1"/>
  <c r="L13" i="61"/>
  <c r="L13" i="51" s="1"/>
  <c r="X13" i="61"/>
  <c r="X13" i="51" s="1"/>
  <c r="S13" i="61"/>
  <c r="S13" i="51" s="1"/>
  <c r="K13" i="61"/>
  <c r="K13" i="51" s="1"/>
  <c r="R13" i="61"/>
  <c r="R13" i="51" s="1"/>
  <c r="J13" i="61"/>
  <c r="J13" i="51" s="1"/>
  <c r="H13" i="61"/>
  <c r="H13" i="51" s="1"/>
  <c r="Y13" i="61"/>
  <c r="Y13" i="51" s="1"/>
  <c r="Q13" i="61"/>
  <c r="Q13" i="51" s="1"/>
  <c r="I13" i="61"/>
  <c r="I13" i="51" s="1"/>
  <c r="W13" i="61"/>
  <c r="W13" i="51" s="1"/>
  <c r="O13" i="61"/>
  <c r="O13" i="51" s="1"/>
  <c r="G13" i="61"/>
  <c r="G13" i="51" s="1"/>
  <c r="V13" i="61"/>
  <c r="V13" i="51" s="1"/>
  <c r="N13" i="61"/>
  <c r="N13" i="51" s="1"/>
  <c r="F13" i="61"/>
  <c r="F13" i="51" s="1"/>
  <c r="U13" i="60"/>
  <c r="U13" i="50" s="1"/>
  <c r="L13" i="60"/>
  <c r="L13" i="50" s="1"/>
  <c r="S13" i="60"/>
  <c r="S13" i="50" s="1"/>
  <c r="K13" i="60"/>
  <c r="K13" i="50" s="1"/>
  <c r="R13" i="60"/>
  <c r="R13" i="50" s="1"/>
  <c r="J13" i="60"/>
  <c r="J13" i="50" s="1"/>
  <c r="Y13" i="60"/>
  <c r="Y13" i="50" s="1"/>
  <c r="Q13" i="60"/>
  <c r="Q13" i="50" s="1"/>
  <c r="I13" i="60"/>
  <c r="I13" i="50" s="1"/>
  <c r="X13" i="60"/>
  <c r="X13" i="50" s="1"/>
  <c r="P13" i="60"/>
  <c r="P13" i="50" s="1"/>
  <c r="H13" i="60"/>
  <c r="H13" i="50" s="1"/>
  <c r="F13" i="60"/>
  <c r="F13" i="50" s="1"/>
  <c r="E13" i="60"/>
  <c r="E13" i="50" s="1"/>
  <c r="T13" i="60"/>
  <c r="T13" i="50" s="1"/>
  <c r="W13" i="60"/>
  <c r="W13" i="50" s="1"/>
  <c r="O13" i="60"/>
  <c r="O13" i="50" s="1"/>
  <c r="G13" i="60"/>
  <c r="G13" i="50" s="1"/>
  <c r="V13" i="60"/>
  <c r="V13" i="50" s="1"/>
  <c r="N13" i="60"/>
  <c r="N13" i="50" s="1"/>
  <c r="M13" i="60"/>
  <c r="M13" i="50" s="1"/>
  <c r="X16" i="60"/>
  <c r="X16" i="50" s="1"/>
  <c r="O16" i="60"/>
  <c r="O16" i="50" s="1"/>
  <c r="V16" i="60"/>
  <c r="V16" i="50" s="1"/>
  <c r="N16" i="60"/>
  <c r="N16" i="50" s="1"/>
  <c r="F16" i="60"/>
  <c r="F16" i="50" s="1"/>
  <c r="M16" i="60"/>
  <c r="M16" i="50" s="1"/>
  <c r="E16" i="60"/>
  <c r="E16" i="50" s="1"/>
  <c r="T16" i="60"/>
  <c r="T16" i="50" s="1"/>
  <c r="L16" i="60"/>
  <c r="L16" i="50" s="1"/>
  <c r="U16" i="60"/>
  <c r="U16" i="50" s="1"/>
  <c r="S16" i="60"/>
  <c r="S16" i="50" s="1"/>
  <c r="K16" i="60"/>
  <c r="K16" i="50" s="1"/>
  <c r="H16" i="60"/>
  <c r="H16" i="50" s="1"/>
  <c r="R16" i="60"/>
  <c r="R16" i="50" s="1"/>
  <c r="J16" i="60"/>
  <c r="J16" i="50" s="1"/>
  <c r="Y16" i="60"/>
  <c r="Y16" i="50" s="1"/>
  <c r="Q16" i="60"/>
  <c r="Q16" i="50" s="1"/>
  <c r="I16" i="60"/>
  <c r="I16" i="50" s="1"/>
  <c r="P16" i="60"/>
  <c r="P16" i="50" s="1"/>
  <c r="W16" i="60"/>
  <c r="W16" i="50" s="1"/>
  <c r="G16" i="60"/>
  <c r="G16" i="50" s="1"/>
  <c r="W7" i="60"/>
  <c r="W7" i="50" s="1"/>
  <c r="F7" i="60"/>
  <c r="F7" i="50" s="1"/>
  <c r="U7" i="60"/>
  <c r="U7" i="50" s="1"/>
  <c r="M7" i="60"/>
  <c r="M7" i="50" s="1"/>
  <c r="E7" i="60"/>
  <c r="E7" i="50" s="1"/>
  <c r="L7" i="60"/>
  <c r="L7" i="50" s="1"/>
  <c r="S7" i="60"/>
  <c r="S7" i="50" s="1"/>
  <c r="T7" i="60"/>
  <c r="T7" i="50" s="1"/>
  <c r="K7" i="60"/>
  <c r="K7" i="50" s="1"/>
  <c r="R7" i="60"/>
  <c r="R7" i="50" s="1"/>
  <c r="J7" i="60"/>
  <c r="J7" i="50" s="1"/>
  <c r="P7" i="60"/>
  <c r="P7" i="50" s="1"/>
  <c r="G7" i="60"/>
  <c r="G7" i="50" s="1"/>
  <c r="N7" i="60"/>
  <c r="N7" i="50" s="1"/>
  <c r="Y7" i="60"/>
  <c r="Y7" i="50" s="1"/>
  <c r="Q7" i="60"/>
  <c r="Q7" i="50" s="1"/>
  <c r="I7" i="60"/>
  <c r="I7" i="50" s="1"/>
  <c r="X7" i="60"/>
  <c r="X7" i="50" s="1"/>
  <c r="H7" i="60"/>
  <c r="H7" i="50" s="1"/>
  <c r="O7" i="60"/>
  <c r="O7" i="50" s="1"/>
  <c r="V7" i="60"/>
  <c r="V7" i="50" s="1"/>
  <c r="N92" i="60"/>
  <c r="O106" i="60"/>
  <c r="P104" i="60"/>
  <c r="I10" i="60"/>
  <c r="I10" i="50" s="1"/>
  <c r="X10" i="60"/>
  <c r="X10" i="50" s="1"/>
  <c r="P10" i="60"/>
  <c r="P10" i="50" s="1"/>
  <c r="H10" i="60"/>
  <c r="H10" i="50" s="1"/>
  <c r="W10" i="60"/>
  <c r="W10" i="50" s="1"/>
  <c r="O10" i="60"/>
  <c r="O10" i="50" s="1"/>
  <c r="G10" i="60"/>
  <c r="G10" i="50" s="1"/>
  <c r="V10" i="60"/>
  <c r="V10" i="50" s="1"/>
  <c r="F10" i="60"/>
  <c r="F10" i="50" s="1"/>
  <c r="N10" i="60"/>
  <c r="N10" i="50" s="1"/>
  <c r="U10" i="60"/>
  <c r="U10" i="50" s="1"/>
  <c r="M10" i="60"/>
  <c r="M10" i="50" s="1"/>
  <c r="E10" i="60"/>
  <c r="E10" i="50" s="1"/>
  <c r="J10" i="60"/>
  <c r="J10" i="50" s="1"/>
  <c r="Q10" i="60"/>
  <c r="Q10" i="50" s="1"/>
  <c r="T10" i="60"/>
  <c r="T10" i="50" s="1"/>
  <c r="L10" i="60"/>
  <c r="L10" i="50" s="1"/>
  <c r="S10" i="60"/>
  <c r="S10" i="50" s="1"/>
  <c r="K10" i="60"/>
  <c r="K10" i="50" s="1"/>
  <c r="R10" i="60"/>
  <c r="R10" i="50" s="1"/>
  <c r="Y10" i="60"/>
  <c r="Y10" i="50" s="1"/>
  <c r="X16" i="58"/>
  <c r="P16" i="58"/>
  <c r="H16" i="58"/>
  <c r="W16" i="58"/>
  <c r="O16" i="58"/>
  <c r="G16" i="58"/>
  <c r="V16" i="58"/>
  <c r="N16" i="58"/>
  <c r="F16" i="58"/>
  <c r="U16" i="58"/>
  <c r="M16" i="58"/>
  <c r="E16" i="58"/>
  <c r="T16" i="58"/>
  <c r="L16" i="58"/>
  <c r="I16" i="58"/>
  <c r="S16" i="58"/>
  <c r="K16" i="58"/>
  <c r="R16" i="58"/>
  <c r="J16" i="58"/>
  <c r="Q16" i="58"/>
  <c r="Y16" i="58"/>
  <c r="W7" i="58"/>
  <c r="O7" i="58"/>
  <c r="G7" i="58"/>
  <c r="V7" i="58"/>
  <c r="N7" i="58"/>
  <c r="F7" i="58"/>
  <c r="P7" i="58"/>
  <c r="U7" i="58"/>
  <c r="M7" i="58"/>
  <c r="E7" i="58"/>
  <c r="X7" i="58"/>
  <c r="T7" i="58"/>
  <c r="L7" i="58"/>
  <c r="S7" i="58"/>
  <c r="K7" i="58"/>
  <c r="R7" i="58"/>
  <c r="J7" i="58"/>
  <c r="Y7" i="58"/>
  <c r="Q7" i="58"/>
  <c r="I7" i="58"/>
  <c r="H7" i="58"/>
  <c r="R10" i="58"/>
  <c r="J10" i="58"/>
  <c r="Y10" i="58"/>
  <c r="Q10" i="58"/>
  <c r="I10" i="58"/>
  <c r="X10" i="58"/>
  <c r="P10" i="58"/>
  <c r="H10" i="58"/>
  <c r="W10" i="58"/>
  <c r="O10" i="58"/>
  <c r="G10" i="58"/>
  <c r="V10" i="58"/>
  <c r="N10" i="58"/>
  <c r="F10" i="58"/>
  <c r="U10" i="58"/>
  <c r="M10" i="58"/>
  <c r="E10" i="58"/>
  <c r="T10" i="58"/>
  <c r="L10" i="58"/>
  <c r="S10" i="58"/>
  <c r="K10" i="58"/>
  <c r="U13" i="58"/>
  <c r="M13" i="58"/>
  <c r="E13" i="58"/>
  <c r="T13" i="58"/>
  <c r="L13" i="58"/>
  <c r="S13" i="58"/>
  <c r="K13" i="58"/>
  <c r="R13" i="58"/>
  <c r="J13" i="58"/>
  <c r="Y13" i="58"/>
  <c r="Q13" i="58"/>
  <c r="I13" i="58"/>
  <c r="X13" i="58"/>
  <c r="P13" i="58"/>
  <c r="H13" i="58"/>
  <c r="V13" i="58"/>
  <c r="W13" i="58"/>
  <c r="O13" i="58"/>
  <c r="G13" i="58"/>
  <c r="N13" i="58"/>
  <c r="F13" i="58"/>
  <c r="T13" i="57"/>
  <c r="L13" i="57"/>
  <c r="N13" i="57"/>
  <c r="S13" i="57"/>
  <c r="K13" i="57"/>
  <c r="F13" i="57"/>
  <c r="U13" i="57"/>
  <c r="R13" i="57"/>
  <c r="J13" i="57"/>
  <c r="M13" i="57"/>
  <c r="Y13" i="57"/>
  <c r="Q13" i="57"/>
  <c r="I13" i="57"/>
  <c r="X13" i="57"/>
  <c r="P13" i="57"/>
  <c r="H13" i="57"/>
  <c r="W13" i="57"/>
  <c r="O13" i="57"/>
  <c r="G13" i="57"/>
  <c r="V13" i="57"/>
  <c r="E13" i="57"/>
  <c r="W16" i="57"/>
  <c r="O16" i="57"/>
  <c r="G16" i="57"/>
  <c r="P16" i="57"/>
  <c r="V16" i="57"/>
  <c r="N16" i="57"/>
  <c r="F16" i="57"/>
  <c r="U16" i="57"/>
  <c r="M16" i="57"/>
  <c r="E16" i="57"/>
  <c r="T16" i="57"/>
  <c r="L16" i="57"/>
  <c r="H16" i="57"/>
  <c r="S16" i="57"/>
  <c r="K16" i="57"/>
  <c r="Y16" i="57"/>
  <c r="I16" i="57"/>
  <c r="X16" i="57"/>
  <c r="R16" i="57"/>
  <c r="J16" i="57"/>
  <c r="Q16" i="57"/>
  <c r="V7" i="57"/>
  <c r="N7" i="57"/>
  <c r="F7" i="57"/>
  <c r="H7" i="57"/>
  <c r="W7" i="57"/>
  <c r="U7" i="57"/>
  <c r="M7" i="57"/>
  <c r="E7" i="57"/>
  <c r="T7" i="57"/>
  <c r="L7" i="57"/>
  <c r="S7" i="57"/>
  <c r="K7" i="57"/>
  <c r="P7" i="57"/>
  <c r="O7" i="57"/>
  <c r="R7" i="57"/>
  <c r="J7" i="57"/>
  <c r="X7" i="57"/>
  <c r="Y7" i="57"/>
  <c r="Q7" i="57"/>
  <c r="I7" i="57"/>
  <c r="G7" i="57"/>
  <c r="J10" i="57"/>
  <c r="Y10" i="57"/>
  <c r="Q10" i="57"/>
  <c r="I10" i="57"/>
  <c r="X10" i="57"/>
  <c r="P10" i="57"/>
  <c r="H10" i="57"/>
  <c r="W10" i="57"/>
  <c r="O10" i="57"/>
  <c r="G10" i="57"/>
  <c r="S10" i="57"/>
  <c r="V10" i="57"/>
  <c r="N10" i="57"/>
  <c r="F10" i="57"/>
  <c r="U10" i="57"/>
  <c r="M10" i="57"/>
  <c r="E10" i="57"/>
  <c r="R10" i="57"/>
  <c r="T10" i="57"/>
  <c r="L10" i="57"/>
  <c r="K10" i="57"/>
  <c r="O95" i="57"/>
  <c r="Q107" i="57"/>
  <c r="T106" i="59"/>
  <c r="R105" i="59"/>
  <c r="R16" i="59"/>
  <c r="R16" i="49" s="1"/>
  <c r="J16" i="59"/>
  <c r="J16" i="49" s="1"/>
  <c r="L16" i="59"/>
  <c r="L16" i="49" s="1"/>
  <c r="S16" i="59"/>
  <c r="S16" i="49" s="1"/>
  <c r="Y16" i="59"/>
  <c r="Y16" i="49" s="1"/>
  <c r="Q16" i="59"/>
  <c r="Q16" i="49" s="1"/>
  <c r="I16" i="59"/>
  <c r="I16" i="49" s="1"/>
  <c r="X16" i="59"/>
  <c r="X16" i="49" s="1"/>
  <c r="P16" i="59"/>
  <c r="P16" i="49" s="1"/>
  <c r="H16" i="59"/>
  <c r="H16" i="49" s="1"/>
  <c r="W16" i="59"/>
  <c r="W16" i="49" s="1"/>
  <c r="O16" i="59"/>
  <c r="O16" i="49" s="1"/>
  <c r="G16" i="59"/>
  <c r="G16" i="49" s="1"/>
  <c r="K16" i="59"/>
  <c r="K16" i="49" s="1"/>
  <c r="V16" i="59"/>
  <c r="V16" i="49" s="1"/>
  <c r="N16" i="59"/>
  <c r="N16" i="49" s="1"/>
  <c r="F16" i="59"/>
  <c r="F16" i="49" s="1"/>
  <c r="U16" i="59"/>
  <c r="U16" i="49" s="1"/>
  <c r="M16" i="59"/>
  <c r="M16" i="49" s="1"/>
  <c r="E16" i="59"/>
  <c r="E16" i="49" s="1"/>
  <c r="T16" i="59"/>
  <c r="T16" i="49" s="1"/>
  <c r="Y7" i="59"/>
  <c r="Y7" i="49" s="1"/>
  <c r="Q7" i="59"/>
  <c r="Q7" i="49" s="1"/>
  <c r="I7" i="59"/>
  <c r="I7" i="49" s="1"/>
  <c r="X7" i="59"/>
  <c r="X7" i="49" s="1"/>
  <c r="P7" i="59"/>
  <c r="P7" i="49" s="1"/>
  <c r="H7" i="59"/>
  <c r="H7" i="49" s="1"/>
  <c r="W7" i="59"/>
  <c r="W7" i="49" s="1"/>
  <c r="O7" i="59"/>
  <c r="O7" i="49" s="1"/>
  <c r="G7" i="59"/>
  <c r="G7" i="49" s="1"/>
  <c r="V7" i="59"/>
  <c r="V7" i="49" s="1"/>
  <c r="N7" i="59"/>
  <c r="N7" i="49" s="1"/>
  <c r="F7" i="59"/>
  <c r="F7" i="49" s="1"/>
  <c r="S7" i="59"/>
  <c r="S7" i="49" s="1"/>
  <c r="R7" i="59"/>
  <c r="R7" i="49" s="1"/>
  <c r="U7" i="59"/>
  <c r="U7" i="49" s="1"/>
  <c r="M7" i="59"/>
  <c r="M7" i="49" s="1"/>
  <c r="E7" i="59"/>
  <c r="E7" i="49" s="1"/>
  <c r="J7" i="59"/>
  <c r="J7" i="49" s="1"/>
  <c r="T7" i="59"/>
  <c r="T7" i="49" s="1"/>
  <c r="L7" i="59"/>
  <c r="L7" i="49" s="1"/>
  <c r="K7" i="59"/>
  <c r="K7" i="49" s="1"/>
  <c r="R104" i="59"/>
  <c r="P106" i="59"/>
  <c r="T10" i="59"/>
  <c r="T10" i="49" s="1"/>
  <c r="L10" i="59"/>
  <c r="L10" i="49" s="1"/>
  <c r="M10" i="59"/>
  <c r="M10" i="49" s="1"/>
  <c r="S10" i="59"/>
  <c r="S10" i="49" s="1"/>
  <c r="K10" i="59"/>
  <c r="K10" i="49" s="1"/>
  <c r="R10" i="59"/>
  <c r="R10" i="49" s="1"/>
  <c r="J10" i="59"/>
  <c r="J10" i="49" s="1"/>
  <c r="F10" i="59"/>
  <c r="F10" i="49" s="1"/>
  <c r="U10" i="59"/>
  <c r="U10" i="49" s="1"/>
  <c r="Y10" i="59"/>
  <c r="Y10" i="49" s="1"/>
  <c r="Q10" i="59"/>
  <c r="Q10" i="49" s="1"/>
  <c r="I10" i="59"/>
  <c r="I10" i="49" s="1"/>
  <c r="X10" i="59"/>
  <c r="X10" i="49" s="1"/>
  <c r="P10" i="59"/>
  <c r="P10" i="49" s="1"/>
  <c r="H10" i="59"/>
  <c r="H10" i="49" s="1"/>
  <c r="N10" i="59"/>
  <c r="N10" i="49" s="1"/>
  <c r="W10" i="59"/>
  <c r="W10" i="49" s="1"/>
  <c r="O10" i="59"/>
  <c r="O10" i="49" s="1"/>
  <c r="G10" i="59"/>
  <c r="G10" i="49" s="1"/>
  <c r="V10" i="59"/>
  <c r="V10" i="49" s="1"/>
  <c r="E10" i="59"/>
  <c r="E10" i="49" s="1"/>
  <c r="P107" i="59"/>
  <c r="W13" i="59"/>
  <c r="W13" i="49" s="1"/>
  <c r="O13" i="59"/>
  <c r="O13" i="49" s="1"/>
  <c r="G13" i="59"/>
  <c r="G13" i="49" s="1"/>
  <c r="V13" i="59"/>
  <c r="V13" i="49" s="1"/>
  <c r="N13" i="59"/>
  <c r="N13" i="49" s="1"/>
  <c r="F13" i="59"/>
  <c r="F13" i="49" s="1"/>
  <c r="U13" i="59"/>
  <c r="U13" i="49" s="1"/>
  <c r="M13" i="59"/>
  <c r="M13" i="49" s="1"/>
  <c r="E13" i="59"/>
  <c r="E13" i="49" s="1"/>
  <c r="Y13" i="59"/>
  <c r="Y13" i="49" s="1"/>
  <c r="X13" i="59"/>
  <c r="X13" i="49" s="1"/>
  <c r="T13" i="59"/>
  <c r="T13" i="49" s="1"/>
  <c r="L13" i="59"/>
  <c r="L13" i="49" s="1"/>
  <c r="Q13" i="59"/>
  <c r="Q13" i="49" s="1"/>
  <c r="S13" i="59"/>
  <c r="S13" i="49" s="1"/>
  <c r="K13" i="59"/>
  <c r="K13" i="49" s="1"/>
  <c r="I13" i="59"/>
  <c r="I13" i="49" s="1"/>
  <c r="H13" i="59"/>
  <c r="H13" i="49" s="1"/>
  <c r="R13" i="59"/>
  <c r="R13" i="49" s="1"/>
  <c r="J13" i="59"/>
  <c r="J13" i="49" s="1"/>
  <c r="P13" i="59"/>
  <c r="P13" i="49" s="1"/>
  <c r="F97" i="55"/>
  <c r="F65" i="55"/>
  <c r="F1" i="55"/>
  <c r="F110" i="55"/>
  <c r="P106" i="55"/>
  <c r="N106" i="62"/>
  <c r="C4" i="62"/>
  <c r="C5" i="62" s="1"/>
  <c r="V106" i="62"/>
  <c r="H104" i="62"/>
  <c r="I107" i="62"/>
  <c r="P104" i="62"/>
  <c r="Q107" i="62"/>
  <c r="X104" i="62"/>
  <c r="Y107" i="62"/>
  <c r="K105" i="62"/>
  <c r="V95" i="62"/>
  <c r="N95" i="62"/>
  <c r="F95" i="62"/>
  <c r="S94" i="62"/>
  <c r="K94" i="62"/>
  <c r="X93" i="62"/>
  <c r="P93" i="62"/>
  <c r="H93" i="62"/>
  <c r="U92" i="62"/>
  <c r="M92" i="62"/>
  <c r="U95" i="62"/>
  <c r="M95" i="62"/>
  <c r="E95" i="62"/>
  <c r="R94" i="62"/>
  <c r="J94" i="62"/>
  <c r="W93" i="62"/>
  <c r="O93" i="62"/>
  <c r="G93" i="62"/>
  <c r="T92" i="62"/>
  <c r="L92" i="62"/>
  <c r="T95" i="62"/>
  <c r="L95" i="62"/>
  <c r="Y94" i="62"/>
  <c r="Q94" i="62"/>
  <c r="I94" i="62"/>
  <c r="V93" i="62"/>
  <c r="N93" i="62"/>
  <c r="F93" i="62"/>
  <c r="S92" i="62"/>
  <c r="K92" i="62"/>
  <c r="S95" i="62"/>
  <c r="K95" i="62"/>
  <c r="X94" i="62"/>
  <c r="P94" i="62"/>
  <c r="H94" i="62"/>
  <c r="U93" i="62"/>
  <c r="M93" i="62"/>
  <c r="E93" i="62"/>
  <c r="R92" i="62"/>
  <c r="J92" i="62"/>
  <c r="R95" i="62"/>
  <c r="J95" i="62"/>
  <c r="W94" i="62"/>
  <c r="O94" i="62"/>
  <c r="G94" i="62"/>
  <c r="T93" i="62"/>
  <c r="L93" i="62"/>
  <c r="Y92" i="62"/>
  <c r="Q92" i="62"/>
  <c r="I92" i="62"/>
  <c r="Y95" i="62"/>
  <c r="Q95" i="62"/>
  <c r="I95" i="62"/>
  <c r="V94" i="62"/>
  <c r="N94" i="62"/>
  <c r="F94" i="62"/>
  <c r="S93" i="62"/>
  <c r="K93" i="62"/>
  <c r="X92" i="62"/>
  <c r="P92" i="62"/>
  <c r="H92" i="62"/>
  <c r="X95" i="62"/>
  <c r="P95" i="62"/>
  <c r="H95" i="62"/>
  <c r="U94" i="62"/>
  <c r="M94" i="62"/>
  <c r="E94" i="62"/>
  <c r="R93" i="62"/>
  <c r="J93" i="62"/>
  <c r="W92" i="62"/>
  <c r="O92" i="62"/>
  <c r="G92" i="62"/>
  <c r="O95" i="62"/>
  <c r="N92" i="62"/>
  <c r="G95" i="62"/>
  <c r="F92" i="62"/>
  <c r="T94" i="62"/>
  <c r="E92" i="62"/>
  <c r="L94" i="62"/>
  <c r="Y93" i="62"/>
  <c r="Q93" i="62"/>
  <c r="I93" i="62"/>
  <c r="W95" i="62"/>
  <c r="I104" i="62"/>
  <c r="Q104" i="62"/>
  <c r="Y104" i="62"/>
  <c r="L105" i="62"/>
  <c r="T105" i="62"/>
  <c r="G106" i="62"/>
  <c r="O106" i="62"/>
  <c r="W106" i="62"/>
  <c r="J107" i="62"/>
  <c r="R107" i="62"/>
  <c r="J104" i="62"/>
  <c r="R104" i="62"/>
  <c r="E105" i="62"/>
  <c r="M105" i="62"/>
  <c r="U105" i="62"/>
  <c r="H106" i="62"/>
  <c r="P106" i="62"/>
  <c r="X106" i="62"/>
  <c r="K107" i="62"/>
  <c r="S107" i="62"/>
  <c r="K104" i="62"/>
  <c r="S104" i="62"/>
  <c r="F105" i="62"/>
  <c r="N105" i="62"/>
  <c r="V105" i="62"/>
  <c r="I106" i="62"/>
  <c r="Q106" i="62"/>
  <c r="Y106" i="62"/>
  <c r="L107" i="62"/>
  <c r="T107" i="62"/>
  <c r="L104" i="62"/>
  <c r="T104" i="62"/>
  <c r="G105" i="62"/>
  <c r="O105" i="62"/>
  <c r="W105" i="62"/>
  <c r="J106" i="62"/>
  <c r="R106" i="62"/>
  <c r="E107" i="62"/>
  <c r="M107" i="62"/>
  <c r="U107" i="62"/>
  <c r="E104" i="62"/>
  <c r="M104" i="62"/>
  <c r="U104" i="62"/>
  <c r="H105" i="62"/>
  <c r="P105" i="62"/>
  <c r="X105" i="62"/>
  <c r="K106" i="62"/>
  <c r="S106" i="62"/>
  <c r="F107" i="62"/>
  <c r="N107" i="62"/>
  <c r="V107" i="62"/>
  <c r="F104" i="62"/>
  <c r="N104" i="62"/>
  <c r="V104" i="62"/>
  <c r="I105" i="62"/>
  <c r="Q105" i="62"/>
  <c r="Y105" i="62"/>
  <c r="L106" i="62"/>
  <c r="T106" i="62"/>
  <c r="G107" i="62"/>
  <c r="O107" i="62"/>
  <c r="W107" i="62"/>
  <c r="G104" i="62"/>
  <c r="O104" i="62"/>
  <c r="W104" i="62"/>
  <c r="J105" i="62"/>
  <c r="R105" i="62"/>
  <c r="E106" i="62"/>
  <c r="M106" i="62"/>
  <c r="U106" i="62"/>
  <c r="H107" i="62"/>
  <c r="P107" i="62"/>
  <c r="Y93" i="61"/>
  <c r="K105" i="61"/>
  <c r="C4" i="61"/>
  <c r="C5" i="61" s="1"/>
  <c r="S105" i="61"/>
  <c r="F106" i="61"/>
  <c r="N106" i="61"/>
  <c r="X107" i="61"/>
  <c r="V106" i="61"/>
  <c r="H104" i="61"/>
  <c r="I107" i="61"/>
  <c r="P104" i="61"/>
  <c r="F92" i="61"/>
  <c r="N92" i="61"/>
  <c r="O95" i="61"/>
  <c r="V92" i="61"/>
  <c r="W95" i="61"/>
  <c r="I93" i="61"/>
  <c r="Q93" i="61"/>
  <c r="V95" i="61"/>
  <c r="N95" i="61"/>
  <c r="F95" i="61"/>
  <c r="S94" i="61"/>
  <c r="K94" i="61"/>
  <c r="X93" i="61"/>
  <c r="P93" i="61"/>
  <c r="H93" i="61"/>
  <c r="U92" i="61"/>
  <c r="M92" i="61"/>
  <c r="E92" i="61"/>
  <c r="U95" i="61"/>
  <c r="M95" i="61"/>
  <c r="E95" i="61"/>
  <c r="R94" i="61"/>
  <c r="J94" i="61"/>
  <c r="W93" i="61"/>
  <c r="O93" i="61"/>
  <c r="G93" i="61"/>
  <c r="T92" i="61"/>
  <c r="L92" i="61"/>
  <c r="T95" i="61"/>
  <c r="L95" i="61"/>
  <c r="Y94" i="61"/>
  <c r="Q94" i="61"/>
  <c r="I94" i="61"/>
  <c r="V93" i="61"/>
  <c r="N93" i="61"/>
  <c r="F93" i="61"/>
  <c r="S92" i="61"/>
  <c r="K92" i="61"/>
  <c r="S95" i="61"/>
  <c r="K95" i="61"/>
  <c r="X94" i="61"/>
  <c r="P94" i="61"/>
  <c r="H94" i="61"/>
  <c r="U93" i="61"/>
  <c r="M93" i="61"/>
  <c r="E93" i="61"/>
  <c r="R92" i="61"/>
  <c r="J92" i="61"/>
  <c r="R95" i="61"/>
  <c r="J95" i="61"/>
  <c r="W94" i="61"/>
  <c r="O94" i="61"/>
  <c r="G94" i="61"/>
  <c r="T93" i="61"/>
  <c r="L93" i="61"/>
  <c r="Y92" i="61"/>
  <c r="Q92" i="61"/>
  <c r="I92" i="61"/>
  <c r="Y95" i="61"/>
  <c r="Q95" i="61"/>
  <c r="I95" i="61"/>
  <c r="V94" i="61"/>
  <c r="N94" i="61"/>
  <c r="F94" i="61"/>
  <c r="S93" i="61"/>
  <c r="K93" i="61"/>
  <c r="X92" i="61"/>
  <c r="P92" i="61"/>
  <c r="H92" i="61"/>
  <c r="X95" i="61"/>
  <c r="P95" i="61"/>
  <c r="H95" i="61"/>
  <c r="U94" i="61"/>
  <c r="M94" i="61"/>
  <c r="E94" i="61"/>
  <c r="R93" i="61"/>
  <c r="J93" i="61"/>
  <c r="W92" i="61"/>
  <c r="O92" i="61"/>
  <c r="G92" i="61"/>
  <c r="L94" i="61"/>
  <c r="T94" i="61"/>
  <c r="I104" i="61"/>
  <c r="Q104" i="61"/>
  <c r="Y104" i="61"/>
  <c r="L105" i="61"/>
  <c r="T105" i="61"/>
  <c r="G106" i="61"/>
  <c r="O106" i="61"/>
  <c r="W106" i="61"/>
  <c r="J107" i="61"/>
  <c r="R107" i="61"/>
  <c r="J104" i="61"/>
  <c r="R104" i="61"/>
  <c r="E105" i="61"/>
  <c r="M105" i="61"/>
  <c r="U105" i="61"/>
  <c r="H106" i="61"/>
  <c r="P106" i="61"/>
  <c r="X106" i="61"/>
  <c r="K107" i="61"/>
  <c r="S107" i="61"/>
  <c r="K104" i="61"/>
  <c r="S104" i="61"/>
  <c r="F105" i="61"/>
  <c r="N105" i="61"/>
  <c r="V105" i="61"/>
  <c r="I106" i="61"/>
  <c r="Q106" i="61"/>
  <c r="Y106" i="61"/>
  <c r="L107" i="61"/>
  <c r="T107" i="61"/>
  <c r="L104" i="61"/>
  <c r="T104" i="61"/>
  <c r="G105" i="61"/>
  <c r="O105" i="61"/>
  <c r="W105" i="61"/>
  <c r="J106" i="61"/>
  <c r="R106" i="61"/>
  <c r="E107" i="61"/>
  <c r="M107" i="61"/>
  <c r="U107" i="61"/>
  <c r="E104" i="61"/>
  <c r="M104" i="61"/>
  <c r="U104" i="61"/>
  <c r="H105" i="61"/>
  <c r="P105" i="61"/>
  <c r="X105" i="61"/>
  <c r="K106" i="61"/>
  <c r="S106" i="61"/>
  <c r="F107" i="61"/>
  <c r="N107" i="61"/>
  <c r="V107" i="61"/>
  <c r="F104" i="61"/>
  <c r="N104" i="61"/>
  <c r="V104" i="61"/>
  <c r="I105" i="61"/>
  <c r="Q105" i="61"/>
  <c r="Y105" i="61"/>
  <c r="L106" i="61"/>
  <c r="T106" i="61"/>
  <c r="G107" i="61"/>
  <c r="O107" i="61"/>
  <c r="W107" i="61"/>
  <c r="G104" i="61"/>
  <c r="O104" i="61"/>
  <c r="W104" i="61"/>
  <c r="J105" i="61"/>
  <c r="R105" i="61"/>
  <c r="E106" i="61"/>
  <c r="M106" i="61"/>
  <c r="U106" i="61"/>
  <c r="H107" i="61"/>
  <c r="P107" i="61"/>
  <c r="L105" i="60"/>
  <c r="W106" i="60"/>
  <c r="C4" i="60"/>
  <c r="C5" i="60" s="1"/>
  <c r="H104" i="60"/>
  <c r="S105" i="60"/>
  <c r="I107" i="60"/>
  <c r="X107" i="60"/>
  <c r="I104" i="60"/>
  <c r="T105" i="60"/>
  <c r="J107" i="60"/>
  <c r="F106" i="60"/>
  <c r="Q107" i="60"/>
  <c r="Q104" i="60"/>
  <c r="G106" i="60"/>
  <c r="R107" i="60"/>
  <c r="X104" i="60"/>
  <c r="N106" i="60"/>
  <c r="Y107" i="60"/>
  <c r="U94" i="60"/>
  <c r="Y104" i="60"/>
  <c r="J93" i="60"/>
  <c r="Y93" i="60"/>
  <c r="O95" i="60"/>
  <c r="E92" i="60"/>
  <c r="X95" i="60"/>
  <c r="O92" i="60"/>
  <c r="E94" i="60"/>
  <c r="P95" i="60"/>
  <c r="V92" i="60"/>
  <c r="L94" i="60"/>
  <c r="W95" i="60"/>
  <c r="W92" i="60"/>
  <c r="M94" i="60"/>
  <c r="V95" i="60"/>
  <c r="N95" i="60"/>
  <c r="F95" i="60"/>
  <c r="S94" i="60"/>
  <c r="K94" i="60"/>
  <c r="X93" i="60"/>
  <c r="P93" i="60"/>
  <c r="H93" i="60"/>
  <c r="U92" i="60"/>
  <c r="M92" i="60"/>
  <c r="U95" i="60"/>
  <c r="M95" i="60"/>
  <c r="E95" i="60"/>
  <c r="R94" i="60"/>
  <c r="J94" i="60"/>
  <c r="W93" i="60"/>
  <c r="O93" i="60"/>
  <c r="G93" i="60"/>
  <c r="T92" i="60"/>
  <c r="L92" i="60"/>
  <c r="T95" i="60"/>
  <c r="L95" i="60"/>
  <c r="Y94" i="60"/>
  <c r="Q94" i="60"/>
  <c r="I94" i="60"/>
  <c r="V93" i="60"/>
  <c r="N93" i="60"/>
  <c r="F93" i="60"/>
  <c r="S92" i="60"/>
  <c r="K92" i="60"/>
  <c r="S95" i="60"/>
  <c r="K95" i="60"/>
  <c r="X94" i="60"/>
  <c r="P94" i="60"/>
  <c r="H94" i="60"/>
  <c r="U93" i="60"/>
  <c r="M93" i="60"/>
  <c r="E93" i="60"/>
  <c r="R92" i="60"/>
  <c r="J92" i="60"/>
  <c r="R95" i="60"/>
  <c r="J95" i="60"/>
  <c r="W94" i="60"/>
  <c r="O94" i="60"/>
  <c r="G94" i="60"/>
  <c r="T93" i="60"/>
  <c r="L93" i="60"/>
  <c r="Y92" i="60"/>
  <c r="Q92" i="60"/>
  <c r="I92" i="60"/>
  <c r="Y95" i="60"/>
  <c r="Q95" i="60"/>
  <c r="I95" i="60"/>
  <c r="V94" i="60"/>
  <c r="N94" i="60"/>
  <c r="F94" i="60"/>
  <c r="S93" i="60"/>
  <c r="K93" i="60"/>
  <c r="X92" i="60"/>
  <c r="P92" i="60"/>
  <c r="H92" i="60"/>
  <c r="I93" i="60"/>
  <c r="T94" i="60"/>
  <c r="F92" i="60"/>
  <c r="Q93" i="60"/>
  <c r="G95" i="60"/>
  <c r="G92" i="60"/>
  <c r="R93" i="60"/>
  <c r="H95" i="60"/>
  <c r="J104" i="60"/>
  <c r="R104" i="60"/>
  <c r="E105" i="60"/>
  <c r="M105" i="60"/>
  <c r="U105" i="60"/>
  <c r="H106" i="60"/>
  <c r="P106" i="60"/>
  <c r="X106" i="60"/>
  <c r="K107" i="60"/>
  <c r="S107" i="60"/>
  <c r="K104" i="60"/>
  <c r="S104" i="60"/>
  <c r="F105" i="60"/>
  <c r="N105" i="60"/>
  <c r="V105" i="60"/>
  <c r="I106" i="60"/>
  <c r="Q106" i="60"/>
  <c r="Y106" i="60"/>
  <c r="L107" i="60"/>
  <c r="T107" i="60"/>
  <c r="L104" i="60"/>
  <c r="T104" i="60"/>
  <c r="G105" i="60"/>
  <c r="O105" i="60"/>
  <c r="W105" i="60"/>
  <c r="J106" i="60"/>
  <c r="R106" i="60"/>
  <c r="E107" i="60"/>
  <c r="M107" i="60"/>
  <c r="U107" i="60"/>
  <c r="E104" i="60"/>
  <c r="M104" i="60"/>
  <c r="U104" i="60"/>
  <c r="H105" i="60"/>
  <c r="P105" i="60"/>
  <c r="X105" i="60"/>
  <c r="K106" i="60"/>
  <c r="S106" i="60"/>
  <c r="F107" i="60"/>
  <c r="N107" i="60"/>
  <c r="V107" i="60"/>
  <c r="F104" i="60"/>
  <c r="N104" i="60"/>
  <c r="V104" i="60"/>
  <c r="I105" i="60"/>
  <c r="Q105" i="60"/>
  <c r="Y105" i="60"/>
  <c r="L106" i="60"/>
  <c r="T106" i="60"/>
  <c r="G107" i="60"/>
  <c r="O107" i="60"/>
  <c r="W107" i="60"/>
  <c r="G104" i="60"/>
  <c r="O104" i="60"/>
  <c r="W104" i="60"/>
  <c r="J105" i="60"/>
  <c r="R105" i="60"/>
  <c r="E106" i="60"/>
  <c r="M106" i="60"/>
  <c r="U106" i="60"/>
  <c r="H107" i="60"/>
  <c r="P107" i="60"/>
  <c r="V107" i="59"/>
  <c r="V104" i="59"/>
  <c r="U105" i="59"/>
  <c r="U106" i="59"/>
  <c r="W107" i="59"/>
  <c r="C4" i="59"/>
  <c r="C5" i="59" s="1"/>
  <c r="W104" i="59"/>
  <c r="Y105" i="59"/>
  <c r="X106" i="59"/>
  <c r="X107" i="59"/>
  <c r="E92" i="59"/>
  <c r="F104" i="59"/>
  <c r="E105" i="59"/>
  <c r="E106" i="59"/>
  <c r="G107" i="59"/>
  <c r="G104" i="59"/>
  <c r="I105" i="59"/>
  <c r="H106" i="59"/>
  <c r="H107" i="59"/>
  <c r="J104" i="59"/>
  <c r="J105" i="59"/>
  <c r="L106" i="59"/>
  <c r="K107" i="59"/>
  <c r="N104" i="59"/>
  <c r="M105" i="59"/>
  <c r="M106" i="59"/>
  <c r="O107" i="59"/>
  <c r="O104" i="59"/>
  <c r="Q105" i="59"/>
  <c r="T95" i="59"/>
  <c r="L95" i="59"/>
  <c r="Y94" i="59"/>
  <c r="Q94" i="59"/>
  <c r="I94" i="59"/>
  <c r="V93" i="59"/>
  <c r="N93" i="59"/>
  <c r="F93" i="59"/>
  <c r="S92" i="59"/>
  <c r="K92" i="59"/>
  <c r="S95" i="59"/>
  <c r="K95" i="59"/>
  <c r="X94" i="59"/>
  <c r="P94" i="59"/>
  <c r="H94" i="59"/>
  <c r="U93" i="59"/>
  <c r="M93" i="59"/>
  <c r="E93" i="59"/>
  <c r="R92" i="59"/>
  <c r="J92" i="59"/>
  <c r="R95" i="59"/>
  <c r="J95" i="59"/>
  <c r="W94" i="59"/>
  <c r="O94" i="59"/>
  <c r="G94" i="59"/>
  <c r="T93" i="59"/>
  <c r="L93" i="59"/>
  <c r="Y92" i="59"/>
  <c r="Q92" i="59"/>
  <c r="I92" i="59"/>
  <c r="X95" i="59"/>
  <c r="P95" i="59"/>
  <c r="H95" i="59"/>
  <c r="U94" i="59"/>
  <c r="M94" i="59"/>
  <c r="E94" i="59"/>
  <c r="R93" i="59"/>
  <c r="J93" i="59"/>
  <c r="W92" i="59"/>
  <c r="O92" i="59"/>
  <c r="G92" i="59"/>
  <c r="W95" i="59"/>
  <c r="O95" i="59"/>
  <c r="G95" i="59"/>
  <c r="T94" i="59"/>
  <c r="L94" i="59"/>
  <c r="Y93" i="59"/>
  <c r="Q93" i="59"/>
  <c r="I93" i="59"/>
  <c r="V92" i="59"/>
  <c r="N92" i="59"/>
  <c r="F92" i="59"/>
  <c r="Y95" i="59"/>
  <c r="E95" i="59"/>
  <c r="X93" i="59"/>
  <c r="X92" i="59"/>
  <c r="U95" i="59"/>
  <c r="S94" i="59"/>
  <c r="S93" i="59"/>
  <c r="T92" i="59"/>
  <c r="Q95" i="59"/>
  <c r="R94" i="59"/>
  <c r="P93" i="59"/>
  <c r="P92" i="59"/>
  <c r="N95" i="59"/>
  <c r="N94" i="59"/>
  <c r="O93" i="59"/>
  <c r="M92" i="59"/>
  <c r="M95" i="59"/>
  <c r="K94" i="59"/>
  <c r="K93" i="59"/>
  <c r="L92" i="59"/>
  <c r="W93" i="59"/>
  <c r="H93" i="59"/>
  <c r="V95" i="59"/>
  <c r="G93" i="59"/>
  <c r="I95" i="59"/>
  <c r="U92" i="59"/>
  <c r="F95" i="59"/>
  <c r="H92" i="59"/>
  <c r="J94" i="59"/>
  <c r="F94" i="59"/>
  <c r="V94" i="59"/>
  <c r="H104" i="59"/>
  <c r="P104" i="59"/>
  <c r="X104" i="59"/>
  <c r="K105" i="59"/>
  <c r="S105" i="59"/>
  <c r="F106" i="59"/>
  <c r="N106" i="59"/>
  <c r="V106" i="59"/>
  <c r="I107" i="59"/>
  <c r="Q107" i="59"/>
  <c r="Y107" i="59"/>
  <c r="I104" i="59"/>
  <c r="Q104" i="59"/>
  <c r="Y104" i="59"/>
  <c r="L105" i="59"/>
  <c r="T105" i="59"/>
  <c r="G106" i="59"/>
  <c r="O106" i="59"/>
  <c r="W106" i="59"/>
  <c r="J107" i="59"/>
  <c r="R107" i="59"/>
  <c r="K104" i="59"/>
  <c r="S104" i="59"/>
  <c r="F105" i="59"/>
  <c r="N105" i="59"/>
  <c r="V105" i="59"/>
  <c r="I106" i="59"/>
  <c r="Q106" i="59"/>
  <c r="Y106" i="59"/>
  <c r="L107" i="59"/>
  <c r="T107" i="59"/>
  <c r="L104" i="59"/>
  <c r="T104" i="59"/>
  <c r="G105" i="59"/>
  <c r="O105" i="59"/>
  <c r="W105" i="59"/>
  <c r="J106" i="59"/>
  <c r="R106" i="59"/>
  <c r="E107" i="59"/>
  <c r="M107" i="59"/>
  <c r="U107" i="59"/>
  <c r="E104" i="59"/>
  <c r="M104" i="59"/>
  <c r="U104" i="59"/>
  <c r="H105" i="59"/>
  <c r="P105" i="59"/>
  <c r="X105" i="59"/>
  <c r="K106" i="59"/>
  <c r="S106" i="59"/>
  <c r="F107" i="59"/>
  <c r="N107" i="59"/>
  <c r="G104" i="58"/>
  <c r="T104" i="58"/>
  <c r="K105" i="58"/>
  <c r="Y105" i="58"/>
  <c r="Q106" i="58"/>
  <c r="H107" i="58"/>
  <c r="U107" i="58"/>
  <c r="C4" i="58"/>
  <c r="C5" i="58" s="1"/>
  <c r="H104" i="58"/>
  <c r="V104" i="58"/>
  <c r="N105" i="58"/>
  <c r="E106" i="58"/>
  <c r="R106" i="58"/>
  <c r="I107" i="58"/>
  <c r="W107" i="58"/>
  <c r="K104" i="58"/>
  <c r="W104" i="58"/>
  <c r="O105" i="58"/>
  <c r="F106" i="58"/>
  <c r="T106" i="58"/>
  <c r="L107" i="58"/>
  <c r="X107" i="58"/>
  <c r="L104" i="58"/>
  <c r="X104" i="58"/>
  <c r="Q105" i="58"/>
  <c r="I106" i="58"/>
  <c r="U106" i="58"/>
  <c r="M107" i="58"/>
  <c r="Y107" i="58"/>
  <c r="N104" i="58"/>
  <c r="F105" i="58"/>
  <c r="R105" i="58"/>
  <c r="J106" i="58"/>
  <c r="V106" i="58"/>
  <c r="O107" i="58"/>
  <c r="O104" i="58"/>
  <c r="G105" i="58"/>
  <c r="S105" i="58"/>
  <c r="L106" i="58"/>
  <c r="Y106" i="58"/>
  <c r="V107" i="58"/>
  <c r="P104" i="58"/>
  <c r="I105" i="58"/>
  <c r="V105" i="58"/>
  <c r="M106" i="58"/>
  <c r="E107" i="58"/>
  <c r="X93" i="58"/>
  <c r="M95" i="58"/>
  <c r="K92" i="58"/>
  <c r="T95" i="58"/>
  <c r="L95" i="58"/>
  <c r="Y94" i="58"/>
  <c r="Q94" i="58"/>
  <c r="I94" i="58"/>
  <c r="V93" i="58"/>
  <c r="N93" i="58"/>
  <c r="F93" i="58"/>
  <c r="S92" i="58"/>
  <c r="Y95" i="58"/>
  <c r="Q95" i="58"/>
  <c r="I95" i="58"/>
  <c r="V94" i="58"/>
  <c r="N94" i="58"/>
  <c r="F94" i="58"/>
  <c r="S93" i="58"/>
  <c r="K93" i="58"/>
  <c r="X92" i="58"/>
  <c r="P92" i="58"/>
  <c r="H92" i="58"/>
  <c r="X95" i="58"/>
  <c r="P95" i="58"/>
  <c r="H95" i="58"/>
  <c r="U94" i="58"/>
  <c r="M94" i="58"/>
  <c r="E94" i="58"/>
  <c r="R93" i="58"/>
  <c r="J93" i="58"/>
  <c r="W92" i="58"/>
  <c r="O92" i="58"/>
  <c r="G92" i="58"/>
  <c r="S95" i="58"/>
  <c r="F95" i="58"/>
  <c r="O94" i="58"/>
  <c r="W93" i="58"/>
  <c r="I93" i="58"/>
  <c r="R92" i="58"/>
  <c r="F92" i="58"/>
  <c r="R95" i="58"/>
  <c r="E95" i="58"/>
  <c r="L94" i="58"/>
  <c r="U93" i="58"/>
  <c r="H93" i="58"/>
  <c r="Q92" i="58"/>
  <c r="E92" i="58"/>
  <c r="O95" i="58"/>
  <c r="X94" i="58"/>
  <c r="K94" i="58"/>
  <c r="T93" i="58"/>
  <c r="G93" i="58"/>
  <c r="N92" i="58"/>
  <c r="N95" i="58"/>
  <c r="W94" i="58"/>
  <c r="J94" i="58"/>
  <c r="Q93" i="58"/>
  <c r="E93" i="58"/>
  <c r="M92" i="58"/>
  <c r="V95" i="58"/>
  <c r="J95" i="58"/>
  <c r="R94" i="58"/>
  <c r="Y93" i="58"/>
  <c r="M93" i="58"/>
  <c r="U92" i="58"/>
  <c r="J92" i="58"/>
  <c r="T94" i="58"/>
  <c r="L93" i="58"/>
  <c r="S94" i="58"/>
  <c r="Y92" i="58"/>
  <c r="P94" i="58"/>
  <c r="V92" i="58"/>
  <c r="W95" i="58"/>
  <c r="H94" i="58"/>
  <c r="T92" i="58"/>
  <c r="U95" i="58"/>
  <c r="G94" i="58"/>
  <c r="L92" i="58"/>
  <c r="K95" i="58"/>
  <c r="P93" i="58"/>
  <c r="I92" i="58"/>
  <c r="G95" i="58"/>
  <c r="O93" i="58"/>
  <c r="I104" i="58"/>
  <c r="Q104" i="58"/>
  <c r="Y104" i="58"/>
  <c r="L105" i="58"/>
  <c r="T105" i="58"/>
  <c r="G106" i="58"/>
  <c r="O106" i="58"/>
  <c r="W106" i="58"/>
  <c r="J107" i="58"/>
  <c r="R107" i="58"/>
  <c r="J104" i="58"/>
  <c r="R104" i="58"/>
  <c r="E105" i="58"/>
  <c r="M105" i="58"/>
  <c r="U105" i="58"/>
  <c r="H106" i="58"/>
  <c r="P106" i="58"/>
  <c r="X106" i="58"/>
  <c r="K107" i="58"/>
  <c r="S107" i="58"/>
  <c r="E104" i="58"/>
  <c r="M104" i="58"/>
  <c r="U104" i="58"/>
  <c r="H105" i="58"/>
  <c r="P105" i="58"/>
  <c r="X105" i="58"/>
  <c r="K106" i="58"/>
  <c r="S106" i="58"/>
  <c r="F107" i="58"/>
  <c r="N107" i="58"/>
  <c r="X104" i="57"/>
  <c r="N106" i="57"/>
  <c r="Y107" i="57"/>
  <c r="C4" i="57"/>
  <c r="C5" i="57" s="1"/>
  <c r="X107" i="57"/>
  <c r="G105" i="57"/>
  <c r="R106" i="57"/>
  <c r="K105" i="57"/>
  <c r="V106" i="57"/>
  <c r="N92" i="57"/>
  <c r="O105" i="57"/>
  <c r="E107" i="57"/>
  <c r="V92" i="57"/>
  <c r="H104" i="57"/>
  <c r="S105" i="57"/>
  <c r="I107" i="57"/>
  <c r="W95" i="57"/>
  <c r="L104" i="57"/>
  <c r="W105" i="57"/>
  <c r="M107" i="57"/>
  <c r="P104" i="57"/>
  <c r="F106" i="57"/>
  <c r="C7" i="55"/>
  <c r="V7" i="55" s="1"/>
  <c r="C10" i="55"/>
  <c r="AV10" i="55" s="1"/>
  <c r="AV10" i="34" s="1"/>
  <c r="C16" i="55"/>
  <c r="AR16" i="55" s="1"/>
  <c r="AR16" i="34" s="1"/>
  <c r="C13" i="55"/>
  <c r="AE13" i="55" s="1"/>
  <c r="AE13" i="34" s="1"/>
  <c r="Y93" i="57"/>
  <c r="V95" i="57"/>
  <c r="N95" i="57"/>
  <c r="F95" i="57"/>
  <c r="U92" i="57"/>
  <c r="M92" i="57"/>
  <c r="E92" i="57"/>
  <c r="U95" i="57"/>
  <c r="M95" i="57"/>
  <c r="E95" i="57"/>
  <c r="T92" i="57"/>
  <c r="L92" i="57"/>
  <c r="T95" i="57"/>
  <c r="L95" i="57"/>
  <c r="S92" i="57"/>
  <c r="K92" i="57"/>
  <c r="R95" i="57"/>
  <c r="J95" i="57"/>
  <c r="L93" i="57"/>
  <c r="Y92" i="57"/>
  <c r="Q92" i="57"/>
  <c r="I92" i="57"/>
  <c r="Y95" i="57"/>
  <c r="Q95" i="57"/>
  <c r="I95" i="57"/>
  <c r="X92" i="57"/>
  <c r="P92" i="57"/>
  <c r="H92" i="57"/>
  <c r="X95" i="57"/>
  <c r="P95" i="57"/>
  <c r="H95" i="57"/>
  <c r="W92" i="57"/>
  <c r="O92" i="57"/>
  <c r="G92" i="57"/>
  <c r="I93" i="57"/>
  <c r="F92" i="57"/>
  <c r="Q93" i="57"/>
  <c r="G95" i="57"/>
  <c r="J92" i="57"/>
  <c r="K95" i="57"/>
  <c r="R92" i="57"/>
  <c r="S95" i="57"/>
  <c r="I104" i="57"/>
  <c r="Q104" i="57"/>
  <c r="Y104" i="57"/>
  <c r="L105" i="57"/>
  <c r="T105" i="57"/>
  <c r="G106" i="57"/>
  <c r="O106" i="57"/>
  <c r="W106" i="57"/>
  <c r="J107" i="57"/>
  <c r="R107" i="57"/>
  <c r="J104" i="57"/>
  <c r="R104" i="57"/>
  <c r="E105" i="57"/>
  <c r="M105" i="57"/>
  <c r="U105" i="57"/>
  <c r="H106" i="57"/>
  <c r="P106" i="57"/>
  <c r="X106" i="57"/>
  <c r="K107" i="57"/>
  <c r="S107" i="57"/>
  <c r="K104" i="57"/>
  <c r="S104" i="57"/>
  <c r="F105" i="57"/>
  <c r="N105" i="57"/>
  <c r="V105" i="57"/>
  <c r="I106" i="57"/>
  <c r="Q106" i="57"/>
  <c r="Y106" i="57"/>
  <c r="L107" i="57"/>
  <c r="T107" i="57"/>
  <c r="E104" i="57"/>
  <c r="M104" i="57"/>
  <c r="U104" i="57"/>
  <c r="H105" i="57"/>
  <c r="P105" i="57"/>
  <c r="X105" i="57"/>
  <c r="K106" i="57"/>
  <c r="S106" i="57"/>
  <c r="F107" i="57"/>
  <c r="N107" i="57"/>
  <c r="V107" i="57"/>
  <c r="F104" i="57"/>
  <c r="N104" i="57"/>
  <c r="V104" i="57"/>
  <c r="I105" i="57"/>
  <c r="Q105" i="57"/>
  <c r="Y105" i="57"/>
  <c r="L106" i="57"/>
  <c r="T106" i="57"/>
  <c r="G107" i="57"/>
  <c r="O107" i="57"/>
  <c r="W107" i="57"/>
  <c r="G104" i="57"/>
  <c r="O104" i="57"/>
  <c r="W104" i="57"/>
  <c r="J105" i="57"/>
  <c r="R105" i="57"/>
  <c r="E106" i="57"/>
  <c r="M106" i="57"/>
  <c r="U106" i="57"/>
  <c r="H107" i="57"/>
  <c r="P107" i="57"/>
  <c r="X106" i="55"/>
  <c r="C4" i="55"/>
  <c r="BB4" i="55" s="1"/>
  <c r="H104" i="55"/>
  <c r="J104" i="55"/>
  <c r="P104" i="55"/>
  <c r="F106" i="55"/>
  <c r="R104" i="55"/>
  <c r="H106" i="55"/>
  <c r="X104" i="55"/>
  <c r="N106" i="55"/>
  <c r="I104" i="55"/>
  <c r="Q104" i="55"/>
  <c r="Y104" i="55"/>
  <c r="G106" i="55"/>
  <c r="O106" i="55"/>
  <c r="W106" i="55"/>
  <c r="K104" i="55"/>
  <c r="S104" i="55"/>
  <c r="I106" i="55"/>
  <c r="Q106" i="55"/>
  <c r="Y106" i="55"/>
  <c r="L104" i="55"/>
  <c r="T104" i="55"/>
  <c r="J106" i="55"/>
  <c r="R106" i="55"/>
  <c r="E104" i="55"/>
  <c r="M104" i="55"/>
  <c r="U104" i="55"/>
  <c r="K106" i="55"/>
  <c r="S106" i="55"/>
  <c r="F104" i="55"/>
  <c r="N104" i="55"/>
  <c r="V104" i="55"/>
  <c r="L106" i="55"/>
  <c r="T106" i="55"/>
  <c r="G104" i="55"/>
  <c r="O104" i="55"/>
  <c r="W104" i="55"/>
  <c r="E106" i="55"/>
  <c r="M106" i="55"/>
  <c r="U106" i="55"/>
  <c r="D16" i="56"/>
  <c r="D13" i="56"/>
  <c r="D10" i="56"/>
  <c r="D7" i="56"/>
  <c r="D4" i="56"/>
  <c r="C17" i="56"/>
  <c r="C14" i="56"/>
  <c r="C11" i="56"/>
  <c r="C8" i="56"/>
  <c r="AK107" i="55" l="1"/>
  <c r="AR107" i="55"/>
  <c r="AX107" i="55"/>
  <c r="Z107" i="55"/>
  <c r="AG107" i="55"/>
  <c r="AN107" i="55"/>
  <c r="AT107" i="55"/>
  <c r="BA107" i="55"/>
  <c r="AC107" i="55"/>
  <c r="AU107" i="55"/>
  <c r="AJ107" i="55"/>
  <c r="AP107" i="55"/>
  <c r="AY107" i="55"/>
  <c r="AM107" i="55"/>
  <c r="AW107" i="55"/>
  <c r="AF107" i="55"/>
  <c r="AQ107" i="55"/>
  <c r="AE107" i="55"/>
  <c r="AL107" i="55"/>
  <c r="AS107" i="55"/>
  <c r="AZ107" i="55"/>
  <c r="AI107" i="55"/>
  <c r="AB107" i="55"/>
  <c r="AH107" i="55"/>
  <c r="AO107" i="55"/>
  <c r="AA107" i="55"/>
  <c r="AV107" i="55"/>
  <c r="BB107" i="55"/>
  <c r="AD107" i="55"/>
  <c r="AG4" i="62"/>
  <c r="AK4" i="62"/>
  <c r="AQ4" i="62"/>
  <c r="AQ5" i="62" s="1"/>
  <c r="AQ63" i="62" s="1"/>
  <c r="Z4" i="62"/>
  <c r="AV4" i="62"/>
  <c r="AV5" i="62" s="1"/>
  <c r="AV63" i="62" s="1"/>
  <c r="AC4" i="62"/>
  <c r="AC5" i="62" s="1"/>
  <c r="AC63" i="62" s="1"/>
  <c r="AI4" i="62"/>
  <c r="AI5" i="62" s="1"/>
  <c r="AI63" i="62" s="1"/>
  <c r="AF4" i="62"/>
  <c r="AF5" i="62" s="1"/>
  <c r="AF63" i="62" s="1"/>
  <c r="AL4" i="62"/>
  <c r="AA4" i="62"/>
  <c r="AA5" i="62" s="1"/>
  <c r="AA63" i="62" s="1"/>
  <c r="AW4" i="62"/>
  <c r="AW5" i="62" s="1"/>
  <c r="AW63" i="62" s="1"/>
  <c r="AZ4" i="62"/>
  <c r="BB4" i="62"/>
  <c r="BB5" i="62" s="1"/>
  <c r="BB63" i="62" s="1"/>
  <c r="AU4" i="62"/>
  <c r="AU4" i="52" s="1"/>
  <c r="AU63" i="52" s="1"/>
  <c r="AR106" i="1" s="1"/>
  <c r="AR110" i="1" s="1"/>
  <c r="AR111" i="1" s="1"/>
  <c r="AE4" i="62"/>
  <c r="AE5" i="62" s="1"/>
  <c r="AE63" i="62" s="1"/>
  <c r="AR4" i="62"/>
  <c r="AR5" i="62" s="1"/>
  <c r="AR63" i="62" s="1"/>
  <c r="AD4" i="62"/>
  <c r="AO4" i="62"/>
  <c r="AO5" i="62" s="1"/>
  <c r="AO63" i="62" s="1"/>
  <c r="AT4" i="62"/>
  <c r="AT5" i="62" s="1"/>
  <c r="AT63" i="62" s="1"/>
  <c r="AJ4" i="62"/>
  <c r="AX4" i="62"/>
  <c r="AX5" i="62" s="1"/>
  <c r="AX63" i="62" s="1"/>
  <c r="V4" i="62"/>
  <c r="V4" i="52" s="1"/>
  <c r="AN4" i="62"/>
  <c r="AN4" i="52" s="1"/>
  <c r="AN63" i="52" s="1"/>
  <c r="AK106" i="1" s="1"/>
  <c r="AK110" i="1" s="1"/>
  <c r="AK111" i="1" s="1"/>
  <c r="BA4" i="62"/>
  <c r="BA5" i="62" s="1"/>
  <c r="BA63" i="62" s="1"/>
  <c r="AB4" i="62"/>
  <c r="AP4" i="62"/>
  <c r="AP5" i="62" s="1"/>
  <c r="AP63" i="62" s="1"/>
  <c r="Q4" i="62"/>
  <c r="Q4" i="52" s="1"/>
  <c r="AM4" i="62"/>
  <c r="AS4" i="62"/>
  <c r="AS4" i="52" s="1"/>
  <c r="AS63" i="52" s="1"/>
  <c r="AP106" i="1" s="1"/>
  <c r="AP110" i="1" s="1"/>
  <c r="AP111" i="1" s="1"/>
  <c r="AY4" i="62"/>
  <c r="AY5" i="62" s="1"/>
  <c r="AY63" i="62" s="1"/>
  <c r="AH4" i="62"/>
  <c r="AH5" i="62" s="1"/>
  <c r="AH63" i="62" s="1"/>
  <c r="F4" i="61"/>
  <c r="F4" i="51" s="1"/>
  <c r="Q4" i="61"/>
  <c r="Q4" i="51" s="1"/>
  <c r="L4" i="61"/>
  <c r="L4" i="51" s="1"/>
  <c r="AF4" i="61"/>
  <c r="AF5" i="61" s="1"/>
  <c r="AF63" i="61" s="1"/>
  <c r="AD4" i="61"/>
  <c r="AQ4" i="61"/>
  <c r="AQ5" i="61" s="1"/>
  <c r="AQ63" i="61" s="1"/>
  <c r="N4" i="61"/>
  <c r="N4" i="51" s="1"/>
  <c r="Y4" i="61"/>
  <c r="Y4" i="51" s="1"/>
  <c r="T4" i="61"/>
  <c r="T4" i="51" s="1"/>
  <c r="AW4" i="61"/>
  <c r="AZ4" i="61"/>
  <c r="AZ5" i="61" s="1"/>
  <c r="AZ63" i="61" s="1"/>
  <c r="AI4" i="61"/>
  <c r="AI5" i="61" s="1"/>
  <c r="AI63" i="61" s="1"/>
  <c r="V4" i="61"/>
  <c r="V4" i="51" s="1"/>
  <c r="J4" i="61"/>
  <c r="J4" i="51" s="1"/>
  <c r="AN4" i="61"/>
  <c r="AN5" i="61" s="1"/>
  <c r="AN63" i="61" s="1"/>
  <c r="AE4" i="61"/>
  <c r="AE4" i="51" s="1"/>
  <c r="AE63" i="51" s="1"/>
  <c r="AB92" i="1" s="1"/>
  <c r="AB96" i="1" s="1"/>
  <c r="AB97" i="1" s="1"/>
  <c r="AR4" i="61"/>
  <c r="AR5" i="61" s="1"/>
  <c r="AR63" i="61" s="1"/>
  <c r="AA4" i="61"/>
  <c r="H4" i="61"/>
  <c r="H4" i="51" s="1"/>
  <c r="R4" i="61"/>
  <c r="R4" i="51" s="1"/>
  <c r="AM4" i="61"/>
  <c r="BA4" i="61"/>
  <c r="BA5" i="61" s="1"/>
  <c r="BA63" i="61" s="1"/>
  <c r="AJ4" i="61"/>
  <c r="AJ5" i="61" s="1"/>
  <c r="AJ63" i="61" s="1"/>
  <c r="AX4" i="61"/>
  <c r="AX5" i="61" s="1"/>
  <c r="AX63" i="61" s="1"/>
  <c r="P4" i="61"/>
  <c r="P4" i="51" s="1"/>
  <c r="G4" i="61"/>
  <c r="G4" i="51" s="1"/>
  <c r="AV4" i="61"/>
  <c r="AV4" i="51" s="1"/>
  <c r="AV63" i="51" s="1"/>
  <c r="AS92" i="1" s="1"/>
  <c r="AS96" i="1" s="1"/>
  <c r="AS97" i="1" s="1"/>
  <c r="AS4" i="61"/>
  <c r="AS5" i="61" s="1"/>
  <c r="AS63" i="61" s="1"/>
  <c r="AB4" i="61"/>
  <c r="AP4" i="61"/>
  <c r="AP5" i="61" s="1"/>
  <c r="AP63" i="61" s="1"/>
  <c r="E4" i="61"/>
  <c r="E5" i="61" s="1"/>
  <c r="E63" i="61" s="1"/>
  <c r="X4" i="61"/>
  <c r="X4" i="51" s="1"/>
  <c r="K4" i="61"/>
  <c r="K4" i="51" s="1"/>
  <c r="AU4" i="61"/>
  <c r="AK4" i="61"/>
  <c r="AK4" i="51" s="1"/>
  <c r="AK63" i="51" s="1"/>
  <c r="AH92" i="1" s="1"/>
  <c r="AH96" i="1" s="1"/>
  <c r="AH97" i="1" s="1"/>
  <c r="BB4" i="61"/>
  <c r="BB5" i="61" s="1"/>
  <c r="BB63" i="61" s="1"/>
  <c r="AH4" i="61"/>
  <c r="M4" i="61"/>
  <c r="M4" i="51" s="1"/>
  <c r="W4" i="61"/>
  <c r="W4" i="51" s="1"/>
  <c r="S4" i="61"/>
  <c r="S4" i="51" s="1"/>
  <c r="AO4" i="61"/>
  <c r="AO5" i="61" s="1"/>
  <c r="AO63" i="61" s="1"/>
  <c r="AC4" i="61"/>
  <c r="AL4" i="61"/>
  <c r="AL4" i="51" s="1"/>
  <c r="AL63" i="51" s="1"/>
  <c r="AI92" i="1" s="1"/>
  <c r="AI96" i="1" s="1"/>
  <c r="AI97" i="1" s="1"/>
  <c r="Z4" i="61"/>
  <c r="Z4" i="51" s="1"/>
  <c r="Z63" i="51" s="1"/>
  <c r="W92" i="1" s="1"/>
  <c r="W96" i="1" s="1"/>
  <c r="W97" i="1" s="1"/>
  <c r="U4" i="61"/>
  <c r="I4" i="61"/>
  <c r="I4" i="51" s="1"/>
  <c r="O4" i="61"/>
  <c r="O4" i="51" s="1"/>
  <c r="AG4" i="61"/>
  <c r="AG4" i="51" s="1"/>
  <c r="AG63" i="51" s="1"/>
  <c r="AD92" i="1" s="1"/>
  <c r="AD96" i="1" s="1"/>
  <c r="AD97" i="1" s="1"/>
  <c r="AT4" i="61"/>
  <c r="AT5" i="61" s="1"/>
  <c r="AT63" i="61" s="1"/>
  <c r="AY4" i="61"/>
  <c r="N4" i="59"/>
  <c r="N4" i="49" s="1"/>
  <c r="M4" i="60"/>
  <c r="M4" i="50" s="1"/>
  <c r="W4" i="60"/>
  <c r="Y4" i="60"/>
  <c r="Y4" i="50" s="1"/>
  <c r="AE4" i="59"/>
  <c r="AE4" i="49" s="1"/>
  <c r="AE63" i="49" s="1"/>
  <c r="AB64" i="1" s="1"/>
  <c r="AB68" i="1" s="1"/>
  <c r="AB69" i="1" s="1"/>
  <c r="AG4" i="60"/>
  <c r="AG4" i="50" s="1"/>
  <c r="AG63" i="50" s="1"/>
  <c r="AD78" i="1" s="1"/>
  <c r="AD82" i="1" s="1"/>
  <c r="AD83" i="1" s="1"/>
  <c r="AK4" i="60"/>
  <c r="AK5" i="60" s="1"/>
  <c r="AK63" i="60" s="1"/>
  <c r="BB4" i="60"/>
  <c r="AH4" i="60"/>
  <c r="AH5" i="60" s="1"/>
  <c r="AH63" i="60" s="1"/>
  <c r="U4" i="60"/>
  <c r="U4" i="50" s="1"/>
  <c r="F4" i="60"/>
  <c r="F4" i="50" s="1"/>
  <c r="S4" i="60"/>
  <c r="S4" i="50" s="1"/>
  <c r="J4" i="60"/>
  <c r="J4" i="50" s="1"/>
  <c r="AC4" i="59"/>
  <c r="AC5" i="59" s="1"/>
  <c r="AC63" i="59" s="1"/>
  <c r="AW4" i="60"/>
  <c r="AW4" i="50" s="1"/>
  <c r="AW63" i="50" s="1"/>
  <c r="AT78" i="1" s="1"/>
  <c r="AT82" i="1" s="1"/>
  <c r="AT83" i="1" s="1"/>
  <c r="AC4" i="60"/>
  <c r="AD4" i="60"/>
  <c r="AD4" i="50" s="1"/>
  <c r="AD63" i="50" s="1"/>
  <c r="AA78" i="1" s="1"/>
  <c r="AA82" i="1" s="1"/>
  <c r="AA83" i="1" s="1"/>
  <c r="Z4" i="60"/>
  <c r="Z5" i="60" s="1"/>
  <c r="Z63" i="60" s="1"/>
  <c r="N4" i="60"/>
  <c r="N4" i="50" s="1"/>
  <c r="P4" i="60"/>
  <c r="P4" i="50" s="1"/>
  <c r="R4" i="60"/>
  <c r="R4" i="50" s="1"/>
  <c r="AA4" i="59"/>
  <c r="AA4" i="49" s="1"/>
  <c r="AA63" i="49" s="1"/>
  <c r="X64" i="1" s="1"/>
  <c r="X68" i="1" s="1"/>
  <c r="X69" i="1" s="1"/>
  <c r="AF4" i="60"/>
  <c r="AF5" i="60" s="1"/>
  <c r="AF63" i="60" s="1"/>
  <c r="AT4" i="60"/>
  <c r="AY4" i="60"/>
  <c r="AY4" i="50" s="1"/>
  <c r="AY63" i="50" s="1"/>
  <c r="AV78" i="1" s="1"/>
  <c r="AV82" i="1" s="1"/>
  <c r="AV83" i="1" s="1"/>
  <c r="V4" i="60"/>
  <c r="V4" i="50" s="1"/>
  <c r="I4" i="60"/>
  <c r="I4" i="50" s="1"/>
  <c r="T4" i="60"/>
  <c r="T4" i="50" s="1"/>
  <c r="AU4" i="60"/>
  <c r="AU5" i="60" s="1"/>
  <c r="AU63" i="60" s="1"/>
  <c r="AL4" i="60"/>
  <c r="AL5" i="60" s="1"/>
  <c r="AL63" i="60" s="1"/>
  <c r="AQ4" i="60"/>
  <c r="AQ5" i="60" s="1"/>
  <c r="AQ63" i="60" s="1"/>
  <c r="H4" i="60"/>
  <c r="H4" i="50" s="1"/>
  <c r="E4" i="60"/>
  <c r="E5" i="60" s="1"/>
  <c r="E63" i="60" s="1"/>
  <c r="K4" i="60"/>
  <c r="K4" i="50" s="1"/>
  <c r="AM4" i="60"/>
  <c r="AZ4" i="60"/>
  <c r="AZ5" i="60" s="1"/>
  <c r="AZ63" i="60" s="1"/>
  <c r="AI4" i="60"/>
  <c r="AI5" i="60" s="1"/>
  <c r="AI63" i="60" s="1"/>
  <c r="AO4" i="60"/>
  <c r="AO5" i="60" s="1"/>
  <c r="AO63" i="60" s="1"/>
  <c r="AE4" i="60"/>
  <c r="AE5" i="60" s="1"/>
  <c r="AE63" i="60" s="1"/>
  <c r="AR4" i="60"/>
  <c r="AA4" i="60"/>
  <c r="AA5" i="60" s="1"/>
  <c r="AA63" i="60" s="1"/>
  <c r="X4" i="59"/>
  <c r="X5" i="59" s="1"/>
  <c r="X63" i="59" s="1"/>
  <c r="G4" i="60"/>
  <c r="G4" i="50" s="1"/>
  <c r="X4" i="60"/>
  <c r="X4" i="50" s="1"/>
  <c r="AN4" i="60"/>
  <c r="AN4" i="50" s="1"/>
  <c r="AN63" i="50" s="1"/>
  <c r="AK78" i="1" s="1"/>
  <c r="AK82" i="1" s="1"/>
  <c r="AK83" i="1" s="1"/>
  <c r="BA4" i="60"/>
  <c r="BA5" i="60" s="1"/>
  <c r="BA63" i="60" s="1"/>
  <c r="AJ4" i="60"/>
  <c r="AJ5" i="60" s="1"/>
  <c r="AJ63" i="60" s="1"/>
  <c r="AX4" i="60"/>
  <c r="L4" i="59"/>
  <c r="L4" i="49" s="1"/>
  <c r="L4" i="60"/>
  <c r="L4" i="50" s="1"/>
  <c r="O4" i="60"/>
  <c r="Q4" i="60"/>
  <c r="Q4" i="50" s="1"/>
  <c r="AW4" i="59"/>
  <c r="AW4" i="49" s="1"/>
  <c r="AW63" i="49" s="1"/>
  <c r="AT64" i="1" s="1"/>
  <c r="AT68" i="1" s="1"/>
  <c r="AT69" i="1" s="1"/>
  <c r="AV4" i="60"/>
  <c r="AV5" i="60" s="1"/>
  <c r="AV63" i="60" s="1"/>
  <c r="AS4" i="60"/>
  <c r="AS5" i="60" s="1"/>
  <c r="AS63" i="60" s="1"/>
  <c r="AB4" i="60"/>
  <c r="AP4" i="60"/>
  <c r="AP5" i="60" s="1"/>
  <c r="AP63" i="60" s="1"/>
  <c r="Q4" i="59"/>
  <c r="Q4" i="49" s="1"/>
  <c r="S4" i="59"/>
  <c r="S4" i="49" s="1"/>
  <c r="P4" i="59"/>
  <c r="P4" i="49" s="1"/>
  <c r="AU4" i="59"/>
  <c r="AU5" i="59" s="1"/>
  <c r="AU63" i="59" s="1"/>
  <c r="AS4" i="59"/>
  <c r="AS5" i="59" s="1"/>
  <c r="AS63" i="59" s="1"/>
  <c r="AQ4" i="59"/>
  <c r="AQ5" i="59" s="1"/>
  <c r="AQ63" i="59" s="1"/>
  <c r="Y4" i="59"/>
  <c r="W4" i="59"/>
  <c r="W4" i="49" s="1"/>
  <c r="F4" i="59"/>
  <c r="F4" i="49" s="1"/>
  <c r="AM4" i="59"/>
  <c r="AK4" i="59"/>
  <c r="AK5" i="59" s="1"/>
  <c r="AK63" i="59" s="1"/>
  <c r="AI4" i="59"/>
  <c r="AI5" i="59" s="1"/>
  <c r="AI63" i="59" s="1"/>
  <c r="J4" i="59"/>
  <c r="J4" i="49" s="1"/>
  <c r="T4" i="59"/>
  <c r="T4" i="49" s="1"/>
  <c r="V4" i="59"/>
  <c r="V4" i="49" s="1"/>
  <c r="AO4" i="59"/>
  <c r="AO5" i="59" s="1"/>
  <c r="AO63" i="59" s="1"/>
  <c r="BB4" i="59"/>
  <c r="BB5" i="59" s="1"/>
  <c r="BB63" i="59" s="1"/>
  <c r="AZ4" i="59"/>
  <c r="AZ4" i="49" s="1"/>
  <c r="AZ63" i="49" s="1"/>
  <c r="AW64" i="1" s="1"/>
  <c r="AW68" i="1" s="1"/>
  <c r="AW69" i="1" s="1"/>
  <c r="AX4" i="59"/>
  <c r="AX5" i="59" s="1"/>
  <c r="AX63" i="59" s="1"/>
  <c r="R4" i="59"/>
  <c r="R4" i="49" s="1"/>
  <c r="E4" i="59"/>
  <c r="E5" i="59" s="1"/>
  <c r="E63" i="59" s="1"/>
  <c r="AG4" i="59"/>
  <c r="AG5" i="59" s="1"/>
  <c r="AG63" i="59" s="1"/>
  <c r="AT4" i="59"/>
  <c r="AR4" i="59"/>
  <c r="AR5" i="59" s="1"/>
  <c r="AR63" i="59" s="1"/>
  <c r="AP4" i="59"/>
  <c r="AP5" i="59" s="1"/>
  <c r="AP63" i="59" s="1"/>
  <c r="G4" i="59"/>
  <c r="G4" i="49" s="1"/>
  <c r="M4" i="59"/>
  <c r="M4" i="49" s="1"/>
  <c r="AV4" i="59"/>
  <c r="AV5" i="59" s="1"/>
  <c r="AV63" i="59" s="1"/>
  <c r="AL4" i="59"/>
  <c r="AL5" i="59" s="1"/>
  <c r="AL63" i="59" s="1"/>
  <c r="AJ4" i="59"/>
  <c r="AJ5" i="59" s="1"/>
  <c r="AJ63" i="59" s="1"/>
  <c r="AH4" i="59"/>
  <c r="H4" i="59"/>
  <c r="H4" i="49" s="1"/>
  <c r="U4" i="59"/>
  <c r="U4" i="49" s="1"/>
  <c r="AN4" i="59"/>
  <c r="AN5" i="59" s="1"/>
  <c r="AN63" i="59" s="1"/>
  <c r="AD4" i="59"/>
  <c r="AD4" i="49" s="1"/>
  <c r="AD63" i="49" s="1"/>
  <c r="AA64" i="1" s="1"/>
  <c r="AA68" i="1" s="1"/>
  <c r="AA69" i="1" s="1"/>
  <c r="AB4" i="59"/>
  <c r="AB5" i="59" s="1"/>
  <c r="AB63" i="59" s="1"/>
  <c r="Z4" i="59"/>
  <c r="Z5" i="59" s="1"/>
  <c r="Z63" i="59" s="1"/>
  <c r="I4" i="59"/>
  <c r="I4" i="49" s="1"/>
  <c r="K4" i="59"/>
  <c r="K4" i="49" s="1"/>
  <c r="O4" i="59"/>
  <c r="O4" i="49" s="1"/>
  <c r="AF4" i="59"/>
  <c r="AF5" i="59" s="1"/>
  <c r="AF63" i="59" s="1"/>
  <c r="BA4" i="59"/>
  <c r="BA5" i="59" s="1"/>
  <c r="BA63" i="59" s="1"/>
  <c r="AY4" i="59"/>
  <c r="AY5" i="59" s="1"/>
  <c r="AY63" i="59" s="1"/>
  <c r="AM4" i="58"/>
  <c r="AM5" i="58" s="1"/>
  <c r="AM63" i="58" s="1"/>
  <c r="AS4" i="58"/>
  <c r="AS5" i="58" s="1"/>
  <c r="AS63" i="58" s="1"/>
  <c r="AY4" i="58"/>
  <c r="AY5" i="58" s="1"/>
  <c r="AY63" i="58" s="1"/>
  <c r="AE4" i="58"/>
  <c r="AK4" i="58"/>
  <c r="AK5" i="58" s="1"/>
  <c r="AK63" i="58" s="1"/>
  <c r="AQ4" i="58"/>
  <c r="AO4" i="58"/>
  <c r="AC4" i="58"/>
  <c r="AI4" i="58"/>
  <c r="AI5" i="58" s="1"/>
  <c r="AI63" i="58" s="1"/>
  <c r="AG4" i="58"/>
  <c r="AG5" i="58" s="1"/>
  <c r="AG63" i="58" s="1"/>
  <c r="BB4" i="58"/>
  <c r="BB5" i="58" s="1"/>
  <c r="BB63" i="58" s="1"/>
  <c r="AZ4" i="58"/>
  <c r="AA4" i="58"/>
  <c r="AA5" i="58" s="1"/>
  <c r="AA63" i="58" s="1"/>
  <c r="AV4" i="58"/>
  <c r="AV5" i="58" s="1"/>
  <c r="AV63" i="58" s="1"/>
  <c r="AT4" i="58"/>
  <c r="AT5" i="58" s="1"/>
  <c r="AT63" i="58" s="1"/>
  <c r="AR4" i="58"/>
  <c r="AR5" i="58" s="1"/>
  <c r="AR63" i="58" s="1"/>
  <c r="AX4" i="58"/>
  <c r="AX5" i="58" s="1"/>
  <c r="AX63" i="58" s="1"/>
  <c r="AN4" i="58"/>
  <c r="AL4" i="58"/>
  <c r="AL5" i="58" s="1"/>
  <c r="AL63" i="58" s="1"/>
  <c r="AJ4" i="58"/>
  <c r="AP4" i="58"/>
  <c r="AP5" i="58" s="1"/>
  <c r="AP63" i="58" s="1"/>
  <c r="AF4" i="58"/>
  <c r="AF5" i="58" s="1"/>
  <c r="AF63" i="58" s="1"/>
  <c r="AD4" i="58"/>
  <c r="AB4" i="58"/>
  <c r="AB5" i="58" s="1"/>
  <c r="AB63" i="58" s="1"/>
  <c r="AH4" i="58"/>
  <c r="AH5" i="58" s="1"/>
  <c r="AH63" i="58" s="1"/>
  <c r="AU4" i="58"/>
  <c r="AU5" i="58" s="1"/>
  <c r="AU63" i="58" s="1"/>
  <c r="BA4" i="58"/>
  <c r="BA5" i="58" s="1"/>
  <c r="BA63" i="58" s="1"/>
  <c r="AW4" i="58"/>
  <c r="Z4" i="58"/>
  <c r="Z5" i="58" s="1"/>
  <c r="Z63" i="58" s="1"/>
  <c r="I4" i="57"/>
  <c r="I5" i="57" s="1"/>
  <c r="I63" i="57" s="1"/>
  <c r="BA4" i="57"/>
  <c r="BA5" i="57" s="1"/>
  <c r="BA63" i="57" s="1"/>
  <c r="AY4" i="57"/>
  <c r="AY5" i="57" s="1"/>
  <c r="AY63" i="57" s="1"/>
  <c r="AW4" i="57"/>
  <c r="AW5" i="57" s="1"/>
  <c r="AW63" i="57" s="1"/>
  <c r="AE4" i="57"/>
  <c r="AE5" i="57" s="1"/>
  <c r="AE63" i="57" s="1"/>
  <c r="S4" i="57"/>
  <c r="S5" i="57" s="1"/>
  <c r="S63" i="57" s="1"/>
  <c r="AS4" i="57"/>
  <c r="AQ4" i="57"/>
  <c r="AQ5" i="57" s="1"/>
  <c r="AQ63" i="57" s="1"/>
  <c r="AO4" i="57"/>
  <c r="AO5" i="57" s="1"/>
  <c r="AO63" i="57" s="1"/>
  <c r="AK4" i="57"/>
  <c r="AK5" i="57" s="1"/>
  <c r="AK63" i="57" s="1"/>
  <c r="AI4" i="57"/>
  <c r="AI5" i="57" s="1"/>
  <c r="AI63" i="57" s="1"/>
  <c r="AG4" i="57"/>
  <c r="AG5" i="57" s="1"/>
  <c r="AG63" i="57" s="1"/>
  <c r="AC4" i="57"/>
  <c r="AC5" i="57" s="1"/>
  <c r="AC63" i="57" s="1"/>
  <c r="AA4" i="57"/>
  <c r="AA5" i="57" s="1"/>
  <c r="AA63" i="57" s="1"/>
  <c r="AV4" i="57"/>
  <c r="AV5" i="57" s="1"/>
  <c r="AV63" i="57" s="1"/>
  <c r="BB4" i="57"/>
  <c r="BB5" i="57" s="1"/>
  <c r="BB63" i="57" s="1"/>
  <c r="AZ4" i="57"/>
  <c r="AZ5" i="57" s="1"/>
  <c r="AZ63" i="57" s="1"/>
  <c r="AX4" i="57"/>
  <c r="AX5" i="57" s="1"/>
  <c r="AX63" i="57" s="1"/>
  <c r="AN4" i="57"/>
  <c r="AN5" i="57" s="1"/>
  <c r="AN63" i="57" s="1"/>
  <c r="AT4" i="57"/>
  <c r="AR4" i="57"/>
  <c r="AR5" i="57" s="1"/>
  <c r="AR63" i="57" s="1"/>
  <c r="AP4" i="57"/>
  <c r="AF4" i="57"/>
  <c r="AL4" i="57"/>
  <c r="AL5" i="57" s="1"/>
  <c r="AL63" i="57" s="1"/>
  <c r="AJ4" i="57"/>
  <c r="AJ5" i="57" s="1"/>
  <c r="AJ63" i="57" s="1"/>
  <c r="AH4" i="57"/>
  <c r="AH5" i="57" s="1"/>
  <c r="AH63" i="57" s="1"/>
  <c r="AU4" i="57"/>
  <c r="AU5" i="57" s="1"/>
  <c r="AU63" i="57" s="1"/>
  <c r="U4" i="57"/>
  <c r="U5" i="57" s="1"/>
  <c r="U63" i="57" s="1"/>
  <c r="AD4" i="57"/>
  <c r="AD5" i="57" s="1"/>
  <c r="AD63" i="57" s="1"/>
  <c r="AB4" i="57"/>
  <c r="AB5" i="57" s="1"/>
  <c r="AB63" i="57" s="1"/>
  <c r="Z4" i="57"/>
  <c r="Z5" i="57" s="1"/>
  <c r="Z63" i="57" s="1"/>
  <c r="AM4" i="57"/>
  <c r="AM5" i="57" s="1"/>
  <c r="AM63" i="57" s="1"/>
  <c r="F13" i="55"/>
  <c r="AD13" i="55"/>
  <c r="AD13" i="34" s="1"/>
  <c r="R13" i="55"/>
  <c r="T13" i="55"/>
  <c r="AG7" i="55"/>
  <c r="AG7" i="34" s="1"/>
  <c r="AE10" i="55"/>
  <c r="AE10" i="34" s="1"/>
  <c r="BA7" i="55"/>
  <c r="BA7" i="34" s="1"/>
  <c r="AB10" i="55"/>
  <c r="AB10" i="34" s="1"/>
  <c r="AY7" i="55"/>
  <c r="AY7" i="34" s="1"/>
  <c r="BA13" i="55"/>
  <c r="BA13" i="34" s="1"/>
  <c r="G10" i="55"/>
  <c r="Z10" i="55"/>
  <c r="Z10" i="34" s="1"/>
  <c r="AX13" i="55"/>
  <c r="AX13" i="34" s="1"/>
  <c r="I10" i="55"/>
  <c r="AN13" i="55"/>
  <c r="AN13" i="34" s="1"/>
  <c r="J16" i="55"/>
  <c r="T10" i="55"/>
  <c r="P10" i="55"/>
  <c r="J10" i="55"/>
  <c r="W13" i="55"/>
  <c r="H13" i="55"/>
  <c r="I16" i="55"/>
  <c r="U16" i="55"/>
  <c r="S16" i="55"/>
  <c r="AC10" i="55"/>
  <c r="AC10" i="34" s="1"/>
  <c r="AZ10" i="55"/>
  <c r="AZ10" i="34" s="1"/>
  <c r="AX10" i="55"/>
  <c r="AX10" i="34" s="1"/>
  <c r="AN10" i="55"/>
  <c r="AN10" i="34" s="1"/>
  <c r="AE7" i="55"/>
  <c r="AE7" i="34" s="1"/>
  <c r="AT7" i="55"/>
  <c r="AT7" i="34" s="1"/>
  <c r="AR7" i="55"/>
  <c r="AR7" i="34" s="1"/>
  <c r="AP7" i="55"/>
  <c r="AP7" i="34" s="1"/>
  <c r="AY16" i="55"/>
  <c r="AY16" i="34" s="1"/>
  <c r="AV16" i="55"/>
  <c r="AV16" i="34" s="1"/>
  <c r="AL16" i="55"/>
  <c r="AL16" i="34" s="1"/>
  <c r="AJ16" i="55"/>
  <c r="AJ16" i="34" s="1"/>
  <c r="AI13" i="55"/>
  <c r="AI13" i="34" s="1"/>
  <c r="AR13" i="55"/>
  <c r="AR13" i="34" s="1"/>
  <c r="AO13" i="55"/>
  <c r="AO13" i="34" s="1"/>
  <c r="BB13" i="55"/>
  <c r="BB13" i="34" s="1"/>
  <c r="E10" i="55"/>
  <c r="X10" i="55"/>
  <c r="R10" i="55"/>
  <c r="Y13" i="55"/>
  <c r="Q13" i="55"/>
  <c r="Q16" i="55"/>
  <c r="T16" i="55"/>
  <c r="L16" i="55"/>
  <c r="AU10" i="55"/>
  <c r="AU10" i="34" s="1"/>
  <c r="AR10" i="55"/>
  <c r="AR10" i="34" s="1"/>
  <c r="AP10" i="55"/>
  <c r="AP10" i="34" s="1"/>
  <c r="AF10" i="55"/>
  <c r="AF10" i="34" s="1"/>
  <c r="AW7" i="55"/>
  <c r="AW7" i="34" s="1"/>
  <c r="AL7" i="55"/>
  <c r="AL7" i="34" s="1"/>
  <c r="AJ7" i="55"/>
  <c r="AJ7" i="34" s="1"/>
  <c r="AH7" i="55"/>
  <c r="AH7" i="34" s="1"/>
  <c r="AQ16" i="55"/>
  <c r="AQ16" i="34" s="1"/>
  <c r="AN16" i="55"/>
  <c r="AN16" i="34" s="1"/>
  <c r="AD16" i="55"/>
  <c r="AD16" i="34" s="1"/>
  <c r="AB16" i="55"/>
  <c r="AB16" i="34" s="1"/>
  <c r="AA13" i="55"/>
  <c r="AA13" i="34" s="1"/>
  <c r="AJ13" i="55"/>
  <c r="AJ13" i="34" s="1"/>
  <c r="AG13" i="55"/>
  <c r="AG13" i="34" s="1"/>
  <c r="AT13" i="55"/>
  <c r="AT13" i="34" s="1"/>
  <c r="V10" i="55"/>
  <c r="F10" i="55"/>
  <c r="P13" i="55"/>
  <c r="J13" i="55"/>
  <c r="L13" i="55"/>
  <c r="Y16" i="55"/>
  <c r="F16" i="55"/>
  <c r="H16" i="55"/>
  <c r="AM10" i="55"/>
  <c r="AM10" i="34" s="1"/>
  <c r="AJ10" i="55"/>
  <c r="AJ10" i="34" s="1"/>
  <c r="AH10" i="55"/>
  <c r="AH10" i="34" s="1"/>
  <c r="AO7" i="55"/>
  <c r="AO7" i="34" s="1"/>
  <c r="AD7" i="55"/>
  <c r="AD7" i="34" s="1"/>
  <c r="AB7" i="55"/>
  <c r="AB7" i="34" s="1"/>
  <c r="Z7" i="55"/>
  <c r="Z7" i="34" s="1"/>
  <c r="AI16" i="55"/>
  <c r="AI16" i="34" s="1"/>
  <c r="AF16" i="55"/>
  <c r="AF16" i="34" s="1"/>
  <c r="BA16" i="55"/>
  <c r="BA16" i="34" s="1"/>
  <c r="AY13" i="55"/>
  <c r="AY13" i="34" s="1"/>
  <c r="AB13" i="55"/>
  <c r="AB13" i="34" s="1"/>
  <c r="AV13" i="55"/>
  <c r="AV13" i="34" s="1"/>
  <c r="AL13" i="55"/>
  <c r="AL13" i="34" s="1"/>
  <c r="AU16" i="55"/>
  <c r="AU16" i="34" s="1"/>
  <c r="AS16" i="55"/>
  <c r="AS16" i="34" s="1"/>
  <c r="O10" i="55"/>
  <c r="Q10" i="55"/>
  <c r="N13" i="55"/>
  <c r="X13" i="55"/>
  <c r="E13" i="55"/>
  <c r="R16" i="55"/>
  <c r="V16" i="55"/>
  <c r="X16" i="55"/>
  <c r="BB10" i="55"/>
  <c r="BB10" i="34" s="1"/>
  <c r="AY10" i="55"/>
  <c r="AY10" i="34" s="1"/>
  <c r="AW10" i="55"/>
  <c r="AW10" i="34" s="1"/>
  <c r="AV7" i="55"/>
  <c r="AV7" i="34" s="1"/>
  <c r="AS7" i="55"/>
  <c r="AS7" i="34" s="1"/>
  <c r="AQ7" i="55"/>
  <c r="AQ7" i="34" s="1"/>
  <c r="AX16" i="55"/>
  <c r="AX16" i="34" s="1"/>
  <c r="AM16" i="55"/>
  <c r="AM16" i="34" s="1"/>
  <c r="AK16" i="55"/>
  <c r="AK16" i="34" s="1"/>
  <c r="AS13" i="55"/>
  <c r="AS13" i="34" s="1"/>
  <c r="AP13" i="55"/>
  <c r="AP13" i="34" s="1"/>
  <c r="AF13" i="55"/>
  <c r="AF13" i="34" s="1"/>
  <c r="P16" i="55"/>
  <c r="K10" i="55"/>
  <c r="W10" i="55"/>
  <c r="Y10" i="55"/>
  <c r="V13" i="55"/>
  <c r="I13" i="55"/>
  <c r="M13" i="55"/>
  <c r="K16" i="55"/>
  <c r="G16" i="55"/>
  <c r="BA10" i="55"/>
  <c r="BA10" i="34" s="1"/>
  <c r="AT10" i="55"/>
  <c r="AT10" i="34" s="1"/>
  <c r="AQ10" i="55"/>
  <c r="AQ10" i="34" s="1"/>
  <c r="AO10" i="55"/>
  <c r="AO10" i="34" s="1"/>
  <c r="AN7" i="55"/>
  <c r="AN7" i="34" s="1"/>
  <c r="AK7" i="55"/>
  <c r="AK7" i="34" s="1"/>
  <c r="AI7" i="55"/>
  <c r="AI7" i="34" s="1"/>
  <c r="AO16" i="55"/>
  <c r="AO16" i="34" s="1"/>
  <c r="AP16" i="55"/>
  <c r="AP16" i="34" s="1"/>
  <c r="AE16" i="55"/>
  <c r="AE16" i="34" s="1"/>
  <c r="AC16" i="55"/>
  <c r="AC16" i="34" s="1"/>
  <c r="AK13" i="55"/>
  <c r="AK13" i="34" s="1"/>
  <c r="AH13" i="55"/>
  <c r="AH13" i="34" s="1"/>
  <c r="AU13" i="55"/>
  <c r="AU13" i="34" s="1"/>
  <c r="AA16" i="55"/>
  <c r="AA16" i="34" s="1"/>
  <c r="S10" i="55"/>
  <c r="U10" i="55"/>
  <c r="M10" i="55"/>
  <c r="G13" i="55"/>
  <c r="K13" i="55"/>
  <c r="U13" i="55"/>
  <c r="E16" i="55"/>
  <c r="O16" i="55"/>
  <c r="AS10" i="55"/>
  <c r="AS10" i="34" s="1"/>
  <c r="AL10" i="55"/>
  <c r="AL10" i="34" s="1"/>
  <c r="AI10" i="55"/>
  <c r="AI10" i="34" s="1"/>
  <c r="AG10" i="55"/>
  <c r="AG10" i="34" s="1"/>
  <c r="AU7" i="55"/>
  <c r="AU7" i="34" s="1"/>
  <c r="AF7" i="55"/>
  <c r="AF7" i="34" s="1"/>
  <c r="AC7" i="55"/>
  <c r="AC7" i="34" s="1"/>
  <c r="AA7" i="55"/>
  <c r="AA7" i="34" s="1"/>
  <c r="AG16" i="55"/>
  <c r="AG16" i="34" s="1"/>
  <c r="AH16" i="55"/>
  <c r="AH16" i="34" s="1"/>
  <c r="BB16" i="55"/>
  <c r="BB16" i="34" s="1"/>
  <c r="AZ16" i="55"/>
  <c r="AZ16" i="34" s="1"/>
  <c r="AC13" i="55"/>
  <c r="AC13" i="34" s="1"/>
  <c r="Z13" i="55"/>
  <c r="Z13" i="34" s="1"/>
  <c r="AM13" i="55"/>
  <c r="AM13" i="34" s="1"/>
  <c r="N16" i="55"/>
  <c r="L10" i="55"/>
  <c r="H10" i="55"/>
  <c r="N10" i="55"/>
  <c r="O13" i="55"/>
  <c r="S13" i="55"/>
  <c r="M16" i="55"/>
  <c r="W16" i="55"/>
  <c r="AK10" i="55"/>
  <c r="AK10" i="34" s="1"/>
  <c r="AD10" i="55"/>
  <c r="AD10" i="34" s="1"/>
  <c r="AA10" i="55"/>
  <c r="AA10" i="34" s="1"/>
  <c r="AM7" i="55"/>
  <c r="AM7" i="34" s="1"/>
  <c r="BB7" i="55"/>
  <c r="BB7" i="34" s="1"/>
  <c r="AZ7" i="55"/>
  <c r="AZ7" i="34" s="1"/>
  <c r="AX7" i="55"/>
  <c r="AX7" i="34" s="1"/>
  <c r="AW16" i="55"/>
  <c r="AW16" i="34" s="1"/>
  <c r="Z16" i="55"/>
  <c r="Z16" i="34" s="1"/>
  <c r="AT16" i="55"/>
  <c r="AT16" i="34" s="1"/>
  <c r="AQ13" i="55"/>
  <c r="AQ13" i="34" s="1"/>
  <c r="AZ13" i="55"/>
  <c r="AZ13" i="34" s="1"/>
  <c r="AW13" i="55"/>
  <c r="AW13" i="34" s="1"/>
  <c r="AM5" i="59"/>
  <c r="AM63" i="59" s="1"/>
  <c r="AM4" i="49"/>
  <c r="AM63" i="49" s="1"/>
  <c r="AJ64" i="1" s="1"/>
  <c r="AJ68" i="1" s="1"/>
  <c r="AJ69" i="1" s="1"/>
  <c r="AR5" i="60"/>
  <c r="AR63" i="60" s="1"/>
  <c r="AR4" i="50"/>
  <c r="AR63" i="50" s="1"/>
  <c r="AO78" i="1" s="1"/>
  <c r="AO82" i="1" s="1"/>
  <c r="AO83" i="1" s="1"/>
  <c r="AW5" i="61"/>
  <c r="AW63" i="61" s="1"/>
  <c r="AW4" i="51"/>
  <c r="AW63" i="51" s="1"/>
  <c r="AT92" i="1" s="1"/>
  <c r="AT96" i="1" s="1"/>
  <c r="AT97" i="1" s="1"/>
  <c r="AI4" i="51"/>
  <c r="AI63" i="51" s="1"/>
  <c r="AF92" i="1" s="1"/>
  <c r="AF96" i="1" s="1"/>
  <c r="AF97" i="1" s="1"/>
  <c r="AW5" i="58"/>
  <c r="AW63" i="58" s="1"/>
  <c r="AC4" i="49"/>
  <c r="AC63" i="49" s="1"/>
  <c r="Z64" i="1" s="1"/>
  <c r="Z68" i="1" s="1"/>
  <c r="Z69" i="1" s="1"/>
  <c r="AA5" i="59"/>
  <c r="AA63" i="59" s="1"/>
  <c r="AX5" i="60"/>
  <c r="AX63" i="60" s="1"/>
  <c r="AX4" i="50"/>
  <c r="AX63" i="50" s="1"/>
  <c r="AU78" i="1" s="1"/>
  <c r="AU82" i="1" s="1"/>
  <c r="AU83" i="1" s="1"/>
  <c r="AE5" i="61"/>
  <c r="AE63" i="61" s="1"/>
  <c r="AA5" i="61"/>
  <c r="AA63" i="61" s="1"/>
  <c r="AA4" i="51"/>
  <c r="AA63" i="51" s="1"/>
  <c r="X92" i="1" s="1"/>
  <c r="X96" i="1" s="1"/>
  <c r="X97" i="1" s="1"/>
  <c r="AX4" i="49"/>
  <c r="AX63" i="49" s="1"/>
  <c r="AU64" i="1" s="1"/>
  <c r="AU68" i="1" s="1"/>
  <c r="AU69" i="1" s="1"/>
  <c r="AB5" i="60"/>
  <c r="AB63" i="60" s="1"/>
  <c r="AB4" i="50"/>
  <c r="AB63" i="50" s="1"/>
  <c r="Y78" i="1" s="1"/>
  <c r="Y82" i="1" s="1"/>
  <c r="Y83" i="1" s="1"/>
  <c r="AM5" i="61"/>
  <c r="AM63" i="61" s="1"/>
  <c r="AM4" i="51"/>
  <c r="AM63" i="51" s="1"/>
  <c r="AJ92" i="1" s="1"/>
  <c r="AJ96" i="1" s="1"/>
  <c r="AJ97" i="1" s="1"/>
  <c r="W5" i="60"/>
  <c r="W63" i="60" s="1"/>
  <c r="W4" i="50"/>
  <c r="AE5" i="58"/>
  <c r="AE63" i="58" s="1"/>
  <c r="AT5" i="59"/>
  <c r="AT63" i="59" s="1"/>
  <c r="AT4" i="49"/>
  <c r="AT63" i="49" s="1"/>
  <c r="AQ64" i="1" s="1"/>
  <c r="AQ68" i="1" s="1"/>
  <c r="AQ69" i="1" s="1"/>
  <c r="AG5" i="60"/>
  <c r="AG63" i="60" s="1"/>
  <c r="BB5" i="60"/>
  <c r="BB63" i="60" s="1"/>
  <c r="BB4" i="50"/>
  <c r="BB63" i="50" s="1"/>
  <c r="AY78" i="1" s="1"/>
  <c r="AY82" i="1" s="1"/>
  <c r="AY83" i="1" s="1"/>
  <c r="AV5" i="61"/>
  <c r="AV63" i="61" s="1"/>
  <c r="AB5" i="61"/>
  <c r="AB63" i="61" s="1"/>
  <c r="AB4" i="51"/>
  <c r="AB63" i="51" s="1"/>
  <c r="Y92" i="1" s="1"/>
  <c r="Y96" i="1" s="1"/>
  <c r="Y97" i="1" s="1"/>
  <c r="AL4" i="49"/>
  <c r="AL63" i="49" s="1"/>
  <c r="AI64" i="1" s="1"/>
  <c r="AI68" i="1" s="1"/>
  <c r="AI69" i="1" s="1"/>
  <c r="AH5" i="59"/>
  <c r="AH63" i="59" s="1"/>
  <c r="AH4" i="49"/>
  <c r="AH63" i="49" s="1"/>
  <c r="AE64" i="1" s="1"/>
  <c r="AE68" i="1" s="1"/>
  <c r="AE69" i="1" s="1"/>
  <c r="AC5" i="60"/>
  <c r="AC63" i="60" s="1"/>
  <c r="AC4" i="50"/>
  <c r="AC63" i="50" s="1"/>
  <c r="Z78" i="1" s="1"/>
  <c r="Z82" i="1" s="1"/>
  <c r="Z83" i="1" s="1"/>
  <c r="AU5" i="61"/>
  <c r="AU63" i="61" s="1"/>
  <c r="AU4" i="51"/>
  <c r="AU63" i="51" s="1"/>
  <c r="AR92" i="1" s="1"/>
  <c r="AR96" i="1" s="1"/>
  <c r="AR97" i="1" s="1"/>
  <c r="AK5" i="61"/>
  <c r="AK63" i="61" s="1"/>
  <c r="AH5" i="61"/>
  <c r="AH63" i="61" s="1"/>
  <c r="AH4" i="51"/>
  <c r="AH63" i="51" s="1"/>
  <c r="AE92" i="1" s="1"/>
  <c r="AE96" i="1" s="1"/>
  <c r="AE97" i="1" s="1"/>
  <c r="U5" i="61"/>
  <c r="U63" i="61" s="1"/>
  <c r="U4" i="51"/>
  <c r="AZ5" i="58"/>
  <c r="AZ63" i="58" s="1"/>
  <c r="AN4" i="49"/>
  <c r="AN63" i="49" s="1"/>
  <c r="AK64" i="1" s="1"/>
  <c r="AK68" i="1" s="1"/>
  <c r="AK69" i="1" s="1"/>
  <c r="AT5" i="60"/>
  <c r="AT63" i="60" s="1"/>
  <c r="AT4" i="50"/>
  <c r="AT63" i="50" s="1"/>
  <c r="AQ78" i="1" s="1"/>
  <c r="AQ82" i="1" s="1"/>
  <c r="AQ83" i="1" s="1"/>
  <c r="AC5" i="61"/>
  <c r="AC63" i="61" s="1"/>
  <c r="AC4" i="51"/>
  <c r="AC63" i="51" s="1"/>
  <c r="Z92" i="1" s="1"/>
  <c r="Z96" i="1" s="1"/>
  <c r="Z97" i="1" s="1"/>
  <c r="AL5" i="61"/>
  <c r="AL63" i="61" s="1"/>
  <c r="Z5" i="61"/>
  <c r="Z63" i="61" s="1"/>
  <c r="O5" i="60"/>
  <c r="O63" i="60" s="1"/>
  <c r="O4" i="50"/>
  <c r="Y5" i="59"/>
  <c r="Y63" i="59" s="1"/>
  <c r="Y4" i="49"/>
  <c r="BA4" i="49"/>
  <c r="BA63" i="49" s="1"/>
  <c r="AX64" i="1" s="1"/>
  <c r="AX68" i="1" s="1"/>
  <c r="AX69" i="1" s="1"/>
  <c r="AG5" i="61"/>
  <c r="AG63" i="61" s="1"/>
  <c r="AY5" i="61"/>
  <c r="AY63" i="61" s="1"/>
  <c r="AY4" i="51"/>
  <c r="AY63" i="51" s="1"/>
  <c r="AV92" i="1" s="1"/>
  <c r="AV96" i="1" s="1"/>
  <c r="AV97" i="1" s="1"/>
  <c r="AN5" i="58"/>
  <c r="AN63" i="58" s="1"/>
  <c r="AJ5" i="58"/>
  <c r="AJ63" i="58" s="1"/>
  <c r="AM5" i="60"/>
  <c r="AM63" i="60" s="1"/>
  <c r="AM4" i="50"/>
  <c r="AM63" i="50" s="1"/>
  <c r="AJ78" i="1" s="1"/>
  <c r="AJ82" i="1" s="1"/>
  <c r="AJ83" i="1" s="1"/>
  <c r="AI4" i="50"/>
  <c r="AI63" i="50" s="1"/>
  <c r="AF78" i="1" s="1"/>
  <c r="AF82" i="1" s="1"/>
  <c r="AF83" i="1" s="1"/>
  <c r="AD5" i="61"/>
  <c r="AD63" i="61" s="1"/>
  <c r="AD4" i="51"/>
  <c r="AD63" i="51" s="1"/>
  <c r="AA92" i="1" s="1"/>
  <c r="AA96" i="1" s="1"/>
  <c r="AA97" i="1" s="1"/>
  <c r="AQ4" i="51"/>
  <c r="AQ63" i="51" s="1"/>
  <c r="AN92" i="1" s="1"/>
  <c r="AN96" i="1" s="1"/>
  <c r="AN97" i="1" s="1"/>
  <c r="AL117" i="59"/>
  <c r="AB117" i="60"/>
  <c r="AH117" i="60"/>
  <c r="AY117" i="60"/>
  <c r="AP117" i="60"/>
  <c r="AZ117" i="61"/>
  <c r="AN117" i="61"/>
  <c r="AT117" i="62"/>
  <c r="AZ117" i="62"/>
  <c r="AP117" i="62"/>
  <c r="AD117" i="59"/>
  <c r="AH117" i="59"/>
  <c r="AD117" i="60"/>
  <c r="AC117" i="61"/>
  <c r="AC117" i="62"/>
  <c r="AR117" i="60"/>
  <c r="BA117" i="62"/>
  <c r="AA117" i="62"/>
  <c r="AJ5" i="62"/>
  <c r="AJ63" i="62" s="1"/>
  <c r="AJ4" i="52"/>
  <c r="AJ63" i="52" s="1"/>
  <c r="AG106" i="1" s="1"/>
  <c r="AG110" i="1" s="1"/>
  <c r="AG111" i="1" s="1"/>
  <c r="AN5" i="62"/>
  <c r="AN63" i="62" s="1"/>
  <c r="AB5" i="62"/>
  <c r="AB63" i="62" s="1"/>
  <c r="AB4" i="52"/>
  <c r="AB63" i="52" s="1"/>
  <c r="Y106" i="1" s="1"/>
  <c r="Y110" i="1" s="1"/>
  <c r="Y111" i="1" s="1"/>
  <c r="AG5" i="62"/>
  <c r="AG63" i="62" s="1"/>
  <c r="AG4" i="52"/>
  <c r="AG63" i="52" s="1"/>
  <c r="AD106" i="1" s="1"/>
  <c r="AD110" i="1" s="1"/>
  <c r="AD111" i="1" s="1"/>
  <c r="AL5" i="62"/>
  <c r="AL63" i="62" s="1"/>
  <c r="AL4" i="52"/>
  <c r="AL63" i="52" s="1"/>
  <c r="AI106" i="1" s="1"/>
  <c r="AI110" i="1" s="1"/>
  <c r="AI111" i="1" s="1"/>
  <c r="AA4" i="52"/>
  <c r="AA63" i="52" s="1"/>
  <c r="X106" i="1" s="1"/>
  <c r="X110" i="1" s="1"/>
  <c r="X111" i="1" s="1"/>
  <c r="AD5" i="62"/>
  <c r="AD63" i="62" s="1"/>
  <c r="AD4" i="52"/>
  <c r="AD63" i="52" s="1"/>
  <c r="AA106" i="1" s="1"/>
  <c r="AA110" i="1" s="1"/>
  <c r="AA111" i="1" s="1"/>
  <c r="AM5" i="62"/>
  <c r="AM63" i="62" s="1"/>
  <c r="AM4" i="52"/>
  <c r="AM63" i="52" s="1"/>
  <c r="AJ106" i="1" s="1"/>
  <c r="AJ110" i="1" s="1"/>
  <c r="AJ111" i="1" s="1"/>
  <c r="AK5" i="62"/>
  <c r="AK63" i="62" s="1"/>
  <c r="AK4" i="52"/>
  <c r="AK63" i="52" s="1"/>
  <c r="AH106" i="1" s="1"/>
  <c r="AH110" i="1" s="1"/>
  <c r="AH111" i="1" s="1"/>
  <c r="Z5" i="62"/>
  <c r="Z63" i="62" s="1"/>
  <c r="Z4" i="52"/>
  <c r="Z63" i="52" s="1"/>
  <c r="W106" i="1" s="1"/>
  <c r="W110" i="1" s="1"/>
  <c r="W111" i="1" s="1"/>
  <c r="AI4" i="52"/>
  <c r="AI63" i="52" s="1"/>
  <c r="AF106" i="1" s="1"/>
  <c r="AF110" i="1" s="1"/>
  <c r="AF111" i="1" s="1"/>
  <c r="AZ5" i="62"/>
  <c r="AZ63" i="62" s="1"/>
  <c r="AZ4" i="52"/>
  <c r="AZ63" i="52" s="1"/>
  <c r="AW106" i="1" s="1"/>
  <c r="AW110" i="1" s="1"/>
  <c r="AW111" i="1" s="1"/>
  <c r="Z117" i="62"/>
  <c r="AJ117" i="62"/>
  <c r="AN117" i="62"/>
  <c r="AK117" i="62"/>
  <c r="AL117" i="62"/>
  <c r="AX117" i="62"/>
  <c r="AE117" i="62"/>
  <c r="AI117" i="62"/>
  <c r="AG117" i="62"/>
  <c r="AU117" i="62"/>
  <c r="BB117" i="62"/>
  <c r="AW117" i="62"/>
  <c r="AY117" i="62"/>
  <c r="AS117" i="62"/>
  <c r="AB117" i="62"/>
  <c r="AR117" i="62"/>
  <c r="AV117" i="62"/>
  <c r="AM117" i="62"/>
  <c r="AD117" i="62"/>
  <c r="AO117" i="62"/>
  <c r="AH117" i="62"/>
  <c r="AQ117" i="62"/>
  <c r="AF117" i="62"/>
  <c r="AR117" i="61"/>
  <c r="BA117" i="61"/>
  <c r="AM117" i="61"/>
  <c r="AU117" i="61"/>
  <c r="AP117" i="61"/>
  <c r="AS117" i="61"/>
  <c r="Z117" i="61"/>
  <c r="AW117" i="61"/>
  <c r="AH117" i="61"/>
  <c r="AJ117" i="61"/>
  <c r="AD117" i="61"/>
  <c r="AF117" i="61"/>
  <c r="AE117" i="61"/>
  <c r="AI117" i="61"/>
  <c r="AQ117" i="61"/>
  <c r="AK117" i="61"/>
  <c r="AY117" i="61"/>
  <c r="AL117" i="61"/>
  <c r="AA117" i="61"/>
  <c r="AG117" i="61"/>
  <c r="AO117" i="61"/>
  <c r="AB117" i="61"/>
  <c r="AV117" i="61"/>
  <c r="AT117" i="61"/>
  <c r="AX117" i="61"/>
  <c r="BB117" i="61"/>
  <c r="AM117" i="60"/>
  <c r="AL117" i="60"/>
  <c r="BA117" i="60"/>
  <c r="AC117" i="60"/>
  <c r="AN117" i="60"/>
  <c r="AT117" i="60"/>
  <c r="BB117" i="60"/>
  <c r="AS117" i="60"/>
  <c r="Z117" i="60"/>
  <c r="AF117" i="60"/>
  <c r="AU117" i="60"/>
  <c r="AI117" i="60"/>
  <c r="AK117" i="60"/>
  <c r="AG117" i="60"/>
  <c r="AE117" i="60"/>
  <c r="AQ117" i="60"/>
  <c r="AA117" i="60"/>
  <c r="AZ117" i="60"/>
  <c r="AO117" i="60"/>
  <c r="AX117" i="60"/>
  <c r="AW117" i="60"/>
  <c r="AV117" i="60"/>
  <c r="AJ117" i="60"/>
  <c r="AX117" i="59"/>
  <c r="AT117" i="59"/>
  <c r="AZ117" i="59"/>
  <c r="AE117" i="59"/>
  <c r="AO117" i="59"/>
  <c r="BA117" i="59"/>
  <c r="AV117" i="59"/>
  <c r="AG117" i="59"/>
  <c r="AA117" i="59"/>
  <c r="AF117" i="59"/>
  <c r="AM117" i="59"/>
  <c r="AJ117" i="59"/>
  <c r="AB117" i="59"/>
  <c r="AS117" i="59"/>
  <c r="AY117" i="59"/>
  <c r="AR117" i="59"/>
  <c r="AQ117" i="59"/>
  <c r="AN117" i="59"/>
  <c r="BB117" i="59"/>
  <c r="AI117" i="59"/>
  <c r="AW117" i="59"/>
  <c r="Z117" i="59"/>
  <c r="AK117" i="59"/>
  <c r="AC117" i="59"/>
  <c r="AU117" i="59"/>
  <c r="AP117" i="59"/>
  <c r="AP117" i="58"/>
  <c r="AC117" i="58"/>
  <c r="AV117" i="58"/>
  <c r="AA117" i="58"/>
  <c r="AR117" i="58"/>
  <c r="AG117" i="58"/>
  <c r="AB117" i="58"/>
  <c r="AQ117" i="58"/>
  <c r="AM117" i="58"/>
  <c r="AW117" i="58"/>
  <c r="AK117" i="58"/>
  <c r="BA117" i="58"/>
  <c r="AH117" i="58"/>
  <c r="AN117" i="58"/>
  <c r="AE117" i="58"/>
  <c r="AF117" i="58"/>
  <c r="BB117" i="58"/>
  <c r="AY117" i="58"/>
  <c r="AO117" i="58"/>
  <c r="AX117" i="58"/>
  <c r="AJ117" i="58"/>
  <c r="AZ117" i="58"/>
  <c r="AL117" i="58"/>
  <c r="AI117" i="58"/>
  <c r="AT117" i="58"/>
  <c r="Z117" i="58"/>
  <c r="AD117" i="58"/>
  <c r="AU117" i="58"/>
  <c r="AS117" i="58"/>
  <c r="AO117" i="57"/>
  <c r="AD117" i="57"/>
  <c r="AF117" i="57"/>
  <c r="AQ117" i="57"/>
  <c r="AH117" i="57"/>
  <c r="AP117" i="57"/>
  <c r="AG117" i="57"/>
  <c r="AJ117" i="57"/>
  <c r="AF5" i="57"/>
  <c r="AF63" i="57" s="1"/>
  <c r="AA117" i="57"/>
  <c r="AB117" i="57"/>
  <c r="AT117" i="57"/>
  <c r="BB117" i="57"/>
  <c r="AV117" i="57"/>
  <c r="AZ117" i="57"/>
  <c r="AU117" i="57"/>
  <c r="AL117" i="57"/>
  <c r="AN117" i="57"/>
  <c r="AE117" i="57"/>
  <c r="AR117" i="57"/>
  <c r="AC117" i="57"/>
  <c r="AM117" i="57"/>
  <c r="AK117" i="57"/>
  <c r="AI117" i="57"/>
  <c r="AS5" i="57"/>
  <c r="AS63" i="57" s="1"/>
  <c r="AW117" i="57"/>
  <c r="AX117" i="57"/>
  <c r="AS117" i="57"/>
  <c r="BA117" i="57"/>
  <c r="Z117" i="57"/>
  <c r="AY117" i="57"/>
  <c r="E61" i="34"/>
  <c r="E62" i="34" s="1"/>
  <c r="E62" i="55"/>
  <c r="E53" i="55"/>
  <c r="E52" i="34"/>
  <c r="G1" i="55"/>
  <c r="H110" i="55" s="1"/>
  <c r="F40" i="55"/>
  <c r="F40" i="34" s="1"/>
  <c r="F61" i="55"/>
  <c r="F61" i="34" s="1"/>
  <c r="F62" i="34" s="1"/>
  <c r="F58" i="55"/>
  <c r="F58" i="34" s="1"/>
  <c r="F55" i="55"/>
  <c r="F55" i="34" s="1"/>
  <c r="F52" i="55"/>
  <c r="F49" i="55"/>
  <c r="F49" i="34" s="1"/>
  <c r="F46" i="55"/>
  <c r="F46" i="34" s="1"/>
  <c r="F43" i="55"/>
  <c r="F43" i="34" s="1"/>
  <c r="AQ103" i="34"/>
  <c r="AJ103" i="34"/>
  <c r="AZ103" i="34"/>
  <c r="AA103" i="34"/>
  <c r="AC100" i="34"/>
  <c r="AI100" i="34"/>
  <c r="AR100" i="34"/>
  <c r="AG100" i="34"/>
  <c r="AE115" i="34"/>
  <c r="AQ115" i="34"/>
  <c r="BB115" i="34"/>
  <c r="AC115" i="34"/>
  <c r="AY103" i="34"/>
  <c r="AS103" i="34"/>
  <c r="AO103" i="34"/>
  <c r="AP100" i="34"/>
  <c r="AM100" i="34"/>
  <c r="AQ100" i="34"/>
  <c r="AZ100" i="34"/>
  <c r="AP115" i="34"/>
  <c r="Z115" i="34"/>
  <c r="AR115" i="34"/>
  <c r="AW115" i="34"/>
  <c r="AE103" i="34"/>
  <c r="AH103" i="34"/>
  <c r="AD103" i="34"/>
  <c r="AW100" i="34"/>
  <c r="AS100" i="34"/>
  <c r="AB100" i="34"/>
  <c r="AJ100" i="34"/>
  <c r="AA115" i="34"/>
  <c r="AY115" i="34"/>
  <c r="AG115" i="34"/>
  <c r="AL115" i="34"/>
  <c r="AC103" i="34"/>
  <c r="BB103" i="34"/>
  <c r="AX103" i="34"/>
  <c r="BB100" i="34"/>
  <c r="AD100" i="34"/>
  <c r="AN100" i="34"/>
  <c r="AM115" i="34"/>
  <c r="AV115" i="34"/>
  <c r="AF115" i="34"/>
  <c r="AB115" i="34"/>
  <c r="AU103" i="34"/>
  <c r="AM103" i="34"/>
  <c r="AR103" i="34"/>
  <c r="AN103" i="34"/>
  <c r="AU100" i="34"/>
  <c r="AE100" i="34"/>
  <c r="AA100" i="34"/>
  <c r="BA115" i="34"/>
  <c r="AT115" i="34"/>
  <c r="AZ115" i="34"/>
  <c r="AK103" i="34"/>
  <c r="AV103" i="34"/>
  <c r="AG103" i="34"/>
  <c r="AW103" i="34"/>
  <c r="AX100" i="34"/>
  <c r="Z100" i="34"/>
  <c r="AY100" i="34"/>
  <c r="AU115" i="34"/>
  <c r="AJ115" i="34"/>
  <c r="AO115" i="34"/>
  <c r="BA103" i="34"/>
  <c r="Z103" i="34"/>
  <c r="AP103" i="34"/>
  <c r="AL103" i="34"/>
  <c r="AT100" i="34"/>
  <c r="AL100" i="34"/>
  <c r="AO100" i="34"/>
  <c r="AK100" i="34"/>
  <c r="AI115" i="34"/>
  <c r="AS115" i="34"/>
  <c r="AD115" i="34"/>
  <c r="AI103" i="34"/>
  <c r="AT103" i="34"/>
  <c r="AF103" i="34"/>
  <c r="AB103" i="34"/>
  <c r="AH100" i="34"/>
  <c r="BA100" i="34"/>
  <c r="AF100" i="34"/>
  <c r="AV100" i="34"/>
  <c r="AK115" i="34"/>
  <c r="AX115" i="34"/>
  <c r="AH115" i="34"/>
  <c r="AN115" i="34"/>
  <c r="AO70" i="34"/>
  <c r="AK70" i="34"/>
  <c r="AI70" i="34"/>
  <c r="AH73" i="34"/>
  <c r="BB73" i="34"/>
  <c r="AZ73" i="34"/>
  <c r="AU91" i="34"/>
  <c r="AS91" i="34"/>
  <c r="AQ91" i="34"/>
  <c r="AO91" i="34"/>
  <c r="BA88" i="34"/>
  <c r="AY88" i="34"/>
  <c r="AW88" i="34"/>
  <c r="AS85" i="34"/>
  <c r="AQ85" i="34"/>
  <c r="AO85" i="34"/>
  <c r="AS82" i="34"/>
  <c r="AQ82" i="34"/>
  <c r="AO82" i="34"/>
  <c r="AD82" i="34"/>
  <c r="AZ79" i="34"/>
  <c r="AX79" i="34"/>
  <c r="AM79" i="34"/>
  <c r="AK79" i="34"/>
  <c r="AV76" i="34"/>
  <c r="AX76" i="34"/>
  <c r="AT76" i="34"/>
  <c r="AR76" i="34"/>
  <c r="AV70" i="34"/>
  <c r="AG70" i="34"/>
  <c r="AC70" i="34"/>
  <c r="AA70" i="34"/>
  <c r="Z73" i="34"/>
  <c r="AT73" i="34"/>
  <c r="AR73" i="34"/>
  <c r="AM91" i="34"/>
  <c r="AK91" i="34"/>
  <c r="AI91" i="34"/>
  <c r="AG91" i="34"/>
  <c r="AU88" i="34"/>
  <c r="AS88" i="34"/>
  <c r="AQ88" i="34"/>
  <c r="AO88" i="34"/>
  <c r="AK85" i="34"/>
  <c r="AI85" i="34"/>
  <c r="AG85" i="34"/>
  <c r="AK82" i="34"/>
  <c r="AI82" i="34"/>
  <c r="AG82" i="34"/>
  <c r="AR79" i="34"/>
  <c r="AP79" i="34"/>
  <c r="AE79" i="34"/>
  <c r="AC79" i="34"/>
  <c r="AO76" i="34"/>
  <c r="AP76" i="34"/>
  <c r="AL76" i="34"/>
  <c r="AJ76" i="34"/>
  <c r="AN70" i="34"/>
  <c r="BB70" i="34"/>
  <c r="AZ70" i="34"/>
  <c r="AX70" i="34"/>
  <c r="AW73" i="34"/>
  <c r="AL73" i="34"/>
  <c r="AJ73" i="34"/>
  <c r="AE91" i="34"/>
  <c r="AC91" i="34"/>
  <c r="AA91" i="34"/>
  <c r="AM88" i="34"/>
  <c r="AK88" i="34"/>
  <c r="AI88" i="34"/>
  <c r="AG88" i="34"/>
  <c r="AC85" i="34"/>
  <c r="AA85" i="34"/>
  <c r="AV85" i="34"/>
  <c r="AC82" i="34"/>
  <c r="AA82" i="34"/>
  <c r="AU82" i="34"/>
  <c r="AJ79" i="34"/>
  <c r="AH79" i="34"/>
  <c r="BB79" i="34"/>
  <c r="AG76" i="34"/>
  <c r="AH76" i="34"/>
  <c r="AD76" i="34"/>
  <c r="AB76" i="34"/>
  <c r="AF70" i="34"/>
  <c r="AT70" i="34"/>
  <c r="AR70" i="34"/>
  <c r="AP70" i="34"/>
  <c r="AF73" i="34"/>
  <c r="AO73" i="34"/>
  <c r="AD73" i="34"/>
  <c r="AB73" i="34"/>
  <c r="BB91" i="34"/>
  <c r="AZ91" i="34"/>
  <c r="AX91" i="34"/>
  <c r="AE88" i="34"/>
  <c r="AC88" i="34"/>
  <c r="AA88" i="34"/>
  <c r="AV88" i="34"/>
  <c r="BB85" i="34"/>
  <c r="AZ85" i="34"/>
  <c r="AX85" i="34"/>
  <c r="AN85" i="34"/>
  <c r="AZ82" i="34"/>
  <c r="AX82" i="34"/>
  <c r="AM82" i="34"/>
  <c r="AB79" i="34"/>
  <c r="Z79" i="34"/>
  <c r="AT79" i="34"/>
  <c r="AW76" i="34"/>
  <c r="Z76" i="34"/>
  <c r="BA76" i="34"/>
  <c r="AU70" i="34"/>
  <c r="AL70" i="34"/>
  <c r="AJ70" i="34"/>
  <c r="AH70" i="34"/>
  <c r="AV73" i="34"/>
  <c r="AG73" i="34"/>
  <c r="BA73" i="34"/>
  <c r="AY73" i="34"/>
  <c r="AT91" i="34"/>
  <c r="AR91" i="34"/>
  <c r="AP91" i="34"/>
  <c r="BB88" i="34"/>
  <c r="AZ88" i="34"/>
  <c r="AX88" i="34"/>
  <c r="AN88" i="34"/>
  <c r="AT85" i="34"/>
  <c r="AR85" i="34"/>
  <c r="AP85" i="34"/>
  <c r="AF85" i="34"/>
  <c r="AF82" i="34"/>
  <c r="AR82" i="34"/>
  <c r="AP82" i="34"/>
  <c r="AE82" i="34"/>
  <c r="AY79" i="34"/>
  <c r="AW79" i="34"/>
  <c r="AL79" i="34"/>
  <c r="AY76" i="34"/>
  <c r="AU76" i="34"/>
  <c r="AS76" i="34"/>
  <c r="AM70" i="34"/>
  <c r="AD70" i="34"/>
  <c r="AB70" i="34"/>
  <c r="Z70" i="34"/>
  <c r="AN73" i="34"/>
  <c r="AU73" i="34"/>
  <c r="AS73" i="34"/>
  <c r="AQ73" i="34"/>
  <c r="AF91" i="34"/>
  <c r="AL91" i="34"/>
  <c r="AJ91" i="34"/>
  <c r="AH91" i="34"/>
  <c r="AT88" i="34"/>
  <c r="AR88" i="34"/>
  <c r="AP88" i="34"/>
  <c r="AF88" i="34"/>
  <c r="AL85" i="34"/>
  <c r="AJ85" i="34"/>
  <c r="AH85" i="34"/>
  <c r="AU85" i="34"/>
  <c r="AN82" i="34"/>
  <c r="AJ82" i="34"/>
  <c r="AH82" i="34"/>
  <c r="BB82" i="34"/>
  <c r="AF79" i="34"/>
  <c r="AQ79" i="34"/>
  <c r="AO79" i="34"/>
  <c r="AD79" i="34"/>
  <c r="AQ76" i="34"/>
  <c r="AM76" i="34"/>
  <c r="AK76" i="34"/>
  <c r="AE70" i="34"/>
  <c r="BA70" i="34"/>
  <c r="AY70" i="34"/>
  <c r="AX73" i="34"/>
  <c r="AM73" i="34"/>
  <c r="AK73" i="34"/>
  <c r="AI73" i="34"/>
  <c r="AN91" i="34"/>
  <c r="AD91" i="34"/>
  <c r="AB91" i="34"/>
  <c r="Z91" i="34"/>
  <c r="AL88" i="34"/>
  <c r="AJ88" i="34"/>
  <c r="AH88" i="34"/>
  <c r="AD85" i="34"/>
  <c r="AB85" i="34"/>
  <c r="Z85" i="34"/>
  <c r="AM85" i="34"/>
  <c r="AV82" i="34"/>
  <c r="AB82" i="34"/>
  <c r="Z82" i="34"/>
  <c r="AT82" i="34"/>
  <c r="AN79" i="34"/>
  <c r="AI79" i="34"/>
  <c r="AG79" i="34"/>
  <c r="BA79" i="34"/>
  <c r="AF76" i="34"/>
  <c r="AI76" i="34"/>
  <c r="AE76" i="34"/>
  <c r="AC76" i="34"/>
  <c r="AW70" i="34"/>
  <c r="AS70" i="34"/>
  <c r="AQ70" i="34"/>
  <c r="AP73" i="34"/>
  <c r="AE73" i="34"/>
  <c r="AC73" i="34"/>
  <c r="AA73" i="34"/>
  <c r="AV91" i="34"/>
  <c r="BA91" i="34"/>
  <c r="AY91" i="34"/>
  <c r="AW91" i="34"/>
  <c r="AD88" i="34"/>
  <c r="AB88" i="34"/>
  <c r="Z88" i="34"/>
  <c r="BA85" i="34"/>
  <c r="AY85" i="34"/>
  <c r="AW85" i="34"/>
  <c r="AE85" i="34"/>
  <c r="BA82" i="34"/>
  <c r="AY82" i="34"/>
  <c r="AW82" i="34"/>
  <c r="AL82" i="34"/>
  <c r="AV79" i="34"/>
  <c r="AA79" i="34"/>
  <c r="AU79" i="34"/>
  <c r="AS79" i="34"/>
  <c r="AN76" i="34"/>
  <c r="AA76" i="34"/>
  <c r="BB76" i="34"/>
  <c r="AZ76" i="34"/>
  <c r="G4" i="62"/>
  <c r="Y4" i="62"/>
  <c r="O4" i="62"/>
  <c r="O4" i="52" s="1"/>
  <c r="J4" i="62"/>
  <c r="E4" i="62"/>
  <c r="E5" i="62" s="1"/>
  <c r="E63" i="62" s="1"/>
  <c r="W4" i="62"/>
  <c r="R4" i="62"/>
  <c r="M4" i="62"/>
  <c r="P4" i="62"/>
  <c r="K4" i="62"/>
  <c r="U4" i="62"/>
  <c r="H4" i="62"/>
  <c r="S4" i="62"/>
  <c r="F4" i="62"/>
  <c r="X4" i="62"/>
  <c r="L4" i="62"/>
  <c r="N4" i="62"/>
  <c r="I4" i="62"/>
  <c r="T4" i="62"/>
  <c r="O4" i="58"/>
  <c r="J4" i="58"/>
  <c r="W4" i="58"/>
  <c r="R4" i="58"/>
  <c r="M4" i="58"/>
  <c r="H4" i="58"/>
  <c r="K4" i="58"/>
  <c r="F4" i="58"/>
  <c r="P4" i="58"/>
  <c r="S4" i="58"/>
  <c r="N4" i="58"/>
  <c r="X4" i="58"/>
  <c r="U4" i="58"/>
  <c r="V4" i="58"/>
  <c r="I4" i="58"/>
  <c r="L4" i="58"/>
  <c r="E4" i="58"/>
  <c r="E5" i="58" s="1"/>
  <c r="E63" i="58" s="1"/>
  <c r="Q4" i="58"/>
  <c r="T4" i="58"/>
  <c r="G4" i="58"/>
  <c r="Y4" i="58"/>
  <c r="G4" i="57"/>
  <c r="G5" i="57" s="1"/>
  <c r="G63" i="57" s="1"/>
  <c r="Q4" i="57"/>
  <c r="O4" i="57"/>
  <c r="Y4" i="57"/>
  <c r="Y5" i="57" s="1"/>
  <c r="Y63" i="57" s="1"/>
  <c r="W4" i="57"/>
  <c r="L4" i="57"/>
  <c r="L5" i="57" s="1"/>
  <c r="L63" i="57" s="1"/>
  <c r="M4" i="57"/>
  <c r="M5" i="57" s="1"/>
  <c r="M63" i="57" s="1"/>
  <c r="H4" i="57"/>
  <c r="H5" i="57" s="1"/>
  <c r="H63" i="57" s="1"/>
  <c r="E4" i="57"/>
  <c r="F4" i="57"/>
  <c r="F5" i="57" s="1"/>
  <c r="F63" i="57" s="1"/>
  <c r="P4" i="57"/>
  <c r="P5" i="57" s="1"/>
  <c r="P63" i="57" s="1"/>
  <c r="J4" i="57"/>
  <c r="J5" i="57" s="1"/>
  <c r="J63" i="57" s="1"/>
  <c r="N4" i="57"/>
  <c r="N5" i="57" s="1"/>
  <c r="N63" i="57" s="1"/>
  <c r="X4" i="57"/>
  <c r="X5" i="57" s="1"/>
  <c r="X63" i="57" s="1"/>
  <c r="R4" i="57"/>
  <c r="R5" i="57" s="1"/>
  <c r="R63" i="57" s="1"/>
  <c r="V4" i="57"/>
  <c r="V5" i="57" s="1"/>
  <c r="V63" i="57" s="1"/>
  <c r="T4" i="57"/>
  <c r="K4" i="57"/>
  <c r="J7" i="55"/>
  <c r="P7" i="55"/>
  <c r="G7" i="55"/>
  <c r="G4" i="55"/>
  <c r="G5" i="55" s="1"/>
  <c r="G63" i="55" s="1"/>
  <c r="X7" i="55"/>
  <c r="S7" i="55"/>
  <c r="O7" i="55"/>
  <c r="I7" i="55"/>
  <c r="E7" i="55"/>
  <c r="W7" i="55"/>
  <c r="Q7" i="55"/>
  <c r="M7" i="55"/>
  <c r="Y7" i="55"/>
  <c r="U7" i="55"/>
  <c r="K7" i="55"/>
  <c r="F7" i="55"/>
  <c r="R7" i="55"/>
  <c r="L7" i="55"/>
  <c r="N7" i="55"/>
  <c r="H7" i="55"/>
  <c r="T7" i="55"/>
  <c r="F4" i="55"/>
  <c r="F5" i="55" s="1"/>
  <c r="F63" i="55" s="1"/>
  <c r="E4" i="55"/>
  <c r="E5" i="55" s="1"/>
  <c r="E63" i="55" s="1"/>
  <c r="G97" i="62"/>
  <c r="G110" i="62"/>
  <c r="G65" i="62"/>
  <c r="G1" i="62"/>
  <c r="G97" i="61"/>
  <c r="G110" i="61"/>
  <c r="G65" i="61"/>
  <c r="G1" i="61"/>
  <c r="G110" i="60"/>
  <c r="G65" i="60"/>
  <c r="G97" i="60"/>
  <c r="G1" i="60"/>
  <c r="G110" i="59"/>
  <c r="G65" i="59"/>
  <c r="G97" i="59"/>
  <c r="G1" i="59"/>
  <c r="G110" i="58"/>
  <c r="G65" i="58"/>
  <c r="G97" i="58"/>
  <c r="G1" i="58"/>
  <c r="G97" i="57"/>
  <c r="G110" i="57"/>
  <c r="G65" i="57"/>
  <c r="G1" i="57"/>
  <c r="G65" i="55"/>
  <c r="G97" i="55"/>
  <c r="G110" i="55"/>
  <c r="G93" i="57"/>
  <c r="T93" i="57"/>
  <c r="P93" i="57"/>
  <c r="U93" i="57"/>
  <c r="R93" i="57"/>
  <c r="S93" i="57"/>
  <c r="X93" i="57"/>
  <c r="E93" i="57"/>
  <c r="F93" i="57"/>
  <c r="J93" i="57"/>
  <c r="N93" i="57"/>
  <c r="V93" i="57"/>
  <c r="M93" i="57"/>
  <c r="O93" i="57"/>
  <c r="K93" i="57"/>
  <c r="W93" i="57"/>
  <c r="H93" i="57"/>
  <c r="Q5" i="61"/>
  <c r="Q63" i="61" s="1"/>
  <c r="G5" i="61"/>
  <c r="G63" i="61" s="1"/>
  <c r="V5" i="61"/>
  <c r="V63" i="61" s="1"/>
  <c r="H5" i="60"/>
  <c r="H63" i="60" s="1"/>
  <c r="F5" i="60"/>
  <c r="F63" i="60" s="1"/>
  <c r="G5" i="60"/>
  <c r="G63" i="60" s="1"/>
  <c r="I5" i="60"/>
  <c r="I63" i="60" s="1"/>
  <c r="N5" i="60"/>
  <c r="N63" i="60" s="1"/>
  <c r="Q5" i="59"/>
  <c r="Q63" i="59" s="1"/>
  <c r="V5" i="59"/>
  <c r="V63" i="59" s="1"/>
  <c r="K5" i="59"/>
  <c r="K63" i="59" s="1"/>
  <c r="E4" i="49"/>
  <c r="S5" i="59"/>
  <c r="S63" i="59" s="1"/>
  <c r="C7" i="56"/>
  <c r="C10" i="56"/>
  <c r="C13" i="56"/>
  <c r="C16" i="56"/>
  <c r="R109" i="1"/>
  <c r="J109" i="1"/>
  <c r="B109" i="1"/>
  <c r="O108" i="1"/>
  <c r="G108" i="1"/>
  <c r="T107" i="1"/>
  <c r="L107" i="1"/>
  <c r="D107" i="1"/>
  <c r="O53" i="1"/>
  <c r="G53" i="1"/>
  <c r="T52" i="1"/>
  <c r="L52" i="1"/>
  <c r="D52" i="1"/>
  <c r="Q51" i="1"/>
  <c r="I51" i="1"/>
  <c r="B39" i="1"/>
  <c r="B16" i="56"/>
  <c r="B13" i="56"/>
  <c r="B10" i="56"/>
  <c r="B7" i="56"/>
  <c r="A84" i="56"/>
  <c r="C84" i="56"/>
  <c r="D84" i="56"/>
  <c r="A85" i="56"/>
  <c r="C85" i="56"/>
  <c r="D85" i="56"/>
  <c r="A86" i="56"/>
  <c r="C86" i="56"/>
  <c r="D86" i="56"/>
  <c r="A87" i="56"/>
  <c r="C87" i="56"/>
  <c r="D87" i="56"/>
  <c r="A88" i="56"/>
  <c r="C88" i="56"/>
  <c r="D88" i="56"/>
  <c r="A89" i="56"/>
  <c r="C89" i="56"/>
  <c r="D89" i="56"/>
  <c r="A90" i="56"/>
  <c r="C90" i="56"/>
  <c r="D90" i="56"/>
  <c r="A91" i="56"/>
  <c r="C91" i="56"/>
  <c r="D91" i="56"/>
  <c r="A80" i="56"/>
  <c r="C80" i="56"/>
  <c r="D80" i="56"/>
  <c r="A81" i="56"/>
  <c r="C81" i="56"/>
  <c r="D81" i="56"/>
  <c r="A82" i="56"/>
  <c r="C82" i="56"/>
  <c r="D82" i="56"/>
  <c r="A83" i="56"/>
  <c r="C83" i="56"/>
  <c r="D83" i="56"/>
  <c r="B4" i="56"/>
  <c r="D67" i="56"/>
  <c r="Y8" i="56"/>
  <c r="Y11" i="56"/>
  <c r="Y14" i="56"/>
  <c r="Y17" i="56"/>
  <c r="V5" i="60" l="1"/>
  <c r="V63" i="60" s="1"/>
  <c r="E4" i="50"/>
  <c r="L5" i="61"/>
  <c r="L63" i="61" s="1"/>
  <c r="AW4" i="52"/>
  <c r="AW63" i="52" s="1"/>
  <c r="AT106" i="1" s="1"/>
  <c r="AT110" i="1" s="1"/>
  <c r="AT111" i="1" s="1"/>
  <c r="Z4" i="50"/>
  <c r="Z63" i="50" s="1"/>
  <c r="W78" i="1" s="1"/>
  <c r="W82" i="1" s="1"/>
  <c r="W83" i="1" s="1"/>
  <c r="F5" i="59"/>
  <c r="F63" i="59" s="1"/>
  <c r="K5" i="60"/>
  <c r="K63" i="60" s="1"/>
  <c r="L5" i="60"/>
  <c r="L63" i="60" s="1"/>
  <c r="AP4" i="52"/>
  <c r="AP63" i="52" s="1"/>
  <c r="AM106" i="1" s="1"/>
  <c r="AM110" i="1" s="1"/>
  <c r="AM111" i="1" s="1"/>
  <c r="AY5" i="60"/>
  <c r="AY63" i="60" s="1"/>
  <c r="AA4" i="50"/>
  <c r="AA63" i="50" s="1"/>
  <c r="X78" i="1" s="1"/>
  <c r="X82" i="1" s="1"/>
  <c r="X83" i="1" s="1"/>
  <c r="Q5" i="62"/>
  <c r="Q63" i="62" s="1"/>
  <c r="N5" i="59"/>
  <c r="N63" i="59" s="1"/>
  <c r="R5" i="61"/>
  <c r="R63" i="61" s="1"/>
  <c r="H1" i="55"/>
  <c r="AT4" i="52"/>
  <c r="AT63" i="52" s="1"/>
  <c r="AQ106" i="1" s="1"/>
  <c r="AQ110" i="1" s="1"/>
  <c r="AQ111" i="1" s="1"/>
  <c r="AQ4" i="52"/>
  <c r="AQ63" i="52" s="1"/>
  <c r="AN106" i="1" s="1"/>
  <c r="AN110" i="1" s="1"/>
  <c r="AN111" i="1" s="1"/>
  <c r="AF4" i="51"/>
  <c r="AF63" i="51" s="1"/>
  <c r="AC92" i="1" s="1"/>
  <c r="AC96" i="1" s="1"/>
  <c r="AC97" i="1" s="1"/>
  <c r="X4" i="49"/>
  <c r="AD5" i="60"/>
  <c r="AD63" i="60" s="1"/>
  <c r="AS4" i="51"/>
  <c r="AS63" i="51" s="1"/>
  <c r="AP92" i="1" s="1"/>
  <c r="AP96" i="1" s="1"/>
  <c r="AP97" i="1" s="1"/>
  <c r="U5" i="60"/>
  <c r="U63" i="60" s="1"/>
  <c r="AO4" i="52"/>
  <c r="AO63" i="52" s="1"/>
  <c r="AL106" i="1" s="1"/>
  <c r="AL110" i="1" s="1"/>
  <c r="AL111" i="1" s="1"/>
  <c r="BB4" i="51"/>
  <c r="BB63" i="51" s="1"/>
  <c r="AY92" i="1" s="1"/>
  <c r="AY96" i="1" s="1"/>
  <c r="AY97" i="1" s="1"/>
  <c r="L5" i="59"/>
  <c r="L63" i="59" s="1"/>
  <c r="M5" i="60"/>
  <c r="M63" i="60" s="1"/>
  <c r="H5" i="61"/>
  <c r="H63" i="61" s="1"/>
  <c r="J5" i="61"/>
  <c r="J63" i="61" s="1"/>
  <c r="AV4" i="52"/>
  <c r="AV63" i="52" s="1"/>
  <c r="AS106" i="1" s="1"/>
  <c r="AS110" i="1" s="1"/>
  <c r="AS111" i="1" s="1"/>
  <c r="M5" i="61"/>
  <c r="M63" i="61" s="1"/>
  <c r="AP4" i="51"/>
  <c r="AP63" i="51" s="1"/>
  <c r="AM92" i="1" s="1"/>
  <c r="AM96" i="1" s="1"/>
  <c r="AM97" i="1" s="1"/>
  <c r="BA4" i="51"/>
  <c r="BA63" i="51" s="1"/>
  <c r="AX92" i="1" s="1"/>
  <c r="AX96" i="1" s="1"/>
  <c r="AX97" i="1" s="1"/>
  <c r="I5" i="61"/>
  <c r="I63" i="61" s="1"/>
  <c r="AS5" i="62"/>
  <c r="AS63" i="62" s="1"/>
  <c r="S5" i="60"/>
  <c r="S63" i="60" s="1"/>
  <c r="AZ4" i="50"/>
  <c r="AZ63" i="50" s="1"/>
  <c r="AW78" i="1" s="1"/>
  <c r="AW82" i="1" s="1"/>
  <c r="AW83" i="1" s="1"/>
  <c r="AD5" i="59"/>
  <c r="AD63" i="59" s="1"/>
  <c r="AH4" i="52"/>
  <c r="AH63" i="52" s="1"/>
  <c r="AE106" i="1" s="1"/>
  <c r="AE110" i="1" s="1"/>
  <c r="AE111" i="1" s="1"/>
  <c r="AH4" i="50"/>
  <c r="AH63" i="50" s="1"/>
  <c r="AE78" i="1" s="1"/>
  <c r="AE82" i="1" s="1"/>
  <c r="AE83" i="1" s="1"/>
  <c r="AP4" i="50"/>
  <c r="AP63" i="50" s="1"/>
  <c r="AM78" i="1" s="1"/>
  <c r="AM82" i="1" s="1"/>
  <c r="AM83" i="1" s="1"/>
  <c r="AZ4" i="51"/>
  <c r="AZ63" i="51" s="1"/>
  <c r="AW92" i="1" s="1"/>
  <c r="AW96" i="1" s="1"/>
  <c r="AW97" i="1" s="1"/>
  <c r="N5" i="61"/>
  <c r="N63" i="61" s="1"/>
  <c r="AJ4" i="51"/>
  <c r="AJ63" i="51" s="1"/>
  <c r="AG92" i="1" s="1"/>
  <c r="AG96" i="1" s="1"/>
  <c r="AG97" i="1" s="1"/>
  <c r="AY4" i="49"/>
  <c r="AY63" i="49" s="1"/>
  <c r="AV64" i="1" s="1"/>
  <c r="AV68" i="1" s="1"/>
  <c r="AV69" i="1" s="1"/>
  <c r="X50" i="1"/>
  <c r="X54" i="1" s="1"/>
  <c r="X55" i="1" s="1"/>
  <c r="AX4" i="52"/>
  <c r="AX63" i="52" s="1"/>
  <c r="AU106" i="1" s="1"/>
  <c r="AU110" i="1" s="1"/>
  <c r="AU111" i="1" s="1"/>
  <c r="AO5" i="58"/>
  <c r="AO63" i="58" s="1"/>
  <c r="Y50" i="1"/>
  <c r="Y54" i="1" s="1"/>
  <c r="Y55" i="1" s="1"/>
  <c r="AC4" i="52"/>
  <c r="AC63" i="52" s="1"/>
  <c r="Z106" i="1" s="1"/>
  <c r="Z110" i="1" s="1"/>
  <c r="Z111" i="1" s="1"/>
  <c r="AI4" i="49"/>
  <c r="AI63" i="49" s="1"/>
  <c r="AF64" i="1" s="1"/>
  <c r="AF68" i="1" s="1"/>
  <c r="AF69" i="1" s="1"/>
  <c r="G5" i="59"/>
  <c r="G63" i="59" s="1"/>
  <c r="Q5" i="60"/>
  <c r="Q63" i="60" s="1"/>
  <c r="X5" i="60"/>
  <c r="X63" i="60" s="1"/>
  <c r="V5" i="62"/>
  <c r="V63" i="62" s="1"/>
  <c r="P5" i="59"/>
  <c r="P63" i="59" s="1"/>
  <c r="P5" i="60"/>
  <c r="P63" i="60" s="1"/>
  <c r="W5" i="61"/>
  <c r="W63" i="61" s="1"/>
  <c r="R5" i="60"/>
  <c r="R63" i="60" s="1"/>
  <c r="M5" i="59"/>
  <c r="M63" i="59" s="1"/>
  <c r="T5" i="60"/>
  <c r="T63" i="60" s="1"/>
  <c r="E4" i="51"/>
  <c r="AZ5" i="59"/>
  <c r="AZ63" i="59" s="1"/>
  <c r="AT5" i="57"/>
  <c r="AT63" i="57" s="1"/>
  <c r="BB4" i="52"/>
  <c r="BB63" i="52" s="1"/>
  <c r="AY106" i="1" s="1"/>
  <c r="AY110" i="1" s="1"/>
  <c r="AY111" i="1" s="1"/>
  <c r="AU5" i="62"/>
  <c r="AU63" i="62" s="1"/>
  <c r="AD5" i="58"/>
  <c r="AD63" i="58" s="1"/>
  <c r="AK4" i="49"/>
  <c r="AK63" i="49" s="1"/>
  <c r="AH64" i="1" s="1"/>
  <c r="AH68" i="1" s="1"/>
  <c r="AH69" i="1" s="1"/>
  <c r="AC5" i="58"/>
  <c r="AC63" i="58" s="1"/>
  <c r="AY4" i="52"/>
  <c r="AY63" i="52" s="1"/>
  <c r="AV106" i="1" s="1"/>
  <c r="AV110" i="1" s="1"/>
  <c r="AV111" i="1" s="1"/>
  <c r="AN5" i="60"/>
  <c r="AN63" i="60" s="1"/>
  <c r="Y5" i="60"/>
  <c r="Y63" i="60" s="1"/>
  <c r="J5" i="60"/>
  <c r="J63" i="60" s="1"/>
  <c r="O5" i="61"/>
  <c r="O63" i="61" s="1"/>
  <c r="AU4" i="49"/>
  <c r="AU63" i="49" s="1"/>
  <c r="AR64" i="1" s="1"/>
  <c r="AR68" i="1" s="1"/>
  <c r="AR69" i="1" s="1"/>
  <c r="AE5" i="59"/>
  <c r="AE63" i="59" s="1"/>
  <c r="AR4" i="49"/>
  <c r="AR63" i="49" s="1"/>
  <c r="AO64" i="1" s="1"/>
  <c r="AO68" i="1" s="1"/>
  <c r="AO69" i="1" s="1"/>
  <c r="AS4" i="49"/>
  <c r="AS63" i="49" s="1"/>
  <c r="AP64" i="1" s="1"/>
  <c r="AP68" i="1" s="1"/>
  <c r="AP69" i="1" s="1"/>
  <c r="AL4" i="50"/>
  <c r="AL63" i="50" s="1"/>
  <c r="AI78" i="1" s="1"/>
  <c r="AI82" i="1" s="1"/>
  <c r="AI83" i="1" s="1"/>
  <c r="AO4" i="50"/>
  <c r="AO63" i="50" s="1"/>
  <c r="AL78" i="1" s="1"/>
  <c r="AL82" i="1" s="1"/>
  <c r="AL83" i="1" s="1"/>
  <c r="S5" i="61"/>
  <c r="S63" i="61" s="1"/>
  <c r="J5" i="59"/>
  <c r="J63" i="59" s="1"/>
  <c r="AX4" i="51"/>
  <c r="AX63" i="51" s="1"/>
  <c r="AU92" i="1" s="1"/>
  <c r="AU96" i="1" s="1"/>
  <c r="AU97" i="1" s="1"/>
  <c r="Y5" i="61"/>
  <c r="Y63" i="61" s="1"/>
  <c r="Z4" i="49"/>
  <c r="Z63" i="49" s="1"/>
  <c r="W64" i="1" s="1"/>
  <c r="W68" i="1" s="1"/>
  <c r="W69" i="1" s="1"/>
  <c r="BA4" i="50"/>
  <c r="BA63" i="50" s="1"/>
  <c r="AX78" i="1" s="1"/>
  <c r="AX82" i="1" s="1"/>
  <c r="AX83" i="1" s="1"/>
  <c r="AQ4" i="50"/>
  <c r="AQ63" i="50" s="1"/>
  <c r="AN78" i="1" s="1"/>
  <c r="AN82" i="1" s="1"/>
  <c r="AN83" i="1" s="1"/>
  <c r="X5" i="61"/>
  <c r="X63" i="61" s="1"/>
  <c r="AE4" i="52"/>
  <c r="AE63" i="52" s="1"/>
  <c r="AB106" i="1" s="1"/>
  <c r="AB110" i="1" s="1"/>
  <c r="AB111" i="1" s="1"/>
  <c r="BA4" i="52"/>
  <c r="BA63" i="52" s="1"/>
  <c r="AX106" i="1" s="1"/>
  <c r="AX110" i="1" s="1"/>
  <c r="AX111" i="1" s="1"/>
  <c r="AV4" i="50"/>
  <c r="AV63" i="50" s="1"/>
  <c r="AS78" i="1" s="1"/>
  <c r="AS82" i="1" s="1"/>
  <c r="AS83" i="1" s="1"/>
  <c r="AW5" i="59"/>
  <c r="AW63" i="59" s="1"/>
  <c r="U5" i="59"/>
  <c r="U63" i="59" s="1"/>
  <c r="AQ5" i="58"/>
  <c r="AQ63" i="58" s="1"/>
  <c r="BB4" i="49"/>
  <c r="BB63" i="49" s="1"/>
  <c r="AY64" i="1" s="1"/>
  <c r="AY68" i="1" s="1"/>
  <c r="AY69" i="1" s="1"/>
  <c r="AP4" i="49"/>
  <c r="AP63" i="49" s="1"/>
  <c r="AM64" i="1" s="1"/>
  <c r="AM68" i="1" s="1"/>
  <c r="AM69" i="1" s="1"/>
  <c r="AF4" i="49"/>
  <c r="AF63" i="49" s="1"/>
  <c r="AC64" i="1" s="1"/>
  <c r="AC68" i="1" s="1"/>
  <c r="AC69" i="1" s="1"/>
  <c r="P5" i="61"/>
  <c r="P63" i="61" s="1"/>
  <c r="AW5" i="60"/>
  <c r="AW63" i="60" s="1"/>
  <c r="AE4" i="50"/>
  <c r="AE63" i="50" s="1"/>
  <c r="AB78" i="1" s="1"/>
  <c r="AB82" i="1" s="1"/>
  <c r="AB83" i="1" s="1"/>
  <c r="AU4" i="50"/>
  <c r="AU63" i="50" s="1"/>
  <c r="AR78" i="1" s="1"/>
  <c r="AR82" i="1" s="1"/>
  <c r="AR83" i="1" s="1"/>
  <c r="AN4" i="51"/>
  <c r="AN63" i="51" s="1"/>
  <c r="AK92" i="1" s="1"/>
  <c r="AK96" i="1" s="1"/>
  <c r="AK97" i="1" s="1"/>
  <c r="AP5" i="57"/>
  <c r="AP63" i="57" s="1"/>
  <c r="R5" i="59"/>
  <c r="R63" i="59" s="1"/>
  <c r="F5" i="61"/>
  <c r="F63" i="61" s="1"/>
  <c r="AB4" i="49"/>
  <c r="AB63" i="49" s="1"/>
  <c r="Y64" i="1" s="1"/>
  <c r="Y68" i="1" s="1"/>
  <c r="Y69" i="1" s="1"/>
  <c r="AV4" i="49"/>
  <c r="AV63" i="49" s="1"/>
  <c r="AS64" i="1" s="1"/>
  <c r="AS68" i="1" s="1"/>
  <c r="AS69" i="1" s="1"/>
  <c r="AF4" i="52"/>
  <c r="AF63" i="52" s="1"/>
  <c r="AC106" i="1" s="1"/>
  <c r="AC110" i="1" s="1"/>
  <c r="AC111" i="1" s="1"/>
  <c r="AO4" i="51"/>
  <c r="AO63" i="51" s="1"/>
  <c r="AL92" i="1" s="1"/>
  <c r="AL96" i="1" s="1"/>
  <c r="AL97" i="1" s="1"/>
  <c r="T5" i="61"/>
  <c r="T63" i="61" s="1"/>
  <c r="AK4" i="50"/>
  <c r="AK63" i="50" s="1"/>
  <c r="AH78" i="1" s="1"/>
  <c r="AH82" i="1" s="1"/>
  <c r="AH83" i="1" s="1"/>
  <c r="AS4" i="50"/>
  <c r="AS63" i="50" s="1"/>
  <c r="AP78" i="1" s="1"/>
  <c r="AP82" i="1" s="1"/>
  <c r="AP83" i="1" s="1"/>
  <c r="AR4" i="52"/>
  <c r="AR63" i="52" s="1"/>
  <c r="AO106" i="1" s="1"/>
  <c r="AO110" i="1" s="1"/>
  <c r="AO111" i="1" s="1"/>
  <c r="AQ4" i="49"/>
  <c r="AQ63" i="49" s="1"/>
  <c r="AN64" i="1" s="1"/>
  <c r="AN68" i="1" s="1"/>
  <c r="AN69" i="1" s="1"/>
  <c r="AG4" i="49"/>
  <c r="AG63" i="49" s="1"/>
  <c r="AD64" i="1" s="1"/>
  <c r="AD68" i="1" s="1"/>
  <c r="AD69" i="1" s="1"/>
  <c r="AR4" i="51"/>
  <c r="AR63" i="51" s="1"/>
  <c r="AO92" i="1" s="1"/>
  <c r="AO96" i="1" s="1"/>
  <c r="AO97" i="1" s="1"/>
  <c r="AJ4" i="50"/>
  <c r="AJ63" i="50" s="1"/>
  <c r="AG78" i="1" s="1"/>
  <c r="AG82" i="1" s="1"/>
  <c r="AG83" i="1" s="1"/>
  <c r="AJ4" i="49"/>
  <c r="AJ63" i="49" s="1"/>
  <c r="AG64" i="1" s="1"/>
  <c r="AG68" i="1" s="1"/>
  <c r="AG69" i="1" s="1"/>
  <c r="T5" i="59"/>
  <c r="T63" i="59" s="1"/>
  <c r="AT4" i="51"/>
  <c r="AT63" i="51" s="1"/>
  <c r="AQ92" i="1" s="1"/>
  <c r="AQ96" i="1" s="1"/>
  <c r="AQ97" i="1" s="1"/>
  <c r="K5" i="61"/>
  <c r="K63" i="61" s="1"/>
  <c r="I5" i="59"/>
  <c r="I63" i="59" s="1"/>
  <c r="AF4" i="50"/>
  <c r="AF63" i="50" s="1"/>
  <c r="AC78" i="1" s="1"/>
  <c r="AC82" i="1" s="1"/>
  <c r="AC83" i="1" s="1"/>
  <c r="H5" i="59"/>
  <c r="H63" i="59" s="1"/>
  <c r="W5" i="59"/>
  <c r="W63" i="59" s="1"/>
  <c r="AO4" i="49"/>
  <c r="AO63" i="49" s="1"/>
  <c r="AL64" i="1" s="1"/>
  <c r="AL68" i="1" s="1"/>
  <c r="AL69" i="1" s="1"/>
  <c r="W50" i="1"/>
  <c r="W54" i="1" s="1"/>
  <c r="W55" i="1" s="1"/>
  <c r="O5" i="59"/>
  <c r="O63" i="59" s="1"/>
  <c r="Q5" i="57"/>
  <c r="Q63" i="57" s="1"/>
  <c r="I5" i="58"/>
  <c r="I63" i="58" s="1"/>
  <c r="E5" i="57"/>
  <c r="E63" i="57" s="1"/>
  <c r="V5" i="58"/>
  <c r="V63" i="58" s="1"/>
  <c r="H5" i="58"/>
  <c r="H63" i="58" s="1"/>
  <c r="Y5" i="58"/>
  <c r="Y63" i="58" s="1"/>
  <c r="U5" i="58"/>
  <c r="U63" i="58" s="1"/>
  <c r="M5" i="58"/>
  <c r="M63" i="58" s="1"/>
  <c r="G5" i="58"/>
  <c r="G63" i="58" s="1"/>
  <c r="R5" i="58"/>
  <c r="R63" i="58" s="1"/>
  <c r="N5" i="58"/>
  <c r="N63" i="58" s="1"/>
  <c r="W5" i="58"/>
  <c r="W63" i="58" s="1"/>
  <c r="S5" i="58"/>
  <c r="S63" i="58" s="1"/>
  <c r="J5" i="58"/>
  <c r="J63" i="58" s="1"/>
  <c r="P5" i="58"/>
  <c r="P63" i="58" s="1"/>
  <c r="O5" i="58"/>
  <c r="O63" i="58" s="1"/>
  <c r="L5" i="58"/>
  <c r="L63" i="58" s="1"/>
  <c r="F5" i="58"/>
  <c r="F63" i="58" s="1"/>
  <c r="J5" i="62"/>
  <c r="J63" i="62" s="1"/>
  <c r="J4" i="52"/>
  <c r="T5" i="62"/>
  <c r="T63" i="62" s="1"/>
  <c r="T4" i="52"/>
  <c r="U4" i="52"/>
  <c r="Y5" i="62"/>
  <c r="Y63" i="62" s="1"/>
  <c r="Y4" i="52"/>
  <c r="G5" i="62"/>
  <c r="G63" i="62" s="1"/>
  <c r="G4" i="52"/>
  <c r="L4" i="52"/>
  <c r="M4" i="52"/>
  <c r="X5" i="62"/>
  <c r="X63" i="62" s="1"/>
  <c r="X4" i="52"/>
  <c r="R4" i="52"/>
  <c r="H4" i="52"/>
  <c r="I5" i="62"/>
  <c r="I63" i="62" s="1"/>
  <c r="I4" i="52"/>
  <c r="K5" i="62"/>
  <c r="K63" i="62" s="1"/>
  <c r="K4" i="52"/>
  <c r="N4" i="52"/>
  <c r="P5" i="62"/>
  <c r="P63" i="62" s="1"/>
  <c r="P4" i="52"/>
  <c r="F5" i="62"/>
  <c r="F63" i="62" s="1"/>
  <c r="F4" i="52"/>
  <c r="W4" i="52"/>
  <c r="S5" i="62"/>
  <c r="S63" i="62" s="1"/>
  <c r="S4" i="52"/>
  <c r="AY91" i="56"/>
  <c r="AW91" i="56"/>
  <c r="AA91" i="56"/>
  <c r="AT91" i="56"/>
  <c r="AR91" i="56"/>
  <c r="AK91" i="56"/>
  <c r="Z91" i="56"/>
  <c r="BB91" i="56"/>
  <c r="AI91" i="56"/>
  <c r="AD91" i="56"/>
  <c r="AJ91" i="56"/>
  <c r="AG91" i="56"/>
  <c r="AU91" i="56"/>
  <c r="AQ91" i="56"/>
  <c r="AH91" i="56"/>
  <c r="AO91" i="56"/>
  <c r="AF91" i="56"/>
  <c r="AZ91" i="56"/>
  <c r="AB91" i="56"/>
  <c r="AL91" i="56"/>
  <c r="AS91" i="56"/>
  <c r="AM91" i="56"/>
  <c r="AP91" i="56"/>
  <c r="AE91" i="56"/>
  <c r="AX91" i="56"/>
  <c r="BA91" i="56"/>
  <c r="AV91" i="56"/>
  <c r="AC91" i="56"/>
  <c r="AN91" i="56"/>
  <c r="AA88" i="56"/>
  <c r="AD88" i="56"/>
  <c r="AK88" i="56"/>
  <c r="AU88" i="56"/>
  <c r="AF88" i="56"/>
  <c r="Z88" i="56"/>
  <c r="AH88" i="56"/>
  <c r="BB88" i="56"/>
  <c r="AW88" i="56"/>
  <c r="AT88" i="56"/>
  <c r="AJ88" i="56"/>
  <c r="AR88" i="56"/>
  <c r="AO88" i="56"/>
  <c r="AB88" i="56"/>
  <c r="AY88" i="56"/>
  <c r="AL88" i="56"/>
  <c r="AG88" i="56"/>
  <c r="AQ88" i="56"/>
  <c r="AZ88" i="56"/>
  <c r="AI88" i="56"/>
  <c r="BA88" i="56"/>
  <c r="AS88" i="56"/>
  <c r="AX88" i="56"/>
  <c r="AN88" i="56"/>
  <c r="AM88" i="56"/>
  <c r="AC88" i="56"/>
  <c r="AE88" i="56"/>
  <c r="AP88" i="56"/>
  <c r="AV88" i="56"/>
  <c r="AG81" i="56"/>
  <c r="AQ81" i="56"/>
  <c r="AL81" i="56"/>
  <c r="AA81" i="56"/>
  <c r="AZ81" i="56"/>
  <c r="AI81" i="56"/>
  <c r="AJ81" i="56"/>
  <c r="AR81" i="56"/>
  <c r="AB81" i="56"/>
  <c r="Z81" i="56"/>
  <c r="AW81" i="56"/>
  <c r="AU81" i="56"/>
  <c r="AF81" i="56"/>
  <c r="AT81" i="56"/>
  <c r="AO81" i="56"/>
  <c r="AY81" i="56"/>
  <c r="AD81" i="56"/>
  <c r="AH81" i="56"/>
  <c r="BB81" i="56"/>
  <c r="AK81" i="56"/>
  <c r="AM81" i="56"/>
  <c r="AE81" i="56"/>
  <c r="AS81" i="56"/>
  <c r="AX81" i="56"/>
  <c r="AC81" i="56"/>
  <c r="AV81" i="56"/>
  <c r="AP81" i="56"/>
  <c r="AN81" i="56"/>
  <c r="BA81" i="56"/>
  <c r="AD85" i="56"/>
  <c r="AG85" i="56"/>
  <c r="AA85" i="56"/>
  <c r="AT85" i="56"/>
  <c r="AQ85" i="56"/>
  <c r="AH85" i="56"/>
  <c r="AZ85" i="56"/>
  <c r="AL85" i="56"/>
  <c r="AI85" i="56"/>
  <c r="AJ85" i="56"/>
  <c r="AK85" i="56"/>
  <c r="AW85" i="56"/>
  <c r="AR85" i="56"/>
  <c r="AB85" i="56"/>
  <c r="AF85" i="56"/>
  <c r="Z85" i="56"/>
  <c r="AY85" i="56"/>
  <c r="BB85" i="56"/>
  <c r="AO85" i="56"/>
  <c r="AU85" i="56"/>
  <c r="BA85" i="56"/>
  <c r="AV85" i="56"/>
  <c r="AE85" i="56"/>
  <c r="AS85" i="56"/>
  <c r="AC85" i="56"/>
  <c r="AX85" i="56"/>
  <c r="AP85" i="56"/>
  <c r="AM85" i="56"/>
  <c r="AN85" i="56"/>
  <c r="AD16" i="56"/>
  <c r="AL16" i="56"/>
  <c r="AT16" i="56"/>
  <c r="BB16" i="56"/>
  <c r="AE16" i="56"/>
  <c r="AM16" i="56"/>
  <c r="AU16" i="56"/>
  <c r="AF16" i="56"/>
  <c r="AN16" i="56"/>
  <c r="AV16" i="56"/>
  <c r="AG16" i="56"/>
  <c r="AO16" i="56"/>
  <c r="AW16" i="56"/>
  <c r="Z16" i="56"/>
  <c r="AH16" i="56"/>
  <c r="AP16" i="56"/>
  <c r="AX16" i="56"/>
  <c r="AA16" i="56"/>
  <c r="AI16" i="56"/>
  <c r="AQ16" i="56"/>
  <c r="AY16" i="56"/>
  <c r="AB16" i="56"/>
  <c r="AJ16" i="56"/>
  <c r="AR16" i="56"/>
  <c r="AZ16" i="56"/>
  <c r="AC16" i="56"/>
  <c r="AK16" i="56"/>
  <c r="AS16" i="56"/>
  <c r="BA16" i="56"/>
  <c r="AT90" i="56"/>
  <c r="Z90" i="56"/>
  <c r="AO90" i="56"/>
  <c r="AJ90" i="56"/>
  <c r="AK90" i="56"/>
  <c r="AB90" i="56"/>
  <c r="AW90" i="56"/>
  <c r="AF90" i="56"/>
  <c r="AQ90" i="56"/>
  <c r="AZ90" i="56"/>
  <c r="AU90" i="56"/>
  <c r="AY90" i="56"/>
  <c r="BB90" i="56"/>
  <c r="AR90" i="56"/>
  <c r="AI90" i="56"/>
  <c r="AA90" i="56"/>
  <c r="AD90" i="56"/>
  <c r="AH90" i="56"/>
  <c r="AL90" i="56"/>
  <c r="AG90" i="56"/>
  <c r="BA90" i="56"/>
  <c r="AX90" i="56"/>
  <c r="AM90" i="56"/>
  <c r="AS90" i="56"/>
  <c r="AV90" i="56"/>
  <c r="AN90" i="56"/>
  <c r="AP90" i="56"/>
  <c r="AE90" i="56"/>
  <c r="AC90" i="56"/>
  <c r="AK83" i="56"/>
  <c r="AL83" i="56"/>
  <c r="Z83" i="56"/>
  <c r="AF83" i="56"/>
  <c r="AY83" i="56"/>
  <c r="AD83" i="56"/>
  <c r="AH83" i="56"/>
  <c r="AJ83" i="56"/>
  <c r="BB83" i="56"/>
  <c r="AO83" i="56"/>
  <c r="AZ83" i="56"/>
  <c r="AI83" i="56"/>
  <c r="AA83" i="56"/>
  <c r="AG83" i="56"/>
  <c r="AQ83" i="56"/>
  <c r="AT83" i="56"/>
  <c r="AW83" i="56"/>
  <c r="AR83" i="56"/>
  <c r="AU83" i="56"/>
  <c r="AB83" i="56"/>
  <c r="AC83" i="56"/>
  <c r="AN83" i="56"/>
  <c r="AP83" i="56"/>
  <c r="BA83" i="56"/>
  <c r="AM83" i="56"/>
  <c r="AX83" i="56"/>
  <c r="AV83" i="56"/>
  <c r="AS83" i="56"/>
  <c r="AE83" i="56"/>
  <c r="AT87" i="56"/>
  <c r="AR87" i="56"/>
  <c r="AU87" i="56"/>
  <c r="AG87" i="56"/>
  <c r="AL87" i="56"/>
  <c r="AA87" i="56"/>
  <c r="Z87" i="56"/>
  <c r="AJ87" i="56"/>
  <c r="AF87" i="56"/>
  <c r="AH87" i="56"/>
  <c r="AI87" i="56"/>
  <c r="AY87" i="56"/>
  <c r="BB87" i="56"/>
  <c r="AD87" i="56"/>
  <c r="AW87" i="56"/>
  <c r="AK87" i="56"/>
  <c r="AO87" i="56"/>
  <c r="AZ87" i="56"/>
  <c r="AB87" i="56"/>
  <c r="AQ87" i="56"/>
  <c r="AE87" i="56"/>
  <c r="AC87" i="56"/>
  <c r="AV87" i="56"/>
  <c r="AP87" i="56"/>
  <c r="BA87" i="56"/>
  <c r="AX87" i="56"/>
  <c r="AM87" i="56"/>
  <c r="AN87" i="56"/>
  <c r="AS87" i="56"/>
  <c r="Z80" i="56"/>
  <c r="AJ80" i="56"/>
  <c r="AB80" i="56"/>
  <c r="AZ80" i="56"/>
  <c r="AI80" i="56"/>
  <c r="AU80" i="56"/>
  <c r="AL80" i="56"/>
  <c r="AO80" i="56"/>
  <c r="AD80" i="56"/>
  <c r="AR80" i="56"/>
  <c r="AH80" i="56"/>
  <c r="AW80" i="56"/>
  <c r="AF80" i="56"/>
  <c r="AA80" i="56"/>
  <c r="AT80" i="56"/>
  <c r="AK80" i="56"/>
  <c r="AY80" i="56"/>
  <c r="AG80" i="56"/>
  <c r="BB80" i="56"/>
  <c r="AQ80" i="56"/>
  <c r="AM80" i="56"/>
  <c r="AN80" i="56"/>
  <c r="AX80" i="56"/>
  <c r="AV80" i="56"/>
  <c r="AE80" i="56"/>
  <c r="BA80" i="56"/>
  <c r="AP80" i="56"/>
  <c r="AS80" i="56"/>
  <c r="AC80" i="56"/>
  <c r="AD84" i="56"/>
  <c r="AK84" i="56"/>
  <c r="AQ84" i="56"/>
  <c r="AF84" i="56"/>
  <c r="Z84" i="56"/>
  <c r="BB84" i="56"/>
  <c r="AO84" i="56"/>
  <c r="AB84" i="56"/>
  <c r="AJ84" i="56"/>
  <c r="AZ84" i="56"/>
  <c r="AI84" i="56"/>
  <c r="AU84" i="56"/>
  <c r="AY84" i="56"/>
  <c r="AW84" i="56"/>
  <c r="AL84" i="56"/>
  <c r="AR84" i="56"/>
  <c r="AH84" i="56"/>
  <c r="AA84" i="56"/>
  <c r="AG84" i="56"/>
  <c r="AT84" i="56"/>
  <c r="AS84" i="56"/>
  <c r="AV84" i="56"/>
  <c r="AM84" i="56"/>
  <c r="AP84" i="56"/>
  <c r="AE84" i="56"/>
  <c r="AX84" i="56"/>
  <c r="AN84" i="56"/>
  <c r="BA84" i="56"/>
  <c r="AC84" i="56"/>
  <c r="AA89" i="56"/>
  <c r="AF89" i="56"/>
  <c r="AD89" i="56"/>
  <c r="AJ89" i="56"/>
  <c r="BB89" i="56"/>
  <c r="AB89" i="56"/>
  <c r="AL89" i="56"/>
  <c r="AG89" i="56"/>
  <c r="AW89" i="56"/>
  <c r="AQ89" i="56"/>
  <c r="AU89" i="56"/>
  <c r="AY89" i="56"/>
  <c r="Z89" i="56"/>
  <c r="AH89" i="56"/>
  <c r="AO89" i="56"/>
  <c r="AZ89" i="56"/>
  <c r="AK89" i="56"/>
  <c r="AT89" i="56"/>
  <c r="AR89" i="56"/>
  <c r="AI89" i="56"/>
  <c r="AE89" i="56"/>
  <c r="AX89" i="56"/>
  <c r="AV89" i="56"/>
  <c r="AP89" i="56"/>
  <c r="AC89" i="56"/>
  <c r="BA89" i="56"/>
  <c r="AS89" i="56"/>
  <c r="AN89" i="56"/>
  <c r="AM89" i="56"/>
  <c r="AA82" i="56"/>
  <c r="AG82" i="56"/>
  <c r="AY82" i="56"/>
  <c r="AW82" i="56"/>
  <c r="AQ82" i="56"/>
  <c r="AO82" i="56"/>
  <c r="AF82" i="56"/>
  <c r="AT82" i="56"/>
  <c r="AD82" i="56"/>
  <c r="AH82" i="56"/>
  <c r="BB82" i="56"/>
  <c r="AL82" i="56"/>
  <c r="AZ82" i="56"/>
  <c r="Z82" i="56"/>
  <c r="AU82" i="56"/>
  <c r="AR82" i="56"/>
  <c r="AB82" i="56"/>
  <c r="AJ82" i="56"/>
  <c r="AK82" i="56"/>
  <c r="AI82" i="56"/>
  <c r="AP82" i="56"/>
  <c r="AE82" i="56"/>
  <c r="AV82" i="56"/>
  <c r="AS82" i="56"/>
  <c r="AX82" i="56"/>
  <c r="AC82" i="56"/>
  <c r="AN82" i="56"/>
  <c r="BA82" i="56"/>
  <c r="AM82" i="56"/>
  <c r="AJ86" i="56"/>
  <c r="BB86" i="56"/>
  <c r="AZ86" i="56"/>
  <c r="AB86" i="56"/>
  <c r="AI86" i="56"/>
  <c r="AU86" i="56"/>
  <c r="AR86" i="56"/>
  <c r="AQ86" i="56"/>
  <c r="AA86" i="56"/>
  <c r="AG86" i="56"/>
  <c r="AT86" i="56"/>
  <c r="AD86" i="56"/>
  <c r="AH86" i="56"/>
  <c r="AW86" i="56"/>
  <c r="AF86" i="56"/>
  <c r="AK86" i="56"/>
  <c r="AO86" i="56"/>
  <c r="AY86" i="56"/>
  <c r="Z86" i="56"/>
  <c r="AL86" i="56"/>
  <c r="BA86" i="56"/>
  <c r="AS86" i="56"/>
  <c r="AM86" i="56"/>
  <c r="AN86" i="56"/>
  <c r="AP86" i="56"/>
  <c r="AE86" i="56"/>
  <c r="AX86" i="56"/>
  <c r="AC86" i="56"/>
  <c r="AV86" i="56"/>
  <c r="F53" i="55"/>
  <c r="F52" i="34"/>
  <c r="H97" i="55"/>
  <c r="H65" i="55"/>
  <c r="H4" i="55"/>
  <c r="H5" i="55" s="1"/>
  <c r="H63" i="55" s="1"/>
  <c r="H58" i="55"/>
  <c r="H58" i="34" s="1"/>
  <c r="H55" i="55"/>
  <c r="H55" i="34" s="1"/>
  <c r="H40" i="55"/>
  <c r="H40" i="34" s="1"/>
  <c r="H52" i="55"/>
  <c r="H43" i="55"/>
  <c r="H43" i="34" s="1"/>
  <c r="H46" i="55"/>
  <c r="H46" i="34" s="1"/>
  <c r="H61" i="55"/>
  <c r="H61" i="34" s="1"/>
  <c r="H49" i="55"/>
  <c r="H49" i="34" s="1"/>
  <c r="G61" i="55"/>
  <c r="G61" i="34" s="1"/>
  <c r="G49" i="55"/>
  <c r="G49" i="34" s="1"/>
  <c r="G40" i="55"/>
  <c r="G40" i="34" s="1"/>
  <c r="G58" i="55"/>
  <c r="G58" i="34" s="1"/>
  <c r="G46" i="55"/>
  <c r="G46" i="34" s="1"/>
  <c r="G55" i="55"/>
  <c r="G55" i="34" s="1"/>
  <c r="G43" i="55"/>
  <c r="G43" i="34" s="1"/>
  <c r="G52" i="55"/>
  <c r="AE13" i="56"/>
  <c r="AM13" i="56"/>
  <c r="AU13" i="56"/>
  <c r="AF13" i="56"/>
  <c r="AN13" i="56"/>
  <c r="AV13" i="56"/>
  <c r="AG13" i="56"/>
  <c r="AO13" i="56"/>
  <c r="AW13" i="56"/>
  <c r="Z13" i="56"/>
  <c r="AH13" i="56"/>
  <c r="AP13" i="56"/>
  <c r="AX13" i="56"/>
  <c r="AA13" i="56"/>
  <c r="AI13" i="56"/>
  <c r="AQ13" i="56"/>
  <c r="AY13" i="56"/>
  <c r="AB13" i="56"/>
  <c r="AJ13" i="56"/>
  <c r="AR13" i="56"/>
  <c r="AZ13" i="56"/>
  <c r="AC13" i="56"/>
  <c r="AK13" i="56"/>
  <c r="AS13" i="56"/>
  <c r="BA13" i="56"/>
  <c r="AD13" i="56"/>
  <c r="AL13" i="56"/>
  <c r="AT13" i="56"/>
  <c r="BB13" i="56"/>
  <c r="AB10" i="56"/>
  <c r="AJ10" i="56"/>
  <c r="AR10" i="56"/>
  <c r="AZ10" i="56"/>
  <c r="AK10" i="56"/>
  <c r="AC10" i="56"/>
  <c r="AS10" i="56"/>
  <c r="BA10" i="56"/>
  <c r="AD10" i="56"/>
  <c r="AL10" i="56"/>
  <c r="AT10" i="56"/>
  <c r="BB10" i="56"/>
  <c r="AE10" i="56"/>
  <c r="AM10" i="56"/>
  <c r="AU10" i="56"/>
  <c r="AN10" i="56"/>
  <c r="AF10" i="56"/>
  <c r="AV10" i="56"/>
  <c r="AG10" i="56"/>
  <c r="AO10" i="56"/>
  <c r="AW10" i="56"/>
  <c r="Z10" i="56"/>
  <c r="AH10" i="56"/>
  <c r="AP10" i="56"/>
  <c r="AX10" i="56"/>
  <c r="AA10" i="56"/>
  <c r="AI10" i="56"/>
  <c r="AQ10" i="56"/>
  <c r="AY10" i="56"/>
  <c r="AG7" i="56"/>
  <c r="AO7" i="56"/>
  <c r="AW7" i="56"/>
  <c r="AT7" i="56"/>
  <c r="Z7" i="56"/>
  <c r="AH7" i="56"/>
  <c r="AP7" i="56"/>
  <c r="AX7" i="56"/>
  <c r="BB7" i="56"/>
  <c r="AA7" i="56"/>
  <c r="AI7" i="56"/>
  <c r="AQ7" i="56"/>
  <c r="AY7" i="56"/>
  <c r="AB7" i="56"/>
  <c r="AJ7" i="56"/>
  <c r="AR7" i="56"/>
  <c r="AZ7" i="56"/>
  <c r="AD7" i="56"/>
  <c r="AC7" i="56"/>
  <c r="AK7" i="56"/>
  <c r="AS7" i="56"/>
  <c r="BA7" i="56"/>
  <c r="AL7" i="56"/>
  <c r="AE7" i="56"/>
  <c r="AM7" i="56"/>
  <c r="AU7" i="56"/>
  <c r="AF7" i="56"/>
  <c r="AN7" i="56"/>
  <c r="AV7" i="56"/>
  <c r="X5" i="58"/>
  <c r="X63" i="58" s="1"/>
  <c r="H5" i="62"/>
  <c r="H63" i="62" s="1"/>
  <c r="O5" i="57"/>
  <c r="O63" i="57" s="1"/>
  <c r="T5" i="57"/>
  <c r="T63" i="57" s="1"/>
  <c r="N5" i="62"/>
  <c r="N63" i="62" s="1"/>
  <c r="M5" i="62"/>
  <c r="M63" i="62" s="1"/>
  <c r="L5" i="62"/>
  <c r="L63" i="62" s="1"/>
  <c r="E4" i="52"/>
  <c r="K5" i="57"/>
  <c r="K63" i="57" s="1"/>
  <c r="U5" i="62"/>
  <c r="U63" i="62" s="1"/>
  <c r="W5" i="62"/>
  <c r="W63" i="62" s="1"/>
  <c r="R5" i="62"/>
  <c r="R63" i="62" s="1"/>
  <c r="O5" i="62"/>
  <c r="O63" i="62" s="1"/>
  <c r="K5" i="58"/>
  <c r="K63" i="58" s="1"/>
  <c r="T5" i="58"/>
  <c r="T63" i="58" s="1"/>
  <c r="Q5" i="58"/>
  <c r="Q63" i="58" s="1"/>
  <c r="W5" i="57"/>
  <c r="W63" i="57" s="1"/>
  <c r="H1" i="62"/>
  <c r="H97" i="62"/>
  <c r="H65" i="62"/>
  <c r="H110" i="62"/>
  <c r="H1" i="61"/>
  <c r="H110" i="61"/>
  <c r="H65" i="61"/>
  <c r="H97" i="61"/>
  <c r="H1" i="60"/>
  <c r="H97" i="60"/>
  <c r="H110" i="60"/>
  <c r="H65" i="60"/>
  <c r="H1" i="59"/>
  <c r="H110" i="59"/>
  <c r="H65" i="59"/>
  <c r="H97" i="59"/>
  <c r="H1" i="58"/>
  <c r="H110" i="58"/>
  <c r="H65" i="58"/>
  <c r="H97" i="58"/>
  <c r="H1" i="57"/>
  <c r="H97" i="57"/>
  <c r="H110" i="57"/>
  <c r="H65" i="57"/>
  <c r="U16" i="56"/>
  <c r="M16" i="56"/>
  <c r="E16" i="56"/>
  <c r="T16" i="56"/>
  <c r="L16" i="56"/>
  <c r="S16" i="56"/>
  <c r="K16" i="56"/>
  <c r="R16" i="56"/>
  <c r="J16" i="56"/>
  <c r="Y16" i="56"/>
  <c r="Q16" i="56"/>
  <c r="I16" i="56"/>
  <c r="F16" i="56"/>
  <c r="X16" i="56"/>
  <c r="P16" i="56"/>
  <c r="H16" i="56"/>
  <c r="N16" i="56"/>
  <c r="W16" i="56"/>
  <c r="O16" i="56"/>
  <c r="G16" i="56"/>
  <c r="V16" i="56"/>
  <c r="T7" i="56"/>
  <c r="L7" i="56"/>
  <c r="S7" i="56"/>
  <c r="K7" i="56"/>
  <c r="R7" i="56"/>
  <c r="J7" i="56"/>
  <c r="Y7" i="56"/>
  <c r="Q7" i="56"/>
  <c r="I7" i="56"/>
  <c r="X7" i="56"/>
  <c r="P7" i="56"/>
  <c r="H7" i="56"/>
  <c r="U7" i="56"/>
  <c r="E7" i="56"/>
  <c r="W7" i="56"/>
  <c r="O7" i="56"/>
  <c r="G7" i="56"/>
  <c r="M7" i="56"/>
  <c r="V7" i="56"/>
  <c r="N7" i="56"/>
  <c r="F7" i="56"/>
  <c r="W10" i="56"/>
  <c r="O10" i="56"/>
  <c r="G10" i="56"/>
  <c r="V10" i="56"/>
  <c r="N10" i="56"/>
  <c r="F10" i="56"/>
  <c r="U10" i="56"/>
  <c r="M10" i="56"/>
  <c r="E10" i="56"/>
  <c r="T10" i="56"/>
  <c r="L10" i="56"/>
  <c r="S10" i="56"/>
  <c r="K10" i="56"/>
  <c r="X10" i="56"/>
  <c r="R10" i="56"/>
  <c r="J10" i="56"/>
  <c r="P10" i="56"/>
  <c r="Y10" i="56"/>
  <c r="Q10" i="56"/>
  <c r="I10" i="56"/>
  <c r="H10" i="56"/>
  <c r="R13" i="56"/>
  <c r="J13" i="56"/>
  <c r="K13" i="56"/>
  <c r="Y13" i="56"/>
  <c r="Q13" i="56"/>
  <c r="I13" i="56"/>
  <c r="X13" i="56"/>
  <c r="P13" i="56"/>
  <c r="H13" i="56"/>
  <c r="S13" i="56"/>
  <c r="W13" i="56"/>
  <c r="O13" i="56"/>
  <c r="G13" i="56"/>
  <c r="V13" i="56"/>
  <c r="N13" i="56"/>
  <c r="F13" i="56"/>
  <c r="U13" i="56"/>
  <c r="M13" i="56"/>
  <c r="E13" i="56"/>
  <c r="T13" i="56"/>
  <c r="L13" i="56"/>
  <c r="I1" i="55"/>
  <c r="I97" i="55"/>
  <c r="I110" i="55"/>
  <c r="I65" i="55"/>
  <c r="B51" i="1"/>
  <c r="J51" i="1"/>
  <c r="G65" i="1"/>
  <c r="O65" i="1"/>
  <c r="B66" i="1"/>
  <c r="J66" i="1"/>
  <c r="R66" i="1"/>
  <c r="E67" i="1"/>
  <c r="M67" i="1"/>
  <c r="U67" i="1"/>
  <c r="I79" i="1"/>
  <c r="Q79" i="1"/>
  <c r="D80" i="1"/>
  <c r="L80" i="1"/>
  <c r="T80" i="1"/>
  <c r="G81" i="1"/>
  <c r="O81" i="1"/>
  <c r="B107" i="1"/>
  <c r="J107" i="1"/>
  <c r="R107" i="1"/>
  <c r="E108" i="1"/>
  <c r="M108" i="1"/>
  <c r="U108" i="1"/>
  <c r="H109" i="1"/>
  <c r="P109" i="1"/>
  <c r="H65" i="1"/>
  <c r="P65" i="1"/>
  <c r="C66" i="1"/>
  <c r="K66" i="1"/>
  <c r="S66" i="1"/>
  <c r="F67" i="1"/>
  <c r="N67" i="1"/>
  <c r="V67" i="1"/>
  <c r="E65" i="1"/>
  <c r="M65" i="1"/>
  <c r="U65" i="1"/>
  <c r="H66" i="1"/>
  <c r="P66" i="1"/>
  <c r="C67" i="1"/>
  <c r="K67" i="1"/>
  <c r="S67" i="1"/>
  <c r="G93" i="1"/>
  <c r="O93" i="1"/>
  <c r="B94" i="1"/>
  <c r="J94" i="1"/>
  <c r="R94" i="1"/>
  <c r="E95" i="1"/>
  <c r="M95" i="1"/>
  <c r="U95" i="1"/>
  <c r="E24" i="1"/>
  <c r="M24" i="1"/>
  <c r="U24" i="1"/>
  <c r="H25" i="1"/>
  <c r="P25" i="1"/>
  <c r="C39" i="1"/>
  <c r="K39" i="1"/>
  <c r="S39" i="1"/>
  <c r="F65" i="1"/>
  <c r="N65" i="1"/>
  <c r="V65" i="1"/>
  <c r="I66" i="1"/>
  <c r="Q66" i="1"/>
  <c r="B79" i="1"/>
  <c r="J79" i="1"/>
  <c r="R79" i="1"/>
  <c r="E80" i="1"/>
  <c r="M80" i="1"/>
  <c r="U80" i="1"/>
  <c r="H81" i="1"/>
  <c r="P81" i="1"/>
  <c r="G79" i="1"/>
  <c r="O79" i="1"/>
  <c r="B80" i="1"/>
  <c r="J80" i="1"/>
  <c r="R80" i="1"/>
  <c r="E81" i="1"/>
  <c r="M81" i="1"/>
  <c r="U81" i="1"/>
  <c r="F39" i="1"/>
  <c r="E79" i="1"/>
  <c r="M79" i="1"/>
  <c r="U79" i="1"/>
  <c r="H80" i="1"/>
  <c r="P80" i="1"/>
  <c r="C81" i="1"/>
  <c r="K81" i="1"/>
  <c r="S81" i="1"/>
  <c r="E107" i="1"/>
  <c r="M107" i="1"/>
  <c r="U107" i="1"/>
  <c r="H108" i="1"/>
  <c r="P108" i="1"/>
  <c r="C109" i="1"/>
  <c r="K109" i="1"/>
  <c r="S109" i="1"/>
  <c r="G39" i="1"/>
  <c r="O39" i="1"/>
  <c r="B93" i="1"/>
  <c r="H107" i="1"/>
  <c r="P107" i="1"/>
  <c r="C108" i="1"/>
  <c r="K108" i="1"/>
  <c r="S108" i="1"/>
  <c r="F109" i="1"/>
  <c r="N109" i="1"/>
  <c r="V109" i="1"/>
  <c r="I93" i="1"/>
  <c r="Q93" i="1"/>
  <c r="D94" i="1"/>
  <c r="L94" i="1"/>
  <c r="T94" i="1"/>
  <c r="G95" i="1"/>
  <c r="O95" i="1"/>
  <c r="C24" i="1"/>
  <c r="K24" i="1"/>
  <c r="S24" i="1"/>
  <c r="F25" i="1"/>
  <c r="N25" i="1"/>
  <c r="V25" i="1"/>
  <c r="I65" i="1"/>
  <c r="Q65" i="1"/>
  <c r="D66" i="1"/>
  <c r="L66" i="1"/>
  <c r="E93" i="1"/>
  <c r="M93" i="1"/>
  <c r="U93" i="1"/>
  <c r="H94" i="1"/>
  <c r="P94" i="1"/>
  <c r="C95" i="1"/>
  <c r="K95" i="1"/>
  <c r="S95" i="1"/>
  <c r="H51" i="1"/>
  <c r="P51" i="1"/>
  <c r="C52" i="1"/>
  <c r="K52" i="1"/>
  <c r="S52" i="1"/>
  <c r="F53" i="1"/>
  <c r="N53" i="1"/>
  <c r="V53" i="1"/>
  <c r="B108" i="1"/>
  <c r="D65" i="1"/>
  <c r="L65" i="1"/>
  <c r="T65" i="1"/>
  <c r="G66" i="1"/>
  <c r="O66" i="1"/>
  <c r="B67" i="1"/>
  <c r="J67" i="1"/>
  <c r="R67" i="1"/>
  <c r="H93" i="1"/>
  <c r="P93" i="1"/>
  <c r="C94" i="1"/>
  <c r="K94" i="1"/>
  <c r="S94" i="1"/>
  <c r="F95" i="1"/>
  <c r="N95" i="1"/>
  <c r="V95" i="1"/>
  <c r="E51" i="1"/>
  <c r="M51" i="1"/>
  <c r="U51" i="1"/>
  <c r="H52" i="1"/>
  <c r="P52" i="1"/>
  <c r="C53" i="1"/>
  <c r="K53" i="1"/>
  <c r="S53" i="1"/>
  <c r="I107" i="1"/>
  <c r="Q107" i="1"/>
  <c r="D108" i="1"/>
  <c r="L108" i="1"/>
  <c r="T108" i="1"/>
  <c r="G109" i="1"/>
  <c r="O109" i="1"/>
  <c r="J39" i="1"/>
  <c r="R39" i="1"/>
  <c r="G107" i="1"/>
  <c r="O107" i="1"/>
  <c r="J108" i="1"/>
  <c r="R108" i="1"/>
  <c r="E109" i="1"/>
  <c r="M109" i="1"/>
  <c r="U109" i="1"/>
  <c r="D67" i="1"/>
  <c r="L67" i="1"/>
  <c r="T67" i="1"/>
  <c r="H79" i="1"/>
  <c r="P79" i="1"/>
  <c r="C80" i="1"/>
  <c r="K80" i="1"/>
  <c r="S80" i="1"/>
  <c r="F81" i="1"/>
  <c r="N81" i="1"/>
  <c r="V81" i="1"/>
  <c r="J93" i="1"/>
  <c r="R93" i="1"/>
  <c r="E94" i="1"/>
  <c r="M94" i="1"/>
  <c r="U94" i="1"/>
  <c r="H95" i="1"/>
  <c r="P95" i="1"/>
  <c r="D93" i="1"/>
  <c r="L93" i="1"/>
  <c r="T93" i="1"/>
  <c r="G94" i="1"/>
  <c r="O94" i="1"/>
  <c r="B95" i="1"/>
  <c r="J95" i="1"/>
  <c r="R95" i="1"/>
  <c r="C79" i="1"/>
  <c r="K79" i="1"/>
  <c r="S79" i="1"/>
  <c r="F80" i="1"/>
  <c r="N80" i="1"/>
  <c r="V80" i="1"/>
  <c r="I81" i="1"/>
  <c r="Q81" i="1"/>
  <c r="C65" i="1"/>
  <c r="K65" i="1"/>
  <c r="S65" i="1"/>
  <c r="F66" i="1"/>
  <c r="N66" i="1"/>
  <c r="V66" i="1"/>
  <c r="I67" i="1"/>
  <c r="Q67" i="1"/>
  <c r="D51" i="1"/>
  <c r="L51" i="1"/>
  <c r="T51" i="1"/>
  <c r="G52" i="1"/>
  <c r="O52" i="1"/>
  <c r="B53" i="1"/>
  <c r="J53" i="1"/>
  <c r="R53" i="1"/>
  <c r="I24" i="1"/>
  <c r="Q24" i="1"/>
  <c r="D25" i="1"/>
  <c r="L25" i="1"/>
  <c r="T25" i="1"/>
  <c r="E39" i="1"/>
  <c r="M39" i="1"/>
  <c r="U39" i="1"/>
  <c r="R51" i="1"/>
  <c r="E52" i="1"/>
  <c r="M52" i="1"/>
  <c r="U52" i="1"/>
  <c r="H53" i="1"/>
  <c r="P53" i="1"/>
  <c r="N39" i="1"/>
  <c r="V39" i="1"/>
  <c r="G24" i="1"/>
  <c r="O24" i="1"/>
  <c r="B25" i="1"/>
  <c r="J25" i="1"/>
  <c r="R25" i="1"/>
  <c r="C51" i="1"/>
  <c r="K51" i="1"/>
  <c r="S51" i="1"/>
  <c r="F52" i="1"/>
  <c r="N52" i="1"/>
  <c r="V52" i="1"/>
  <c r="I53" i="1"/>
  <c r="Q53" i="1"/>
  <c r="B65" i="1"/>
  <c r="J65" i="1"/>
  <c r="R65" i="1"/>
  <c r="E66" i="1"/>
  <c r="M66" i="1"/>
  <c r="U66" i="1"/>
  <c r="H67" i="1"/>
  <c r="P67" i="1"/>
  <c r="D79" i="1"/>
  <c r="L79" i="1"/>
  <c r="T79" i="1"/>
  <c r="G80" i="1"/>
  <c r="O80" i="1"/>
  <c r="B81" i="1"/>
  <c r="J81" i="1"/>
  <c r="R81" i="1"/>
  <c r="F93" i="1"/>
  <c r="N93" i="1"/>
  <c r="V93" i="1"/>
  <c r="I94" i="1"/>
  <c r="Q94" i="1"/>
  <c r="D95" i="1"/>
  <c r="L95" i="1"/>
  <c r="T95" i="1"/>
  <c r="F107" i="1"/>
  <c r="N107" i="1"/>
  <c r="V107" i="1"/>
  <c r="I108" i="1"/>
  <c r="Q108" i="1"/>
  <c r="D109" i="1"/>
  <c r="L109" i="1"/>
  <c r="T109" i="1"/>
  <c r="B24" i="1"/>
  <c r="J24" i="1"/>
  <c r="R24" i="1"/>
  <c r="E25" i="1"/>
  <c r="M25" i="1"/>
  <c r="U25" i="1"/>
  <c r="D24" i="1"/>
  <c r="L24" i="1"/>
  <c r="T24" i="1"/>
  <c r="G25" i="1"/>
  <c r="O25" i="1"/>
  <c r="F24" i="1"/>
  <c r="N24" i="1"/>
  <c r="V24" i="1"/>
  <c r="I25" i="1"/>
  <c r="Q25" i="1"/>
  <c r="H24" i="1"/>
  <c r="P24" i="1"/>
  <c r="C25" i="1"/>
  <c r="K25" i="1"/>
  <c r="S25" i="1"/>
  <c r="H39" i="1"/>
  <c r="P39" i="1"/>
  <c r="I39" i="1"/>
  <c r="Q39" i="1"/>
  <c r="D39" i="1"/>
  <c r="L39" i="1"/>
  <c r="T39" i="1"/>
  <c r="T66" i="1"/>
  <c r="G67" i="1"/>
  <c r="O67" i="1"/>
  <c r="F51" i="1"/>
  <c r="N51" i="1"/>
  <c r="V51" i="1"/>
  <c r="I52" i="1"/>
  <c r="Q52" i="1"/>
  <c r="D53" i="1"/>
  <c r="L53" i="1"/>
  <c r="T53" i="1"/>
  <c r="G51" i="1"/>
  <c r="O51" i="1"/>
  <c r="B52" i="1"/>
  <c r="J52" i="1"/>
  <c r="R52" i="1"/>
  <c r="E53" i="1"/>
  <c r="M53" i="1"/>
  <c r="U53" i="1"/>
  <c r="F79" i="1"/>
  <c r="N79" i="1"/>
  <c r="V79" i="1"/>
  <c r="I80" i="1"/>
  <c r="Q80" i="1"/>
  <c r="D81" i="1"/>
  <c r="L81" i="1"/>
  <c r="T81" i="1"/>
  <c r="C93" i="1"/>
  <c r="K93" i="1"/>
  <c r="S93" i="1"/>
  <c r="F94" i="1"/>
  <c r="N94" i="1"/>
  <c r="V94" i="1"/>
  <c r="I95" i="1"/>
  <c r="Q95" i="1"/>
  <c r="C107" i="1"/>
  <c r="K107" i="1"/>
  <c r="S107" i="1"/>
  <c r="F108" i="1"/>
  <c r="N108" i="1"/>
  <c r="V108" i="1"/>
  <c r="I109" i="1"/>
  <c r="Q109" i="1"/>
  <c r="Z50" i="1" l="1"/>
  <c r="Z54" i="1" s="1"/>
  <c r="Z55" i="1" s="1"/>
  <c r="G53" i="55"/>
  <c r="G52" i="34"/>
  <c r="H53" i="55"/>
  <c r="H52" i="34"/>
  <c r="I4" i="55"/>
  <c r="I5" i="55" s="1"/>
  <c r="I63" i="55" s="1"/>
  <c r="I43" i="55"/>
  <c r="I43" i="34" s="1"/>
  <c r="I55" i="55"/>
  <c r="I55" i="34" s="1"/>
  <c r="I46" i="55"/>
  <c r="I46" i="34" s="1"/>
  <c r="I40" i="55"/>
  <c r="I40" i="34" s="1"/>
  <c r="I49" i="55"/>
  <c r="I49" i="34" s="1"/>
  <c r="I61" i="55"/>
  <c r="I61" i="34" s="1"/>
  <c r="I52" i="55"/>
  <c r="I58" i="55"/>
  <c r="I58" i="34" s="1"/>
  <c r="AZ109" i="1"/>
  <c r="AZ80" i="1"/>
  <c r="AZ39" i="1"/>
  <c r="AZ108" i="1"/>
  <c r="AZ25" i="1"/>
  <c r="AZ65" i="1"/>
  <c r="AZ53" i="1"/>
  <c r="AZ95" i="1"/>
  <c r="AZ94" i="1"/>
  <c r="AZ67" i="1"/>
  <c r="AZ93" i="1"/>
  <c r="AZ107" i="1"/>
  <c r="AZ81" i="1"/>
  <c r="AZ79" i="1"/>
  <c r="AZ51" i="1"/>
  <c r="AZ52" i="1"/>
  <c r="AZ66" i="1"/>
  <c r="AZ24" i="1"/>
  <c r="I1" i="62"/>
  <c r="I97" i="62"/>
  <c r="I110" i="62"/>
  <c r="I65" i="62"/>
  <c r="I1" i="61"/>
  <c r="I65" i="61"/>
  <c r="I110" i="61"/>
  <c r="I97" i="61"/>
  <c r="I1" i="60"/>
  <c r="I97" i="60"/>
  <c r="I110" i="60"/>
  <c r="I65" i="60"/>
  <c r="I1" i="59"/>
  <c r="I110" i="59"/>
  <c r="I65" i="59"/>
  <c r="I97" i="59"/>
  <c r="I1" i="58"/>
  <c r="I110" i="58"/>
  <c r="I65" i="58"/>
  <c r="I97" i="58"/>
  <c r="I1" i="57"/>
  <c r="I65" i="57"/>
  <c r="I110" i="57"/>
  <c r="I97" i="57"/>
  <c r="J1" i="55"/>
  <c r="J97" i="55"/>
  <c r="J65" i="55"/>
  <c r="J110" i="55"/>
  <c r="B4" i="1"/>
  <c r="C4" i="1" s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E110" i="56"/>
  <c r="E97" i="56"/>
  <c r="E65" i="56"/>
  <c r="E1" i="56"/>
  <c r="AA50" i="1" l="1"/>
  <c r="AA54" i="1" s="1"/>
  <c r="AA55" i="1" s="1"/>
  <c r="I53" i="55"/>
  <c r="I52" i="34"/>
  <c r="J4" i="55"/>
  <c r="J5" i="55" s="1"/>
  <c r="J63" i="55" s="1"/>
  <c r="J49" i="55"/>
  <c r="J49" i="34" s="1"/>
  <c r="J46" i="55"/>
  <c r="J46" i="34" s="1"/>
  <c r="J58" i="55"/>
  <c r="J58" i="34" s="1"/>
  <c r="J43" i="55"/>
  <c r="J43" i="34" s="1"/>
  <c r="J55" i="55"/>
  <c r="J55" i="34" s="1"/>
  <c r="J40" i="55"/>
  <c r="J40" i="34" s="1"/>
  <c r="J52" i="55"/>
  <c r="J61" i="55"/>
  <c r="J61" i="34" s="1"/>
  <c r="W5" i="1"/>
  <c r="X4" i="1"/>
  <c r="J1" i="62"/>
  <c r="J110" i="62"/>
  <c r="J97" i="62"/>
  <c r="J65" i="62"/>
  <c r="J1" i="61"/>
  <c r="J97" i="61"/>
  <c r="J65" i="61"/>
  <c r="J110" i="61"/>
  <c r="J1" i="60"/>
  <c r="J97" i="60"/>
  <c r="J110" i="60"/>
  <c r="J65" i="60"/>
  <c r="J1" i="59"/>
  <c r="J110" i="59"/>
  <c r="J97" i="59"/>
  <c r="J65" i="59"/>
  <c r="J1" i="58"/>
  <c r="J97" i="58"/>
  <c r="J110" i="58"/>
  <c r="J65" i="58"/>
  <c r="J1" i="57"/>
  <c r="J97" i="57"/>
  <c r="J110" i="57"/>
  <c r="J65" i="57"/>
  <c r="F65" i="56"/>
  <c r="F97" i="56"/>
  <c r="F1" i="56"/>
  <c r="G1" i="56" s="1"/>
  <c r="F110" i="56"/>
  <c r="K1" i="55"/>
  <c r="K110" i="55"/>
  <c r="K65" i="55"/>
  <c r="K97" i="55"/>
  <c r="C6" i="31"/>
  <c r="B6" i="31"/>
  <c r="C19" i="57" s="1"/>
  <c r="C20" i="57" l="1"/>
  <c r="F19" i="57"/>
  <c r="H19" i="57"/>
  <c r="J19" i="57"/>
  <c r="I19" i="57"/>
  <c r="E19" i="57"/>
  <c r="G19" i="57"/>
  <c r="AB50" i="1"/>
  <c r="AB54" i="1" s="1"/>
  <c r="AB55" i="1" s="1"/>
  <c r="J53" i="55"/>
  <c r="J52" i="34"/>
  <c r="K4" i="55"/>
  <c r="K5" i="55" s="1"/>
  <c r="K63" i="55" s="1"/>
  <c r="K58" i="55"/>
  <c r="K58" i="34" s="1"/>
  <c r="K40" i="55"/>
  <c r="K40" i="34" s="1"/>
  <c r="K43" i="55"/>
  <c r="K43" i="34" s="1"/>
  <c r="K55" i="55"/>
  <c r="K55" i="34" s="1"/>
  <c r="K52" i="55"/>
  <c r="K49" i="55"/>
  <c r="K49" i="34" s="1"/>
  <c r="K61" i="55"/>
  <c r="K61" i="34" s="1"/>
  <c r="K46" i="55"/>
  <c r="K46" i="34" s="1"/>
  <c r="X5" i="1"/>
  <c r="Y4" i="1"/>
  <c r="F2" i="34"/>
  <c r="K1" i="62"/>
  <c r="K97" i="62"/>
  <c r="K110" i="62"/>
  <c r="K65" i="62"/>
  <c r="K1" i="61"/>
  <c r="K97" i="61"/>
  <c r="K110" i="61"/>
  <c r="K65" i="61"/>
  <c r="K1" i="60"/>
  <c r="K97" i="60"/>
  <c r="K110" i="60"/>
  <c r="K65" i="60"/>
  <c r="K1" i="59"/>
  <c r="K97" i="59"/>
  <c r="K110" i="59"/>
  <c r="K65" i="59"/>
  <c r="K1" i="58"/>
  <c r="K110" i="58"/>
  <c r="K65" i="58"/>
  <c r="K97" i="58"/>
  <c r="K1" i="57"/>
  <c r="K19" i="57" s="1"/>
  <c r="K97" i="57"/>
  <c r="K110" i="57"/>
  <c r="K65" i="57"/>
  <c r="H1" i="56"/>
  <c r="H97" i="56"/>
  <c r="H110" i="56"/>
  <c r="H65" i="56"/>
  <c r="G97" i="56"/>
  <c r="G110" i="56"/>
  <c r="G65" i="56"/>
  <c r="L1" i="55"/>
  <c r="L110" i="55"/>
  <c r="L65" i="55"/>
  <c r="L97" i="55"/>
  <c r="E111" i="52"/>
  <c r="E2" i="52"/>
  <c r="E111" i="62"/>
  <c r="E66" i="62"/>
  <c r="E98" i="52"/>
  <c r="E2" i="62"/>
  <c r="E66" i="52"/>
  <c r="E98" i="62"/>
  <c r="E66" i="50"/>
  <c r="E111" i="61"/>
  <c r="E66" i="51"/>
  <c r="E111" i="60"/>
  <c r="E66" i="60"/>
  <c r="E111" i="50"/>
  <c r="E98" i="61"/>
  <c r="E2" i="61"/>
  <c r="E111" i="51"/>
  <c r="E2" i="60"/>
  <c r="E98" i="50"/>
  <c r="E2" i="50"/>
  <c r="E2" i="51"/>
  <c r="E98" i="60"/>
  <c r="E98" i="49"/>
  <c r="E98" i="51"/>
  <c r="E111" i="59"/>
  <c r="E98" i="59"/>
  <c r="E66" i="59"/>
  <c r="E66" i="49"/>
  <c r="E111" i="58"/>
  <c r="E66" i="61"/>
  <c r="E2" i="59"/>
  <c r="E111" i="49"/>
  <c r="E98" i="57"/>
  <c r="E66" i="57"/>
  <c r="E2" i="49"/>
  <c r="E111" i="57"/>
  <c r="E2" i="57"/>
  <c r="E98" i="58"/>
  <c r="E2" i="58"/>
  <c r="E98" i="55"/>
  <c r="E2" i="55"/>
  <c r="E98" i="34"/>
  <c r="E2" i="34"/>
  <c r="C19" i="34" s="1"/>
  <c r="E66" i="55"/>
  <c r="E66" i="58"/>
  <c r="E111" i="55"/>
  <c r="E111" i="34"/>
  <c r="E66" i="34"/>
  <c r="F111" i="62"/>
  <c r="F66" i="62"/>
  <c r="F66" i="61"/>
  <c r="F98" i="52"/>
  <c r="F2" i="62"/>
  <c r="F111" i="61"/>
  <c r="F66" i="52"/>
  <c r="F98" i="62"/>
  <c r="F98" i="61"/>
  <c r="F2" i="61"/>
  <c r="F111" i="52"/>
  <c r="F66" i="51"/>
  <c r="F111" i="60"/>
  <c r="F66" i="60"/>
  <c r="F2" i="52"/>
  <c r="F111" i="50"/>
  <c r="F111" i="51"/>
  <c r="F2" i="60"/>
  <c r="F98" i="50"/>
  <c r="F2" i="50"/>
  <c r="F2" i="51"/>
  <c r="F98" i="60"/>
  <c r="F98" i="51"/>
  <c r="F111" i="59"/>
  <c r="F98" i="59"/>
  <c r="F66" i="59"/>
  <c r="F66" i="49"/>
  <c r="F111" i="58"/>
  <c r="F66" i="50"/>
  <c r="F2" i="59"/>
  <c r="F98" i="58"/>
  <c r="F111" i="49"/>
  <c r="F2" i="49"/>
  <c r="F111" i="57"/>
  <c r="F98" i="49"/>
  <c r="F2" i="57"/>
  <c r="F2" i="58"/>
  <c r="F66" i="58"/>
  <c r="F98" i="57"/>
  <c r="F66" i="57"/>
  <c r="F66" i="55"/>
  <c r="F111" i="55"/>
  <c r="F111" i="34"/>
  <c r="F66" i="34"/>
  <c r="F98" i="55"/>
  <c r="F2" i="55"/>
  <c r="F98" i="34"/>
  <c r="F98" i="56"/>
  <c r="F66" i="56"/>
  <c r="F2" i="56"/>
  <c r="F111" i="56"/>
  <c r="E2" i="56"/>
  <c r="E66" i="56"/>
  <c r="E98" i="56"/>
  <c r="E111" i="56"/>
  <c r="K20" i="57" l="1"/>
  <c r="J20" i="57"/>
  <c r="C20" i="34"/>
  <c r="C19" i="55"/>
  <c r="E20" i="57"/>
  <c r="C5" i="55"/>
  <c r="C19" i="56"/>
  <c r="H20" i="57"/>
  <c r="F20" i="57"/>
  <c r="G20" i="57"/>
  <c r="I20" i="57"/>
  <c r="AC50" i="1"/>
  <c r="AC54" i="1" s="1"/>
  <c r="AC55" i="1" s="1"/>
  <c r="K53" i="55"/>
  <c r="K52" i="34"/>
  <c r="L4" i="55"/>
  <c r="L5" i="55" s="1"/>
  <c r="L63" i="55" s="1"/>
  <c r="L55" i="55"/>
  <c r="L55" i="34" s="1"/>
  <c r="L49" i="55"/>
  <c r="L49" i="34" s="1"/>
  <c r="L43" i="55"/>
  <c r="L43" i="34" s="1"/>
  <c r="L46" i="55"/>
  <c r="L46" i="34" s="1"/>
  <c r="L40" i="55"/>
  <c r="L40" i="34" s="1"/>
  <c r="L52" i="55"/>
  <c r="L61" i="55"/>
  <c r="L61" i="34" s="1"/>
  <c r="L58" i="55"/>
  <c r="L58" i="34" s="1"/>
  <c r="Y5" i="1"/>
  <c r="Z4" i="1"/>
  <c r="L1" i="62"/>
  <c r="L97" i="62"/>
  <c r="L110" i="62"/>
  <c r="L65" i="62"/>
  <c r="L1" i="61"/>
  <c r="L110" i="61"/>
  <c r="L65" i="61"/>
  <c r="L97" i="61"/>
  <c r="L1" i="60"/>
  <c r="L97" i="60"/>
  <c r="L110" i="60"/>
  <c r="L65" i="60"/>
  <c r="L1" i="59"/>
  <c r="L97" i="59"/>
  <c r="L110" i="59"/>
  <c r="L65" i="59"/>
  <c r="L1" i="58"/>
  <c r="L110" i="58"/>
  <c r="L65" i="58"/>
  <c r="L97" i="58"/>
  <c r="L1" i="57"/>
  <c r="L19" i="57" s="1"/>
  <c r="L97" i="57"/>
  <c r="L110" i="57"/>
  <c r="L65" i="57"/>
  <c r="I1" i="56"/>
  <c r="I97" i="56"/>
  <c r="I110" i="56"/>
  <c r="I65" i="56"/>
  <c r="M1" i="55"/>
  <c r="M110" i="55"/>
  <c r="M65" i="55"/>
  <c r="M97" i="55"/>
  <c r="F101" i="59"/>
  <c r="F101" i="49" s="1"/>
  <c r="F99" i="59"/>
  <c r="F99" i="49" s="1"/>
  <c r="F102" i="59"/>
  <c r="F102" i="49" s="1"/>
  <c r="F103" i="59"/>
  <c r="F103" i="49" s="1"/>
  <c r="F100" i="59"/>
  <c r="F100" i="49" s="1"/>
  <c r="E103" i="58"/>
  <c r="E99" i="58"/>
  <c r="E100" i="58"/>
  <c r="E101" i="58"/>
  <c r="E102" i="58"/>
  <c r="F89" i="55"/>
  <c r="F89" i="34" s="1"/>
  <c r="F81" i="55"/>
  <c r="F81" i="34" s="1"/>
  <c r="F87" i="55"/>
  <c r="F87" i="34" s="1"/>
  <c r="F79" i="55"/>
  <c r="F90" i="55"/>
  <c r="F90" i="34" s="1"/>
  <c r="F82" i="55"/>
  <c r="F74" i="55"/>
  <c r="F74" i="34" s="1"/>
  <c r="F85" i="55"/>
  <c r="F91" i="55"/>
  <c r="F83" i="55"/>
  <c r="F83" i="34" s="1"/>
  <c r="F75" i="55"/>
  <c r="F75" i="34" s="1"/>
  <c r="F73" i="55"/>
  <c r="F76" i="55"/>
  <c r="F88" i="55"/>
  <c r="F84" i="55"/>
  <c r="F84" i="34" s="1"/>
  <c r="F86" i="55"/>
  <c r="F86" i="34" s="1"/>
  <c r="F77" i="55"/>
  <c r="F77" i="34" s="1"/>
  <c r="F80" i="55"/>
  <c r="F80" i="34" s="1"/>
  <c r="F72" i="55"/>
  <c r="F72" i="34" s="1"/>
  <c r="F78" i="55"/>
  <c r="F78" i="34" s="1"/>
  <c r="F100" i="58"/>
  <c r="F101" i="58"/>
  <c r="F102" i="58"/>
  <c r="F103" i="58"/>
  <c r="F99" i="58"/>
  <c r="E113" i="57"/>
  <c r="E112" i="57"/>
  <c r="E115" i="57"/>
  <c r="E114" i="57"/>
  <c r="E116" i="57"/>
  <c r="E99" i="61"/>
  <c r="E99" i="51" s="1"/>
  <c r="E100" i="61"/>
  <c r="E100" i="51" s="1"/>
  <c r="E102" i="61"/>
  <c r="E102" i="51" s="1"/>
  <c r="E103" i="61"/>
  <c r="E103" i="51" s="1"/>
  <c r="E101" i="61"/>
  <c r="E101" i="51" s="1"/>
  <c r="F102" i="61"/>
  <c r="F102" i="51" s="1"/>
  <c r="F100" i="61"/>
  <c r="F100" i="51" s="1"/>
  <c r="F103" i="61"/>
  <c r="F103" i="51" s="1"/>
  <c r="F101" i="61"/>
  <c r="F101" i="51" s="1"/>
  <c r="F99" i="61"/>
  <c r="F99" i="51" s="1"/>
  <c r="E114" i="59"/>
  <c r="E114" i="49" s="1"/>
  <c r="E112" i="59"/>
  <c r="E115" i="59"/>
  <c r="E115" i="49" s="1"/>
  <c r="E116" i="59"/>
  <c r="E116" i="49" s="1"/>
  <c r="E113" i="59"/>
  <c r="E113" i="49" s="1"/>
  <c r="F115" i="59"/>
  <c r="F115" i="49" s="1"/>
  <c r="F114" i="59"/>
  <c r="F114" i="49" s="1"/>
  <c r="F112" i="59"/>
  <c r="F113" i="59"/>
  <c r="F113" i="49" s="1"/>
  <c r="F116" i="59"/>
  <c r="F116" i="49" s="1"/>
  <c r="E102" i="62"/>
  <c r="E102" i="52" s="1"/>
  <c r="E100" i="62"/>
  <c r="E99" i="62"/>
  <c r="E99" i="52" s="1"/>
  <c r="E101" i="62"/>
  <c r="E101" i="52" s="1"/>
  <c r="E103" i="62"/>
  <c r="E103" i="52" s="1"/>
  <c r="E86" i="56"/>
  <c r="E89" i="56"/>
  <c r="E81" i="56"/>
  <c r="E90" i="56"/>
  <c r="E82" i="56"/>
  <c r="E83" i="56"/>
  <c r="E84" i="56"/>
  <c r="E87" i="56"/>
  <c r="E88" i="56"/>
  <c r="E91" i="56"/>
  <c r="E80" i="56"/>
  <c r="E85" i="56"/>
  <c r="F102" i="55"/>
  <c r="F102" i="34" s="1"/>
  <c r="F100" i="55"/>
  <c r="F103" i="55"/>
  <c r="F101" i="55"/>
  <c r="F101" i="34" s="1"/>
  <c r="F85" i="57"/>
  <c r="F77" i="57"/>
  <c r="F89" i="57"/>
  <c r="F81" i="57"/>
  <c r="F73" i="57"/>
  <c r="F88" i="57"/>
  <c r="F87" i="57"/>
  <c r="F86" i="57"/>
  <c r="F67" i="57"/>
  <c r="F68" i="57"/>
  <c r="F83" i="57"/>
  <c r="F74" i="57"/>
  <c r="F82" i="57"/>
  <c r="F90" i="57"/>
  <c r="F72" i="57"/>
  <c r="F69" i="57"/>
  <c r="F91" i="57"/>
  <c r="F78" i="57"/>
  <c r="F70" i="57"/>
  <c r="F79" i="57"/>
  <c r="F75" i="57"/>
  <c r="F71" i="57"/>
  <c r="F84" i="57"/>
  <c r="F76" i="57"/>
  <c r="F80" i="57"/>
  <c r="F99" i="60"/>
  <c r="F99" i="50" s="1"/>
  <c r="F102" i="60"/>
  <c r="F102" i="50" s="1"/>
  <c r="F103" i="60"/>
  <c r="F103" i="50" s="1"/>
  <c r="F101" i="60"/>
  <c r="F101" i="50" s="1"/>
  <c r="F100" i="60"/>
  <c r="F100" i="50" s="1"/>
  <c r="F84" i="60"/>
  <c r="F84" i="50" s="1"/>
  <c r="F76" i="60"/>
  <c r="F68" i="60"/>
  <c r="F68" i="50" s="1"/>
  <c r="F87" i="60"/>
  <c r="F87" i="50" s="1"/>
  <c r="F79" i="60"/>
  <c r="F90" i="60"/>
  <c r="F90" i="50" s="1"/>
  <c r="F82" i="60"/>
  <c r="F74" i="60"/>
  <c r="F74" i="50" s="1"/>
  <c r="F81" i="60"/>
  <c r="F81" i="50" s="1"/>
  <c r="F85" i="60"/>
  <c r="F88" i="60"/>
  <c r="F77" i="60"/>
  <c r="F77" i="50" s="1"/>
  <c r="F78" i="60"/>
  <c r="F78" i="50" s="1"/>
  <c r="F75" i="60"/>
  <c r="F75" i="50" s="1"/>
  <c r="F91" i="60"/>
  <c r="F73" i="60"/>
  <c r="F86" i="60"/>
  <c r="F86" i="50" s="1"/>
  <c r="F89" i="60"/>
  <c r="F89" i="50" s="1"/>
  <c r="F80" i="60"/>
  <c r="F80" i="50" s="1"/>
  <c r="F67" i="60"/>
  <c r="F70" i="60"/>
  <c r="F83" i="60"/>
  <c r="F83" i="50" s="1"/>
  <c r="F71" i="60"/>
  <c r="F71" i="50" s="1"/>
  <c r="F69" i="60"/>
  <c r="F69" i="50" s="1"/>
  <c r="F72" i="60"/>
  <c r="F72" i="50" s="1"/>
  <c r="F116" i="61"/>
  <c r="F116" i="51" s="1"/>
  <c r="F113" i="61"/>
  <c r="F113" i="51" s="1"/>
  <c r="F115" i="61"/>
  <c r="F115" i="51" s="1"/>
  <c r="F114" i="61"/>
  <c r="F114" i="51" s="1"/>
  <c r="F112" i="61"/>
  <c r="E84" i="61"/>
  <c r="E84" i="51" s="1"/>
  <c r="E85" i="61"/>
  <c r="E77" i="61"/>
  <c r="E77" i="51" s="1"/>
  <c r="E71" i="61"/>
  <c r="E71" i="51" s="1"/>
  <c r="E80" i="61"/>
  <c r="E80" i="51" s="1"/>
  <c r="E79" i="61"/>
  <c r="E78" i="61"/>
  <c r="E78" i="51" s="1"/>
  <c r="E69" i="61"/>
  <c r="E69" i="51" s="1"/>
  <c r="E87" i="61"/>
  <c r="E87" i="51" s="1"/>
  <c r="E86" i="61"/>
  <c r="E86" i="51" s="1"/>
  <c r="E75" i="61"/>
  <c r="E75" i="51" s="1"/>
  <c r="E67" i="61"/>
  <c r="E82" i="61"/>
  <c r="E68" i="61"/>
  <c r="E68" i="51" s="1"/>
  <c r="E81" i="61"/>
  <c r="E81" i="51" s="1"/>
  <c r="E72" i="61"/>
  <c r="E72" i="51" s="1"/>
  <c r="E88" i="61"/>
  <c r="E70" i="61"/>
  <c r="E90" i="61"/>
  <c r="E90" i="51" s="1"/>
  <c r="E89" i="61"/>
  <c r="E89" i="51" s="1"/>
  <c r="E83" i="61"/>
  <c r="E83" i="51" s="1"/>
  <c r="E73" i="61"/>
  <c r="E91" i="61"/>
  <c r="E74" i="61"/>
  <c r="E74" i="51" s="1"/>
  <c r="E76" i="61"/>
  <c r="E99" i="60"/>
  <c r="E99" i="50" s="1"/>
  <c r="E102" i="60"/>
  <c r="E102" i="50" s="1"/>
  <c r="E100" i="60"/>
  <c r="E100" i="50" s="1"/>
  <c r="E103" i="60"/>
  <c r="E103" i="50" s="1"/>
  <c r="E101" i="60"/>
  <c r="E101" i="50" s="1"/>
  <c r="F103" i="62"/>
  <c r="F103" i="52" s="1"/>
  <c r="F101" i="62"/>
  <c r="F101" i="52" s="1"/>
  <c r="F99" i="62"/>
  <c r="F99" i="52" s="1"/>
  <c r="F100" i="62"/>
  <c r="F100" i="52" s="1"/>
  <c r="F102" i="62"/>
  <c r="F102" i="52" s="1"/>
  <c r="F100" i="57"/>
  <c r="F103" i="57"/>
  <c r="F102" i="57"/>
  <c r="F101" i="57"/>
  <c r="F99" i="57"/>
  <c r="F115" i="60"/>
  <c r="F115" i="50" s="1"/>
  <c r="F113" i="60"/>
  <c r="F113" i="50" s="1"/>
  <c r="F116" i="60"/>
  <c r="F116" i="50" s="1"/>
  <c r="F114" i="60"/>
  <c r="F114" i="50" s="1"/>
  <c r="F112" i="60"/>
  <c r="E113" i="55"/>
  <c r="E113" i="34" s="1"/>
  <c r="E116" i="55"/>
  <c r="E116" i="34" s="1"/>
  <c r="E115" i="55"/>
  <c r="E114" i="55"/>
  <c r="E114" i="34" s="1"/>
  <c r="E101" i="55"/>
  <c r="E101" i="34" s="1"/>
  <c r="E102" i="55"/>
  <c r="E102" i="34" s="1"/>
  <c r="E100" i="55"/>
  <c r="E103" i="55"/>
  <c r="E112" i="58"/>
  <c r="E115" i="58"/>
  <c r="E114" i="58"/>
  <c r="E113" i="58"/>
  <c r="E116" i="58"/>
  <c r="E89" i="60"/>
  <c r="E89" i="50" s="1"/>
  <c r="E81" i="60"/>
  <c r="E81" i="50" s="1"/>
  <c r="E73" i="60"/>
  <c r="E84" i="60"/>
  <c r="E84" i="50" s="1"/>
  <c r="E76" i="60"/>
  <c r="E87" i="60"/>
  <c r="E87" i="50" s="1"/>
  <c r="E79" i="60"/>
  <c r="E71" i="60"/>
  <c r="E71" i="50" s="1"/>
  <c r="E78" i="60"/>
  <c r="E78" i="50" s="1"/>
  <c r="E82" i="60"/>
  <c r="E85" i="60"/>
  <c r="E83" i="60"/>
  <c r="E83" i="50" s="1"/>
  <c r="E86" i="60"/>
  <c r="E86" i="50" s="1"/>
  <c r="E75" i="60"/>
  <c r="E75" i="50" s="1"/>
  <c r="E90" i="60"/>
  <c r="E90" i="50" s="1"/>
  <c r="E88" i="60"/>
  <c r="E69" i="60"/>
  <c r="E69" i="50" s="1"/>
  <c r="E91" i="60"/>
  <c r="E72" i="60"/>
  <c r="E72" i="50" s="1"/>
  <c r="E70" i="60"/>
  <c r="E80" i="60"/>
  <c r="E80" i="50" s="1"/>
  <c r="E74" i="60"/>
  <c r="E74" i="50" s="1"/>
  <c r="E68" i="60"/>
  <c r="E68" i="50" s="1"/>
  <c r="E77" i="60"/>
  <c r="E77" i="50" s="1"/>
  <c r="E67" i="60"/>
  <c r="F114" i="58"/>
  <c r="F115" i="58"/>
  <c r="F116" i="58"/>
  <c r="F112" i="58"/>
  <c r="F113" i="58"/>
  <c r="E90" i="58"/>
  <c r="E82" i="58"/>
  <c r="E88" i="58"/>
  <c r="E91" i="58"/>
  <c r="E83" i="58"/>
  <c r="E81" i="58"/>
  <c r="E80" i="58"/>
  <c r="E79" i="58"/>
  <c r="E75" i="58"/>
  <c r="E67" i="58"/>
  <c r="E85" i="58"/>
  <c r="E84" i="58"/>
  <c r="E73" i="58"/>
  <c r="E86" i="58"/>
  <c r="E68" i="58"/>
  <c r="E89" i="58"/>
  <c r="E72" i="58"/>
  <c r="E70" i="58"/>
  <c r="E87" i="58"/>
  <c r="E76" i="58"/>
  <c r="E74" i="58"/>
  <c r="E78" i="58"/>
  <c r="E71" i="58"/>
  <c r="E69" i="58"/>
  <c r="E77" i="58"/>
  <c r="E112" i="60"/>
  <c r="E115" i="60"/>
  <c r="E115" i="50" s="1"/>
  <c r="E113" i="60"/>
  <c r="E113" i="50" s="1"/>
  <c r="E116" i="60"/>
  <c r="E116" i="50" s="1"/>
  <c r="E114" i="60"/>
  <c r="E114" i="50" s="1"/>
  <c r="F87" i="61"/>
  <c r="F87" i="51" s="1"/>
  <c r="F79" i="61"/>
  <c r="F88" i="61"/>
  <c r="F80" i="61"/>
  <c r="F80" i="51" s="1"/>
  <c r="F91" i="61"/>
  <c r="F90" i="61"/>
  <c r="F90" i="51" s="1"/>
  <c r="F89" i="61"/>
  <c r="F89" i="51" s="1"/>
  <c r="F74" i="61"/>
  <c r="F74" i="51" s="1"/>
  <c r="F83" i="61"/>
  <c r="F83" i="51" s="1"/>
  <c r="F82" i="61"/>
  <c r="F81" i="61"/>
  <c r="F81" i="51" s="1"/>
  <c r="F72" i="61"/>
  <c r="F72" i="51" s="1"/>
  <c r="F77" i="61"/>
  <c r="F77" i="51" s="1"/>
  <c r="F70" i="61"/>
  <c r="F86" i="61"/>
  <c r="F86" i="51" s="1"/>
  <c r="F71" i="61"/>
  <c r="F71" i="51" s="1"/>
  <c r="F85" i="61"/>
  <c r="F69" i="61"/>
  <c r="F69" i="51" s="1"/>
  <c r="F75" i="61"/>
  <c r="F75" i="51" s="1"/>
  <c r="F73" i="61"/>
  <c r="F76" i="61"/>
  <c r="F84" i="61"/>
  <c r="F84" i="51" s="1"/>
  <c r="F67" i="61"/>
  <c r="F78" i="61"/>
  <c r="F78" i="51" s="1"/>
  <c r="F68" i="61"/>
  <c r="F68" i="51" s="1"/>
  <c r="E90" i="57"/>
  <c r="E82" i="57"/>
  <c r="E74" i="57"/>
  <c r="E86" i="57"/>
  <c r="E78" i="57"/>
  <c r="E70" i="57"/>
  <c r="E85" i="57"/>
  <c r="E84" i="57"/>
  <c r="E83" i="57"/>
  <c r="E91" i="57"/>
  <c r="E79" i="57"/>
  <c r="E68" i="57"/>
  <c r="E67" i="57"/>
  <c r="E73" i="57"/>
  <c r="E77" i="57"/>
  <c r="E89" i="57"/>
  <c r="E80" i="57"/>
  <c r="E76" i="57"/>
  <c r="E72" i="57"/>
  <c r="E69" i="57"/>
  <c r="E87" i="57"/>
  <c r="E75" i="57"/>
  <c r="E88" i="57"/>
  <c r="E71" i="57"/>
  <c r="E81" i="57"/>
  <c r="E91" i="59"/>
  <c r="E83" i="59"/>
  <c r="E83" i="49" s="1"/>
  <c r="E75" i="59"/>
  <c r="E75" i="49" s="1"/>
  <c r="E89" i="59"/>
  <c r="E89" i="49" s="1"/>
  <c r="E81" i="59"/>
  <c r="E81" i="49" s="1"/>
  <c r="E84" i="59"/>
  <c r="E84" i="49" s="1"/>
  <c r="E76" i="59"/>
  <c r="E82" i="59"/>
  <c r="E88" i="59"/>
  <c r="E77" i="59"/>
  <c r="E77" i="49" s="1"/>
  <c r="E86" i="59"/>
  <c r="E86" i="49" s="1"/>
  <c r="E73" i="59"/>
  <c r="E90" i="59"/>
  <c r="E90" i="49" s="1"/>
  <c r="E68" i="59"/>
  <c r="E68" i="49" s="1"/>
  <c r="E85" i="59"/>
  <c r="E71" i="59"/>
  <c r="E71" i="49" s="1"/>
  <c r="E72" i="59"/>
  <c r="E72" i="49" s="1"/>
  <c r="E74" i="59"/>
  <c r="E74" i="49" s="1"/>
  <c r="E80" i="59"/>
  <c r="E80" i="49" s="1"/>
  <c r="E78" i="59"/>
  <c r="E78" i="49" s="1"/>
  <c r="E70" i="59"/>
  <c r="E69" i="59"/>
  <c r="E69" i="49" s="1"/>
  <c r="E67" i="59"/>
  <c r="E79" i="59"/>
  <c r="E87" i="59"/>
  <c r="E87" i="49" s="1"/>
  <c r="E116" i="62"/>
  <c r="E116" i="52" s="1"/>
  <c r="E114" i="62"/>
  <c r="E114" i="52" s="1"/>
  <c r="E115" i="62"/>
  <c r="E115" i="52" s="1"/>
  <c r="E113" i="62"/>
  <c r="E113" i="52" s="1"/>
  <c r="E112" i="62"/>
  <c r="F113" i="62"/>
  <c r="F113" i="52" s="1"/>
  <c r="F116" i="62"/>
  <c r="F116" i="52" s="1"/>
  <c r="F112" i="62"/>
  <c r="F114" i="62"/>
  <c r="F114" i="52" s="1"/>
  <c r="F115" i="62"/>
  <c r="F115" i="52" s="1"/>
  <c r="F116" i="57"/>
  <c r="F112" i="57"/>
  <c r="F115" i="57"/>
  <c r="F114" i="57"/>
  <c r="F113" i="57"/>
  <c r="E87" i="62"/>
  <c r="E87" i="52" s="1"/>
  <c r="E79" i="62"/>
  <c r="E91" i="62"/>
  <c r="E83" i="62"/>
  <c r="E83" i="52" s="1"/>
  <c r="E90" i="62"/>
  <c r="E90" i="52" s="1"/>
  <c r="E89" i="62"/>
  <c r="E89" i="52" s="1"/>
  <c r="E88" i="62"/>
  <c r="E78" i="62"/>
  <c r="E78" i="52" s="1"/>
  <c r="E70" i="62"/>
  <c r="E73" i="62"/>
  <c r="E74" i="62"/>
  <c r="E74" i="52" s="1"/>
  <c r="E85" i="62"/>
  <c r="E84" i="62"/>
  <c r="E84" i="52" s="1"/>
  <c r="E71" i="62"/>
  <c r="E71" i="52" s="1"/>
  <c r="E77" i="62"/>
  <c r="E77" i="52" s="1"/>
  <c r="E86" i="62"/>
  <c r="E86" i="52" s="1"/>
  <c r="E69" i="62"/>
  <c r="E69" i="52" s="1"/>
  <c r="E82" i="62"/>
  <c r="E72" i="62"/>
  <c r="E72" i="52" s="1"/>
  <c r="E75" i="62"/>
  <c r="E75" i="52" s="1"/>
  <c r="E81" i="62"/>
  <c r="E81" i="52" s="1"/>
  <c r="E67" i="62"/>
  <c r="E76" i="62"/>
  <c r="E80" i="62"/>
  <c r="E80" i="52" s="1"/>
  <c r="E68" i="62"/>
  <c r="E68" i="52" s="1"/>
  <c r="F89" i="56"/>
  <c r="F81" i="56"/>
  <c r="F84" i="56"/>
  <c r="F85" i="56"/>
  <c r="F86" i="56"/>
  <c r="F87" i="56"/>
  <c r="F90" i="56"/>
  <c r="F82" i="56"/>
  <c r="F91" i="56"/>
  <c r="F80" i="56"/>
  <c r="F88" i="56"/>
  <c r="F83" i="56"/>
  <c r="F116" i="55"/>
  <c r="F116" i="34" s="1"/>
  <c r="F113" i="55"/>
  <c r="F113" i="34" s="1"/>
  <c r="F114" i="55"/>
  <c r="F114" i="34" s="1"/>
  <c r="F115" i="55"/>
  <c r="F85" i="58"/>
  <c r="F77" i="58"/>
  <c r="F91" i="58"/>
  <c r="F86" i="58"/>
  <c r="F78" i="58"/>
  <c r="F84" i="58"/>
  <c r="F83" i="58"/>
  <c r="F82" i="58"/>
  <c r="F70" i="58"/>
  <c r="F88" i="58"/>
  <c r="F68" i="58"/>
  <c r="F89" i="58"/>
  <c r="F71" i="58"/>
  <c r="F79" i="58"/>
  <c r="F75" i="58"/>
  <c r="F67" i="58"/>
  <c r="F87" i="58"/>
  <c r="F80" i="58"/>
  <c r="F73" i="58"/>
  <c r="F90" i="58"/>
  <c r="F74" i="58"/>
  <c r="F69" i="58"/>
  <c r="F81" i="58"/>
  <c r="F76" i="58"/>
  <c r="F72" i="58"/>
  <c r="F86" i="59"/>
  <c r="F86" i="49" s="1"/>
  <c r="F78" i="59"/>
  <c r="F78" i="49" s="1"/>
  <c r="F84" i="59"/>
  <c r="F84" i="49" s="1"/>
  <c r="F76" i="59"/>
  <c r="F87" i="59"/>
  <c r="F87" i="49" s="1"/>
  <c r="F79" i="59"/>
  <c r="F85" i="59"/>
  <c r="F91" i="59"/>
  <c r="F80" i="59"/>
  <c r="F80" i="49" s="1"/>
  <c r="F90" i="59"/>
  <c r="F90" i="49" s="1"/>
  <c r="F77" i="59"/>
  <c r="F77" i="49" s="1"/>
  <c r="F68" i="59"/>
  <c r="F68" i="49" s="1"/>
  <c r="F81" i="59"/>
  <c r="F81" i="49" s="1"/>
  <c r="F71" i="59"/>
  <c r="F71" i="49" s="1"/>
  <c r="F89" i="59"/>
  <c r="F89" i="49" s="1"/>
  <c r="F69" i="59"/>
  <c r="F69" i="49" s="1"/>
  <c r="F74" i="59"/>
  <c r="F74" i="49" s="1"/>
  <c r="F67" i="59"/>
  <c r="F82" i="59"/>
  <c r="F83" i="59"/>
  <c r="F83" i="49" s="1"/>
  <c r="F88" i="59"/>
  <c r="F75" i="59"/>
  <c r="F75" i="49" s="1"/>
  <c r="F73" i="59"/>
  <c r="F72" i="59"/>
  <c r="F72" i="49" s="1"/>
  <c r="F70" i="59"/>
  <c r="F90" i="62"/>
  <c r="F90" i="52" s="1"/>
  <c r="F82" i="62"/>
  <c r="F86" i="62"/>
  <c r="F86" i="52" s="1"/>
  <c r="F85" i="62"/>
  <c r="F91" i="62"/>
  <c r="F73" i="62"/>
  <c r="F76" i="62"/>
  <c r="F68" i="62"/>
  <c r="F68" i="52" s="1"/>
  <c r="F77" i="62"/>
  <c r="F77" i="52" s="1"/>
  <c r="F69" i="62"/>
  <c r="F69" i="52" s="1"/>
  <c r="F89" i="62"/>
  <c r="F89" i="52" s="1"/>
  <c r="F79" i="62"/>
  <c r="F74" i="62"/>
  <c r="F74" i="52" s="1"/>
  <c r="F83" i="62"/>
  <c r="F83" i="52" s="1"/>
  <c r="F72" i="62"/>
  <c r="F72" i="52" s="1"/>
  <c r="F75" i="62"/>
  <c r="F75" i="52" s="1"/>
  <c r="F87" i="62"/>
  <c r="F87" i="52" s="1"/>
  <c r="F81" i="62"/>
  <c r="F81" i="52" s="1"/>
  <c r="F78" i="62"/>
  <c r="F78" i="52" s="1"/>
  <c r="F67" i="62"/>
  <c r="F70" i="62"/>
  <c r="F88" i="62"/>
  <c r="F80" i="62"/>
  <c r="F80" i="52" s="1"/>
  <c r="F84" i="62"/>
  <c r="F84" i="52" s="1"/>
  <c r="F71" i="62"/>
  <c r="F71" i="52" s="1"/>
  <c r="E86" i="55"/>
  <c r="E86" i="34" s="1"/>
  <c r="E84" i="55"/>
  <c r="E84" i="34" s="1"/>
  <c r="E76" i="55"/>
  <c r="E87" i="55"/>
  <c r="E87" i="34" s="1"/>
  <c r="E79" i="55"/>
  <c r="E90" i="55"/>
  <c r="E90" i="34" s="1"/>
  <c r="E88" i="55"/>
  <c r="E80" i="55"/>
  <c r="E80" i="34" s="1"/>
  <c r="E72" i="55"/>
  <c r="E72" i="34" s="1"/>
  <c r="E78" i="55"/>
  <c r="E78" i="34" s="1"/>
  <c r="E73" i="55"/>
  <c r="E85" i="55"/>
  <c r="E82" i="55"/>
  <c r="E74" i="55"/>
  <c r="E74" i="34" s="1"/>
  <c r="E83" i="55"/>
  <c r="E83" i="34" s="1"/>
  <c r="E91" i="55"/>
  <c r="E89" i="55"/>
  <c r="E89" i="34" s="1"/>
  <c r="E81" i="55"/>
  <c r="E81" i="34" s="1"/>
  <c r="E77" i="55"/>
  <c r="E77" i="34" s="1"/>
  <c r="E75" i="55"/>
  <c r="E75" i="34" s="1"/>
  <c r="E101" i="57"/>
  <c r="E100" i="57"/>
  <c r="E99" i="57"/>
  <c r="E103" i="57"/>
  <c r="E102" i="57"/>
  <c r="E99" i="59"/>
  <c r="E99" i="49" s="1"/>
  <c r="E100" i="59"/>
  <c r="E100" i="49" s="1"/>
  <c r="E103" i="59"/>
  <c r="E103" i="49" s="1"/>
  <c r="E101" i="59"/>
  <c r="E101" i="49" s="1"/>
  <c r="E102" i="59"/>
  <c r="E102" i="49" s="1"/>
  <c r="E115" i="61"/>
  <c r="E115" i="51" s="1"/>
  <c r="E113" i="61"/>
  <c r="E113" i="51" s="1"/>
  <c r="E116" i="61"/>
  <c r="E116" i="51" s="1"/>
  <c r="E114" i="61"/>
  <c r="E114" i="51" s="1"/>
  <c r="E112" i="61"/>
  <c r="E100" i="52"/>
  <c r="F76" i="34"/>
  <c r="E70" i="50"/>
  <c r="C4" i="56"/>
  <c r="V6" i="31"/>
  <c r="U6" i="31"/>
  <c r="T6" i="31"/>
  <c r="S6" i="31"/>
  <c r="R6" i="31"/>
  <c r="Q6" i="31"/>
  <c r="P6" i="31"/>
  <c r="O6" i="31"/>
  <c r="N6" i="31"/>
  <c r="M6" i="31"/>
  <c r="L6" i="31"/>
  <c r="K6" i="31"/>
  <c r="J6" i="31"/>
  <c r="I6" i="31"/>
  <c r="H6" i="31"/>
  <c r="G6" i="31"/>
  <c r="E6" i="31"/>
  <c r="F6" i="31"/>
  <c r="C3" i="1"/>
  <c r="D6" i="31"/>
  <c r="L20" i="57" l="1"/>
  <c r="C20" i="55"/>
  <c r="L19" i="55"/>
  <c r="J19" i="55"/>
  <c r="I19" i="55"/>
  <c r="G19" i="55"/>
  <c r="K19" i="55"/>
  <c r="M19" i="55"/>
  <c r="E19" i="55"/>
  <c r="F19" i="55"/>
  <c r="H19" i="55"/>
  <c r="C20" i="56"/>
  <c r="F19" i="56"/>
  <c r="H19" i="56"/>
  <c r="E19" i="56"/>
  <c r="I19" i="56"/>
  <c r="G19" i="56"/>
  <c r="E91" i="52"/>
  <c r="E85" i="52"/>
  <c r="F76" i="52"/>
  <c r="E82" i="52"/>
  <c r="E79" i="52"/>
  <c r="E63" i="52"/>
  <c r="F82" i="52"/>
  <c r="F88" i="52"/>
  <c r="F73" i="52"/>
  <c r="F70" i="52"/>
  <c r="F91" i="52"/>
  <c r="F79" i="52"/>
  <c r="F63" i="52"/>
  <c r="F85" i="52"/>
  <c r="E88" i="52"/>
  <c r="E91" i="51"/>
  <c r="F67" i="51"/>
  <c r="E73" i="51"/>
  <c r="E79" i="51"/>
  <c r="E63" i="51"/>
  <c r="F70" i="51"/>
  <c r="E82" i="51"/>
  <c r="F73" i="51"/>
  <c r="F91" i="51"/>
  <c r="E67" i="51"/>
  <c r="F88" i="51"/>
  <c r="E70" i="51"/>
  <c r="E85" i="51"/>
  <c r="F82" i="51"/>
  <c r="F79" i="51"/>
  <c r="F63" i="51"/>
  <c r="E88" i="51"/>
  <c r="F85" i="51"/>
  <c r="E79" i="50"/>
  <c r="E63" i="50"/>
  <c r="F73" i="50"/>
  <c r="F67" i="50"/>
  <c r="F91" i="50"/>
  <c r="F82" i="50"/>
  <c r="E82" i="50"/>
  <c r="F88" i="50"/>
  <c r="E67" i="50"/>
  <c r="F76" i="50"/>
  <c r="E85" i="50"/>
  <c r="E91" i="50"/>
  <c r="F85" i="50"/>
  <c r="E88" i="50"/>
  <c r="F79" i="50"/>
  <c r="F63" i="50"/>
  <c r="E70" i="49"/>
  <c r="F91" i="49"/>
  <c r="F82" i="49"/>
  <c r="F85" i="49"/>
  <c r="E88" i="49"/>
  <c r="E91" i="49"/>
  <c r="F79" i="49"/>
  <c r="F63" i="49"/>
  <c r="E79" i="49"/>
  <c r="E63" i="49"/>
  <c r="E82" i="49"/>
  <c r="E85" i="49"/>
  <c r="F88" i="49"/>
  <c r="AD50" i="1"/>
  <c r="AD54" i="1" s="1"/>
  <c r="AD55" i="1" s="1"/>
  <c r="B36" i="1"/>
  <c r="L53" i="55"/>
  <c r="L52" i="34"/>
  <c r="M4" i="55"/>
  <c r="M5" i="55" s="1"/>
  <c r="M63" i="55" s="1"/>
  <c r="M49" i="55"/>
  <c r="M49" i="34" s="1"/>
  <c r="M46" i="55"/>
  <c r="M46" i="34" s="1"/>
  <c r="M43" i="55"/>
  <c r="M43" i="34" s="1"/>
  <c r="M40" i="55"/>
  <c r="M40" i="34" s="1"/>
  <c r="M61" i="55"/>
  <c r="M61" i="34" s="1"/>
  <c r="M58" i="55"/>
  <c r="M58" i="34" s="1"/>
  <c r="M52" i="55"/>
  <c r="M55" i="55"/>
  <c r="M55" i="34" s="1"/>
  <c r="F88" i="34"/>
  <c r="F115" i="34"/>
  <c r="F103" i="34"/>
  <c r="F100" i="34"/>
  <c r="E115" i="34"/>
  <c r="E103" i="34"/>
  <c r="E100" i="34"/>
  <c r="E79" i="34"/>
  <c r="F91" i="34"/>
  <c r="F85" i="34"/>
  <c r="F79" i="34"/>
  <c r="E91" i="34"/>
  <c r="E76" i="34"/>
  <c r="F82" i="34"/>
  <c r="E85" i="34"/>
  <c r="E88" i="34"/>
  <c r="F73" i="34"/>
  <c r="E73" i="34"/>
  <c r="E82" i="34"/>
  <c r="Z5" i="1"/>
  <c r="AA4" i="1"/>
  <c r="F4" i="56"/>
  <c r="E4" i="56"/>
  <c r="I4" i="56"/>
  <c r="G4" i="56"/>
  <c r="H4" i="56"/>
  <c r="E94" i="57"/>
  <c r="F94" i="57"/>
  <c r="E105" i="55"/>
  <c r="F105" i="55"/>
  <c r="G2" i="34"/>
  <c r="Y2" i="34"/>
  <c r="V2" i="34"/>
  <c r="O2" i="34"/>
  <c r="W2" i="34"/>
  <c r="H2" i="34"/>
  <c r="T2" i="34"/>
  <c r="N2" i="34"/>
  <c r="I2" i="34"/>
  <c r="P2" i="34"/>
  <c r="X2" i="34"/>
  <c r="Q2" i="34"/>
  <c r="J2" i="34"/>
  <c r="R2" i="34"/>
  <c r="K2" i="34"/>
  <c r="S2" i="34"/>
  <c r="L2" i="34"/>
  <c r="M2" i="34"/>
  <c r="U2" i="34"/>
  <c r="M1" i="62"/>
  <c r="M110" i="62"/>
  <c r="M65" i="62"/>
  <c r="M97" i="62"/>
  <c r="M1" i="61"/>
  <c r="M110" i="61"/>
  <c r="M65" i="61"/>
  <c r="M97" i="61"/>
  <c r="M1" i="60"/>
  <c r="M97" i="60"/>
  <c r="M110" i="60"/>
  <c r="M65" i="60"/>
  <c r="M1" i="59"/>
  <c r="M97" i="59"/>
  <c r="M110" i="59"/>
  <c r="M65" i="59"/>
  <c r="M1" i="58"/>
  <c r="M110" i="58"/>
  <c r="M65" i="58"/>
  <c r="M97" i="58"/>
  <c r="M1" i="57"/>
  <c r="M19" i="57" s="1"/>
  <c r="M110" i="57"/>
  <c r="M65" i="57"/>
  <c r="M97" i="57"/>
  <c r="J1" i="56"/>
  <c r="J4" i="56" s="1"/>
  <c r="J110" i="56"/>
  <c r="J65" i="56"/>
  <c r="J97" i="56"/>
  <c r="E76" i="52"/>
  <c r="E67" i="52"/>
  <c r="F67" i="52"/>
  <c r="E73" i="52"/>
  <c r="E70" i="52"/>
  <c r="E76" i="51"/>
  <c r="F76" i="51"/>
  <c r="E76" i="50"/>
  <c r="F70" i="50"/>
  <c r="E73" i="50"/>
  <c r="E73" i="49"/>
  <c r="F76" i="49"/>
  <c r="F67" i="49"/>
  <c r="E67" i="49"/>
  <c r="E76" i="49"/>
  <c r="F70" i="49"/>
  <c r="F73" i="49"/>
  <c r="N1" i="55"/>
  <c r="N19" i="55" s="1"/>
  <c r="N110" i="55"/>
  <c r="N65" i="55"/>
  <c r="N97" i="55"/>
  <c r="F92" i="55"/>
  <c r="F94" i="55"/>
  <c r="E92" i="55"/>
  <c r="E94" i="55"/>
  <c r="E94" i="34"/>
  <c r="K98" i="62"/>
  <c r="K98" i="61"/>
  <c r="K111" i="52"/>
  <c r="K2" i="52"/>
  <c r="K111" i="62"/>
  <c r="K66" i="62"/>
  <c r="K98" i="52"/>
  <c r="K2" i="62"/>
  <c r="K111" i="61"/>
  <c r="K2" i="51"/>
  <c r="K98" i="60"/>
  <c r="K66" i="52"/>
  <c r="K98" i="51"/>
  <c r="K2" i="61"/>
  <c r="K66" i="50"/>
  <c r="K66" i="51"/>
  <c r="K111" i="60"/>
  <c r="K66" i="60"/>
  <c r="K66" i="61"/>
  <c r="K111" i="50"/>
  <c r="K111" i="49"/>
  <c r="K111" i="51"/>
  <c r="K98" i="50"/>
  <c r="K2" i="49"/>
  <c r="K98" i="49"/>
  <c r="K111" i="59"/>
  <c r="K98" i="59"/>
  <c r="K66" i="59"/>
  <c r="K66" i="49"/>
  <c r="K111" i="58"/>
  <c r="K2" i="59"/>
  <c r="K98" i="58"/>
  <c r="K2" i="60"/>
  <c r="K2" i="50"/>
  <c r="K66" i="58"/>
  <c r="K98" i="57"/>
  <c r="K66" i="57"/>
  <c r="K111" i="57"/>
  <c r="K2" i="57"/>
  <c r="K2" i="58"/>
  <c r="K111" i="34"/>
  <c r="K66" i="34"/>
  <c r="K98" i="55"/>
  <c r="K2" i="55"/>
  <c r="K98" i="34"/>
  <c r="K66" i="55"/>
  <c r="K111" i="55"/>
  <c r="S98" i="62"/>
  <c r="S98" i="61"/>
  <c r="S111" i="52"/>
  <c r="S2" i="52"/>
  <c r="S111" i="62"/>
  <c r="S66" i="62"/>
  <c r="S98" i="52"/>
  <c r="S2" i="62"/>
  <c r="S111" i="61"/>
  <c r="S66" i="52"/>
  <c r="S2" i="51"/>
  <c r="S98" i="60"/>
  <c r="S98" i="51"/>
  <c r="S66" i="61"/>
  <c r="S66" i="50"/>
  <c r="S66" i="51"/>
  <c r="S111" i="60"/>
  <c r="S66" i="60"/>
  <c r="S111" i="50"/>
  <c r="S2" i="61"/>
  <c r="S111" i="51"/>
  <c r="S98" i="50"/>
  <c r="S111" i="49"/>
  <c r="S2" i="49"/>
  <c r="S98" i="49"/>
  <c r="S2" i="50"/>
  <c r="S111" i="59"/>
  <c r="S98" i="59"/>
  <c r="S66" i="59"/>
  <c r="S66" i="49"/>
  <c r="S111" i="58"/>
  <c r="S2" i="60"/>
  <c r="S2" i="59"/>
  <c r="S98" i="58"/>
  <c r="S66" i="58"/>
  <c r="S98" i="57"/>
  <c r="S66" i="57"/>
  <c r="S111" i="57"/>
  <c r="S2" i="57"/>
  <c r="S2" i="58"/>
  <c r="S111" i="34"/>
  <c r="S66" i="34"/>
  <c r="S98" i="55"/>
  <c r="S2" i="55"/>
  <c r="S98" i="34"/>
  <c r="S66" i="55"/>
  <c r="S111" i="55"/>
  <c r="E117" i="62"/>
  <c r="E112" i="52"/>
  <c r="E117" i="52" s="1"/>
  <c r="B114" i="1" s="1"/>
  <c r="L98" i="61"/>
  <c r="L2" i="61"/>
  <c r="L111" i="52"/>
  <c r="L2" i="52"/>
  <c r="L111" i="62"/>
  <c r="L66" i="62"/>
  <c r="L98" i="52"/>
  <c r="L2" i="62"/>
  <c r="L111" i="61"/>
  <c r="L66" i="52"/>
  <c r="L98" i="62"/>
  <c r="L98" i="51"/>
  <c r="L66" i="50"/>
  <c r="L66" i="51"/>
  <c r="L111" i="60"/>
  <c r="L66" i="60"/>
  <c r="L66" i="61"/>
  <c r="L111" i="50"/>
  <c r="L111" i="51"/>
  <c r="L2" i="60"/>
  <c r="L98" i="50"/>
  <c r="L2" i="50"/>
  <c r="L2" i="49"/>
  <c r="L98" i="49"/>
  <c r="L98" i="60"/>
  <c r="L2" i="51"/>
  <c r="L111" i="59"/>
  <c r="L98" i="59"/>
  <c r="L66" i="59"/>
  <c r="L2" i="59"/>
  <c r="L98" i="58"/>
  <c r="L66" i="58"/>
  <c r="L98" i="57"/>
  <c r="L66" i="57"/>
  <c r="L111" i="49"/>
  <c r="L66" i="49"/>
  <c r="L111" i="57"/>
  <c r="L111" i="58"/>
  <c r="L2" i="57"/>
  <c r="L2" i="58"/>
  <c r="L98" i="55"/>
  <c r="L2" i="55"/>
  <c r="L98" i="34"/>
  <c r="L66" i="55"/>
  <c r="L111" i="55"/>
  <c r="L66" i="34"/>
  <c r="L111" i="34"/>
  <c r="T98" i="61"/>
  <c r="T2" i="61"/>
  <c r="T111" i="52"/>
  <c r="T2" i="52"/>
  <c r="T111" i="62"/>
  <c r="T66" i="62"/>
  <c r="T98" i="52"/>
  <c r="T2" i="62"/>
  <c r="T111" i="61"/>
  <c r="T66" i="52"/>
  <c r="T98" i="62"/>
  <c r="T98" i="51"/>
  <c r="T66" i="61"/>
  <c r="T66" i="50"/>
  <c r="T66" i="51"/>
  <c r="T111" i="60"/>
  <c r="T66" i="60"/>
  <c r="T111" i="50"/>
  <c r="T111" i="51"/>
  <c r="T2" i="60"/>
  <c r="T98" i="50"/>
  <c r="T2" i="50"/>
  <c r="T2" i="49"/>
  <c r="T98" i="60"/>
  <c r="T98" i="49"/>
  <c r="T2" i="51"/>
  <c r="T111" i="59"/>
  <c r="T98" i="59"/>
  <c r="T66" i="59"/>
  <c r="T2" i="59"/>
  <c r="T98" i="58"/>
  <c r="T66" i="58"/>
  <c r="T111" i="49"/>
  <c r="T66" i="49"/>
  <c r="T98" i="57"/>
  <c r="T66" i="57"/>
  <c r="T111" i="58"/>
  <c r="T111" i="57"/>
  <c r="T2" i="57"/>
  <c r="T2" i="58"/>
  <c r="T98" i="55"/>
  <c r="T2" i="55"/>
  <c r="T98" i="34"/>
  <c r="T66" i="55"/>
  <c r="T111" i="55"/>
  <c r="T66" i="34"/>
  <c r="T111" i="34"/>
  <c r="F117" i="58"/>
  <c r="C58" i="1"/>
  <c r="F117" i="59"/>
  <c r="F112" i="49"/>
  <c r="F117" i="49" s="1"/>
  <c r="C72" i="1" s="1"/>
  <c r="U111" i="52"/>
  <c r="U2" i="52"/>
  <c r="U111" i="62"/>
  <c r="U66" i="62"/>
  <c r="U66" i="61"/>
  <c r="U98" i="52"/>
  <c r="U2" i="62"/>
  <c r="U66" i="52"/>
  <c r="U98" i="62"/>
  <c r="U66" i="50"/>
  <c r="U98" i="61"/>
  <c r="U66" i="51"/>
  <c r="U111" i="60"/>
  <c r="U66" i="60"/>
  <c r="U111" i="50"/>
  <c r="U111" i="61"/>
  <c r="U2" i="61"/>
  <c r="U111" i="51"/>
  <c r="U2" i="60"/>
  <c r="U98" i="50"/>
  <c r="U2" i="50"/>
  <c r="U2" i="51"/>
  <c r="U98" i="60"/>
  <c r="U98" i="49"/>
  <c r="U111" i="59"/>
  <c r="U98" i="59"/>
  <c r="U66" i="59"/>
  <c r="U66" i="49"/>
  <c r="U111" i="58"/>
  <c r="U2" i="59"/>
  <c r="U111" i="49"/>
  <c r="U98" i="57"/>
  <c r="U66" i="57"/>
  <c r="U111" i="57"/>
  <c r="U2" i="57"/>
  <c r="U98" i="58"/>
  <c r="U2" i="58"/>
  <c r="U98" i="51"/>
  <c r="U2" i="49"/>
  <c r="U98" i="55"/>
  <c r="U2" i="55"/>
  <c r="U98" i="34"/>
  <c r="U66" i="58"/>
  <c r="U66" i="55"/>
  <c r="U111" i="55"/>
  <c r="U111" i="34"/>
  <c r="U66" i="34"/>
  <c r="E112" i="51"/>
  <c r="E117" i="51" s="1"/>
  <c r="B100" i="1" s="1"/>
  <c r="E117" i="61"/>
  <c r="F117" i="61"/>
  <c r="F112" i="51"/>
  <c r="F117" i="51" s="1"/>
  <c r="C100" i="1" s="1"/>
  <c r="N111" i="62"/>
  <c r="N66" i="62"/>
  <c r="N66" i="61"/>
  <c r="N98" i="52"/>
  <c r="N2" i="62"/>
  <c r="N111" i="61"/>
  <c r="N66" i="52"/>
  <c r="N98" i="62"/>
  <c r="N98" i="61"/>
  <c r="N2" i="61"/>
  <c r="N111" i="52"/>
  <c r="N66" i="51"/>
  <c r="N111" i="60"/>
  <c r="N2" i="52"/>
  <c r="N66" i="60"/>
  <c r="N111" i="50"/>
  <c r="N111" i="51"/>
  <c r="N2" i="60"/>
  <c r="N98" i="50"/>
  <c r="N2" i="50"/>
  <c r="N2" i="51"/>
  <c r="N98" i="60"/>
  <c r="N98" i="51"/>
  <c r="N66" i="50"/>
  <c r="N111" i="59"/>
  <c r="N98" i="59"/>
  <c r="N66" i="59"/>
  <c r="N66" i="49"/>
  <c r="N111" i="58"/>
  <c r="N2" i="59"/>
  <c r="N98" i="58"/>
  <c r="N111" i="49"/>
  <c r="N2" i="49"/>
  <c r="N98" i="49"/>
  <c r="N111" i="57"/>
  <c r="N2" i="57"/>
  <c r="N2" i="58"/>
  <c r="N66" i="58"/>
  <c r="N98" i="57"/>
  <c r="N66" i="57"/>
  <c r="N66" i="55"/>
  <c r="N111" i="55"/>
  <c r="N111" i="34"/>
  <c r="N66" i="34"/>
  <c r="N2" i="55"/>
  <c r="N98" i="34"/>
  <c r="N98" i="55"/>
  <c r="E112" i="49"/>
  <c r="E117" i="49" s="1"/>
  <c r="B72" i="1" s="1"/>
  <c r="E117" i="59"/>
  <c r="E117" i="60"/>
  <c r="E112" i="50"/>
  <c r="E117" i="50" s="1"/>
  <c r="B86" i="1" s="1"/>
  <c r="J66" i="52"/>
  <c r="J98" i="62"/>
  <c r="J98" i="61"/>
  <c r="J111" i="52"/>
  <c r="J2" i="52"/>
  <c r="J111" i="62"/>
  <c r="J66" i="62"/>
  <c r="J66" i="61"/>
  <c r="J98" i="52"/>
  <c r="J2" i="62"/>
  <c r="J111" i="61"/>
  <c r="J111" i="51"/>
  <c r="J2" i="60"/>
  <c r="J98" i="50"/>
  <c r="J2" i="51"/>
  <c r="J98" i="60"/>
  <c r="J98" i="51"/>
  <c r="J2" i="61"/>
  <c r="J66" i="50"/>
  <c r="J66" i="51"/>
  <c r="J111" i="60"/>
  <c r="J66" i="60"/>
  <c r="J111" i="50"/>
  <c r="J111" i="49"/>
  <c r="J2" i="49"/>
  <c r="J98" i="49"/>
  <c r="J111" i="59"/>
  <c r="J98" i="59"/>
  <c r="J66" i="59"/>
  <c r="J66" i="49"/>
  <c r="J111" i="58"/>
  <c r="J2" i="59"/>
  <c r="J2" i="50"/>
  <c r="J98" i="58"/>
  <c r="J66" i="58"/>
  <c r="J98" i="57"/>
  <c r="J66" i="57"/>
  <c r="J111" i="57"/>
  <c r="J2" i="57"/>
  <c r="J111" i="55"/>
  <c r="J111" i="34"/>
  <c r="J66" i="34"/>
  <c r="J98" i="55"/>
  <c r="J2" i="55"/>
  <c r="J98" i="34"/>
  <c r="J66" i="55"/>
  <c r="J2" i="58"/>
  <c r="F117" i="57"/>
  <c r="C44" i="1"/>
  <c r="E117" i="58"/>
  <c r="B58" i="1"/>
  <c r="M111" i="52"/>
  <c r="M2" i="52"/>
  <c r="M111" i="62"/>
  <c r="M66" i="62"/>
  <c r="M66" i="61"/>
  <c r="M98" i="52"/>
  <c r="M2" i="62"/>
  <c r="M66" i="52"/>
  <c r="M98" i="62"/>
  <c r="M66" i="50"/>
  <c r="M2" i="61"/>
  <c r="M66" i="51"/>
  <c r="M111" i="60"/>
  <c r="M66" i="60"/>
  <c r="M98" i="61"/>
  <c r="M111" i="50"/>
  <c r="M111" i="51"/>
  <c r="M2" i="60"/>
  <c r="M98" i="50"/>
  <c r="M2" i="50"/>
  <c r="M2" i="51"/>
  <c r="M98" i="60"/>
  <c r="M98" i="51"/>
  <c r="M98" i="49"/>
  <c r="M111" i="59"/>
  <c r="M98" i="59"/>
  <c r="M66" i="59"/>
  <c r="M66" i="49"/>
  <c r="M111" i="58"/>
  <c r="M2" i="59"/>
  <c r="M111" i="61"/>
  <c r="M111" i="49"/>
  <c r="M2" i="49"/>
  <c r="M98" i="58"/>
  <c r="M98" i="57"/>
  <c r="M66" i="57"/>
  <c r="M111" i="57"/>
  <c r="M2" i="57"/>
  <c r="M2" i="58"/>
  <c r="M98" i="55"/>
  <c r="M2" i="55"/>
  <c r="M98" i="34"/>
  <c r="M66" i="55"/>
  <c r="M66" i="58"/>
  <c r="M111" i="55"/>
  <c r="M111" i="34"/>
  <c r="M66" i="34"/>
  <c r="G98" i="52"/>
  <c r="G2" i="62"/>
  <c r="G111" i="61"/>
  <c r="G66" i="52"/>
  <c r="G98" i="62"/>
  <c r="G98" i="61"/>
  <c r="G2" i="61"/>
  <c r="G111" i="52"/>
  <c r="G2" i="52"/>
  <c r="G111" i="62"/>
  <c r="G66" i="62"/>
  <c r="G66" i="60"/>
  <c r="G111" i="50"/>
  <c r="G111" i="51"/>
  <c r="G2" i="60"/>
  <c r="G98" i="50"/>
  <c r="G2" i="50"/>
  <c r="G2" i="51"/>
  <c r="G98" i="60"/>
  <c r="G98" i="51"/>
  <c r="G66" i="61"/>
  <c r="G66" i="50"/>
  <c r="G111" i="59"/>
  <c r="G98" i="59"/>
  <c r="G66" i="59"/>
  <c r="G66" i="49"/>
  <c r="G111" i="58"/>
  <c r="G66" i="51"/>
  <c r="G111" i="60"/>
  <c r="G2" i="59"/>
  <c r="G111" i="49"/>
  <c r="G2" i="49"/>
  <c r="G98" i="49"/>
  <c r="G111" i="57"/>
  <c r="G2" i="57"/>
  <c r="G2" i="58"/>
  <c r="G98" i="58"/>
  <c r="G66" i="58"/>
  <c r="G98" i="57"/>
  <c r="G66" i="57"/>
  <c r="G66" i="55"/>
  <c r="G111" i="55"/>
  <c r="G111" i="34"/>
  <c r="G98" i="55"/>
  <c r="G2" i="55"/>
  <c r="G98" i="34"/>
  <c r="G66" i="34"/>
  <c r="V111" i="62"/>
  <c r="V66" i="62"/>
  <c r="V66" i="61"/>
  <c r="V98" i="52"/>
  <c r="V2" i="62"/>
  <c r="V111" i="61"/>
  <c r="V66" i="52"/>
  <c r="V98" i="62"/>
  <c r="V98" i="61"/>
  <c r="V2" i="61"/>
  <c r="V111" i="52"/>
  <c r="V2" i="52"/>
  <c r="V66" i="51"/>
  <c r="V111" i="60"/>
  <c r="V66" i="60"/>
  <c r="V111" i="50"/>
  <c r="V111" i="51"/>
  <c r="V2" i="60"/>
  <c r="V98" i="50"/>
  <c r="V2" i="50"/>
  <c r="V2" i="51"/>
  <c r="V98" i="60"/>
  <c r="V98" i="51"/>
  <c r="V66" i="50"/>
  <c r="V111" i="59"/>
  <c r="V98" i="59"/>
  <c r="V66" i="59"/>
  <c r="V66" i="49"/>
  <c r="V111" i="58"/>
  <c r="V2" i="59"/>
  <c r="V98" i="58"/>
  <c r="V111" i="49"/>
  <c r="V2" i="49"/>
  <c r="V98" i="49"/>
  <c r="V111" i="57"/>
  <c r="V2" i="57"/>
  <c r="V2" i="58"/>
  <c r="V66" i="58"/>
  <c r="V66" i="57"/>
  <c r="V66" i="55"/>
  <c r="V111" i="55"/>
  <c r="V111" i="34"/>
  <c r="V66" i="34"/>
  <c r="V2" i="55"/>
  <c r="V98" i="34"/>
  <c r="V98" i="57"/>
  <c r="V98" i="55"/>
  <c r="O98" i="52"/>
  <c r="O2" i="62"/>
  <c r="O111" i="61"/>
  <c r="O66" i="52"/>
  <c r="O98" i="62"/>
  <c r="O98" i="61"/>
  <c r="O2" i="61"/>
  <c r="O111" i="52"/>
  <c r="O2" i="52"/>
  <c r="O111" i="62"/>
  <c r="O66" i="62"/>
  <c r="O66" i="60"/>
  <c r="O111" i="50"/>
  <c r="O66" i="61"/>
  <c r="O111" i="51"/>
  <c r="O2" i="60"/>
  <c r="O98" i="50"/>
  <c r="O2" i="50"/>
  <c r="O2" i="51"/>
  <c r="O98" i="60"/>
  <c r="O98" i="51"/>
  <c r="O66" i="50"/>
  <c r="O66" i="51"/>
  <c r="O111" i="60"/>
  <c r="O111" i="59"/>
  <c r="O98" i="59"/>
  <c r="O66" i="59"/>
  <c r="O66" i="49"/>
  <c r="O111" i="58"/>
  <c r="O2" i="59"/>
  <c r="O111" i="49"/>
  <c r="O2" i="49"/>
  <c r="O98" i="49"/>
  <c r="O111" i="57"/>
  <c r="O2" i="57"/>
  <c r="O2" i="58"/>
  <c r="O66" i="58"/>
  <c r="O98" i="57"/>
  <c r="O66" i="57"/>
  <c r="O66" i="55"/>
  <c r="O111" i="55"/>
  <c r="O98" i="58"/>
  <c r="O111" i="34"/>
  <c r="O98" i="55"/>
  <c r="O2" i="55"/>
  <c r="O98" i="34"/>
  <c r="O66" i="34"/>
  <c r="W98" i="52"/>
  <c r="W2" i="62"/>
  <c r="W111" i="61"/>
  <c r="W66" i="52"/>
  <c r="W98" i="62"/>
  <c r="W98" i="61"/>
  <c r="W2" i="61"/>
  <c r="W111" i="52"/>
  <c r="W2" i="52"/>
  <c r="W111" i="62"/>
  <c r="W66" i="62"/>
  <c r="W66" i="61"/>
  <c r="W66" i="60"/>
  <c r="W111" i="50"/>
  <c r="W111" i="51"/>
  <c r="W2" i="60"/>
  <c r="W98" i="50"/>
  <c r="W2" i="50"/>
  <c r="W2" i="51"/>
  <c r="W98" i="60"/>
  <c r="W98" i="51"/>
  <c r="W66" i="50"/>
  <c r="W111" i="59"/>
  <c r="W98" i="59"/>
  <c r="W66" i="59"/>
  <c r="W66" i="49"/>
  <c r="W111" i="58"/>
  <c r="W2" i="59"/>
  <c r="W111" i="49"/>
  <c r="W2" i="49"/>
  <c r="W98" i="49"/>
  <c r="W111" i="57"/>
  <c r="W2" i="57"/>
  <c r="W2" i="58"/>
  <c r="W98" i="58"/>
  <c r="W66" i="51"/>
  <c r="W111" i="60"/>
  <c r="W66" i="58"/>
  <c r="W98" i="57"/>
  <c r="W66" i="57"/>
  <c r="W66" i="55"/>
  <c r="W111" i="55"/>
  <c r="W111" i="34"/>
  <c r="W98" i="55"/>
  <c r="W2" i="55"/>
  <c r="W98" i="34"/>
  <c r="W66" i="34"/>
  <c r="R66" i="52"/>
  <c r="R98" i="62"/>
  <c r="R98" i="61"/>
  <c r="R111" i="52"/>
  <c r="R2" i="52"/>
  <c r="R111" i="62"/>
  <c r="R66" i="62"/>
  <c r="R66" i="61"/>
  <c r="R98" i="52"/>
  <c r="R2" i="62"/>
  <c r="R111" i="61"/>
  <c r="R111" i="51"/>
  <c r="R2" i="60"/>
  <c r="R98" i="50"/>
  <c r="R2" i="51"/>
  <c r="R98" i="60"/>
  <c r="R98" i="51"/>
  <c r="R66" i="50"/>
  <c r="R66" i="51"/>
  <c r="R111" i="60"/>
  <c r="R66" i="60"/>
  <c r="R111" i="50"/>
  <c r="R111" i="49"/>
  <c r="R2" i="61"/>
  <c r="R2" i="49"/>
  <c r="R98" i="49"/>
  <c r="R2" i="50"/>
  <c r="R111" i="59"/>
  <c r="R98" i="59"/>
  <c r="R66" i="59"/>
  <c r="R66" i="49"/>
  <c r="R111" i="58"/>
  <c r="R2" i="59"/>
  <c r="R66" i="58"/>
  <c r="R98" i="57"/>
  <c r="R66" i="57"/>
  <c r="R98" i="58"/>
  <c r="R111" i="57"/>
  <c r="R2" i="57"/>
  <c r="R111" i="55"/>
  <c r="R111" i="34"/>
  <c r="R66" i="34"/>
  <c r="R98" i="55"/>
  <c r="R2" i="55"/>
  <c r="R98" i="34"/>
  <c r="R2" i="58"/>
  <c r="R66" i="55"/>
  <c r="P2" i="62"/>
  <c r="P111" i="61"/>
  <c r="P66" i="52"/>
  <c r="P98" i="62"/>
  <c r="P98" i="61"/>
  <c r="P2" i="61"/>
  <c r="P111" i="52"/>
  <c r="P2" i="52"/>
  <c r="P111" i="62"/>
  <c r="P66" i="62"/>
  <c r="P66" i="61"/>
  <c r="P98" i="52"/>
  <c r="P111" i="50"/>
  <c r="P111" i="51"/>
  <c r="P2" i="60"/>
  <c r="P98" i="50"/>
  <c r="P2" i="50"/>
  <c r="P2" i="51"/>
  <c r="P98" i="60"/>
  <c r="P98" i="51"/>
  <c r="P66" i="50"/>
  <c r="P66" i="51"/>
  <c r="P111" i="60"/>
  <c r="P2" i="59"/>
  <c r="P98" i="58"/>
  <c r="P111" i="49"/>
  <c r="P66" i="60"/>
  <c r="P2" i="49"/>
  <c r="P98" i="49"/>
  <c r="P2" i="57"/>
  <c r="P2" i="58"/>
  <c r="P98" i="59"/>
  <c r="P66" i="49"/>
  <c r="P111" i="58"/>
  <c r="P66" i="59"/>
  <c r="P66" i="58"/>
  <c r="P98" i="57"/>
  <c r="P66" i="57"/>
  <c r="P66" i="55"/>
  <c r="P111" i="55"/>
  <c r="P111" i="34"/>
  <c r="P66" i="34"/>
  <c r="P98" i="55"/>
  <c r="P2" i="55"/>
  <c r="P98" i="34"/>
  <c r="P111" i="59"/>
  <c r="P111" i="57"/>
  <c r="F112" i="50"/>
  <c r="F117" i="50" s="1"/>
  <c r="C86" i="1" s="1"/>
  <c r="F117" i="60"/>
  <c r="E117" i="57"/>
  <c r="B44" i="1"/>
  <c r="I66" i="52"/>
  <c r="I98" i="62"/>
  <c r="I111" i="52"/>
  <c r="I2" i="52"/>
  <c r="I111" i="62"/>
  <c r="I66" i="62"/>
  <c r="I66" i="61"/>
  <c r="I98" i="52"/>
  <c r="I2" i="62"/>
  <c r="I111" i="61"/>
  <c r="I111" i="51"/>
  <c r="I2" i="60"/>
  <c r="I98" i="50"/>
  <c r="I2" i="51"/>
  <c r="I98" i="60"/>
  <c r="I98" i="51"/>
  <c r="I98" i="61"/>
  <c r="I2" i="61"/>
  <c r="I66" i="50"/>
  <c r="I66" i="51"/>
  <c r="I111" i="60"/>
  <c r="I66" i="60"/>
  <c r="I2" i="50"/>
  <c r="I111" i="50"/>
  <c r="I111" i="49"/>
  <c r="I98" i="49"/>
  <c r="I111" i="59"/>
  <c r="I98" i="59"/>
  <c r="I66" i="59"/>
  <c r="I66" i="49"/>
  <c r="I111" i="58"/>
  <c r="I2" i="59"/>
  <c r="I2" i="58"/>
  <c r="I2" i="49"/>
  <c r="I98" i="58"/>
  <c r="I66" i="58"/>
  <c r="I98" i="57"/>
  <c r="I66" i="57"/>
  <c r="I111" i="57"/>
  <c r="I111" i="55"/>
  <c r="I2" i="57"/>
  <c r="I111" i="34"/>
  <c r="I66" i="34"/>
  <c r="I98" i="55"/>
  <c r="I2" i="55"/>
  <c r="I98" i="34"/>
  <c r="I66" i="55"/>
  <c r="X2" i="62"/>
  <c r="X111" i="61"/>
  <c r="X66" i="52"/>
  <c r="X98" i="62"/>
  <c r="X98" i="61"/>
  <c r="X2" i="61"/>
  <c r="X111" i="52"/>
  <c r="X2" i="52"/>
  <c r="X111" i="62"/>
  <c r="X66" i="62"/>
  <c r="X66" i="61"/>
  <c r="X98" i="52"/>
  <c r="X111" i="50"/>
  <c r="X111" i="51"/>
  <c r="X2" i="60"/>
  <c r="X98" i="50"/>
  <c r="X2" i="50"/>
  <c r="X2" i="51"/>
  <c r="X98" i="60"/>
  <c r="X98" i="51"/>
  <c r="X66" i="50"/>
  <c r="X66" i="51"/>
  <c r="X111" i="60"/>
  <c r="X2" i="59"/>
  <c r="X98" i="58"/>
  <c r="X66" i="60"/>
  <c r="X111" i="49"/>
  <c r="X2" i="49"/>
  <c r="X98" i="49"/>
  <c r="X66" i="49"/>
  <c r="X2" i="57"/>
  <c r="X98" i="59"/>
  <c r="X111" i="58"/>
  <c r="X2" i="58"/>
  <c r="X66" i="59"/>
  <c r="X66" i="58"/>
  <c r="X98" i="57"/>
  <c r="X66" i="57"/>
  <c r="X111" i="59"/>
  <c r="X66" i="55"/>
  <c r="X111" i="55"/>
  <c r="X111" i="34"/>
  <c r="X66" i="34"/>
  <c r="X98" i="55"/>
  <c r="X2" i="55"/>
  <c r="X98" i="34"/>
  <c r="X111" i="57"/>
  <c r="F112" i="52"/>
  <c r="F117" i="52" s="1"/>
  <c r="C114" i="1" s="1"/>
  <c r="F117" i="62"/>
  <c r="H2" i="62"/>
  <c r="H111" i="61"/>
  <c r="H66" i="52"/>
  <c r="H98" i="62"/>
  <c r="H98" i="61"/>
  <c r="H2" i="61"/>
  <c r="H111" i="52"/>
  <c r="H2" i="52"/>
  <c r="H111" i="62"/>
  <c r="H66" i="62"/>
  <c r="H66" i="61"/>
  <c r="H98" i="52"/>
  <c r="H111" i="50"/>
  <c r="H111" i="51"/>
  <c r="H2" i="60"/>
  <c r="H98" i="50"/>
  <c r="H2" i="50"/>
  <c r="H2" i="51"/>
  <c r="H98" i="60"/>
  <c r="H98" i="51"/>
  <c r="H66" i="50"/>
  <c r="H66" i="51"/>
  <c r="H111" i="60"/>
  <c r="H2" i="59"/>
  <c r="H98" i="58"/>
  <c r="H111" i="49"/>
  <c r="H2" i="49"/>
  <c r="H66" i="60"/>
  <c r="H98" i="49"/>
  <c r="H111" i="59"/>
  <c r="H2" i="57"/>
  <c r="H2" i="58"/>
  <c r="H98" i="59"/>
  <c r="H66" i="49"/>
  <c r="H66" i="58"/>
  <c r="H66" i="59"/>
  <c r="H111" i="58"/>
  <c r="H98" i="57"/>
  <c r="H66" i="57"/>
  <c r="H111" i="57"/>
  <c r="H66" i="55"/>
  <c r="H111" i="55"/>
  <c r="H111" i="34"/>
  <c r="H66" i="34"/>
  <c r="H98" i="55"/>
  <c r="H2" i="55"/>
  <c r="H98" i="34"/>
  <c r="Q66" i="52"/>
  <c r="Q98" i="62"/>
  <c r="Q111" i="52"/>
  <c r="Q2" i="52"/>
  <c r="Q111" i="62"/>
  <c r="Q66" i="62"/>
  <c r="Q66" i="61"/>
  <c r="Q98" i="52"/>
  <c r="Q2" i="62"/>
  <c r="Q2" i="61"/>
  <c r="Q111" i="51"/>
  <c r="Q2" i="60"/>
  <c r="Q98" i="50"/>
  <c r="Q98" i="61"/>
  <c r="Q2" i="51"/>
  <c r="Q98" i="60"/>
  <c r="Q98" i="51"/>
  <c r="Q66" i="50"/>
  <c r="Q66" i="51"/>
  <c r="Q111" i="60"/>
  <c r="Q111" i="61"/>
  <c r="Q66" i="60"/>
  <c r="Q111" i="50"/>
  <c r="Q111" i="49"/>
  <c r="Q98" i="49"/>
  <c r="Q2" i="50"/>
  <c r="Q111" i="59"/>
  <c r="Q98" i="59"/>
  <c r="Q66" i="59"/>
  <c r="Q66" i="49"/>
  <c r="Q111" i="58"/>
  <c r="Q2" i="58"/>
  <c r="Q66" i="58"/>
  <c r="Q98" i="57"/>
  <c r="Q66" i="57"/>
  <c r="Q98" i="58"/>
  <c r="Q111" i="57"/>
  <c r="Q2" i="57"/>
  <c r="Q111" i="55"/>
  <c r="Q111" i="34"/>
  <c r="Q66" i="34"/>
  <c r="Q2" i="49"/>
  <c r="Q98" i="55"/>
  <c r="Q2" i="55"/>
  <c r="Q98" i="34"/>
  <c r="Q2" i="59"/>
  <c r="Q66" i="55"/>
  <c r="Y66" i="52"/>
  <c r="Y98" i="62"/>
  <c r="Y111" i="52"/>
  <c r="Y2" i="52"/>
  <c r="Y111" i="62"/>
  <c r="Y66" i="62"/>
  <c r="Y66" i="61"/>
  <c r="Y98" i="52"/>
  <c r="Y2" i="62"/>
  <c r="Y98" i="61"/>
  <c r="Y111" i="51"/>
  <c r="Y2" i="60"/>
  <c r="Y98" i="50"/>
  <c r="Y2" i="50"/>
  <c r="Y2" i="51"/>
  <c r="Y98" i="60"/>
  <c r="Y98" i="51"/>
  <c r="Y111" i="61"/>
  <c r="Y2" i="61"/>
  <c r="Y66" i="50"/>
  <c r="Y66" i="51"/>
  <c r="Y111" i="60"/>
  <c r="Y66" i="60"/>
  <c r="Y111" i="50"/>
  <c r="Y111" i="49"/>
  <c r="Y98" i="49"/>
  <c r="Y111" i="59"/>
  <c r="Y98" i="59"/>
  <c r="Y66" i="59"/>
  <c r="Y66" i="49"/>
  <c r="Y111" i="58"/>
  <c r="Y2" i="58"/>
  <c r="Y98" i="58"/>
  <c r="Y66" i="58"/>
  <c r="Y98" i="57"/>
  <c r="Y66" i="57"/>
  <c r="Y2" i="49"/>
  <c r="Y2" i="59"/>
  <c r="Y111" i="57"/>
  <c r="Y2" i="57"/>
  <c r="Y111" i="55"/>
  <c r="Y111" i="34"/>
  <c r="Y66" i="34"/>
  <c r="Y98" i="55"/>
  <c r="Y2" i="55"/>
  <c r="Y98" i="34"/>
  <c r="Y66" i="55"/>
  <c r="C5" i="56"/>
  <c r="Y2" i="56"/>
  <c r="Y111" i="56"/>
  <c r="Y98" i="56"/>
  <c r="Y66" i="56"/>
  <c r="H3" i="1"/>
  <c r="K111" i="56"/>
  <c r="K98" i="56"/>
  <c r="K2" i="56"/>
  <c r="K66" i="56"/>
  <c r="P3" i="1"/>
  <c r="S66" i="56"/>
  <c r="S111" i="56"/>
  <c r="S2" i="56"/>
  <c r="S98" i="56"/>
  <c r="I3" i="1"/>
  <c r="L111" i="56"/>
  <c r="L98" i="56"/>
  <c r="L66" i="56"/>
  <c r="L2" i="56"/>
  <c r="Q3" i="1"/>
  <c r="T111" i="56"/>
  <c r="T98" i="56"/>
  <c r="T2" i="56"/>
  <c r="T66" i="56"/>
  <c r="J98" i="56"/>
  <c r="J111" i="56"/>
  <c r="J66" i="56"/>
  <c r="J2" i="56"/>
  <c r="J3" i="1"/>
  <c r="M98" i="56"/>
  <c r="M2" i="56"/>
  <c r="M111" i="56"/>
  <c r="M66" i="56"/>
  <c r="N111" i="56"/>
  <c r="N66" i="56"/>
  <c r="N98" i="56"/>
  <c r="N2" i="56"/>
  <c r="L3" i="1"/>
  <c r="O98" i="56"/>
  <c r="O2" i="56"/>
  <c r="O111" i="56"/>
  <c r="O66" i="56"/>
  <c r="T3" i="1"/>
  <c r="W111" i="56"/>
  <c r="W98" i="56"/>
  <c r="W66" i="56"/>
  <c r="W2" i="56"/>
  <c r="R111" i="56"/>
  <c r="R66" i="56"/>
  <c r="R2" i="56"/>
  <c r="R98" i="56"/>
  <c r="D3" i="1"/>
  <c r="G111" i="56"/>
  <c r="G2" i="56"/>
  <c r="G98" i="56"/>
  <c r="G66" i="56"/>
  <c r="S3" i="1"/>
  <c r="V98" i="56"/>
  <c r="V111" i="56"/>
  <c r="V66" i="56"/>
  <c r="V2" i="56"/>
  <c r="F3" i="1"/>
  <c r="I66" i="56"/>
  <c r="I2" i="56"/>
  <c r="I111" i="56"/>
  <c r="I98" i="56"/>
  <c r="U3" i="1"/>
  <c r="X98" i="56"/>
  <c r="X66" i="56"/>
  <c r="X111" i="56"/>
  <c r="X2" i="56"/>
  <c r="R3" i="1"/>
  <c r="U66" i="56"/>
  <c r="U2" i="56"/>
  <c r="U111" i="56"/>
  <c r="U98" i="56"/>
  <c r="M3" i="1"/>
  <c r="P111" i="56"/>
  <c r="P66" i="56"/>
  <c r="P98" i="56"/>
  <c r="P2" i="56"/>
  <c r="E3" i="1"/>
  <c r="H66" i="56"/>
  <c r="H98" i="56"/>
  <c r="H111" i="56"/>
  <c r="H2" i="56"/>
  <c r="N3" i="1"/>
  <c r="Q2" i="56"/>
  <c r="Q98" i="56"/>
  <c r="Q111" i="56"/>
  <c r="Q66" i="56"/>
  <c r="V3" i="1"/>
  <c r="K3" i="1"/>
  <c r="B3" i="1"/>
  <c r="O3" i="1"/>
  <c r="G3" i="1"/>
  <c r="E105" i="34" l="1"/>
  <c r="E107" i="34"/>
  <c r="F105" i="34"/>
  <c r="F107" i="34"/>
  <c r="N19" i="34"/>
  <c r="N20" i="55"/>
  <c r="K20" i="55"/>
  <c r="K19" i="34"/>
  <c r="M20" i="57"/>
  <c r="G20" i="56"/>
  <c r="J19" i="56"/>
  <c r="H19" i="34"/>
  <c r="H20" i="55"/>
  <c r="I20" i="56"/>
  <c r="F19" i="34"/>
  <c r="F20" i="34" s="1"/>
  <c r="F20" i="55"/>
  <c r="M19" i="34"/>
  <c r="M20" i="55"/>
  <c r="E20" i="56"/>
  <c r="H20" i="56"/>
  <c r="J20" i="55"/>
  <c r="J19" i="34"/>
  <c r="F20" i="56"/>
  <c r="G20" i="55"/>
  <c r="G19" i="34"/>
  <c r="L20" i="55"/>
  <c r="L19" i="34"/>
  <c r="I19" i="34"/>
  <c r="I20" i="55"/>
  <c r="E19" i="34"/>
  <c r="E20" i="34" s="1"/>
  <c r="E63" i="34" s="1"/>
  <c r="E20" i="55"/>
  <c r="AE50" i="1"/>
  <c r="AE54" i="1" s="1"/>
  <c r="AE55" i="1" s="1"/>
  <c r="M53" i="55"/>
  <c r="M52" i="34"/>
  <c r="N4" i="55"/>
  <c r="N5" i="55" s="1"/>
  <c r="N63" i="55" s="1"/>
  <c r="N46" i="55"/>
  <c r="N46" i="34" s="1"/>
  <c r="N43" i="55"/>
  <c r="N43" i="34" s="1"/>
  <c r="N61" i="55"/>
  <c r="N61" i="34" s="1"/>
  <c r="N58" i="55"/>
  <c r="N58" i="34" s="1"/>
  <c r="N55" i="55"/>
  <c r="N55" i="34" s="1"/>
  <c r="N52" i="55"/>
  <c r="N40" i="55"/>
  <c r="N40" i="34" s="1"/>
  <c r="N49" i="55"/>
  <c r="N49" i="34" s="1"/>
  <c r="AA5" i="1"/>
  <c r="AB4" i="1"/>
  <c r="C37" i="1"/>
  <c r="C38" i="1"/>
  <c r="B37" i="1"/>
  <c r="B38" i="1"/>
  <c r="N1" i="62"/>
  <c r="N110" i="62"/>
  <c r="N65" i="62"/>
  <c r="N97" i="62"/>
  <c r="N1" i="61"/>
  <c r="N97" i="61"/>
  <c r="N110" i="61"/>
  <c r="N65" i="61"/>
  <c r="N1" i="60"/>
  <c r="N97" i="60"/>
  <c r="N110" i="60"/>
  <c r="N65" i="60"/>
  <c r="N1" i="59"/>
  <c r="N97" i="59"/>
  <c r="N110" i="59"/>
  <c r="N65" i="59"/>
  <c r="N1" i="58"/>
  <c r="N97" i="58"/>
  <c r="N110" i="58"/>
  <c r="N65" i="58"/>
  <c r="N1" i="57"/>
  <c r="N19" i="57" s="1"/>
  <c r="N110" i="57"/>
  <c r="N65" i="57"/>
  <c r="N97" i="57"/>
  <c r="K1" i="56"/>
  <c r="K110" i="56"/>
  <c r="K65" i="56"/>
  <c r="K97" i="56"/>
  <c r="O1" i="55"/>
  <c r="O19" i="55" s="1"/>
  <c r="O110" i="55"/>
  <c r="O97" i="55"/>
  <c r="O65" i="55"/>
  <c r="Y113" i="57"/>
  <c r="Y116" i="57"/>
  <c r="Y112" i="57"/>
  <c r="Y114" i="57"/>
  <c r="Y115" i="57"/>
  <c r="Q116" i="60"/>
  <c r="Q116" i="50" s="1"/>
  <c r="Q114" i="60"/>
  <c r="Q114" i="50" s="1"/>
  <c r="Q113" i="60"/>
  <c r="Q113" i="50" s="1"/>
  <c r="Q112" i="60"/>
  <c r="Q115" i="60"/>
  <c r="Q115" i="50" s="1"/>
  <c r="H90" i="60"/>
  <c r="H90" i="50" s="1"/>
  <c r="H82" i="60"/>
  <c r="H74" i="60"/>
  <c r="H85" i="60"/>
  <c r="H77" i="60"/>
  <c r="H88" i="60"/>
  <c r="H80" i="60"/>
  <c r="H80" i="50" s="1"/>
  <c r="H72" i="60"/>
  <c r="H72" i="50" s="1"/>
  <c r="H87" i="60"/>
  <c r="H87" i="50" s="1"/>
  <c r="H76" i="60"/>
  <c r="H91" i="60"/>
  <c r="H67" i="60"/>
  <c r="H83" i="60"/>
  <c r="H70" i="60"/>
  <c r="H69" i="60"/>
  <c r="H69" i="50" s="1"/>
  <c r="H68" i="60"/>
  <c r="H68" i="50" s="1"/>
  <c r="H89" i="60"/>
  <c r="H89" i="50" s="1"/>
  <c r="H86" i="60"/>
  <c r="H86" i="50" s="1"/>
  <c r="H84" i="60"/>
  <c r="H81" i="60"/>
  <c r="H78" i="60"/>
  <c r="H78" i="50" s="1"/>
  <c r="H71" i="60"/>
  <c r="H71" i="50" s="1"/>
  <c r="H75" i="60"/>
  <c r="H75" i="50" s="1"/>
  <c r="H79" i="60"/>
  <c r="H73" i="60"/>
  <c r="P116" i="61"/>
  <c r="P116" i="51" s="1"/>
  <c r="P114" i="61"/>
  <c r="P112" i="61"/>
  <c r="P113" i="61"/>
  <c r="P113" i="51" s="1"/>
  <c r="P115" i="61"/>
  <c r="P115" i="51" s="1"/>
  <c r="O103" i="57"/>
  <c r="O99" i="57"/>
  <c r="O102" i="57"/>
  <c r="O101" i="57"/>
  <c r="O100" i="57"/>
  <c r="V90" i="62"/>
  <c r="V82" i="62"/>
  <c r="V86" i="62"/>
  <c r="V86" i="52" s="1"/>
  <c r="V78" i="62"/>
  <c r="V78" i="52" s="1"/>
  <c r="V73" i="62"/>
  <c r="V81" i="62"/>
  <c r="V81" i="52" s="1"/>
  <c r="V80" i="62"/>
  <c r="V80" i="52" s="1"/>
  <c r="V79" i="62"/>
  <c r="V63" i="52" s="1"/>
  <c r="V76" i="62"/>
  <c r="V68" i="62"/>
  <c r="V89" i="62"/>
  <c r="V89" i="52" s="1"/>
  <c r="V88" i="62"/>
  <c r="V87" i="62"/>
  <c r="V87" i="52" s="1"/>
  <c r="V91" i="62"/>
  <c r="V77" i="62"/>
  <c r="V77" i="52" s="1"/>
  <c r="V69" i="62"/>
  <c r="V72" i="62"/>
  <c r="V72" i="52" s="1"/>
  <c r="V84" i="62"/>
  <c r="V83" i="62"/>
  <c r="V83" i="52" s="1"/>
  <c r="V75" i="62"/>
  <c r="V75" i="52" s="1"/>
  <c r="V67" i="62"/>
  <c r="V85" i="62"/>
  <c r="V70" i="62"/>
  <c r="V71" i="62"/>
  <c r="V74" i="62"/>
  <c r="G116" i="62"/>
  <c r="G116" i="52" s="1"/>
  <c r="G114" i="62"/>
  <c r="G114" i="52" s="1"/>
  <c r="G112" i="62"/>
  <c r="G115" i="62"/>
  <c r="G115" i="52" s="1"/>
  <c r="G113" i="62"/>
  <c r="G113" i="52" s="1"/>
  <c r="M99" i="59"/>
  <c r="M99" i="49" s="1"/>
  <c r="M102" i="59"/>
  <c r="M101" i="59"/>
  <c r="M100" i="59"/>
  <c r="M103" i="59"/>
  <c r="M103" i="49" s="1"/>
  <c r="U89" i="60"/>
  <c r="U89" i="50" s="1"/>
  <c r="U81" i="60"/>
  <c r="U81" i="50" s="1"/>
  <c r="U73" i="60"/>
  <c r="U84" i="60"/>
  <c r="U84" i="50" s="1"/>
  <c r="U76" i="60"/>
  <c r="U87" i="60"/>
  <c r="U79" i="60"/>
  <c r="U63" i="50" s="1"/>
  <c r="U71" i="60"/>
  <c r="U71" i="50" s="1"/>
  <c r="U82" i="60"/>
  <c r="U88" i="60"/>
  <c r="U77" i="60"/>
  <c r="U77" i="50" s="1"/>
  <c r="U74" i="60"/>
  <c r="U74" i="50" s="1"/>
  <c r="U72" i="60"/>
  <c r="U70" i="60"/>
  <c r="U91" i="60"/>
  <c r="U80" i="60"/>
  <c r="U80" i="50" s="1"/>
  <c r="U86" i="60"/>
  <c r="U86" i="50" s="1"/>
  <c r="U85" i="60"/>
  <c r="U83" i="60"/>
  <c r="U83" i="50" s="1"/>
  <c r="U67" i="60"/>
  <c r="U69" i="60"/>
  <c r="U90" i="60"/>
  <c r="U78" i="60"/>
  <c r="U78" i="50" s="1"/>
  <c r="U68" i="60"/>
  <c r="U68" i="50" s="1"/>
  <c r="U75" i="60"/>
  <c r="U75" i="50" s="1"/>
  <c r="T114" i="55"/>
  <c r="T114" i="34" s="1"/>
  <c r="T113" i="55"/>
  <c r="T113" i="34" s="1"/>
  <c r="T115" i="55"/>
  <c r="T116" i="55"/>
  <c r="T116" i="34" s="1"/>
  <c r="T84" i="62"/>
  <c r="T88" i="62"/>
  <c r="T80" i="62"/>
  <c r="T80" i="52" s="1"/>
  <c r="T75" i="62"/>
  <c r="T75" i="52" s="1"/>
  <c r="T67" i="62"/>
  <c r="T70" i="62"/>
  <c r="T87" i="62"/>
  <c r="T87" i="52" s="1"/>
  <c r="T86" i="62"/>
  <c r="T85" i="62"/>
  <c r="T71" i="62"/>
  <c r="T71" i="52" s="1"/>
  <c r="T91" i="62"/>
  <c r="T77" i="62"/>
  <c r="T77" i="52" s="1"/>
  <c r="T79" i="62"/>
  <c r="T69" i="62"/>
  <c r="T69" i="52" s="1"/>
  <c r="T83" i="62"/>
  <c r="T83" i="52" s="1"/>
  <c r="T72" i="62"/>
  <c r="T78" i="62"/>
  <c r="T78" i="52" s="1"/>
  <c r="T89" i="62"/>
  <c r="T89" i="52" s="1"/>
  <c r="T82" i="62"/>
  <c r="T73" i="62"/>
  <c r="T76" i="62"/>
  <c r="T90" i="62"/>
  <c r="T90" i="52" s="1"/>
  <c r="T81" i="62"/>
  <c r="T81" i="52" s="1"/>
  <c r="T68" i="62"/>
  <c r="T74" i="62"/>
  <c r="L103" i="55"/>
  <c r="L102" i="55"/>
  <c r="L102" i="34" s="1"/>
  <c r="L100" i="55"/>
  <c r="L101" i="55"/>
  <c r="L101" i="34" s="1"/>
  <c r="L84" i="62"/>
  <c r="L84" i="52" s="1"/>
  <c r="L88" i="62"/>
  <c r="L80" i="62"/>
  <c r="L79" i="62"/>
  <c r="L75" i="62"/>
  <c r="L75" i="52" s="1"/>
  <c r="L67" i="62"/>
  <c r="L83" i="62"/>
  <c r="L83" i="52" s="1"/>
  <c r="L82" i="62"/>
  <c r="L81" i="62"/>
  <c r="L81" i="52" s="1"/>
  <c r="L78" i="62"/>
  <c r="L78" i="52" s="1"/>
  <c r="L70" i="62"/>
  <c r="L91" i="62"/>
  <c r="L90" i="62"/>
  <c r="L90" i="52" s="1"/>
  <c r="L89" i="62"/>
  <c r="L89" i="52" s="1"/>
  <c r="L71" i="62"/>
  <c r="L71" i="52" s="1"/>
  <c r="L86" i="62"/>
  <c r="L86" i="52" s="1"/>
  <c r="L73" i="62"/>
  <c r="L87" i="62"/>
  <c r="L76" i="62"/>
  <c r="L68" i="62"/>
  <c r="L68" i="52" s="1"/>
  <c r="L74" i="62"/>
  <c r="L74" i="52" s="1"/>
  <c r="L77" i="62"/>
  <c r="L77" i="52" s="1"/>
  <c r="L85" i="62"/>
  <c r="L69" i="62"/>
  <c r="L69" i="52" s="1"/>
  <c r="L72" i="62"/>
  <c r="L72" i="52" s="1"/>
  <c r="K115" i="55"/>
  <c r="K115" i="34" s="1"/>
  <c r="K114" i="55"/>
  <c r="K113" i="55"/>
  <c r="K113" i="34" s="1"/>
  <c r="K116" i="55"/>
  <c r="K116" i="34" s="1"/>
  <c r="K103" i="55"/>
  <c r="K101" i="55"/>
  <c r="K101" i="34" s="1"/>
  <c r="K102" i="55"/>
  <c r="K102" i="34" s="1"/>
  <c r="K100" i="55"/>
  <c r="K99" i="58"/>
  <c r="K100" i="58"/>
  <c r="K102" i="58"/>
  <c r="K103" i="58"/>
  <c r="K101" i="58"/>
  <c r="Y116" i="59"/>
  <c r="Y116" i="49" s="1"/>
  <c r="Y115" i="59"/>
  <c r="Y115" i="49" s="1"/>
  <c r="Y113" i="59"/>
  <c r="Y112" i="59"/>
  <c r="Y114" i="59"/>
  <c r="Y114" i="49" s="1"/>
  <c r="Q86" i="58"/>
  <c r="Q78" i="58"/>
  <c r="Q87" i="58"/>
  <c r="Q79" i="58"/>
  <c r="Q89" i="58"/>
  <c r="Q84" i="58"/>
  <c r="Q83" i="58"/>
  <c r="Q71" i="58"/>
  <c r="Q85" i="58"/>
  <c r="Q88" i="58"/>
  <c r="Q69" i="58"/>
  <c r="Q91" i="58"/>
  <c r="Q72" i="58"/>
  <c r="Q77" i="58"/>
  <c r="Q76" i="58"/>
  <c r="Q90" i="58"/>
  <c r="Q81" i="58"/>
  <c r="Q67" i="58"/>
  <c r="Q75" i="58"/>
  <c r="Q70" i="58"/>
  <c r="Q68" i="58"/>
  <c r="Q82" i="58"/>
  <c r="Q80" i="58"/>
  <c r="Q74" i="58"/>
  <c r="Q73" i="58"/>
  <c r="Q116" i="59"/>
  <c r="Q116" i="49" s="1"/>
  <c r="Q114" i="59"/>
  <c r="Q114" i="49" s="1"/>
  <c r="Q115" i="59"/>
  <c r="Q115" i="49" s="1"/>
  <c r="Q112" i="59"/>
  <c r="Q113" i="59"/>
  <c r="Q113" i="49" s="1"/>
  <c r="H100" i="60"/>
  <c r="H100" i="50" s="1"/>
  <c r="H103" i="60"/>
  <c r="H101" i="60"/>
  <c r="H101" i="50" s="1"/>
  <c r="H102" i="60"/>
  <c r="H102" i="50" s="1"/>
  <c r="H99" i="60"/>
  <c r="H99" i="50" s="1"/>
  <c r="H85" i="61"/>
  <c r="H86" i="61"/>
  <c r="H86" i="51" s="1"/>
  <c r="H78" i="61"/>
  <c r="H78" i="51" s="1"/>
  <c r="H91" i="61"/>
  <c r="H81" i="61"/>
  <c r="H80" i="61"/>
  <c r="H80" i="51" s="1"/>
  <c r="H79" i="61"/>
  <c r="H72" i="61"/>
  <c r="H72" i="51" s="1"/>
  <c r="H87" i="61"/>
  <c r="H87" i="51" s="1"/>
  <c r="H77" i="61"/>
  <c r="H77" i="51" s="1"/>
  <c r="H70" i="61"/>
  <c r="H90" i="61"/>
  <c r="H90" i="51" s="1"/>
  <c r="H76" i="61"/>
  <c r="H68" i="61"/>
  <c r="H68" i="51" s="1"/>
  <c r="H75" i="61"/>
  <c r="H75" i="51" s="1"/>
  <c r="H84" i="61"/>
  <c r="H84" i="51" s="1"/>
  <c r="H67" i="61"/>
  <c r="H89" i="61"/>
  <c r="H89" i="51" s="1"/>
  <c r="H83" i="61"/>
  <c r="H83" i="51" s="1"/>
  <c r="H71" i="61"/>
  <c r="H71" i="51" s="1"/>
  <c r="H74" i="61"/>
  <c r="H88" i="61"/>
  <c r="H69" i="61"/>
  <c r="H69" i="51" s="1"/>
  <c r="H73" i="61"/>
  <c r="H82" i="61"/>
  <c r="X87" i="55"/>
  <c r="X87" i="34" s="1"/>
  <c r="X79" i="55"/>
  <c r="X85" i="55"/>
  <c r="X77" i="55"/>
  <c r="X77" i="34" s="1"/>
  <c r="X69" i="55"/>
  <c r="X88" i="55"/>
  <c r="X80" i="55"/>
  <c r="X80" i="34" s="1"/>
  <c r="X72" i="55"/>
  <c r="X72" i="34" s="1"/>
  <c r="X91" i="55"/>
  <c r="X83" i="55"/>
  <c r="X83" i="34" s="1"/>
  <c r="X89" i="55"/>
  <c r="X89" i="34" s="1"/>
  <c r="X81" i="55"/>
  <c r="X81" i="34" s="1"/>
  <c r="X73" i="55"/>
  <c r="X71" i="55"/>
  <c r="X71" i="34" s="1"/>
  <c r="X74" i="55"/>
  <c r="X74" i="34" s="1"/>
  <c r="X78" i="55"/>
  <c r="X78" i="34" s="1"/>
  <c r="X70" i="55"/>
  <c r="X75" i="55"/>
  <c r="X75" i="34" s="1"/>
  <c r="X86" i="55"/>
  <c r="X86" i="34" s="1"/>
  <c r="X84" i="55"/>
  <c r="X84" i="34" s="1"/>
  <c r="X82" i="55"/>
  <c r="X90" i="55"/>
  <c r="X90" i="34" s="1"/>
  <c r="X76" i="55"/>
  <c r="X68" i="55"/>
  <c r="X68" i="34" s="1"/>
  <c r="X84" i="59"/>
  <c r="X84" i="49" s="1"/>
  <c r="X76" i="59"/>
  <c r="X90" i="59"/>
  <c r="X82" i="59"/>
  <c r="X85" i="59"/>
  <c r="X77" i="59"/>
  <c r="X77" i="49" s="1"/>
  <c r="X86" i="59"/>
  <c r="X86" i="49" s="1"/>
  <c r="X75" i="59"/>
  <c r="X75" i="49" s="1"/>
  <c r="X81" i="59"/>
  <c r="X81" i="49" s="1"/>
  <c r="X74" i="59"/>
  <c r="X74" i="49" s="1"/>
  <c r="X73" i="59"/>
  <c r="X69" i="59"/>
  <c r="X69" i="49" s="1"/>
  <c r="X89" i="59"/>
  <c r="X89" i="49" s="1"/>
  <c r="X80" i="59"/>
  <c r="X80" i="49" s="1"/>
  <c r="X72" i="59"/>
  <c r="X72" i="49" s="1"/>
  <c r="X88" i="59"/>
  <c r="X83" i="59"/>
  <c r="X83" i="49" s="1"/>
  <c r="X79" i="59"/>
  <c r="X70" i="59"/>
  <c r="X68" i="59"/>
  <c r="X68" i="49" s="1"/>
  <c r="X87" i="59"/>
  <c r="X87" i="49" s="1"/>
  <c r="X71" i="59"/>
  <c r="X71" i="49" s="1"/>
  <c r="X67" i="59"/>
  <c r="X78" i="59"/>
  <c r="X78" i="49" s="1"/>
  <c r="X91" i="59"/>
  <c r="X100" i="61"/>
  <c r="X100" i="51" s="1"/>
  <c r="X101" i="61"/>
  <c r="X102" i="61"/>
  <c r="X102" i="51" s="1"/>
  <c r="X103" i="61"/>
  <c r="X103" i="51" s="1"/>
  <c r="X99" i="61"/>
  <c r="X99" i="51" s="1"/>
  <c r="I87" i="59"/>
  <c r="I87" i="49" s="1"/>
  <c r="I79" i="59"/>
  <c r="I85" i="59"/>
  <c r="I77" i="59"/>
  <c r="I77" i="49" s="1"/>
  <c r="I88" i="59"/>
  <c r="I80" i="59"/>
  <c r="I80" i="49" s="1"/>
  <c r="I83" i="59"/>
  <c r="I83" i="49" s="1"/>
  <c r="I89" i="59"/>
  <c r="I89" i="49" s="1"/>
  <c r="I78" i="59"/>
  <c r="I78" i="49" s="1"/>
  <c r="I69" i="59"/>
  <c r="I69" i="49" s="1"/>
  <c r="I76" i="59"/>
  <c r="I72" i="59"/>
  <c r="I72" i="49" s="1"/>
  <c r="I84" i="59"/>
  <c r="I67" i="59"/>
  <c r="I74" i="59"/>
  <c r="I74" i="49" s="1"/>
  <c r="I90" i="59"/>
  <c r="I90" i="49" s="1"/>
  <c r="I86" i="59"/>
  <c r="I86" i="49" s="1"/>
  <c r="I73" i="59"/>
  <c r="I91" i="59"/>
  <c r="I82" i="59"/>
  <c r="I71" i="59"/>
  <c r="I70" i="59"/>
  <c r="I68" i="59"/>
  <c r="I68" i="49" s="1"/>
  <c r="I81" i="59"/>
  <c r="I81" i="49" s="1"/>
  <c r="I75" i="59"/>
  <c r="I75" i="49" s="1"/>
  <c r="I116" i="60"/>
  <c r="I116" i="50" s="1"/>
  <c r="I114" i="60"/>
  <c r="I114" i="50" s="1"/>
  <c r="I112" i="60"/>
  <c r="I115" i="60"/>
  <c r="I113" i="60"/>
  <c r="I113" i="50" s="1"/>
  <c r="I114" i="62"/>
  <c r="I114" i="52" s="1"/>
  <c r="I112" i="62"/>
  <c r="I116" i="62"/>
  <c r="I116" i="52" s="1"/>
  <c r="I115" i="62"/>
  <c r="I115" i="52" s="1"/>
  <c r="I113" i="62"/>
  <c r="I113" i="52" s="1"/>
  <c r="P102" i="57"/>
  <c r="P101" i="57"/>
  <c r="P100" i="57"/>
  <c r="P99" i="57"/>
  <c r="P103" i="57"/>
  <c r="P99" i="59"/>
  <c r="P99" i="49" s="1"/>
  <c r="P100" i="59"/>
  <c r="P100" i="49" s="1"/>
  <c r="P103" i="59"/>
  <c r="P103" i="49" s="1"/>
  <c r="P101" i="59"/>
  <c r="P101" i="49" s="1"/>
  <c r="P102" i="59"/>
  <c r="P99" i="58"/>
  <c r="P100" i="58"/>
  <c r="P103" i="58"/>
  <c r="P102" i="58"/>
  <c r="P101" i="58"/>
  <c r="P115" i="62"/>
  <c r="P115" i="52" s="1"/>
  <c r="P112" i="62"/>
  <c r="P113" i="62"/>
  <c r="P114" i="62"/>
  <c r="P114" i="52" s="1"/>
  <c r="P116" i="62"/>
  <c r="P116" i="52" s="1"/>
  <c r="R100" i="55"/>
  <c r="R101" i="55"/>
  <c r="R101" i="34" s="1"/>
  <c r="R102" i="55"/>
  <c r="R102" i="34" s="1"/>
  <c r="R103" i="55"/>
  <c r="R103" i="58"/>
  <c r="R102" i="58"/>
  <c r="R99" i="58"/>
  <c r="R101" i="58"/>
  <c r="R100" i="58"/>
  <c r="W115" i="55"/>
  <c r="W114" i="55"/>
  <c r="W114" i="34" s="1"/>
  <c r="W113" i="55"/>
  <c r="W113" i="34" s="1"/>
  <c r="W116" i="55"/>
  <c r="W116" i="34" s="1"/>
  <c r="W88" i="58"/>
  <c r="W80" i="58"/>
  <c r="W86" i="58"/>
  <c r="W89" i="58"/>
  <c r="W81" i="58"/>
  <c r="W73" i="58"/>
  <c r="W79" i="58"/>
  <c r="W78" i="58"/>
  <c r="W77" i="58"/>
  <c r="W71" i="58"/>
  <c r="W87" i="58"/>
  <c r="W84" i="58"/>
  <c r="W83" i="58"/>
  <c r="W82" i="58"/>
  <c r="W74" i="58"/>
  <c r="W85" i="58"/>
  <c r="W68" i="58"/>
  <c r="W91" i="58"/>
  <c r="W72" i="58"/>
  <c r="W90" i="58"/>
  <c r="W75" i="58"/>
  <c r="W67" i="58"/>
  <c r="W76" i="58"/>
  <c r="W70" i="58"/>
  <c r="W69" i="58"/>
  <c r="W115" i="57"/>
  <c r="W114" i="57"/>
  <c r="W113" i="57"/>
  <c r="W116" i="57"/>
  <c r="W112" i="57"/>
  <c r="W89" i="59"/>
  <c r="W81" i="59"/>
  <c r="W81" i="49" s="1"/>
  <c r="W73" i="59"/>
  <c r="W87" i="59"/>
  <c r="W87" i="49" s="1"/>
  <c r="W79" i="59"/>
  <c r="W90" i="59"/>
  <c r="W90" i="49" s="1"/>
  <c r="W82" i="59"/>
  <c r="W74" i="59"/>
  <c r="W74" i="49" s="1"/>
  <c r="W83" i="59"/>
  <c r="W78" i="59"/>
  <c r="W78" i="49" s="1"/>
  <c r="W86" i="59"/>
  <c r="W77" i="59"/>
  <c r="W77" i="49" s="1"/>
  <c r="W71" i="59"/>
  <c r="W71" i="49" s="1"/>
  <c r="W85" i="59"/>
  <c r="W76" i="59"/>
  <c r="W69" i="59"/>
  <c r="W69" i="49" s="1"/>
  <c r="W91" i="59"/>
  <c r="W67" i="59"/>
  <c r="W80" i="59"/>
  <c r="W75" i="59"/>
  <c r="W75" i="49" s="1"/>
  <c r="W72" i="59"/>
  <c r="W72" i="49" s="1"/>
  <c r="W70" i="59"/>
  <c r="W68" i="59"/>
  <c r="W68" i="49" s="1"/>
  <c r="W88" i="59"/>
  <c r="W84" i="59"/>
  <c r="O112" i="59"/>
  <c r="O113" i="59"/>
  <c r="O113" i="49" s="1"/>
  <c r="O116" i="59"/>
  <c r="O116" i="49" s="1"/>
  <c r="O114" i="59"/>
  <c r="O114" i="49" s="1"/>
  <c r="O115" i="59"/>
  <c r="O115" i="49" s="1"/>
  <c r="V116" i="55"/>
  <c r="V116" i="34" s="1"/>
  <c r="V115" i="55"/>
  <c r="V114" i="55"/>
  <c r="V114" i="34" s="1"/>
  <c r="V113" i="55"/>
  <c r="V113" i="34" s="1"/>
  <c r="V115" i="59"/>
  <c r="V115" i="49" s="1"/>
  <c r="V112" i="59"/>
  <c r="V114" i="59"/>
  <c r="V114" i="49" s="1"/>
  <c r="V113" i="59"/>
  <c r="V113" i="49" s="1"/>
  <c r="V116" i="59"/>
  <c r="V116" i="49" s="1"/>
  <c r="V102" i="61"/>
  <c r="V102" i="51" s="1"/>
  <c r="V100" i="61"/>
  <c r="V100" i="51" s="1"/>
  <c r="V103" i="61"/>
  <c r="V103" i="51" s="1"/>
  <c r="V101" i="61"/>
  <c r="V101" i="51" s="1"/>
  <c r="V99" i="61"/>
  <c r="V99" i="51" s="1"/>
  <c r="V113" i="62"/>
  <c r="V113" i="52" s="1"/>
  <c r="V116" i="62"/>
  <c r="V116" i="52" s="1"/>
  <c r="V114" i="62"/>
  <c r="V114" i="52" s="1"/>
  <c r="V115" i="62"/>
  <c r="V115" i="52" s="1"/>
  <c r="V112" i="62"/>
  <c r="G88" i="58"/>
  <c r="G80" i="58"/>
  <c r="G86" i="58"/>
  <c r="G89" i="58"/>
  <c r="G81" i="58"/>
  <c r="G87" i="58"/>
  <c r="G85" i="58"/>
  <c r="G73" i="58"/>
  <c r="G91" i="58"/>
  <c r="G71" i="58"/>
  <c r="G74" i="58"/>
  <c r="G83" i="58"/>
  <c r="G67" i="58"/>
  <c r="G70" i="58"/>
  <c r="G84" i="58"/>
  <c r="G90" i="58"/>
  <c r="G78" i="58"/>
  <c r="G76" i="58"/>
  <c r="G68" i="58"/>
  <c r="G82" i="58"/>
  <c r="G79" i="58"/>
  <c r="G69" i="58"/>
  <c r="G77" i="58"/>
  <c r="G72" i="58"/>
  <c r="G75" i="58"/>
  <c r="G89" i="59"/>
  <c r="G89" i="49" s="1"/>
  <c r="G81" i="59"/>
  <c r="G81" i="49" s="1"/>
  <c r="G87" i="59"/>
  <c r="G87" i="49" s="1"/>
  <c r="G79" i="59"/>
  <c r="G90" i="59"/>
  <c r="G90" i="49" s="1"/>
  <c r="G82" i="59"/>
  <c r="G74" i="59"/>
  <c r="G74" i="49" s="1"/>
  <c r="G88" i="59"/>
  <c r="G77" i="59"/>
  <c r="G77" i="49" s="1"/>
  <c r="G83" i="59"/>
  <c r="G83" i="49" s="1"/>
  <c r="G71" i="59"/>
  <c r="G71" i="49" s="1"/>
  <c r="G85" i="59"/>
  <c r="G80" i="59"/>
  <c r="G80" i="49" s="1"/>
  <c r="G76" i="59"/>
  <c r="G69" i="59"/>
  <c r="G69" i="49" s="1"/>
  <c r="G75" i="59"/>
  <c r="G72" i="59"/>
  <c r="G72" i="49" s="1"/>
  <c r="G67" i="59"/>
  <c r="G86" i="59"/>
  <c r="G86" i="49" s="1"/>
  <c r="G70" i="59"/>
  <c r="G84" i="59"/>
  <c r="G84" i="49" s="1"/>
  <c r="G73" i="59"/>
  <c r="G68" i="59"/>
  <c r="G68" i="49" s="1"/>
  <c r="G91" i="59"/>
  <c r="G78" i="59"/>
  <c r="G78" i="49" s="1"/>
  <c r="M114" i="59"/>
  <c r="M114" i="49" s="1"/>
  <c r="M112" i="59"/>
  <c r="M115" i="59"/>
  <c r="M115" i="49" s="1"/>
  <c r="M113" i="59"/>
  <c r="M113" i="49" s="1"/>
  <c r="M116" i="59"/>
  <c r="M116" i="49" s="1"/>
  <c r="M102" i="62"/>
  <c r="M102" i="52" s="1"/>
  <c r="M100" i="62"/>
  <c r="M100" i="52" s="1"/>
  <c r="M99" i="62"/>
  <c r="M99" i="52" s="1"/>
  <c r="M103" i="62"/>
  <c r="M103" i="52" s="1"/>
  <c r="M101" i="62"/>
  <c r="M101" i="52" s="1"/>
  <c r="J85" i="55"/>
  <c r="J91" i="55"/>
  <c r="J83" i="55"/>
  <c r="J83" i="34" s="1"/>
  <c r="J75" i="55"/>
  <c r="J75" i="34" s="1"/>
  <c r="J86" i="55"/>
  <c r="J86" i="34" s="1"/>
  <c r="J78" i="55"/>
  <c r="J78" i="34" s="1"/>
  <c r="J89" i="55"/>
  <c r="J89" i="34" s="1"/>
  <c r="J81" i="55"/>
  <c r="J81" i="34" s="1"/>
  <c r="J87" i="55"/>
  <c r="J87" i="34" s="1"/>
  <c r="J79" i="55"/>
  <c r="J74" i="55"/>
  <c r="J74" i="34" s="1"/>
  <c r="J84" i="55"/>
  <c r="J84" i="34" s="1"/>
  <c r="J82" i="55"/>
  <c r="J77" i="55"/>
  <c r="J77" i="34" s="1"/>
  <c r="J80" i="55"/>
  <c r="J80" i="34" s="1"/>
  <c r="J90" i="55"/>
  <c r="J90" i="34" s="1"/>
  <c r="J88" i="55"/>
  <c r="J72" i="55"/>
  <c r="J72" i="34" s="1"/>
  <c r="J73" i="55"/>
  <c r="J76" i="55"/>
  <c r="J116" i="55"/>
  <c r="J116" i="34" s="1"/>
  <c r="J115" i="55"/>
  <c r="J114" i="55"/>
  <c r="J114" i="34" s="1"/>
  <c r="J113" i="55"/>
  <c r="J113" i="34" s="1"/>
  <c r="J89" i="58"/>
  <c r="J81" i="58"/>
  <c r="J87" i="58"/>
  <c r="J90" i="58"/>
  <c r="J82" i="58"/>
  <c r="J85" i="58"/>
  <c r="J84" i="58"/>
  <c r="J83" i="58"/>
  <c r="J74" i="58"/>
  <c r="J86" i="58"/>
  <c r="J72" i="58"/>
  <c r="J77" i="58"/>
  <c r="J76" i="58"/>
  <c r="J75" i="58"/>
  <c r="J67" i="58"/>
  <c r="J80" i="58"/>
  <c r="J68" i="58"/>
  <c r="J71" i="58"/>
  <c r="J78" i="58"/>
  <c r="J73" i="58"/>
  <c r="J70" i="58"/>
  <c r="J69" i="58"/>
  <c r="J88" i="58"/>
  <c r="J91" i="58"/>
  <c r="J79" i="58"/>
  <c r="J90" i="59"/>
  <c r="J90" i="49" s="1"/>
  <c r="J82" i="59"/>
  <c r="J74" i="59"/>
  <c r="J74" i="49" s="1"/>
  <c r="J88" i="59"/>
  <c r="J80" i="59"/>
  <c r="J80" i="49" s="1"/>
  <c r="J91" i="59"/>
  <c r="J83" i="59"/>
  <c r="J83" i="49" s="1"/>
  <c r="J75" i="59"/>
  <c r="J86" i="59"/>
  <c r="J86" i="49" s="1"/>
  <c r="J81" i="59"/>
  <c r="J81" i="49" s="1"/>
  <c r="J89" i="59"/>
  <c r="J89" i="49" s="1"/>
  <c r="J85" i="59"/>
  <c r="J76" i="59"/>
  <c r="J72" i="59"/>
  <c r="J72" i="49" s="1"/>
  <c r="J84" i="59"/>
  <c r="J84" i="49" s="1"/>
  <c r="J67" i="59"/>
  <c r="J70" i="59"/>
  <c r="J78" i="59"/>
  <c r="J78" i="49" s="1"/>
  <c r="J77" i="59"/>
  <c r="J77" i="49" s="1"/>
  <c r="J87" i="59"/>
  <c r="J87" i="49" s="1"/>
  <c r="J68" i="59"/>
  <c r="J68" i="49" s="1"/>
  <c r="J79" i="59"/>
  <c r="J71" i="59"/>
  <c r="J71" i="49" s="1"/>
  <c r="J69" i="59"/>
  <c r="J73" i="59"/>
  <c r="J114" i="60"/>
  <c r="J114" i="50" s="1"/>
  <c r="J112" i="60"/>
  <c r="J115" i="60"/>
  <c r="J115" i="50" s="1"/>
  <c r="J116" i="60"/>
  <c r="J116" i="50" s="1"/>
  <c r="J113" i="60"/>
  <c r="J113" i="50" s="1"/>
  <c r="N115" i="59"/>
  <c r="N115" i="49" s="1"/>
  <c r="N113" i="59"/>
  <c r="N113" i="49" s="1"/>
  <c r="N116" i="59"/>
  <c r="N116" i="49" s="1"/>
  <c r="N112" i="59"/>
  <c r="N114" i="59"/>
  <c r="N114" i="49" s="1"/>
  <c r="N102" i="61"/>
  <c r="N102" i="51" s="1"/>
  <c r="N100" i="61"/>
  <c r="N100" i="51" s="1"/>
  <c r="N103" i="61"/>
  <c r="N103" i="51" s="1"/>
  <c r="N101" i="61"/>
  <c r="N101" i="51" s="1"/>
  <c r="N99" i="61"/>
  <c r="N113" i="62"/>
  <c r="N113" i="52" s="1"/>
  <c r="N115" i="62"/>
  <c r="N115" i="52" s="1"/>
  <c r="N116" i="62"/>
  <c r="N116" i="52" s="1"/>
  <c r="N114" i="62"/>
  <c r="N114" i="52" s="1"/>
  <c r="N112" i="62"/>
  <c r="U113" i="55"/>
  <c r="U113" i="34" s="1"/>
  <c r="U116" i="55"/>
  <c r="U116" i="34" s="1"/>
  <c r="U115" i="55"/>
  <c r="U114" i="55"/>
  <c r="U114" i="34" s="1"/>
  <c r="U101" i="55"/>
  <c r="U101" i="34" s="1"/>
  <c r="U99" i="55"/>
  <c r="U103" i="55"/>
  <c r="U102" i="55"/>
  <c r="U102" i="34" s="1"/>
  <c r="U100" i="55"/>
  <c r="U113" i="57"/>
  <c r="U116" i="57"/>
  <c r="U115" i="57"/>
  <c r="U114" i="57"/>
  <c r="U112" i="57"/>
  <c r="U112" i="58"/>
  <c r="U114" i="58"/>
  <c r="U113" i="58"/>
  <c r="U116" i="58"/>
  <c r="U115" i="58"/>
  <c r="U112" i="60"/>
  <c r="U115" i="60"/>
  <c r="U115" i="50" s="1"/>
  <c r="U114" i="60"/>
  <c r="U114" i="50" s="1"/>
  <c r="U116" i="60"/>
  <c r="U116" i="50" s="1"/>
  <c r="U113" i="60"/>
  <c r="U113" i="50" s="1"/>
  <c r="U84" i="61"/>
  <c r="U84" i="51" s="1"/>
  <c r="U85" i="61"/>
  <c r="U77" i="61"/>
  <c r="U77" i="51" s="1"/>
  <c r="U88" i="61"/>
  <c r="U87" i="61"/>
  <c r="U87" i="51" s="1"/>
  <c r="U89" i="61"/>
  <c r="U89" i="51" s="1"/>
  <c r="U86" i="61"/>
  <c r="U86" i="51" s="1"/>
  <c r="U71" i="61"/>
  <c r="U71" i="51" s="1"/>
  <c r="U69" i="61"/>
  <c r="U69" i="51" s="1"/>
  <c r="U90" i="61"/>
  <c r="U75" i="61"/>
  <c r="U75" i="51" s="1"/>
  <c r="U67" i="61"/>
  <c r="U78" i="61"/>
  <c r="U78" i="51" s="1"/>
  <c r="U91" i="61"/>
  <c r="U81" i="61"/>
  <c r="U81" i="51" s="1"/>
  <c r="U70" i="61"/>
  <c r="U79" i="61"/>
  <c r="U76" i="61"/>
  <c r="U68" i="61"/>
  <c r="U68" i="51" s="1"/>
  <c r="U83" i="61"/>
  <c r="U83" i="51" s="1"/>
  <c r="U73" i="61"/>
  <c r="U80" i="61"/>
  <c r="U80" i="51" s="1"/>
  <c r="U82" i="61"/>
  <c r="U74" i="61"/>
  <c r="U74" i="51" s="1"/>
  <c r="U72" i="61"/>
  <c r="U72" i="51" s="1"/>
  <c r="T87" i="57"/>
  <c r="T79" i="57"/>
  <c r="T71" i="57"/>
  <c r="T91" i="57"/>
  <c r="T83" i="57"/>
  <c r="T75" i="57"/>
  <c r="T74" i="57"/>
  <c r="T73" i="57"/>
  <c r="T72" i="57"/>
  <c r="T78" i="57"/>
  <c r="T77" i="57"/>
  <c r="T76" i="57"/>
  <c r="T88" i="57"/>
  <c r="T82" i="57"/>
  <c r="T86" i="57"/>
  <c r="T69" i="57"/>
  <c r="T84" i="57"/>
  <c r="T80" i="57"/>
  <c r="T89" i="57"/>
  <c r="T85" i="57"/>
  <c r="T81" i="57"/>
  <c r="T90" i="57"/>
  <c r="T68" i="57"/>
  <c r="T70" i="57"/>
  <c r="T67" i="57"/>
  <c r="T88" i="59"/>
  <c r="T80" i="59"/>
  <c r="T80" i="49" s="1"/>
  <c r="T86" i="59"/>
  <c r="T86" i="49" s="1"/>
  <c r="T78" i="59"/>
  <c r="T78" i="49" s="1"/>
  <c r="T89" i="59"/>
  <c r="T89" i="49" s="1"/>
  <c r="T81" i="59"/>
  <c r="T81" i="49" s="1"/>
  <c r="T73" i="59"/>
  <c r="T85" i="59"/>
  <c r="T83" i="59"/>
  <c r="T83" i="49" s="1"/>
  <c r="T91" i="59"/>
  <c r="T70" i="59"/>
  <c r="T82" i="59"/>
  <c r="T90" i="59"/>
  <c r="T90" i="49" s="1"/>
  <c r="T77" i="59"/>
  <c r="T77" i="49" s="1"/>
  <c r="T68" i="59"/>
  <c r="T68" i="49" s="1"/>
  <c r="T69" i="59"/>
  <c r="T84" i="59"/>
  <c r="T84" i="49" s="1"/>
  <c r="T79" i="59"/>
  <c r="T75" i="59"/>
  <c r="T75" i="49" s="1"/>
  <c r="T76" i="59"/>
  <c r="T74" i="59"/>
  <c r="T74" i="49" s="1"/>
  <c r="T67" i="59"/>
  <c r="T72" i="59"/>
  <c r="T72" i="49" s="1"/>
  <c r="T87" i="59"/>
  <c r="T71" i="59"/>
  <c r="T71" i="49" s="1"/>
  <c r="T89" i="61"/>
  <c r="T89" i="51" s="1"/>
  <c r="T81" i="61"/>
  <c r="T81" i="51" s="1"/>
  <c r="T90" i="61"/>
  <c r="T90" i="51" s="1"/>
  <c r="T82" i="61"/>
  <c r="T85" i="61"/>
  <c r="T84" i="61"/>
  <c r="T84" i="51" s="1"/>
  <c r="T83" i="61"/>
  <c r="T68" i="61"/>
  <c r="T68" i="51" s="1"/>
  <c r="T91" i="61"/>
  <c r="T76" i="61"/>
  <c r="T74" i="61"/>
  <c r="T74" i="51" s="1"/>
  <c r="T88" i="61"/>
  <c r="T72" i="61"/>
  <c r="T72" i="51" s="1"/>
  <c r="T87" i="61"/>
  <c r="T87" i="51" s="1"/>
  <c r="T86" i="61"/>
  <c r="T75" i="61"/>
  <c r="T75" i="51" s="1"/>
  <c r="T77" i="61"/>
  <c r="T77" i="51" s="1"/>
  <c r="T67" i="61"/>
  <c r="T80" i="61"/>
  <c r="T80" i="51" s="1"/>
  <c r="T73" i="61"/>
  <c r="T79" i="61"/>
  <c r="T70" i="61"/>
  <c r="T78" i="61"/>
  <c r="T78" i="51" s="1"/>
  <c r="T71" i="61"/>
  <c r="T71" i="51" s="1"/>
  <c r="T69" i="61"/>
  <c r="T69" i="51" s="1"/>
  <c r="T115" i="62"/>
  <c r="T115" i="52" s="1"/>
  <c r="T113" i="62"/>
  <c r="T113" i="52" s="1"/>
  <c r="T114" i="62"/>
  <c r="T114" i="52" s="1"/>
  <c r="T112" i="62"/>
  <c r="T116" i="62"/>
  <c r="T116" i="52" s="1"/>
  <c r="L88" i="59"/>
  <c r="L80" i="59"/>
  <c r="L80" i="49" s="1"/>
  <c r="L86" i="59"/>
  <c r="L78" i="59"/>
  <c r="L78" i="49" s="1"/>
  <c r="L89" i="59"/>
  <c r="L89" i="49" s="1"/>
  <c r="L81" i="59"/>
  <c r="L81" i="49" s="1"/>
  <c r="L73" i="59"/>
  <c r="L87" i="59"/>
  <c r="L87" i="49" s="1"/>
  <c r="L76" i="59"/>
  <c r="L84" i="59"/>
  <c r="L84" i="49" s="1"/>
  <c r="L70" i="59"/>
  <c r="L79" i="59"/>
  <c r="L74" i="59"/>
  <c r="L74" i="49" s="1"/>
  <c r="L68" i="59"/>
  <c r="L68" i="49" s="1"/>
  <c r="L90" i="59"/>
  <c r="L90" i="49" s="1"/>
  <c r="L85" i="59"/>
  <c r="L67" i="59"/>
  <c r="L91" i="59"/>
  <c r="L71" i="59"/>
  <c r="L71" i="49" s="1"/>
  <c r="L83" i="59"/>
  <c r="L83" i="49" s="1"/>
  <c r="L75" i="59"/>
  <c r="L75" i="49" s="1"/>
  <c r="L77" i="59"/>
  <c r="L77" i="49" s="1"/>
  <c r="L69" i="59"/>
  <c r="L69" i="49" s="1"/>
  <c r="L72" i="59"/>
  <c r="L72" i="49" s="1"/>
  <c r="L82" i="59"/>
  <c r="L115" i="62"/>
  <c r="L115" i="52" s="1"/>
  <c r="L113" i="62"/>
  <c r="L113" i="52" s="1"/>
  <c r="L114" i="62"/>
  <c r="L114" i="52" s="1"/>
  <c r="L112" i="62"/>
  <c r="L116" i="62"/>
  <c r="L116" i="52" s="1"/>
  <c r="S84" i="57"/>
  <c r="S76" i="57"/>
  <c r="S88" i="57"/>
  <c r="S80" i="57"/>
  <c r="S72" i="57"/>
  <c r="S71" i="57"/>
  <c r="S70" i="57"/>
  <c r="S69" i="57"/>
  <c r="S75" i="57"/>
  <c r="S74" i="57"/>
  <c r="S73" i="57"/>
  <c r="S67" i="57"/>
  <c r="S79" i="57"/>
  <c r="S68" i="57"/>
  <c r="S87" i="57"/>
  <c r="S78" i="57"/>
  <c r="S91" i="57"/>
  <c r="S82" i="57"/>
  <c r="S89" i="57"/>
  <c r="S85" i="57"/>
  <c r="S81" i="57"/>
  <c r="S77" i="57"/>
  <c r="S90" i="57"/>
  <c r="S86" i="57"/>
  <c r="S83" i="57"/>
  <c r="S113" i="58"/>
  <c r="S114" i="58"/>
  <c r="S115" i="58"/>
  <c r="S116" i="58"/>
  <c r="S112" i="58"/>
  <c r="K84" i="57"/>
  <c r="K76" i="57"/>
  <c r="K88" i="57"/>
  <c r="K80" i="57"/>
  <c r="K72" i="57"/>
  <c r="K71" i="57"/>
  <c r="K70" i="57"/>
  <c r="K79" i="57"/>
  <c r="K78" i="57"/>
  <c r="K77" i="57"/>
  <c r="K83" i="57"/>
  <c r="K82" i="57"/>
  <c r="K81" i="57"/>
  <c r="K67" i="57"/>
  <c r="K90" i="57"/>
  <c r="K73" i="57"/>
  <c r="K69" i="57"/>
  <c r="K89" i="57"/>
  <c r="K74" i="57"/>
  <c r="K75" i="57"/>
  <c r="K86" i="57"/>
  <c r="K85" i="57"/>
  <c r="K91" i="57"/>
  <c r="K87" i="57"/>
  <c r="K68" i="57"/>
  <c r="I90" i="56"/>
  <c r="I82" i="56"/>
  <c r="I85" i="56"/>
  <c r="I86" i="56"/>
  <c r="I84" i="56"/>
  <c r="I88" i="56"/>
  <c r="I91" i="56"/>
  <c r="I80" i="56"/>
  <c r="I89" i="56"/>
  <c r="I87" i="56"/>
  <c r="I83" i="56"/>
  <c r="I81" i="56"/>
  <c r="Y103" i="55"/>
  <c r="Y102" i="55"/>
  <c r="Y102" i="34" s="1"/>
  <c r="Y101" i="55"/>
  <c r="Y101" i="34" s="1"/>
  <c r="Y99" i="55"/>
  <c r="Y100" i="55"/>
  <c r="I91" i="62"/>
  <c r="I83" i="62"/>
  <c r="I83" i="52" s="1"/>
  <c r="I87" i="62"/>
  <c r="I79" i="62"/>
  <c r="I63" i="52" s="1"/>
  <c r="I74" i="62"/>
  <c r="I74" i="52" s="1"/>
  <c r="I77" i="62"/>
  <c r="I77" i="52" s="1"/>
  <c r="I69" i="62"/>
  <c r="I69" i="52" s="1"/>
  <c r="I86" i="62"/>
  <c r="I86" i="52" s="1"/>
  <c r="I85" i="62"/>
  <c r="I84" i="62"/>
  <c r="I84" i="52" s="1"/>
  <c r="I78" i="62"/>
  <c r="I78" i="52" s="1"/>
  <c r="I70" i="62"/>
  <c r="I72" i="62"/>
  <c r="I72" i="52" s="1"/>
  <c r="I90" i="62"/>
  <c r="I90" i="52" s="1"/>
  <c r="I82" i="62"/>
  <c r="I75" i="62"/>
  <c r="I75" i="52" s="1"/>
  <c r="I67" i="62"/>
  <c r="I81" i="62"/>
  <c r="I81" i="52" s="1"/>
  <c r="I73" i="62"/>
  <c r="I76" i="62"/>
  <c r="I88" i="62"/>
  <c r="I80" i="62"/>
  <c r="I80" i="52" s="1"/>
  <c r="I68" i="62"/>
  <c r="I68" i="52" s="1"/>
  <c r="I71" i="62"/>
  <c r="I71" i="52" s="1"/>
  <c r="I89" i="62"/>
  <c r="I89" i="52" s="1"/>
  <c r="P88" i="62"/>
  <c r="P80" i="62"/>
  <c r="P84" i="62"/>
  <c r="P91" i="62"/>
  <c r="P90" i="62"/>
  <c r="P90" i="52" s="1"/>
  <c r="P89" i="62"/>
  <c r="P89" i="52" s="1"/>
  <c r="P71" i="62"/>
  <c r="P71" i="52" s="1"/>
  <c r="P74" i="62"/>
  <c r="P74" i="52" s="1"/>
  <c r="P75" i="62"/>
  <c r="P75" i="52" s="1"/>
  <c r="P67" i="62"/>
  <c r="P81" i="62"/>
  <c r="P81" i="52" s="1"/>
  <c r="P76" i="62"/>
  <c r="P87" i="62"/>
  <c r="P87" i="52" s="1"/>
  <c r="P68" i="62"/>
  <c r="P68" i="52" s="1"/>
  <c r="P77" i="62"/>
  <c r="P77" i="52" s="1"/>
  <c r="P79" i="62"/>
  <c r="P69" i="62"/>
  <c r="P69" i="52" s="1"/>
  <c r="P83" i="62"/>
  <c r="P72" i="62"/>
  <c r="P72" i="52" s="1"/>
  <c r="P85" i="62"/>
  <c r="P78" i="62"/>
  <c r="P78" i="52" s="1"/>
  <c r="P82" i="62"/>
  <c r="P70" i="62"/>
  <c r="P86" i="62"/>
  <c r="P86" i="52" s="1"/>
  <c r="P73" i="62"/>
  <c r="V85" i="58"/>
  <c r="V77" i="58"/>
  <c r="V91" i="58"/>
  <c r="V86" i="58"/>
  <c r="V78" i="58"/>
  <c r="V90" i="58"/>
  <c r="V70" i="58"/>
  <c r="V89" i="58"/>
  <c r="V76" i="58"/>
  <c r="V75" i="58"/>
  <c r="V68" i="58"/>
  <c r="V81" i="58"/>
  <c r="V80" i="58"/>
  <c r="V79" i="58"/>
  <c r="V71" i="58"/>
  <c r="V73" i="58"/>
  <c r="V82" i="58"/>
  <c r="V88" i="58"/>
  <c r="V74" i="58"/>
  <c r="V87" i="58"/>
  <c r="V84" i="58"/>
  <c r="V83" i="58"/>
  <c r="V69" i="58"/>
  <c r="V72" i="58"/>
  <c r="V67" i="58"/>
  <c r="M103" i="58"/>
  <c r="M101" i="58"/>
  <c r="M99" i="58"/>
  <c r="M102" i="58"/>
  <c r="M100" i="58"/>
  <c r="N116" i="55"/>
  <c r="N116" i="34" s="1"/>
  <c r="N113" i="55"/>
  <c r="N113" i="34" s="1"/>
  <c r="N114" i="55"/>
  <c r="N114" i="34" s="1"/>
  <c r="N115" i="55"/>
  <c r="N101" i="59"/>
  <c r="N101" i="49" s="1"/>
  <c r="N99" i="59"/>
  <c r="N99" i="49" s="1"/>
  <c r="N102" i="59"/>
  <c r="N102" i="49" s="1"/>
  <c r="N100" i="59"/>
  <c r="N100" i="49" s="1"/>
  <c r="N103" i="59"/>
  <c r="N103" i="49" s="1"/>
  <c r="S115" i="55"/>
  <c r="S116" i="55"/>
  <c r="S116" i="34" s="1"/>
  <c r="S114" i="55"/>
  <c r="S113" i="55"/>
  <c r="S113" i="34" s="1"/>
  <c r="W84" i="56"/>
  <c r="W87" i="56"/>
  <c r="W88" i="56"/>
  <c r="W80" i="56"/>
  <c r="W90" i="56"/>
  <c r="W85" i="56"/>
  <c r="W91" i="56"/>
  <c r="W83" i="56"/>
  <c r="W89" i="56"/>
  <c r="W86" i="56"/>
  <c r="W81" i="56"/>
  <c r="W82" i="56"/>
  <c r="X87" i="56"/>
  <c r="X90" i="56"/>
  <c r="X82" i="56"/>
  <c r="X91" i="56"/>
  <c r="X83" i="56"/>
  <c r="X88" i="56"/>
  <c r="X80" i="56"/>
  <c r="X86" i="56"/>
  <c r="X81" i="56"/>
  <c r="X84" i="56"/>
  <c r="X89" i="56"/>
  <c r="X85" i="56"/>
  <c r="Y103" i="58"/>
  <c r="Y101" i="58"/>
  <c r="Y99" i="58"/>
  <c r="Y102" i="58"/>
  <c r="Y100" i="58"/>
  <c r="Y112" i="61"/>
  <c r="Y113" i="61"/>
  <c r="Y113" i="51" s="1"/>
  <c r="Y114" i="61"/>
  <c r="Y114" i="51" s="1"/>
  <c r="Y116" i="61"/>
  <c r="Y116" i="51" s="1"/>
  <c r="Y115" i="61"/>
  <c r="Y115" i="51" s="1"/>
  <c r="Y103" i="61"/>
  <c r="Y103" i="51" s="1"/>
  <c r="Y101" i="61"/>
  <c r="Y101" i="51" s="1"/>
  <c r="Y102" i="61"/>
  <c r="Y102" i="51" s="1"/>
  <c r="Y100" i="61"/>
  <c r="Y99" i="61"/>
  <c r="Y99" i="51" s="1"/>
  <c r="Y102" i="62"/>
  <c r="Y102" i="52" s="1"/>
  <c r="Y103" i="62"/>
  <c r="Y103" i="52" s="1"/>
  <c r="Y101" i="62"/>
  <c r="Y101" i="52" s="1"/>
  <c r="Y99" i="62"/>
  <c r="Y99" i="52" s="1"/>
  <c r="Y100" i="62"/>
  <c r="Y100" i="52" s="1"/>
  <c r="Q101" i="55"/>
  <c r="Q101" i="34" s="1"/>
  <c r="Q103" i="55"/>
  <c r="Q103" i="34" s="1"/>
  <c r="Q102" i="55"/>
  <c r="Q102" i="34" s="1"/>
  <c r="Q100" i="55"/>
  <c r="Q113" i="57"/>
  <c r="Q112" i="57"/>
  <c r="Q116" i="57"/>
  <c r="Q115" i="57"/>
  <c r="Q114" i="57"/>
  <c r="Q102" i="62"/>
  <c r="Q102" i="52" s="1"/>
  <c r="Q99" i="62"/>
  <c r="Q103" i="62"/>
  <c r="Q103" i="52" s="1"/>
  <c r="Q101" i="62"/>
  <c r="Q101" i="52" s="1"/>
  <c r="Q100" i="62"/>
  <c r="Q100" i="52" s="1"/>
  <c r="H91" i="57"/>
  <c r="H83" i="57"/>
  <c r="H75" i="57"/>
  <c r="H87" i="57"/>
  <c r="H79" i="57"/>
  <c r="H71" i="57"/>
  <c r="H70" i="57"/>
  <c r="H74" i="57"/>
  <c r="H73" i="57"/>
  <c r="H72" i="57"/>
  <c r="H82" i="57"/>
  <c r="H90" i="57"/>
  <c r="H81" i="57"/>
  <c r="H85" i="57"/>
  <c r="H76" i="57"/>
  <c r="H78" i="57"/>
  <c r="H69" i="57"/>
  <c r="H68" i="57"/>
  <c r="H67" i="57"/>
  <c r="H88" i="57"/>
  <c r="H84" i="57"/>
  <c r="H80" i="57"/>
  <c r="H89" i="57"/>
  <c r="H86" i="57"/>
  <c r="H77" i="57"/>
  <c r="H99" i="59"/>
  <c r="H99" i="49" s="1"/>
  <c r="H100" i="59"/>
  <c r="H101" i="59"/>
  <c r="H101" i="49" s="1"/>
  <c r="H102" i="59"/>
  <c r="H103" i="59"/>
  <c r="H103" i="49" s="1"/>
  <c r="H88" i="62"/>
  <c r="H80" i="62"/>
  <c r="H80" i="52" s="1"/>
  <c r="H84" i="62"/>
  <c r="H84" i="52" s="1"/>
  <c r="H91" i="62"/>
  <c r="H90" i="62"/>
  <c r="H89" i="62"/>
  <c r="H89" i="52" s="1"/>
  <c r="H71" i="62"/>
  <c r="H71" i="52" s="1"/>
  <c r="H74" i="62"/>
  <c r="H74" i="52" s="1"/>
  <c r="H83" i="62"/>
  <c r="H83" i="52" s="1"/>
  <c r="H82" i="62"/>
  <c r="H81" i="62"/>
  <c r="H81" i="52" s="1"/>
  <c r="H75" i="62"/>
  <c r="H75" i="52" s="1"/>
  <c r="H67" i="62"/>
  <c r="H69" i="62"/>
  <c r="H69" i="52" s="1"/>
  <c r="H86" i="62"/>
  <c r="H72" i="62"/>
  <c r="H72" i="52" s="1"/>
  <c r="H78" i="62"/>
  <c r="H78" i="52" s="1"/>
  <c r="H87" i="62"/>
  <c r="H87" i="52" s="1"/>
  <c r="H70" i="62"/>
  <c r="H73" i="62"/>
  <c r="H76" i="62"/>
  <c r="H68" i="62"/>
  <c r="H68" i="52" s="1"/>
  <c r="H79" i="62"/>
  <c r="H63" i="52" s="1"/>
  <c r="H85" i="62"/>
  <c r="H77" i="62"/>
  <c r="H77" i="52" s="1"/>
  <c r="H116" i="61"/>
  <c r="H116" i="51" s="1"/>
  <c r="H114" i="61"/>
  <c r="H114" i="51" s="1"/>
  <c r="H115" i="61"/>
  <c r="H115" i="51" s="1"/>
  <c r="H112" i="61"/>
  <c r="H113" i="61"/>
  <c r="H113" i="51" s="1"/>
  <c r="X102" i="55"/>
  <c r="X102" i="34" s="1"/>
  <c r="X100" i="55"/>
  <c r="X103" i="55"/>
  <c r="X101" i="55"/>
  <c r="X101" i="34" s="1"/>
  <c r="X99" i="55"/>
  <c r="X103" i="62"/>
  <c r="X103" i="52" s="1"/>
  <c r="X101" i="62"/>
  <c r="X99" i="62"/>
  <c r="X99" i="52" s="1"/>
  <c r="X100" i="62"/>
  <c r="X102" i="62"/>
  <c r="X102" i="52" s="1"/>
  <c r="I113" i="57"/>
  <c r="I112" i="57"/>
  <c r="I115" i="57"/>
  <c r="I116" i="57"/>
  <c r="I114" i="57"/>
  <c r="I101" i="58"/>
  <c r="I99" i="58"/>
  <c r="I102" i="58"/>
  <c r="I100" i="58"/>
  <c r="I103" i="58"/>
  <c r="I102" i="59"/>
  <c r="I102" i="49" s="1"/>
  <c r="I100" i="59"/>
  <c r="I100" i="49" s="1"/>
  <c r="I103" i="59"/>
  <c r="I101" i="59"/>
  <c r="I101" i="49" s="1"/>
  <c r="I99" i="59"/>
  <c r="I99" i="49" s="1"/>
  <c r="P114" i="57"/>
  <c r="P113" i="57"/>
  <c r="P112" i="57"/>
  <c r="P115" i="57"/>
  <c r="P116" i="57"/>
  <c r="R113" i="58"/>
  <c r="R116" i="58"/>
  <c r="R115" i="58"/>
  <c r="R114" i="58"/>
  <c r="R112" i="58"/>
  <c r="R103" i="60"/>
  <c r="R103" i="50" s="1"/>
  <c r="R101" i="60"/>
  <c r="R101" i="50" s="1"/>
  <c r="R102" i="60"/>
  <c r="R102" i="50" s="1"/>
  <c r="R100" i="60"/>
  <c r="R99" i="60"/>
  <c r="R99" i="50" s="1"/>
  <c r="R91" i="61"/>
  <c r="R83" i="61"/>
  <c r="R83" i="51" s="1"/>
  <c r="R84" i="61"/>
  <c r="R84" i="51" s="1"/>
  <c r="R76" i="61"/>
  <c r="R79" i="61"/>
  <c r="R78" i="61"/>
  <c r="R78" i="51" s="1"/>
  <c r="R70" i="61"/>
  <c r="R89" i="61"/>
  <c r="R89" i="51" s="1"/>
  <c r="R87" i="61"/>
  <c r="R87" i="51" s="1"/>
  <c r="R86" i="61"/>
  <c r="R86" i="51" s="1"/>
  <c r="R85" i="61"/>
  <c r="R68" i="61"/>
  <c r="R68" i="51" s="1"/>
  <c r="R74" i="61"/>
  <c r="R74" i="51" s="1"/>
  <c r="R71" i="61"/>
  <c r="R71" i="51" s="1"/>
  <c r="R90" i="61"/>
  <c r="R90" i="51" s="1"/>
  <c r="R82" i="61"/>
  <c r="R69" i="61"/>
  <c r="R69" i="51" s="1"/>
  <c r="R72" i="61"/>
  <c r="R72" i="51" s="1"/>
  <c r="R67" i="61"/>
  <c r="R80" i="61"/>
  <c r="R80" i="51" s="1"/>
  <c r="R73" i="61"/>
  <c r="R88" i="61"/>
  <c r="R77" i="61"/>
  <c r="R77" i="51" s="1"/>
  <c r="R81" i="61"/>
  <c r="R81" i="51" s="1"/>
  <c r="R75" i="61"/>
  <c r="R75" i="51" s="1"/>
  <c r="W102" i="59"/>
  <c r="W102" i="49" s="1"/>
  <c r="W101" i="59"/>
  <c r="W101" i="49" s="1"/>
  <c r="W99" i="59"/>
  <c r="W99" i="49" s="1"/>
  <c r="W103" i="59"/>
  <c r="W103" i="49" s="1"/>
  <c r="W100" i="59"/>
  <c r="W100" i="49" s="1"/>
  <c r="O103" i="58"/>
  <c r="O101" i="58"/>
  <c r="O100" i="58"/>
  <c r="O102" i="58"/>
  <c r="O99" i="58"/>
  <c r="O88" i="58"/>
  <c r="O80" i="58"/>
  <c r="O86" i="58"/>
  <c r="O89" i="58"/>
  <c r="O81" i="58"/>
  <c r="O87" i="58"/>
  <c r="O79" i="58"/>
  <c r="O78" i="58"/>
  <c r="O77" i="58"/>
  <c r="O73" i="58"/>
  <c r="O90" i="58"/>
  <c r="O84" i="58"/>
  <c r="O83" i="58"/>
  <c r="O82" i="58"/>
  <c r="O71" i="58"/>
  <c r="O85" i="58"/>
  <c r="O74" i="58"/>
  <c r="O69" i="58"/>
  <c r="O76" i="58"/>
  <c r="O72" i="58"/>
  <c r="O70" i="58"/>
  <c r="O67" i="58"/>
  <c r="O68" i="58"/>
  <c r="O91" i="58"/>
  <c r="O75" i="58"/>
  <c r="O113" i="60"/>
  <c r="O113" i="50" s="1"/>
  <c r="O116" i="60"/>
  <c r="O116" i="50" s="1"/>
  <c r="O112" i="60"/>
  <c r="O115" i="60"/>
  <c r="O115" i="50" s="1"/>
  <c r="O114" i="60"/>
  <c r="O114" i="50" s="1"/>
  <c r="V103" i="55"/>
  <c r="V102" i="55"/>
  <c r="V102" i="34" s="1"/>
  <c r="V100" i="55"/>
  <c r="V101" i="55"/>
  <c r="V101" i="34" s="1"/>
  <c r="V99" i="55"/>
  <c r="V107" i="55" s="1"/>
  <c r="V103" i="62"/>
  <c r="V101" i="62"/>
  <c r="V101" i="52" s="1"/>
  <c r="V99" i="62"/>
  <c r="V102" i="62"/>
  <c r="V102" i="52" s="1"/>
  <c r="V100" i="62"/>
  <c r="V100" i="52" s="1"/>
  <c r="G115" i="55"/>
  <c r="G114" i="55"/>
  <c r="G114" i="34" s="1"/>
  <c r="G113" i="55"/>
  <c r="G113" i="34" s="1"/>
  <c r="G116" i="55"/>
  <c r="G116" i="34" s="1"/>
  <c r="G102" i="59"/>
  <c r="G101" i="59"/>
  <c r="G101" i="49" s="1"/>
  <c r="G100" i="59"/>
  <c r="G100" i="49" s="1"/>
  <c r="G103" i="59"/>
  <c r="G103" i="49" s="1"/>
  <c r="G99" i="59"/>
  <c r="G99" i="49" s="1"/>
  <c r="M113" i="57"/>
  <c r="M112" i="57"/>
  <c r="M116" i="57"/>
  <c r="M115" i="57"/>
  <c r="M114" i="57"/>
  <c r="J103" i="59"/>
  <c r="J103" i="49" s="1"/>
  <c r="J99" i="59"/>
  <c r="J99" i="49" s="1"/>
  <c r="J100" i="59"/>
  <c r="J100" i="49" s="1"/>
  <c r="J102" i="59"/>
  <c r="J102" i="49" s="1"/>
  <c r="J101" i="59"/>
  <c r="J101" i="49" s="1"/>
  <c r="N103" i="55"/>
  <c r="N102" i="55"/>
  <c r="N100" i="55"/>
  <c r="N101" i="55"/>
  <c r="N101" i="34" s="1"/>
  <c r="N89" i="55"/>
  <c r="N89" i="34" s="1"/>
  <c r="N81" i="55"/>
  <c r="N81" i="34" s="1"/>
  <c r="N87" i="55"/>
  <c r="N87" i="34" s="1"/>
  <c r="N79" i="55"/>
  <c r="N90" i="55"/>
  <c r="N90" i="34" s="1"/>
  <c r="N82" i="55"/>
  <c r="N74" i="55"/>
  <c r="N74" i="34" s="1"/>
  <c r="N85" i="55"/>
  <c r="N91" i="55"/>
  <c r="N83" i="55"/>
  <c r="N83" i="34" s="1"/>
  <c r="N75" i="55"/>
  <c r="N75" i="34" s="1"/>
  <c r="N88" i="55"/>
  <c r="N86" i="55"/>
  <c r="N86" i="34" s="1"/>
  <c r="N84" i="55"/>
  <c r="N84" i="34" s="1"/>
  <c r="N72" i="55"/>
  <c r="N72" i="34" s="1"/>
  <c r="N80" i="55"/>
  <c r="N80" i="34" s="1"/>
  <c r="N78" i="55"/>
  <c r="N78" i="34" s="1"/>
  <c r="N73" i="55"/>
  <c r="N76" i="55"/>
  <c r="N77" i="55"/>
  <c r="N77" i="34" s="1"/>
  <c r="N103" i="62"/>
  <c r="N103" i="52" s="1"/>
  <c r="N101" i="62"/>
  <c r="N101" i="52" s="1"/>
  <c r="N100" i="62"/>
  <c r="N100" i="52" s="1"/>
  <c r="N99" i="62"/>
  <c r="N102" i="62"/>
  <c r="N102" i="52" s="1"/>
  <c r="U87" i="62"/>
  <c r="U87" i="52" s="1"/>
  <c r="U79" i="62"/>
  <c r="U91" i="62"/>
  <c r="U83" i="62"/>
  <c r="U83" i="52" s="1"/>
  <c r="U70" i="62"/>
  <c r="U78" i="62"/>
  <c r="U78" i="52" s="1"/>
  <c r="U73" i="62"/>
  <c r="U86" i="62"/>
  <c r="U86" i="52" s="1"/>
  <c r="U85" i="62"/>
  <c r="U84" i="62"/>
  <c r="U84" i="52" s="1"/>
  <c r="U90" i="62"/>
  <c r="U90" i="52" s="1"/>
  <c r="U89" i="62"/>
  <c r="U89" i="52" s="1"/>
  <c r="U88" i="62"/>
  <c r="U74" i="62"/>
  <c r="U74" i="52" s="1"/>
  <c r="U69" i="62"/>
  <c r="U72" i="62"/>
  <c r="U72" i="52" s="1"/>
  <c r="U75" i="62"/>
  <c r="U75" i="52" s="1"/>
  <c r="U82" i="62"/>
  <c r="U67" i="62"/>
  <c r="U76" i="62"/>
  <c r="U81" i="62"/>
  <c r="U81" i="52" s="1"/>
  <c r="U68" i="62"/>
  <c r="U68" i="52" s="1"/>
  <c r="U71" i="62"/>
  <c r="U77" i="62"/>
  <c r="U77" i="52" s="1"/>
  <c r="U80" i="62"/>
  <c r="U80" i="52" s="1"/>
  <c r="T91" i="55"/>
  <c r="T83" i="55"/>
  <c r="T83" i="34" s="1"/>
  <c r="T89" i="55"/>
  <c r="T89" i="34" s="1"/>
  <c r="T81" i="55"/>
  <c r="T81" i="34" s="1"/>
  <c r="T73" i="55"/>
  <c r="T84" i="55"/>
  <c r="T84" i="34" s="1"/>
  <c r="T76" i="55"/>
  <c r="T87" i="55"/>
  <c r="T87" i="34" s="1"/>
  <c r="T85" i="55"/>
  <c r="T77" i="55"/>
  <c r="T77" i="34" s="1"/>
  <c r="T79" i="55"/>
  <c r="T74" i="55"/>
  <c r="T74" i="34" s="1"/>
  <c r="T72" i="55"/>
  <c r="T72" i="34" s="1"/>
  <c r="T82" i="55"/>
  <c r="T75" i="55"/>
  <c r="T75" i="34" s="1"/>
  <c r="T90" i="55"/>
  <c r="T90" i="34" s="1"/>
  <c r="T88" i="55"/>
  <c r="T86" i="55"/>
  <c r="T86" i="34" s="1"/>
  <c r="T80" i="55"/>
  <c r="T80" i="34" s="1"/>
  <c r="T78" i="55"/>
  <c r="T78" i="34" s="1"/>
  <c r="T102" i="57"/>
  <c r="T103" i="57"/>
  <c r="T100" i="57"/>
  <c r="T101" i="57"/>
  <c r="T99" i="57"/>
  <c r="T103" i="59"/>
  <c r="T103" i="49" s="1"/>
  <c r="T101" i="59"/>
  <c r="T101" i="49" s="1"/>
  <c r="T102" i="59"/>
  <c r="T102" i="49" s="1"/>
  <c r="T100" i="59"/>
  <c r="T100" i="49" s="1"/>
  <c r="T99" i="59"/>
  <c r="T99" i="49" s="1"/>
  <c r="L91" i="55"/>
  <c r="L83" i="55"/>
  <c r="L83" i="34" s="1"/>
  <c r="L89" i="55"/>
  <c r="L89" i="34" s="1"/>
  <c r="L81" i="55"/>
  <c r="L81" i="34" s="1"/>
  <c r="L73" i="55"/>
  <c r="L84" i="55"/>
  <c r="L84" i="34" s="1"/>
  <c r="L76" i="55"/>
  <c r="L87" i="55"/>
  <c r="L87" i="34" s="1"/>
  <c r="L85" i="55"/>
  <c r="L77" i="55"/>
  <c r="L77" i="34" s="1"/>
  <c r="L74" i="55"/>
  <c r="L74" i="34" s="1"/>
  <c r="L82" i="55"/>
  <c r="L90" i="55"/>
  <c r="L90" i="34" s="1"/>
  <c r="L88" i="55"/>
  <c r="L86" i="55"/>
  <c r="L86" i="34" s="1"/>
  <c r="L72" i="55"/>
  <c r="L72" i="34" s="1"/>
  <c r="L80" i="55"/>
  <c r="L80" i="34" s="1"/>
  <c r="L75" i="55"/>
  <c r="L75" i="34" s="1"/>
  <c r="L78" i="55"/>
  <c r="L78" i="34" s="1"/>
  <c r="L79" i="55"/>
  <c r="L103" i="59"/>
  <c r="L103" i="49" s="1"/>
  <c r="L101" i="59"/>
  <c r="L101" i="49" s="1"/>
  <c r="L99" i="59"/>
  <c r="L99" i="49" s="1"/>
  <c r="L102" i="59"/>
  <c r="L102" i="49" s="1"/>
  <c r="L100" i="59"/>
  <c r="L100" i="49" s="1"/>
  <c r="S88" i="55"/>
  <c r="S80" i="55"/>
  <c r="S80" i="34" s="1"/>
  <c r="S86" i="55"/>
  <c r="S86" i="34" s="1"/>
  <c r="S78" i="55"/>
  <c r="S78" i="34" s="1"/>
  <c r="S89" i="55"/>
  <c r="S89" i="34" s="1"/>
  <c r="S81" i="55"/>
  <c r="S81" i="34" s="1"/>
  <c r="S73" i="55"/>
  <c r="S84" i="55"/>
  <c r="S84" i="34" s="1"/>
  <c r="S90" i="55"/>
  <c r="S90" i="34" s="1"/>
  <c r="S82" i="55"/>
  <c r="S74" i="55"/>
  <c r="S74" i="34" s="1"/>
  <c r="S91" i="55"/>
  <c r="S76" i="55"/>
  <c r="S79" i="55"/>
  <c r="S77" i="55"/>
  <c r="S77" i="34" s="1"/>
  <c r="S72" i="55"/>
  <c r="S72" i="34" s="1"/>
  <c r="S87" i="55"/>
  <c r="S87" i="34" s="1"/>
  <c r="S85" i="55"/>
  <c r="S83" i="55"/>
  <c r="S83" i="34" s="1"/>
  <c r="S75" i="55"/>
  <c r="S75" i="34" s="1"/>
  <c r="S99" i="57"/>
  <c r="S103" i="57"/>
  <c r="S102" i="57"/>
  <c r="S101" i="57"/>
  <c r="S100" i="57"/>
  <c r="S86" i="61"/>
  <c r="S86" i="51" s="1"/>
  <c r="S78" i="61"/>
  <c r="S78" i="51" s="1"/>
  <c r="S87" i="61"/>
  <c r="S79" i="61"/>
  <c r="S91" i="61"/>
  <c r="S82" i="61"/>
  <c r="S81" i="61"/>
  <c r="S81" i="51" s="1"/>
  <c r="S80" i="61"/>
  <c r="S80" i="51" s="1"/>
  <c r="S77" i="61"/>
  <c r="S77" i="51" s="1"/>
  <c r="S73" i="61"/>
  <c r="S71" i="61"/>
  <c r="S69" i="61"/>
  <c r="S69" i="51" s="1"/>
  <c r="S88" i="61"/>
  <c r="S83" i="61"/>
  <c r="S83" i="51" s="1"/>
  <c r="S74" i="61"/>
  <c r="S74" i="51" s="1"/>
  <c r="S72" i="61"/>
  <c r="S72" i="51" s="1"/>
  <c r="S75" i="61"/>
  <c r="S75" i="51" s="1"/>
  <c r="S70" i="61"/>
  <c r="S84" i="61"/>
  <c r="S67" i="61"/>
  <c r="S90" i="61"/>
  <c r="S90" i="51" s="1"/>
  <c r="S85" i="61"/>
  <c r="S68" i="61"/>
  <c r="S68" i="51" s="1"/>
  <c r="S76" i="61"/>
  <c r="S89" i="61"/>
  <c r="S89" i="51" s="1"/>
  <c r="S89" i="62"/>
  <c r="S89" i="52" s="1"/>
  <c r="S81" i="62"/>
  <c r="S81" i="52" s="1"/>
  <c r="S85" i="62"/>
  <c r="S91" i="62"/>
  <c r="S90" i="62"/>
  <c r="S90" i="52" s="1"/>
  <c r="S72" i="62"/>
  <c r="S72" i="52" s="1"/>
  <c r="S75" i="62"/>
  <c r="S75" i="52" s="1"/>
  <c r="S67" i="62"/>
  <c r="S84" i="62"/>
  <c r="S84" i="52" s="1"/>
  <c r="S83" i="62"/>
  <c r="S82" i="62"/>
  <c r="S76" i="62"/>
  <c r="S68" i="62"/>
  <c r="S68" i="52" s="1"/>
  <c r="S87" i="62"/>
  <c r="S87" i="52" s="1"/>
  <c r="S80" i="62"/>
  <c r="S80" i="52" s="1"/>
  <c r="S74" i="62"/>
  <c r="S74" i="52" s="1"/>
  <c r="S77" i="62"/>
  <c r="S77" i="52" s="1"/>
  <c r="S88" i="62"/>
  <c r="S79" i="62"/>
  <c r="S69" i="62"/>
  <c r="S69" i="52" s="1"/>
  <c r="S78" i="62"/>
  <c r="S78" i="52" s="1"/>
  <c r="S70" i="62"/>
  <c r="S73" i="62"/>
  <c r="S86" i="62"/>
  <c r="S86" i="52" s="1"/>
  <c r="S71" i="62"/>
  <c r="S71" i="52" s="1"/>
  <c r="K88" i="55"/>
  <c r="K80" i="55"/>
  <c r="K80" i="34" s="1"/>
  <c r="K86" i="55"/>
  <c r="K86" i="34" s="1"/>
  <c r="K78" i="55"/>
  <c r="K78" i="34" s="1"/>
  <c r="K89" i="55"/>
  <c r="K89" i="34" s="1"/>
  <c r="K81" i="55"/>
  <c r="K81" i="34" s="1"/>
  <c r="K73" i="55"/>
  <c r="K84" i="55"/>
  <c r="K84" i="34" s="1"/>
  <c r="K90" i="55"/>
  <c r="K90" i="34" s="1"/>
  <c r="K82" i="55"/>
  <c r="K74" i="55"/>
  <c r="K74" i="34" s="1"/>
  <c r="K77" i="55"/>
  <c r="K77" i="34" s="1"/>
  <c r="K87" i="55"/>
  <c r="K87" i="34" s="1"/>
  <c r="K85" i="55"/>
  <c r="K83" i="55"/>
  <c r="K83" i="34" s="1"/>
  <c r="K91" i="55"/>
  <c r="K72" i="55"/>
  <c r="K72" i="34" s="1"/>
  <c r="K75" i="55"/>
  <c r="K75" i="34" s="1"/>
  <c r="K76" i="55"/>
  <c r="K79" i="55"/>
  <c r="K99" i="57"/>
  <c r="K103" i="57"/>
  <c r="K100" i="57"/>
  <c r="K101" i="57"/>
  <c r="K102" i="57"/>
  <c r="K113" i="58"/>
  <c r="K114" i="58"/>
  <c r="K112" i="58"/>
  <c r="K116" i="58"/>
  <c r="K115" i="58"/>
  <c r="K89" i="62"/>
  <c r="K89" i="52" s="1"/>
  <c r="K81" i="62"/>
  <c r="K81" i="52" s="1"/>
  <c r="K85" i="62"/>
  <c r="K72" i="62"/>
  <c r="K72" i="52" s="1"/>
  <c r="K80" i="62"/>
  <c r="K80" i="52" s="1"/>
  <c r="K79" i="62"/>
  <c r="K63" i="52" s="1"/>
  <c r="K75" i="62"/>
  <c r="K75" i="52" s="1"/>
  <c r="K67" i="62"/>
  <c r="K88" i="62"/>
  <c r="K87" i="62"/>
  <c r="K87" i="52" s="1"/>
  <c r="K86" i="62"/>
  <c r="K86" i="52" s="1"/>
  <c r="K91" i="62"/>
  <c r="K90" i="62"/>
  <c r="K90" i="52" s="1"/>
  <c r="K76" i="62"/>
  <c r="K68" i="62"/>
  <c r="K68" i="52" s="1"/>
  <c r="K82" i="62"/>
  <c r="K78" i="62"/>
  <c r="K78" i="52" s="1"/>
  <c r="K70" i="62"/>
  <c r="K73" i="62"/>
  <c r="K84" i="62"/>
  <c r="K84" i="52" s="1"/>
  <c r="K71" i="62"/>
  <c r="K71" i="52" s="1"/>
  <c r="K74" i="62"/>
  <c r="K83" i="62"/>
  <c r="K83" i="52" s="1"/>
  <c r="K77" i="62"/>
  <c r="K77" i="52" s="1"/>
  <c r="K69" i="62"/>
  <c r="K69" i="52" s="1"/>
  <c r="R101" i="62"/>
  <c r="R101" i="52" s="1"/>
  <c r="R100" i="62"/>
  <c r="R100" i="52" s="1"/>
  <c r="R99" i="62"/>
  <c r="R99" i="52" s="1"/>
  <c r="R102" i="62"/>
  <c r="R102" i="52" s="1"/>
  <c r="R103" i="62"/>
  <c r="W116" i="62"/>
  <c r="W116" i="52" s="1"/>
  <c r="W114" i="62"/>
  <c r="W114" i="52" s="1"/>
  <c r="W112" i="62"/>
  <c r="W115" i="62"/>
  <c r="W115" i="52" s="1"/>
  <c r="W113" i="62"/>
  <c r="W113" i="52" s="1"/>
  <c r="O102" i="59"/>
  <c r="O102" i="49" s="1"/>
  <c r="O103" i="59"/>
  <c r="O103" i="49" s="1"/>
  <c r="O99" i="59"/>
  <c r="O100" i="59"/>
  <c r="O100" i="49" s="1"/>
  <c r="O101" i="59"/>
  <c r="V101" i="59"/>
  <c r="V101" i="49" s="1"/>
  <c r="V99" i="59"/>
  <c r="V99" i="49" s="1"/>
  <c r="V102" i="59"/>
  <c r="V102" i="49" s="1"/>
  <c r="V103" i="59"/>
  <c r="V103" i="49" s="1"/>
  <c r="V100" i="59"/>
  <c r="V100" i="49" s="1"/>
  <c r="J88" i="60"/>
  <c r="J80" i="60"/>
  <c r="J80" i="50" s="1"/>
  <c r="J72" i="60"/>
  <c r="J72" i="50" s="1"/>
  <c r="J91" i="60"/>
  <c r="J83" i="60"/>
  <c r="J83" i="50" s="1"/>
  <c r="J75" i="60"/>
  <c r="J75" i="50" s="1"/>
  <c r="J86" i="60"/>
  <c r="J86" i="50" s="1"/>
  <c r="J78" i="60"/>
  <c r="J78" i="50" s="1"/>
  <c r="J70" i="60"/>
  <c r="J82" i="60"/>
  <c r="J77" i="60"/>
  <c r="J77" i="50" s="1"/>
  <c r="J73" i="60"/>
  <c r="J71" i="60"/>
  <c r="J71" i="50" s="1"/>
  <c r="J69" i="60"/>
  <c r="J69" i="50" s="1"/>
  <c r="J89" i="60"/>
  <c r="J89" i="50" s="1"/>
  <c r="J74" i="60"/>
  <c r="J74" i="50" s="1"/>
  <c r="J90" i="60"/>
  <c r="J87" i="60"/>
  <c r="J87" i="50" s="1"/>
  <c r="J84" i="60"/>
  <c r="J84" i="50" s="1"/>
  <c r="J81" i="60"/>
  <c r="J81" i="50" s="1"/>
  <c r="J76" i="60"/>
  <c r="J68" i="60"/>
  <c r="J68" i="50" s="1"/>
  <c r="J67" i="60"/>
  <c r="J85" i="60"/>
  <c r="J79" i="60"/>
  <c r="J63" i="50" s="1"/>
  <c r="J115" i="62"/>
  <c r="J115" i="52" s="1"/>
  <c r="J113" i="62"/>
  <c r="J113" i="52" s="1"/>
  <c r="J114" i="62"/>
  <c r="J114" i="52" s="1"/>
  <c r="J116" i="62"/>
  <c r="J116" i="52" s="1"/>
  <c r="J112" i="62"/>
  <c r="N85" i="58"/>
  <c r="N77" i="58"/>
  <c r="N91" i="58"/>
  <c r="N86" i="58"/>
  <c r="N78" i="58"/>
  <c r="N76" i="58"/>
  <c r="N75" i="58"/>
  <c r="N70" i="58"/>
  <c r="N87" i="58"/>
  <c r="N81" i="58"/>
  <c r="N80" i="58"/>
  <c r="N79" i="58"/>
  <c r="N90" i="58"/>
  <c r="N84" i="58"/>
  <c r="N83" i="58"/>
  <c r="N82" i="58"/>
  <c r="N68" i="58"/>
  <c r="N71" i="58"/>
  <c r="N69" i="58"/>
  <c r="N72" i="58"/>
  <c r="N74" i="58"/>
  <c r="N73" i="58"/>
  <c r="N67" i="58"/>
  <c r="N89" i="58"/>
  <c r="N88" i="58"/>
  <c r="N90" i="62"/>
  <c r="N90" i="52" s="1"/>
  <c r="N82" i="62"/>
  <c r="N86" i="62"/>
  <c r="N86" i="52" s="1"/>
  <c r="N85" i="62"/>
  <c r="N84" i="62"/>
  <c r="N84" i="52" s="1"/>
  <c r="N83" i="62"/>
  <c r="N83" i="52" s="1"/>
  <c r="N73" i="62"/>
  <c r="N89" i="62"/>
  <c r="N89" i="52" s="1"/>
  <c r="N88" i="62"/>
  <c r="N87" i="62"/>
  <c r="N76" i="62"/>
  <c r="N68" i="62"/>
  <c r="N68" i="52" s="1"/>
  <c r="N77" i="62"/>
  <c r="N77" i="52" s="1"/>
  <c r="N69" i="62"/>
  <c r="N69" i="52" s="1"/>
  <c r="N70" i="62"/>
  <c r="N81" i="62"/>
  <c r="N81" i="52" s="1"/>
  <c r="N91" i="62"/>
  <c r="N71" i="62"/>
  <c r="N80" i="62"/>
  <c r="N80" i="52" s="1"/>
  <c r="N74" i="62"/>
  <c r="N74" i="52" s="1"/>
  <c r="N79" i="62"/>
  <c r="N72" i="62"/>
  <c r="N72" i="52" s="1"/>
  <c r="N75" i="62"/>
  <c r="N75" i="52" s="1"/>
  <c r="N78" i="62"/>
  <c r="N78" i="52" s="1"/>
  <c r="N67" i="62"/>
  <c r="L114" i="55"/>
  <c r="L114" i="34" s="1"/>
  <c r="L113" i="55"/>
  <c r="L113" i="34" s="1"/>
  <c r="L116" i="55"/>
  <c r="L116" i="34" s="1"/>
  <c r="L115" i="55"/>
  <c r="V89" i="56"/>
  <c r="V81" i="56"/>
  <c r="V84" i="56"/>
  <c r="V85" i="56"/>
  <c r="V87" i="56"/>
  <c r="V90" i="56"/>
  <c r="V82" i="56"/>
  <c r="V88" i="56"/>
  <c r="V91" i="56"/>
  <c r="V80" i="56"/>
  <c r="V86" i="56"/>
  <c r="V83" i="56"/>
  <c r="Y90" i="56"/>
  <c r="Y82" i="56"/>
  <c r="Y85" i="56"/>
  <c r="Y86" i="56"/>
  <c r="Y91" i="56"/>
  <c r="Y80" i="56"/>
  <c r="Y83" i="56"/>
  <c r="Y89" i="56"/>
  <c r="Y84" i="56"/>
  <c r="Y88" i="56"/>
  <c r="Y81" i="56"/>
  <c r="Y87" i="56"/>
  <c r="H102" i="57"/>
  <c r="H101" i="57"/>
  <c r="H100" i="57"/>
  <c r="H99" i="57"/>
  <c r="H103" i="57"/>
  <c r="H99" i="58"/>
  <c r="H101" i="58"/>
  <c r="H102" i="58"/>
  <c r="H103" i="58"/>
  <c r="H100" i="58"/>
  <c r="H115" i="62"/>
  <c r="H115" i="52" s="1"/>
  <c r="H113" i="62"/>
  <c r="H113" i="52" s="1"/>
  <c r="H114" i="62"/>
  <c r="H114" i="52" s="1"/>
  <c r="H112" i="62"/>
  <c r="H116" i="62"/>
  <c r="H116" i="52" s="1"/>
  <c r="X115" i="59"/>
  <c r="X115" i="49" s="1"/>
  <c r="X113" i="59"/>
  <c r="X113" i="49" s="1"/>
  <c r="X116" i="59"/>
  <c r="X116" i="49" s="1"/>
  <c r="X112" i="59"/>
  <c r="X114" i="59"/>
  <c r="X114" i="49" s="1"/>
  <c r="X100" i="60"/>
  <c r="X100" i="50" s="1"/>
  <c r="X103" i="60"/>
  <c r="X103" i="50" s="1"/>
  <c r="X101" i="60"/>
  <c r="X101" i="50" s="1"/>
  <c r="X99" i="60"/>
  <c r="X99" i="50" s="1"/>
  <c r="X102" i="60"/>
  <c r="X102" i="50" s="1"/>
  <c r="X85" i="61"/>
  <c r="X91" i="61"/>
  <c r="X86" i="61"/>
  <c r="X86" i="51" s="1"/>
  <c r="X78" i="61"/>
  <c r="X78" i="51" s="1"/>
  <c r="X72" i="61"/>
  <c r="X72" i="51" s="1"/>
  <c r="X88" i="61"/>
  <c r="X70" i="61"/>
  <c r="X81" i="61"/>
  <c r="X81" i="51" s="1"/>
  <c r="X80" i="61"/>
  <c r="X80" i="51" s="1"/>
  <c r="X79" i="61"/>
  <c r="X77" i="61"/>
  <c r="X77" i="51" s="1"/>
  <c r="X68" i="61"/>
  <c r="X68" i="51" s="1"/>
  <c r="X90" i="61"/>
  <c r="X90" i="51" s="1"/>
  <c r="X75" i="61"/>
  <c r="X75" i="51" s="1"/>
  <c r="X73" i="61"/>
  <c r="X84" i="61"/>
  <c r="X84" i="51" s="1"/>
  <c r="X83" i="61"/>
  <c r="X83" i="51" s="1"/>
  <c r="X74" i="61"/>
  <c r="X74" i="51" s="1"/>
  <c r="X87" i="61"/>
  <c r="X87" i="51" s="1"/>
  <c r="X76" i="61"/>
  <c r="X71" i="61"/>
  <c r="X71" i="51" s="1"/>
  <c r="X89" i="61"/>
  <c r="X89" i="51" s="1"/>
  <c r="X82" i="61"/>
  <c r="X69" i="61"/>
  <c r="X69" i="51" s="1"/>
  <c r="X67" i="61"/>
  <c r="I103" i="55"/>
  <c r="I101" i="55"/>
  <c r="I101" i="34" s="1"/>
  <c r="I100" i="55"/>
  <c r="I102" i="55"/>
  <c r="I102" i="34" s="1"/>
  <c r="I116" i="59"/>
  <c r="I116" i="49" s="1"/>
  <c r="I112" i="59"/>
  <c r="I115" i="59"/>
  <c r="I115" i="49" s="1"/>
  <c r="I113" i="59"/>
  <c r="I113" i="49" s="1"/>
  <c r="I114" i="59"/>
  <c r="I114" i="49" s="1"/>
  <c r="P114" i="55"/>
  <c r="P114" i="34" s="1"/>
  <c r="P116" i="55"/>
  <c r="P116" i="34" s="1"/>
  <c r="P115" i="55"/>
  <c r="P113" i="55"/>
  <c r="P113" i="34" s="1"/>
  <c r="P91" i="58"/>
  <c r="P83" i="58"/>
  <c r="P75" i="58"/>
  <c r="P89" i="58"/>
  <c r="P84" i="58"/>
  <c r="P76" i="58"/>
  <c r="P86" i="58"/>
  <c r="P90" i="58"/>
  <c r="P82" i="58"/>
  <c r="P81" i="58"/>
  <c r="P80" i="58"/>
  <c r="P68" i="58"/>
  <c r="P85" i="58"/>
  <c r="P74" i="58"/>
  <c r="P88" i="58"/>
  <c r="P69" i="58"/>
  <c r="P87" i="58"/>
  <c r="P72" i="58"/>
  <c r="P77" i="58"/>
  <c r="P67" i="58"/>
  <c r="P78" i="58"/>
  <c r="P71" i="58"/>
  <c r="P79" i="58"/>
  <c r="P70" i="58"/>
  <c r="P73" i="58"/>
  <c r="P113" i="60"/>
  <c r="P113" i="50" s="1"/>
  <c r="P116" i="60"/>
  <c r="P116" i="50" s="1"/>
  <c r="P115" i="60"/>
  <c r="P115" i="50" s="1"/>
  <c r="P112" i="60"/>
  <c r="P114" i="60"/>
  <c r="P114" i="50" s="1"/>
  <c r="R89" i="57"/>
  <c r="R81" i="57"/>
  <c r="R73" i="57"/>
  <c r="R85" i="57"/>
  <c r="R77" i="57"/>
  <c r="R69" i="57"/>
  <c r="R91" i="57"/>
  <c r="R90" i="57"/>
  <c r="R72" i="57"/>
  <c r="R71" i="57"/>
  <c r="R70" i="57"/>
  <c r="R84" i="57"/>
  <c r="R75" i="57"/>
  <c r="R83" i="57"/>
  <c r="R74" i="57"/>
  <c r="R87" i="57"/>
  <c r="R78" i="57"/>
  <c r="R68" i="57"/>
  <c r="R67" i="57"/>
  <c r="R88" i="57"/>
  <c r="R80" i="57"/>
  <c r="R76" i="57"/>
  <c r="R82" i="57"/>
  <c r="R79" i="57"/>
  <c r="R86" i="57"/>
  <c r="R86" i="62"/>
  <c r="R86" i="52" s="1"/>
  <c r="R78" i="62"/>
  <c r="R78" i="52" s="1"/>
  <c r="R90" i="62"/>
  <c r="R90" i="52" s="1"/>
  <c r="R82" i="62"/>
  <c r="R89" i="62"/>
  <c r="R89" i="52" s="1"/>
  <c r="R88" i="62"/>
  <c r="R87" i="62"/>
  <c r="R87" i="52" s="1"/>
  <c r="R77" i="62"/>
  <c r="R77" i="52" s="1"/>
  <c r="R69" i="62"/>
  <c r="R69" i="52" s="1"/>
  <c r="R72" i="62"/>
  <c r="R72" i="52" s="1"/>
  <c r="R81" i="62"/>
  <c r="R81" i="52" s="1"/>
  <c r="R80" i="62"/>
  <c r="R80" i="52" s="1"/>
  <c r="R79" i="62"/>
  <c r="R73" i="62"/>
  <c r="R71" i="62"/>
  <c r="R71" i="52" s="1"/>
  <c r="R91" i="62"/>
  <c r="R74" i="62"/>
  <c r="R74" i="52" s="1"/>
  <c r="R84" i="62"/>
  <c r="R84" i="52" s="1"/>
  <c r="R83" i="62"/>
  <c r="R83" i="52" s="1"/>
  <c r="R75" i="62"/>
  <c r="R75" i="52" s="1"/>
  <c r="R85" i="62"/>
  <c r="R67" i="62"/>
  <c r="R70" i="62"/>
  <c r="R76" i="62"/>
  <c r="R68" i="62"/>
  <c r="R68" i="52" s="1"/>
  <c r="W84" i="55"/>
  <c r="W84" i="34" s="1"/>
  <c r="W90" i="55"/>
  <c r="W90" i="34" s="1"/>
  <c r="W82" i="55"/>
  <c r="W74" i="55"/>
  <c r="W74" i="34" s="1"/>
  <c r="W85" i="55"/>
  <c r="W77" i="55"/>
  <c r="W77" i="34" s="1"/>
  <c r="W69" i="55"/>
  <c r="W88" i="55"/>
  <c r="W80" i="55"/>
  <c r="W80" i="34" s="1"/>
  <c r="W86" i="55"/>
  <c r="W86" i="34" s="1"/>
  <c r="W78" i="55"/>
  <c r="W78" i="34" s="1"/>
  <c r="W70" i="55"/>
  <c r="W79" i="55"/>
  <c r="W71" i="55"/>
  <c r="W71" i="34" s="1"/>
  <c r="W72" i="55"/>
  <c r="W72" i="34" s="1"/>
  <c r="W75" i="55"/>
  <c r="W75" i="34" s="1"/>
  <c r="W83" i="55"/>
  <c r="W83" i="34" s="1"/>
  <c r="W91" i="55"/>
  <c r="W89" i="55"/>
  <c r="W89" i="34" s="1"/>
  <c r="W87" i="55"/>
  <c r="W87" i="34" s="1"/>
  <c r="W81" i="55"/>
  <c r="W81" i="34" s="1"/>
  <c r="W73" i="55"/>
  <c r="W76" i="55"/>
  <c r="W68" i="55"/>
  <c r="W68" i="34" s="1"/>
  <c r="W113" i="60"/>
  <c r="W113" i="50" s="1"/>
  <c r="W116" i="60"/>
  <c r="W116" i="50" s="1"/>
  <c r="W114" i="60"/>
  <c r="W114" i="50" s="1"/>
  <c r="W112" i="60"/>
  <c r="W115" i="60"/>
  <c r="W115" i="50" s="1"/>
  <c r="W112" i="59"/>
  <c r="W113" i="59"/>
  <c r="W113" i="49" s="1"/>
  <c r="W115" i="59"/>
  <c r="W115" i="49" s="1"/>
  <c r="W114" i="59"/>
  <c r="W114" i="49" s="1"/>
  <c r="W116" i="59"/>
  <c r="W116" i="49" s="1"/>
  <c r="O115" i="55"/>
  <c r="O114" i="55"/>
  <c r="O114" i="34" s="1"/>
  <c r="O113" i="55"/>
  <c r="O113" i="34" s="1"/>
  <c r="O116" i="55"/>
  <c r="O116" i="34" s="1"/>
  <c r="V100" i="57"/>
  <c r="V103" i="57"/>
  <c r="V102" i="57"/>
  <c r="V101" i="57"/>
  <c r="V99" i="57"/>
  <c r="V89" i="55"/>
  <c r="V89" i="34" s="1"/>
  <c r="V81" i="55"/>
  <c r="V81" i="34" s="1"/>
  <c r="V87" i="55"/>
  <c r="V87" i="34" s="1"/>
  <c r="V79" i="55"/>
  <c r="V71" i="55"/>
  <c r="V71" i="34" s="1"/>
  <c r="V90" i="55"/>
  <c r="V90" i="34" s="1"/>
  <c r="V82" i="55"/>
  <c r="V74" i="55"/>
  <c r="V74" i="34" s="1"/>
  <c r="V85" i="55"/>
  <c r="V91" i="55"/>
  <c r="V83" i="55"/>
  <c r="V83" i="34" s="1"/>
  <c r="V75" i="55"/>
  <c r="V75" i="34" s="1"/>
  <c r="V76" i="55"/>
  <c r="V68" i="55"/>
  <c r="V68" i="34" s="1"/>
  <c r="V77" i="55"/>
  <c r="V77" i="34" s="1"/>
  <c r="V69" i="55"/>
  <c r="V72" i="55"/>
  <c r="V72" i="34" s="1"/>
  <c r="V78" i="55"/>
  <c r="V78" i="34" s="1"/>
  <c r="V88" i="55"/>
  <c r="V86" i="55"/>
  <c r="V86" i="34" s="1"/>
  <c r="V84" i="55"/>
  <c r="V84" i="34" s="1"/>
  <c r="V80" i="55"/>
  <c r="V80" i="34" s="1"/>
  <c r="V70" i="55"/>
  <c r="V73" i="55"/>
  <c r="V100" i="58"/>
  <c r="V103" i="58"/>
  <c r="V101" i="58"/>
  <c r="V99" i="58"/>
  <c r="V102" i="58"/>
  <c r="V84" i="60"/>
  <c r="V84" i="50" s="1"/>
  <c r="V76" i="60"/>
  <c r="V68" i="60"/>
  <c r="V68" i="50" s="1"/>
  <c r="V87" i="60"/>
  <c r="V87" i="50" s="1"/>
  <c r="V79" i="60"/>
  <c r="V90" i="60"/>
  <c r="V90" i="50" s="1"/>
  <c r="V82" i="60"/>
  <c r="V74" i="60"/>
  <c r="V74" i="50" s="1"/>
  <c r="V85" i="60"/>
  <c r="V69" i="60"/>
  <c r="V69" i="50" s="1"/>
  <c r="V67" i="60"/>
  <c r="V91" i="60"/>
  <c r="V80" i="60"/>
  <c r="V80" i="50" s="1"/>
  <c r="V73" i="60"/>
  <c r="V83" i="60"/>
  <c r="V83" i="50" s="1"/>
  <c r="V71" i="60"/>
  <c r="V71" i="50" s="1"/>
  <c r="V78" i="60"/>
  <c r="V78" i="50" s="1"/>
  <c r="V72" i="60"/>
  <c r="V72" i="50" s="1"/>
  <c r="V88" i="60"/>
  <c r="V75" i="60"/>
  <c r="V75" i="50" s="1"/>
  <c r="V86" i="60"/>
  <c r="V86" i="50" s="1"/>
  <c r="V89" i="60"/>
  <c r="V70" i="60"/>
  <c r="V81" i="60"/>
  <c r="V81" i="50" s="1"/>
  <c r="V77" i="60"/>
  <c r="V77" i="50" s="1"/>
  <c r="G112" i="59"/>
  <c r="G113" i="59"/>
  <c r="G113" i="49" s="1"/>
  <c r="G114" i="59"/>
  <c r="G114" i="49" s="1"/>
  <c r="G116" i="59"/>
  <c r="G116" i="49" s="1"/>
  <c r="G115" i="59"/>
  <c r="M115" i="61"/>
  <c r="M115" i="51" s="1"/>
  <c r="M113" i="61"/>
  <c r="M113" i="51" s="1"/>
  <c r="M116" i="61"/>
  <c r="M116" i="51" s="1"/>
  <c r="M112" i="61"/>
  <c r="M114" i="61"/>
  <c r="M114" i="51" s="1"/>
  <c r="M99" i="61"/>
  <c r="M99" i="51" s="1"/>
  <c r="M100" i="61"/>
  <c r="M100" i="51" s="1"/>
  <c r="M101" i="61"/>
  <c r="M101" i="51" s="1"/>
  <c r="M103" i="61"/>
  <c r="M103" i="51" s="1"/>
  <c r="M102" i="61"/>
  <c r="M102" i="51" s="1"/>
  <c r="J112" i="57"/>
  <c r="J116" i="57"/>
  <c r="J115" i="57"/>
  <c r="J114" i="57"/>
  <c r="J113" i="57"/>
  <c r="J102" i="58"/>
  <c r="J103" i="58"/>
  <c r="J101" i="58"/>
  <c r="J99" i="58"/>
  <c r="J100" i="58"/>
  <c r="J113" i="59"/>
  <c r="J113" i="49" s="1"/>
  <c r="J114" i="59"/>
  <c r="J114" i="49" s="1"/>
  <c r="J112" i="59"/>
  <c r="J115" i="59"/>
  <c r="J116" i="59"/>
  <c r="J116" i="49" s="1"/>
  <c r="J114" i="61"/>
  <c r="J114" i="51" s="1"/>
  <c r="J112" i="61"/>
  <c r="J115" i="61"/>
  <c r="J115" i="51" s="1"/>
  <c r="J116" i="61"/>
  <c r="J116" i="51" s="1"/>
  <c r="J113" i="61"/>
  <c r="J113" i="51" s="1"/>
  <c r="J99" i="61"/>
  <c r="J99" i="51" s="1"/>
  <c r="J102" i="61"/>
  <c r="J102" i="51" s="1"/>
  <c r="J103" i="61"/>
  <c r="J103" i="51" s="1"/>
  <c r="J101" i="61"/>
  <c r="J101" i="51" s="1"/>
  <c r="J100" i="61"/>
  <c r="J100" i="51" s="1"/>
  <c r="N100" i="58"/>
  <c r="N101" i="58"/>
  <c r="N102" i="58"/>
  <c r="N103" i="58"/>
  <c r="N99" i="58"/>
  <c r="N84" i="60"/>
  <c r="N84" i="50" s="1"/>
  <c r="N76" i="60"/>
  <c r="N68" i="60"/>
  <c r="N68" i="50" s="1"/>
  <c r="N87" i="60"/>
  <c r="N87" i="50" s="1"/>
  <c r="N79" i="60"/>
  <c r="N90" i="60"/>
  <c r="N90" i="50" s="1"/>
  <c r="N82" i="60"/>
  <c r="N74" i="60"/>
  <c r="N83" i="60"/>
  <c r="N83" i="50" s="1"/>
  <c r="N73" i="60"/>
  <c r="N89" i="60"/>
  <c r="N89" i="50" s="1"/>
  <c r="N78" i="60"/>
  <c r="N78" i="50" s="1"/>
  <c r="N81" i="60"/>
  <c r="N81" i="50" s="1"/>
  <c r="N91" i="60"/>
  <c r="N88" i="60"/>
  <c r="N85" i="60"/>
  <c r="N80" i="60"/>
  <c r="N80" i="50" s="1"/>
  <c r="N77" i="60"/>
  <c r="N77" i="50" s="1"/>
  <c r="N71" i="60"/>
  <c r="N71" i="50" s="1"/>
  <c r="N67" i="60"/>
  <c r="N70" i="60"/>
  <c r="N72" i="60"/>
  <c r="N72" i="50" s="1"/>
  <c r="N75" i="60"/>
  <c r="N75" i="50" s="1"/>
  <c r="N86" i="60"/>
  <c r="N86" i="50" s="1"/>
  <c r="N69" i="60"/>
  <c r="N69" i="50" s="1"/>
  <c r="U86" i="55"/>
  <c r="U86" i="34" s="1"/>
  <c r="U84" i="55"/>
  <c r="U84" i="34" s="1"/>
  <c r="U76" i="55"/>
  <c r="U68" i="55"/>
  <c r="U68" i="34" s="1"/>
  <c r="U87" i="55"/>
  <c r="U87" i="34" s="1"/>
  <c r="U79" i="55"/>
  <c r="U71" i="55"/>
  <c r="U71" i="34" s="1"/>
  <c r="U90" i="55"/>
  <c r="U90" i="34" s="1"/>
  <c r="U82" i="55"/>
  <c r="U88" i="55"/>
  <c r="U80" i="55"/>
  <c r="U80" i="34" s="1"/>
  <c r="U72" i="55"/>
  <c r="U72" i="34" s="1"/>
  <c r="U73" i="55"/>
  <c r="U74" i="55"/>
  <c r="U74" i="34" s="1"/>
  <c r="U69" i="55"/>
  <c r="U77" i="55"/>
  <c r="U77" i="34" s="1"/>
  <c r="U75" i="55"/>
  <c r="U75" i="34" s="1"/>
  <c r="U85" i="55"/>
  <c r="U83" i="55"/>
  <c r="U83" i="34" s="1"/>
  <c r="U78" i="55"/>
  <c r="U78" i="34" s="1"/>
  <c r="U91" i="55"/>
  <c r="U89" i="55"/>
  <c r="U89" i="34" s="1"/>
  <c r="U81" i="55"/>
  <c r="U81" i="34" s="1"/>
  <c r="U70" i="55"/>
  <c r="U91" i="59"/>
  <c r="U83" i="59"/>
  <c r="U83" i="49" s="1"/>
  <c r="U75" i="59"/>
  <c r="U75" i="49" s="1"/>
  <c r="U89" i="59"/>
  <c r="U89" i="49" s="1"/>
  <c r="U81" i="59"/>
  <c r="U81" i="49" s="1"/>
  <c r="U84" i="59"/>
  <c r="U84" i="49" s="1"/>
  <c r="U76" i="59"/>
  <c r="U88" i="59"/>
  <c r="U77" i="59"/>
  <c r="U77" i="49" s="1"/>
  <c r="U86" i="59"/>
  <c r="U86" i="49" s="1"/>
  <c r="U82" i="59"/>
  <c r="U90" i="59"/>
  <c r="U90" i="49" s="1"/>
  <c r="U68" i="59"/>
  <c r="U68" i="49" s="1"/>
  <c r="U71" i="59"/>
  <c r="U71" i="49" s="1"/>
  <c r="U87" i="59"/>
  <c r="U87" i="49" s="1"/>
  <c r="U78" i="59"/>
  <c r="U78" i="49" s="1"/>
  <c r="U72" i="59"/>
  <c r="U72" i="49" s="1"/>
  <c r="U74" i="59"/>
  <c r="U74" i="49" s="1"/>
  <c r="U67" i="59"/>
  <c r="U80" i="59"/>
  <c r="U80" i="49" s="1"/>
  <c r="U70" i="59"/>
  <c r="U69" i="59"/>
  <c r="U69" i="49" s="1"/>
  <c r="U79" i="59"/>
  <c r="U73" i="59"/>
  <c r="U85" i="59"/>
  <c r="U99" i="61"/>
  <c r="U99" i="51" s="1"/>
  <c r="U100" i="61"/>
  <c r="U100" i="51" s="1"/>
  <c r="U103" i="61"/>
  <c r="U103" i="51" s="1"/>
  <c r="U102" i="61"/>
  <c r="U102" i="51" s="1"/>
  <c r="U101" i="61"/>
  <c r="U116" i="62"/>
  <c r="U116" i="52" s="1"/>
  <c r="U114" i="62"/>
  <c r="U114" i="52" s="1"/>
  <c r="U113" i="62"/>
  <c r="U113" i="52" s="1"/>
  <c r="U112" i="62"/>
  <c r="U115" i="62"/>
  <c r="U115" i="52" s="1"/>
  <c r="T112" i="59"/>
  <c r="T114" i="59"/>
  <c r="T114" i="49" s="1"/>
  <c r="T115" i="59"/>
  <c r="T115" i="49" s="1"/>
  <c r="T116" i="59"/>
  <c r="T116" i="49" s="1"/>
  <c r="T113" i="59"/>
  <c r="T113" i="49" s="1"/>
  <c r="T99" i="62"/>
  <c r="T99" i="52" s="1"/>
  <c r="T103" i="62"/>
  <c r="T103" i="52" s="1"/>
  <c r="T102" i="62"/>
  <c r="T102" i="52" s="1"/>
  <c r="T100" i="62"/>
  <c r="T100" i="52" s="1"/>
  <c r="T101" i="62"/>
  <c r="T101" i="52" s="1"/>
  <c r="L87" i="57"/>
  <c r="L79" i="57"/>
  <c r="L71" i="57"/>
  <c r="L91" i="57"/>
  <c r="L83" i="57"/>
  <c r="L75" i="57"/>
  <c r="L74" i="57"/>
  <c r="L73" i="57"/>
  <c r="L72" i="57"/>
  <c r="L69" i="57"/>
  <c r="L82" i="57"/>
  <c r="L81" i="57"/>
  <c r="L80" i="57"/>
  <c r="L86" i="57"/>
  <c r="L85" i="57"/>
  <c r="L84" i="57"/>
  <c r="L77" i="57"/>
  <c r="L76" i="57"/>
  <c r="L88" i="57"/>
  <c r="L67" i="57"/>
  <c r="L90" i="57"/>
  <c r="L70" i="57"/>
  <c r="L89" i="57"/>
  <c r="L68" i="57"/>
  <c r="L78" i="57"/>
  <c r="L112" i="59"/>
  <c r="L113" i="59"/>
  <c r="L113" i="49" s="1"/>
  <c r="L115" i="59"/>
  <c r="L115" i="49" s="1"/>
  <c r="L116" i="59"/>
  <c r="L116" i="49" s="1"/>
  <c r="L114" i="59"/>
  <c r="L114" i="49" s="1"/>
  <c r="L99" i="62"/>
  <c r="L99" i="52" s="1"/>
  <c r="L103" i="62"/>
  <c r="L103" i="52" s="1"/>
  <c r="L101" i="62"/>
  <c r="L101" i="52" s="1"/>
  <c r="L102" i="62"/>
  <c r="L102" i="52" s="1"/>
  <c r="L100" i="62"/>
  <c r="L100" i="52" s="1"/>
  <c r="S85" i="59"/>
  <c r="S77" i="59"/>
  <c r="S77" i="49" s="1"/>
  <c r="S91" i="59"/>
  <c r="S83" i="59"/>
  <c r="S83" i="49" s="1"/>
  <c r="S86" i="59"/>
  <c r="S86" i="49" s="1"/>
  <c r="S78" i="59"/>
  <c r="S78" i="49" s="1"/>
  <c r="S82" i="59"/>
  <c r="S80" i="59"/>
  <c r="S80" i="49" s="1"/>
  <c r="S87" i="59"/>
  <c r="S87" i="49" s="1"/>
  <c r="S67" i="59"/>
  <c r="S70" i="59"/>
  <c r="S81" i="59"/>
  <c r="S81" i="49" s="1"/>
  <c r="S72" i="59"/>
  <c r="S72" i="49" s="1"/>
  <c r="S89" i="59"/>
  <c r="S88" i="59"/>
  <c r="S84" i="59"/>
  <c r="S84" i="49" s="1"/>
  <c r="S79" i="59"/>
  <c r="S75" i="59"/>
  <c r="S75" i="49" s="1"/>
  <c r="S76" i="59"/>
  <c r="S73" i="59"/>
  <c r="S73" i="49" s="1"/>
  <c r="S71" i="59"/>
  <c r="S71" i="49" s="1"/>
  <c r="S68" i="59"/>
  <c r="S68" i="49" s="1"/>
  <c r="S74" i="59"/>
  <c r="S74" i="49" s="1"/>
  <c r="S69" i="59"/>
  <c r="S69" i="49" s="1"/>
  <c r="S90" i="59"/>
  <c r="S90" i="49" s="1"/>
  <c r="S112" i="62"/>
  <c r="S116" i="62"/>
  <c r="S116" i="52" s="1"/>
  <c r="S114" i="62"/>
  <c r="S114" i="52" s="1"/>
  <c r="S115" i="62"/>
  <c r="S115" i="52" s="1"/>
  <c r="S113" i="62"/>
  <c r="S113" i="52" s="1"/>
  <c r="K112" i="62"/>
  <c r="K116" i="62"/>
  <c r="K116" i="52" s="1"/>
  <c r="K113" i="62"/>
  <c r="K113" i="52" s="1"/>
  <c r="K114" i="62"/>
  <c r="K114" i="52" s="1"/>
  <c r="K115" i="62"/>
  <c r="K115" i="52" s="1"/>
  <c r="H103" i="62"/>
  <c r="H103" i="52" s="1"/>
  <c r="H101" i="62"/>
  <c r="H101" i="52" s="1"/>
  <c r="H99" i="62"/>
  <c r="H100" i="62"/>
  <c r="H100" i="52" s="1"/>
  <c r="H102" i="62"/>
  <c r="H102" i="52" s="1"/>
  <c r="I86" i="58"/>
  <c r="I78" i="58"/>
  <c r="I87" i="58"/>
  <c r="I79" i="58"/>
  <c r="I82" i="58"/>
  <c r="I81" i="58"/>
  <c r="I80" i="58"/>
  <c r="I91" i="58"/>
  <c r="I71" i="58"/>
  <c r="I89" i="58"/>
  <c r="I69" i="58"/>
  <c r="I72" i="58"/>
  <c r="I73" i="58"/>
  <c r="I84" i="58"/>
  <c r="I90" i="58"/>
  <c r="I77" i="58"/>
  <c r="I68" i="58"/>
  <c r="I83" i="58"/>
  <c r="I75" i="58"/>
  <c r="I74" i="58"/>
  <c r="I76" i="58"/>
  <c r="I85" i="58"/>
  <c r="I88" i="58"/>
  <c r="I70" i="58"/>
  <c r="I67" i="58"/>
  <c r="N89" i="56"/>
  <c r="N81" i="56"/>
  <c r="N84" i="56"/>
  <c r="N85" i="56"/>
  <c r="N88" i="56"/>
  <c r="N91" i="56"/>
  <c r="N83" i="56"/>
  <c r="N86" i="56"/>
  <c r="N90" i="56"/>
  <c r="N82" i="56"/>
  <c r="N80" i="56"/>
  <c r="N87" i="56"/>
  <c r="X90" i="60"/>
  <c r="X90" i="50" s="1"/>
  <c r="X82" i="60"/>
  <c r="X74" i="60"/>
  <c r="X74" i="50" s="1"/>
  <c r="X85" i="60"/>
  <c r="X77" i="60"/>
  <c r="X77" i="50" s="1"/>
  <c r="X88" i="60"/>
  <c r="X80" i="60"/>
  <c r="X80" i="50" s="1"/>
  <c r="X72" i="60"/>
  <c r="X72" i="50" s="1"/>
  <c r="X91" i="60"/>
  <c r="X73" i="60"/>
  <c r="X71" i="60"/>
  <c r="X71" i="50" s="1"/>
  <c r="X86" i="60"/>
  <c r="X86" i="50" s="1"/>
  <c r="X75" i="60"/>
  <c r="X75" i="50" s="1"/>
  <c r="X89" i="60"/>
  <c r="X89" i="50" s="1"/>
  <c r="X78" i="60"/>
  <c r="X78" i="50" s="1"/>
  <c r="X87" i="60"/>
  <c r="X87" i="50" s="1"/>
  <c r="X83" i="60"/>
  <c r="X83" i="50" s="1"/>
  <c r="X79" i="60"/>
  <c r="X76" i="60"/>
  <c r="X67" i="60"/>
  <c r="X68" i="60"/>
  <c r="X68" i="50" s="1"/>
  <c r="X84" i="60"/>
  <c r="X84" i="50" s="1"/>
  <c r="X69" i="60"/>
  <c r="X69" i="50" s="1"/>
  <c r="X81" i="60"/>
  <c r="X81" i="50" s="1"/>
  <c r="X70" i="60"/>
  <c r="X116" i="61"/>
  <c r="X116" i="51" s="1"/>
  <c r="X114" i="61"/>
  <c r="X114" i="51" s="1"/>
  <c r="X112" i="61"/>
  <c r="X115" i="61"/>
  <c r="X115" i="51" s="1"/>
  <c r="X113" i="61"/>
  <c r="X113" i="51" s="1"/>
  <c r="I102" i="62"/>
  <c r="I102" i="52" s="1"/>
  <c r="I99" i="62"/>
  <c r="I99" i="52" s="1"/>
  <c r="I103" i="62"/>
  <c r="I103" i="52" s="1"/>
  <c r="I100" i="62"/>
  <c r="I100" i="52" s="1"/>
  <c r="I101" i="62"/>
  <c r="I101" i="52" s="1"/>
  <c r="P115" i="59"/>
  <c r="P115" i="49" s="1"/>
  <c r="P113" i="59"/>
  <c r="P113" i="49" s="1"/>
  <c r="P116" i="59"/>
  <c r="P116" i="49" s="1"/>
  <c r="P114" i="59"/>
  <c r="P114" i="49" s="1"/>
  <c r="P112" i="59"/>
  <c r="P84" i="59"/>
  <c r="P84" i="49" s="1"/>
  <c r="P76" i="59"/>
  <c r="P90" i="59"/>
  <c r="P90" i="49" s="1"/>
  <c r="P82" i="59"/>
  <c r="P85" i="59"/>
  <c r="P77" i="59"/>
  <c r="P77" i="49" s="1"/>
  <c r="P87" i="59"/>
  <c r="P87" i="49" s="1"/>
  <c r="P88" i="59"/>
  <c r="P83" i="59"/>
  <c r="P83" i="49" s="1"/>
  <c r="P79" i="59"/>
  <c r="P75" i="59"/>
  <c r="P75" i="49" s="1"/>
  <c r="P91" i="59"/>
  <c r="P69" i="59"/>
  <c r="P69" i="49" s="1"/>
  <c r="P78" i="59"/>
  <c r="P78" i="49" s="1"/>
  <c r="P72" i="59"/>
  <c r="P72" i="49" s="1"/>
  <c r="P73" i="59"/>
  <c r="P68" i="59"/>
  <c r="P68" i="49" s="1"/>
  <c r="P74" i="59"/>
  <c r="P74" i="49" s="1"/>
  <c r="P89" i="59"/>
  <c r="P89" i="49" s="1"/>
  <c r="P81" i="59"/>
  <c r="P81" i="49" s="1"/>
  <c r="P71" i="59"/>
  <c r="P71" i="49" s="1"/>
  <c r="P80" i="59"/>
  <c r="P80" i="49" s="1"/>
  <c r="P67" i="59"/>
  <c r="P86" i="59"/>
  <c r="P86" i="49" s="1"/>
  <c r="P70" i="59"/>
  <c r="R85" i="55"/>
  <c r="R91" i="55"/>
  <c r="R83" i="55"/>
  <c r="R83" i="34" s="1"/>
  <c r="R75" i="55"/>
  <c r="R75" i="34" s="1"/>
  <c r="R86" i="55"/>
  <c r="R86" i="34" s="1"/>
  <c r="R78" i="55"/>
  <c r="R78" i="34" s="1"/>
  <c r="R89" i="55"/>
  <c r="R89" i="34" s="1"/>
  <c r="R81" i="55"/>
  <c r="R81" i="34" s="1"/>
  <c r="R87" i="55"/>
  <c r="R87" i="34" s="1"/>
  <c r="R79" i="55"/>
  <c r="R90" i="55"/>
  <c r="R90" i="34" s="1"/>
  <c r="R88" i="55"/>
  <c r="R80" i="55"/>
  <c r="R80" i="34" s="1"/>
  <c r="R73" i="55"/>
  <c r="R76" i="55"/>
  <c r="R74" i="55"/>
  <c r="R74" i="34" s="1"/>
  <c r="R77" i="55"/>
  <c r="R77" i="34" s="1"/>
  <c r="R84" i="55"/>
  <c r="R84" i="34" s="1"/>
  <c r="R82" i="55"/>
  <c r="R72" i="55"/>
  <c r="R72" i="34" s="1"/>
  <c r="R100" i="57"/>
  <c r="R99" i="57"/>
  <c r="R103" i="57"/>
  <c r="R101" i="57"/>
  <c r="R102" i="57"/>
  <c r="R90" i="59"/>
  <c r="R90" i="49" s="1"/>
  <c r="R82" i="59"/>
  <c r="R74" i="59"/>
  <c r="R74" i="49" s="1"/>
  <c r="R88" i="59"/>
  <c r="R80" i="59"/>
  <c r="R80" i="49" s="1"/>
  <c r="R91" i="59"/>
  <c r="R83" i="59"/>
  <c r="R83" i="49" s="1"/>
  <c r="R75" i="59"/>
  <c r="R75" i="49" s="1"/>
  <c r="R79" i="59"/>
  <c r="R77" i="59"/>
  <c r="R77" i="49" s="1"/>
  <c r="R78" i="59"/>
  <c r="R78" i="49" s="1"/>
  <c r="R72" i="59"/>
  <c r="R87" i="59"/>
  <c r="R87" i="49" s="1"/>
  <c r="R86" i="59"/>
  <c r="R86" i="49" s="1"/>
  <c r="R67" i="59"/>
  <c r="R70" i="59"/>
  <c r="R69" i="59"/>
  <c r="R69" i="49" s="1"/>
  <c r="R89" i="59"/>
  <c r="R89" i="49" s="1"/>
  <c r="R85" i="59"/>
  <c r="R84" i="59"/>
  <c r="R84" i="49" s="1"/>
  <c r="R76" i="59"/>
  <c r="R73" i="59"/>
  <c r="R68" i="59"/>
  <c r="R68" i="49" s="1"/>
  <c r="R81" i="59"/>
  <c r="R81" i="49" s="1"/>
  <c r="R71" i="59"/>
  <c r="R71" i="49" s="1"/>
  <c r="W103" i="61"/>
  <c r="W103" i="51" s="1"/>
  <c r="W99" i="61"/>
  <c r="W99" i="51" s="1"/>
  <c r="W101" i="61"/>
  <c r="W101" i="51" s="1"/>
  <c r="W100" i="61"/>
  <c r="W100" i="51" s="1"/>
  <c r="W102" i="61"/>
  <c r="W102" i="51" s="1"/>
  <c r="O90" i="61"/>
  <c r="O90" i="51" s="1"/>
  <c r="O82" i="61"/>
  <c r="O91" i="61"/>
  <c r="O83" i="61"/>
  <c r="O83" i="51" s="1"/>
  <c r="O69" i="61"/>
  <c r="O69" i="51" s="1"/>
  <c r="O78" i="61"/>
  <c r="O78" i="51" s="1"/>
  <c r="O75" i="61"/>
  <c r="O75" i="51" s="1"/>
  <c r="O67" i="61"/>
  <c r="O86" i="61"/>
  <c r="O86" i="51" s="1"/>
  <c r="O85" i="61"/>
  <c r="O84" i="61"/>
  <c r="O84" i="51" s="1"/>
  <c r="O77" i="61"/>
  <c r="O77" i="51" s="1"/>
  <c r="O73" i="61"/>
  <c r="O89" i="61"/>
  <c r="O89" i="51" s="1"/>
  <c r="O88" i="61"/>
  <c r="O87" i="61"/>
  <c r="O87" i="51" s="1"/>
  <c r="O71" i="61"/>
  <c r="O71" i="51" s="1"/>
  <c r="O74" i="61"/>
  <c r="O74" i="51" s="1"/>
  <c r="O81" i="61"/>
  <c r="O81" i="51" s="1"/>
  <c r="O72" i="61"/>
  <c r="O72" i="51" s="1"/>
  <c r="O79" i="61"/>
  <c r="O70" i="61"/>
  <c r="O68" i="61"/>
  <c r="O68" i="51" s="1"/>
  <c r="O80" i="61"/>
  <c r="O80" i="51" s="1"/>
  <c r="O76" i="61"/>
  <c r="O103" i="61"/>
  <c r="O103" i="51" s="1"/>
  <c r="O100" i="61"/>
  <c r="O100" i="51" s="1"/>
  <c r="O99" i="61"/>
  <c r="O99" i="51" s="1"/>
  <c r="O102" i="61"/>
  <c r="O102" i="51" s="1"/>
  <c r="O101" i="61"/>
  <c r="O101" i="51" s="1"/>
  <c r="V99" i="60"/>
  <c r="V99" i="50" s="1"/>
  <c r="V102" i="60"/>
  <c r="V102" i="50" s="1"/>
  <c r="V103" i="60"/>
  <c r="V103" i="50" s="1"/>
  <c r="V101" i="60"/>
  <c r="V101" i="50" s="1"/>
  <c r="V100" i="60"/>
  <c r="V100" i="50" s="1"/>
  <c r="V115" i="60"/>
  <c r="V115" i="50" s="1"/>
  <c r="V113" i="60"/>
  <c r="V113" i="50" s="1"/>
  <c r="V116" i="60"/>
  <c r="V116" i="50" s="1"/>
  <c r="V114" i="60"/>
  <c r="V114" i="50" s="1"/>
  <c r="V112" i="60"/>
  <c r="V116" i="61"/>
  <c r="V116" i="51" s="1"/>
  <c r="V115" i="61"/>
  <c r="V115" i="51" s="1"/>
  <c r="V114" i="61"/>
  <c r="V114" i="51" s="1"/>
  <c r="V113" i="61"/>
  <c r="V113" i="51" s="1"/>
  <c r="V112" i="61"/>
  <c r="G103" i="58"/>
  <c r="G101" i="58"/>
  <c r="G99" i="58"/>
  <c r="G102" i="58"/>
  <c r="G100" i="58"/>
  <c r="G103" i="61"/>
  <c r="G103" i="51" s="1"/>
  <c r="G101" i="61"/>
  <c r="G101" i="51" s="1"/>
  <c r="G100" i="61"/>
  <c r="G100" i="51" s="1"/>
  <c r="G99" i="61"/>
  <c r="G99" i="51" s="1"/>
  <c r="G102" i="61"/>
  <c r="M99" i="60"/>
  <c r="M99" i="50" s="1"/>
  <c r="M102" i="60"/>
  <c r="M102" i="50" s="1"/>
  <c r="M101" i="60"/>
  <c r="M101" i="50" s="1"/>
  <c r="M100" i="60"/>
  <c r="M100" i="50" s="1"/>
  <c r="M103" i="60"/>
  <c r="M103" i="50" s="1"/>
  <c r="M89" i="60"/>
  <c r="M89" i="50" s="1"/>
  <c r="M81" i="60"/>
  <c r="M81" i="50" s="1"/>
  <c r="M73" i="60"/>
  <c r="M84" i="60"/>
  <c r="M84" i="50" s="1"/>
  <c r="M76" i="60"/>
  <c r="M87" i="60"/>
  <c r="M87" i="50" s="1"/>
  <c r="M79" i="60"/>
  <c r="M71" i="60"/>
  <c r="M71" i="50" s="1"/>
  <c r="M91" i="60"/>
  <c r="M80" i="60"/>
  <c r="M80" i="50" s="1"/>
  <c r="M74" i="60"/>
  <c r="M74" i="50" s="1"/>
  <c r="M72" i="60"/>
  <c r="M72" i="50" s="1"/>
  <c r="M70" i="60"/>
  <c r="M86" i="60"/>
  <c r="M86" i="50" s="1"/>
  <c r="M75" i="60"/>
  <c r="M75" i="50" s="1"/>
  <c r="M78" i="60"/>
  <c r="M78" i="50" s="1"/>
  <c r="M69" i="60"/>
  <c r="M69" i="50" s="1"/>
  <c r="M83" i="60"/>
  <c r="M83" i="50" s="1"/>
  <c r="M67" i="60"/>
  <c r="M90" i="60"/>
  <c r="M90" i="50" s="1"/>
  <c r="M85" i="60"/>
  <c r="M82" i="60"/>
  <c r="M88" i="60"/>
  <c r="M77" i="60"/>
  <c r="M77" i="50" s="1"/>
  <c r="M68" i="60"/>
  <c r="M68" i="50" s="1"/>
  <c r="J101" i="62"/>
  <c r="J101" i="52" s="1"/>
  <c r="J100" i="62"/>
  <c r="J100" i="52" s="1"/>
  <c r="J102" i="62"/>
  <c r="J102" i="52" s="1"/>
  <c r="J103" i="62"/>
  <c r="J103" i="52" s="1"/>
  <c r="J99" i="62"/>
  <c r="J99" i="52" s="1"/>
  <c r="N85" i="57"/>
  <c r="N77" i="57"/>
  <c r="N89" i="57"/>
  <c r="N81" i="57"/>
  <c r="N73" i="57"/>
  <c r="N80" i="57"/>
  <c r="N79" i="57"/>
  <c r="N78" i="57"/>
  <c r="N67" i="57"/>
  <c r="N88" i="57"/>
  <c r="N87" i="57"/>
  <c r="N86" i="57"/>
  <c r="N91" i="57"/>
  <c r="N90" i="57"/>
  <c r="N68" i="57"/>
  <c r="N72" i="57"/>
  <c r="N84" i="57"/>
  <c r="N71" i="57"/>
  <c r="N75" i="57"/>
  <c r="N76" i="57"/>
  <c r="N82" i="57"/>
  <c r="N83" i="57"/>
  <c r="N70" i="57"/>
  <c r="N69" i="57"/>
  <c r="N74" i="57"/>
  <c r="N99" i="60"/>
  <c r="N99" i="50" s="1"/>
  <c r="N102" i="60"/>
  <c r="N102" i="50" s="1"/>
  <c r="N101" i="60"/>
  <c r="N101" i="50" s="1"/>
  <c r="N103" i="60"/>
  <c r="N103" i="50" s="1"/>
  <c r="N100" i="60"/>
  <c r="N100" i="50" s="1"/>
  <c r="N116" i="61"/>
  <c r="N116" i="51" s="1"/>
  <c r="N112" i="61"/>
  <c r="N113" i="61"/>
  <c r="N113" i="51" s="1"/>
  <c r="N115" i="61"/>
  <c r="N115" i="51" s="1"/>
  <c r="N114" i="61"/>
  <c r="N114" i="51" s="1"/>
  <c r="U90" i="57"/>
  <c r="U82" i="57"/>
  <c r="U74" i="57"/>
  <c r="U86" i="57"/>
  <c r="U78" i="57"/>
  <c r="U70" i="57"/>
  <c r="U69" i="57"/>
  <c r="U77" i="57"/>
  <c r="U76" i="57"/>
  <c r="U75" i="57"/>
  <c r="U81" i="57"/>
  <c r="U80" i="57"/>
  <c r="U79" i="57"/>
  <c r="U83" i="57"/>
  <c r="U91" i="57"/>
  <c r="U73" i="57"/>
  <c r="U87" i="57"/>
  <c r="U89" i="57"/>
  <c r="U85" i="57"/>
  <c r="U71" i="57"/>
  <c r="U72" i="57"/>
  <c r="U68" i="57"/>
  <c r="U67" i="57"/>
  <c r="U84" i="57"/>
  <c r="U88" i="57"/>
  <c r="U99" i="59"/>
  <c r="U99" i="49" s="1"/>
  <c r="U102" i="59"/>
  <c r="U102" i="49" s="1"/>
  <c r="U103" i="59"/>
  <c r="U103" i="49" s="1"/>
  <c r="U101" i="59"/>
  <c r="U101" i="49" s="1"/>
  <c r="U100" i="59"/>
  <c r="U100" i="49" s="1"/>
  <c r="L102" i="57"/>
  <c r="L101" i="57"/>
  <c r="L100" i="57"/>
  <c r="L103" i="57"/>
  <c r="L99" i="57"/>
  <c r="S84" i="58"/>
  <c r="S76" i="58"/>
  <c r="S90" i="58"/>
  <c r="S85" i="58"/>
  <c r="S77" i="58"/>
  <c r="S80" i="58"/>
  <c r="S79" i="58"/>
  <c r="S78" i="58"/>
  <c r="S88" i="58"/>
  <c r="S69" i="58"/>
  <c r="S91" i="58"/>
  <c r="S67" i="58"/>
  <c r="S86" i="58"/>
  <c r="S70" i="58"/>
  <c r="S81" i="58"/>
  <c r="S75" i="58"/>
  <c r="S73" i="58"/>
  <c r="S82" i="58"/>
  <c r="S87" i="58"/>
  <c r="S89" i="58"/>
  <c r="S74" i="58"/>
  <c r="S72" i="58"/>
  <c r="S68" i="58"/>
  <c r="S83" i="58"/>
  <c r="S71" i="58"/>
  <c r="S100" i="59"/>
  <c r="S100" i="49" s="1"/>
  <c r="S101" i="59"/>
  <c r="S101" i="49" s="1"/>
  <c r="S103" i="59"/>
  <c r="S103" i="49" s="1"/>
  <c r="S102" i="59"/>
  <c r="S102" i="49" s="1"/>
  <c r="S99" i="59"/>
  <c r="S99" i="49" s="1"/>
  <c r="S101" i="60"/>
  <c r="S101" i="50" s="1"/>
  <c r="S100" i="60"/>
  <c r="S100" i="50" s="1"/>
  <c r="S103" i="60"/>
  <c r="S103" i="50" s="1"/>
  <c r="S102" i="60"/>
  <c r="S102" i="50" s="1"/>
  <c r="S99" i="60"/>
  <c r="S99" i="50" s="1"/>
  <c r="K84" i="58"/>
  <c r="K76" i="58"/>
  <c r="K90" i="58"/>
  <c r="K85" i="58"/>
  <c r="K77" i="58"/>
  <c r="K88" i="58"/>
  <c r="K86" i="58"/>
  <c r="K69" i="58"/>
  <c r="K89" i="58"/>
  <c r="K75" i="58"/>
  <c r="K67" i="58"/>
  <c r="K87" i="58"/>
  <c r="K80" i="58"/>
  <c r="K79" i="58"/>
  <c r="K78" i="58"/>
  <c r="K70" i="58"/>
  <c r="K68" i="58"/>
  <c r="K71" i="58"/>
  <c r="K81" i="58"/>
  <c r="K74" i="58"/>
  <c r="K73" i="58"/>
  <c r="K72" i="58"/>
  <c r="K82" i="58"/>
  <c r="K91" i="58"/>
  <c r="K83" i="58"/>
  <c r="K85" i="59"/>
  <c r="K77" i="59"/>
  <c r="K77" i="49" s="1"/>
  <c r="K91" i="59"/>
  <c r="K83" i="59"/>
  <c r="K83" i="49" s="1"/>
  <c r="K86" i="59"/>
  <c r="K86" i="49" s="1"/>
  <c r="K78" i="59"/>
  <c r="K78" i="49" s="1"/>
  <c r="K89" i="59"/>
  <c r="K89" i="49" s="1"/>
  <c r="K84" i="59"/>
  <c r="K84" i="49" s="1"/>
  <c r="K75" i="59"/>
  <c r="K75" i="49" s="1"/>
  <c r="K67" i="59"/>
  <c r="K80" i="59"/>
  <c r="K80" i="49" s="1"/>
  <c r="K70" i="59"/>
  <c r="K88" i="59"/>
  <c r="K79" i="59"/>
  <c r="K73" i="59"/>
  <c r="K81" i="59"/>
  <c r="K81" i="49" s="1"/>
  <c r="K87" i="59"/>
  <c r="K87" i="49" s="1"/>
  <c r="K82" i="59"/>
  <c r="K68" i="59"/>
  <c r="K68" i="49" s="1"/>
  <c r="K71" i="59"/>
  <c r="K71" i="49" s="1"/>
  <c r="K72" i="59"/>
  <c r="K72" i="49" s="1"/>
  <c r="K69" i="59"/>
  <c r="K69" i="49" s="1"/>
  <c r="K90" i="59"/>
  <c r="K90" i="49" s="1"/>
  <c r="K74" i="59"/>
  <c r="K74" i="49" s="1"/>
  <c r="K76" i="59"/>
  <c r="P87" i="56"/>
  <c r="P90" i="56"/>
  <c r="P82" i="56"/>
  <c r="P91" i="56"/>
  <c r="P83" i="56"/>
  <c r="P80" i="56"/>
  <c r="P89" i="56"/>
  <c r="P81" i="56"/>
  <c r="P84" i="56"/>
  <c r="P85" i="56"/>
  <c r="P88" i="56"/>
  <c r="P86" i="56"/>
  <c r="Y86" i="58"/>
  <c r="Y78" i="58"/>
  <c r="Y87" i="58"/>
  <c r="Y79" i="58"/>
  <c r="Y88" i="58"/>
  <c r="Y89" i="58"/>
  <c r="Y77" i="58"/>
  <c r="Y76" i="58"/>
  <c r="Y75" i="58"/>
  <c r="Y71" i="58"/>
  <c r="Y82" i="58"/>
  <c r="Y81" i="58"/>
  <c r="Y80" i="58"/>
  <c r="Y90" i="58"/>
  <c r="Y84" i="58"/>
  <c r="Y83" i="58"/>
  <c r="Y69" i="58"/>
  <c r="Y72" i="58"/>
  <c r="Y68" i="58"/>
  <c r="Y74" i="58"/>
  <c r="Y91" i="58"/>
  <c r="Y85" i="58"/>
  <c r="Y70" i="58"/>
  <c r="Y73" i="58"/>
  <c r="Y67" i="58"/>
  <c r="Q102" i="59"/>
  <c r="Q102" i="49" s="1"/>
  <c r="Q100" i="59"/>
  <c r="Q100" i="49" s="1"/>
  <c r="Q103" i="59"/>
  <c r="Q103" i="49" s="1"/>
  <c r="Q99" i="59"/>
  <c r="Q101" i="59"/>
  <c r="Q101" i="49" s="1"/>
  <c r="I113" i="55"/>
  <c r="I113" i="34" s="1"/>
  <c r="I114" i="55"/>
  <c r="I114" i="34" s="1"/>
  <c r="I115" i="55"/>
  <c r="I116" i="55"/>
  <c r="I116" i="34" s="1"/>
  <c r="T116" i="58"/>
  <c r="T112" i="58"/>
  <c r="T115" i="58"/>
  <c r="T114" i="58"/>
  <c r="T113" i="58"/>
  <c r="Q90" i="56"/>
  <c r="Q82" i="56"/>
  <c r="Q85" i="56"/>
  <c r="Q86" i="56"/>
  <c r="Q83" i="56"/>
  <c r="Q81" i="56"/>
  <c r="Q84" i="56"/>
  <c r="Q87" i="56"/>
  <c r="Q88" i="56"/>
  <c r="Q80" i="56"/>
  <c r="Q89" i="56"/>
  <c r="Q91" i="56"/>
  <c r="J85" i="56"/>
  <c r="J88" i="56"/>
  <c r="J80" i="56"/>
  <c r="J89" i="56"/>
  <c r="J81" i="56"/>
  <c r="J87" i="56"/>
  <c r="J82" i="56"/>
  <c r="J91" i="56"/>
  <c r="J83" i="56"/>
  <c r="J90" i="56"/>
  <c r="J86" i="56"/>
  <c r="J84" i="56"/>
  <c r="S88" i="56"/>
  <c r="S80" i="56"/>
  <c r="S91" i="56"/>
  <c r="S83" i="56"/>
  <c r="S84" i="56"/>
  <c r="S89" i="56"/>
  <c r="S87" i="56"/>
  <c r="S90" i="56"/>
  <c r="S82" i="56"/>
  <c r="S85" i="56"/>
  <c r="S86" i="56"/>
  <c r="S81" i="56"/>
  <c r="Y113" i="55"/>
  <c r="Y113" i="34" s="1"/>
  <c r="Y115" i="55"/>
  <c r="Y116" i="55"/>
  <c r="Y116" i="34" s="1"/>
  <c r="Y114" i="55"/>
  <c r="Y114" i="34" s="1"/>
  <c r="Q90" i="55"/>
  <c r="Q90" i="34" s="1"/>
  <c r="Q82" i="55"/>
  <c r="Q88" i="55"/>
  <c r="Q80" i="55"/>
  <c r="Q80" i="34" s="1"/>
  <c r="Q72" i="55"/>
  <c r="Q72" i="34" s="1"/>
  <c r="Q91" i="55"/>
  <c r="Q83" i="55"/>
  <c r="Q83" i="34" s="1"/>
  <c r="Q75" i="55"/>
  <c r="Q75" i="34" s="1"/>
  <c r="Q86" i="55"/>
  <c r="Q86" i="34" s="1"/>
  <c r="Q84" i="55"/>
  <c r="Q84" i="34" s="1"/>
  <c r="Q76" i="55"/>
  <c r="Q89" i="55"/>
  <c r="Q89" i="34" s="1"/>
  <c r="Q87" i="55"/>
  <c r="Q87" i="34" s="1"/>
  <c r="Q85" i="55"/>
  <c r="Q81" i="55"/>
  <c r="Q81" i="34" s="1"/>
  <c r="Q78" i="55"/>
  <c r="Q78" i="34" s="1"/>
  <c r="Q73" i="55"/>
  <c r="Q79" i="55"/>
  <c r="Q74" i="55"/>
  <c r="Q74" i="34" s="1"/>
  <c r="Q77" i="55"/>
  <c r="Q77" i="34" s="1"/>
  <c r="Q101" i="58"/>
  <c r="Q99" i="58"/>
  <c r="Q102" i="58"/>
  <c r="Q100" i="58"/>
  <c r="Q103" i="58"/>
  <c r="X91" i="57"/>
  <c r="X83" i="57"/>
  <c r="X75" i="57"/>
  <c r="X87" i="57"/>
  <c r="X79" i="57"/>
  <c r="X71" i="57"/>
  <c r="X78" i="57"/>
  <c r="X77" i="57"/>
  <c r="X76" i="57"/>
  <c r="X86" i="57"/>
  <c r="X85" i="57"/>
  <c r="X84" i="57"/>
  <c r="X90" i="57"/>
  <c r="X89" i="57"/>
  <c r="X88" i="57"/>
  <c r="X74" i="57"/>
  <c r="X73" i="57"/>
  <c r="X67" i="57"/>
  <c r="X81" i="57"/>
  <c r="X70" i="57"/>
  <c r="X72" i="57"/>
  <c r="X68" i="57"/>
  <c r="X82" i="57"/>
  <c r="X69" i="57"/>
  <c r="X80" i="57"/>
  <c r="I112" i="61"/>
  <c r="I114" i="61"/>
  <c r="I114" i="51" s="1"/>
  <c r="I113" i="61"/>
  <c r="I113" i="51" s="1"/>
  <c r="I116" i="61"/>
  <c r="I116" i="51" s="1"/>
  <c r="I115" i="61"/>
  <c r="I115" i="51" s="1"/>
  <c r="O84" i="56"/>
  <c r="O87" i="56"/>
  <c r="O88" i="56"/>
  <c r="O80" i="56"/>
  <c r="O91" i="56"/>
  <c r="O86" i="56"/>
  <c r="O89" i="56"/>
  <c r="O81" i="56"/>
  <c r="O90" i="56"/>
  <c r="O82" i="56"/>
  <c r="O85" i="56"/>
  <c r="O83" i="56"/>
  <c r="Y86" i="57"/>
  <c r="Y78" i="57"/>
  <c r="Y70" i="57"/>
  <c r="Y90" i="57"/>
  <c r="Y82" i="57"/>
  <c r="Y74" i="57"/>
  <c r="Y81" i="57"/>
  <c r="Y80" i="57"/>
  <c r="Y79" i="57"/>
  <c r="Y68" i="57"/>
  <c r="Y89" i="57"/>
  <c r="Y88" i="57"/>
  <c r="Y87" i="57"/>
  <c r="Y91" i="57"/>
  <c r="Y69" i="57"/>
  <c r="Y77" i="57"/>
  <c r="Y85" i="57"/>
  <c r="Y72" i="57"/>
  <c r="Y83" i="57"/>
  <c r="Y73" i="57"/>
  <c r="Y67" i="57"/>
  <c r="Y75" i="57"/>
  <c r="Y71" i="57"/>
  <c r="Y84" i="57"/>
  <c r="Y76" i="57"/>
  <c r="Y115" i="58"/>
  <c r="Y116" i="58"/>
  <c r="Y114" i="58"/>
  <c r="Y113" i="58"/>
  <c r="Y112" i="58"/>
  <c r="Y85" i="60"/>
  <c r="Y77" i="60"/>
  <c r="Y77" i="50" s="1"/>
  <c r="Y69" i="60"/>
  <c r="Y69" i="50" s="1"/>
  <c r="Y88" i="60"/>
  <c r="Y80" i="60"/>
  <c r="Y80" i="50" s="1"/>
  <c r="Y91" i="60"/>
  <c r="Y83" i="60"/>
  <c r="Y83" i="50" s="1"/>
  <c r="Y75" i="60"/>
  <c r="Y67" i="60"/>
  <c r="Y74" i="60"/>
  <c r="Y74" i="50" s="1"/>
  <c r="Y89" i="60"/>
  <c r="Y89" i="50" s="1"/>
  <c r="Y78" i="60"/>
  <c r="Y78" i="50" s="1"/>
  <c r="Y81" i="60"/>
  <c r="Y81" i="50" s="1"/>
  <c r="Y82" i="60"/>
  <c r="Y79" i="60"/>
  <c r="Y76" i="60"/>
  <c r="Y70" i="60"/>
  <c r="Y68" i="60"/>
  <c r="Y68" i="50" s="1"/>
  <c r="Y90" i="60"/>
  <c r="Y90" i="50" s="1"/>
  <c r="Y73" i="60"/>
  <c r="Y86" i="60"/>
  <c r="Y86" i="50" s="1"/>
  <c r="Y84" i="60"/>
  <c r="Y84" i="50" s="1"/>
  <c r="Y87" i="60"/>
  <c r="Y87" i="50" s="1"/>
  <c r="Y71" i="60"/>
  <c r="Y72" i="60"/>
  <c r="Y72" i="50" s="1"/>
  <c r="Y88" i="61"/>
  <c r="Y80" i="61"/>
  <c r="Y80" i="51" s="1"/>
  <c r="Y89" i="61"/>
  <c r="Y89" i="51" s="1"/>
  <c r="Y81" i="61"/>
  <c r="Y81" i="51" s="1"/>
  <c r="Y91" i="61"/>
  <c r="Y75" i="61"/>
  <c r="Y75" i="51" s="1"/>
  <c r="Y67" i="61"/>
  <c r="Y90" i="61"/>
  <c r="Y90" i="51" s="1"/>
  <c r="Y73" i="61"/>
  <c r="Y84" i="61"/>
  <c r="Y84" i="51" s="1"/>
  <c r="Y83" i="61"/>
  <c r="Y83" i="51" s="1"/>
  <c r="Y82" i="61"/>
  <c r="Y71" i="61"/>
  <c r="Y71" i="51" s="1"/>
  <c r="Y77" i="61"/>
  <c r="Y77" i="51" s="1"/>
  <c r="Y76" i="61"/>
  <c r="Y68" i="61"/>
  <c r="Y68" i="51" s="1"/>
  <c r="Y87" i="61"/>
  <c r="Y87" i="51" s="1"/>
  <c r="Y78" i="61"/>
  <c r="Y78" i="51" s="1"/>
  <c r="Y69" i="61"/>
  <c r="Y69" i="51" s="1"/>
  <c r="Y70" i="61"/>
  <c r="Y85" i="61"/>
  <c r="Y74" i="61"/>
  <c r="Y74" i="51" s="1"/>
  <c r="Y86" i="61"/>
  <c r="Y72" i="61"/>
  <c r="Y72" i="51" s="1"/>
  <c r="Y79" i="61"/>
  <c r="Q115" i="58"/>
  <c r="Q116" i="58"/>
  <c r="Q112" i="58"/>
  <c r="Q114" i="58"/>
  <c r="Q113" i="58"/>
  <c r="Q88" i="61"/>
  <c r="Q80" i="61"/>
  <c r="Q80" i="51" s="1"/>
  <c r="Q89" i="61"/>
  <c r="Q89" i="51" s="1"/>
  <c r="Q81" i="61"/>
  <c r="Q81" i="51" s="1"/>
  <c r="Q90" i="61"/>
  <c r="Q90" i="51" s="1"/>
  <c r="Q75" i="61"/>
  <c r="Q75" i="51" s="1"/>
  <c r="Q67" i="61"/>
  <c r="Q84" i="61"/>
  <c r="Q84" i="51" s="1"/>
  <c r="Q83" i="61"/>
  <c r="Q83" i="51" s="1"/>
  <c r="Q82" i="61"/>
  <c r="Q77" i="61"/>
  <c r="Q77" i="51" s="1"/>
  <c r="Q73" i="61"/>
  <c r="Q76" i="61"/>
  <c r="Q71" i="61"/>
  <c r="Q71" i="51" s="1"/>
  <c r="Q79" i="61"/>
  <c r="Q68" i="61"/>
  <c r="Q68" i="51" s="1"/>
  <c r="Q78" i="61"/>
  <c r="Q78" i="51" s="1"/>
  <c r="Q91" i="61"/>
  <c r="Q86" i="61"/>
  <c r="Q86" i="51" s="1"/>
  <c r="Q69" i="61"/>
  <c r="Q69" i="51" s="1"/>
  <c r="Q85" i="61"/>
  <c r="Q70" i="61"/>
  <c r="Q72" i="61"/>
  <c r="Q72" i="51" s="1"/>
  <c r="Q87" i="61"/>
  <c r="Q87" i="51" s="1"/>
  <c r="Q74" i="61"/>
  <c r="Q74" i="51" s="1"/>
  <c r="H114" i="55"/>
  <c r="H114" i="34" s="1"/>
  <c r="H116" i="55"/>
  <c r="H116" i="34" s="1"/>
  <c r="H115" i="55"/>
  <c r="H113" i="55"/>
  <c r="H113" i="34" s="1"/>
  <c r="H112" i="58"/>
  <c r="H113" i="58"/>
  <c r="H114" i="58"/>
  <c r="H116" i="58"/>
  <c r="H115" i="58"/>
  <c r="H113" i="60"/>
  <c r="H113" i="50" s="1"/>
  <c r="H116" i="60"/>
  <c r="H116" i="50" s="1"/>
  <c r="H115" i="60"/>
  <c r="H115" i="50" s="1"/>
  <c r="H114" i="60"/>
  <c r="H114" i="50" s="1"/>
  <c r="H112" i="60"/>
  <c r="X102" i="57"/>
  <c r="X101" i="57"/>
  <c r="X103" i="57"/>
  <c r="X99" i="57"/>
  <c r="X100" i="57"/>
  <c r="X99" i="59"/>
  <c r="X99" i="49" s="1"/>
  <c r="X100" i="59"/>
  <c r="X100" i="49" s="1"/>
  <c r="X102" i="59"/>
  <c r="X102" i="49" s="1"/>
  <c r="X101" i="59"/>
  <c r="X101" i="49" s="1"/>
  <c r="X103" i="59"/>
  <c r="X103" i="49" s="1"/>
  <c r="X99" i="58"/>
  <c r="X102" i="58"/>
  <c r="X100" i="58"/>
  <c r="X103" i="58"/>
  <c r="X101" i="58"/>
  <c r="X115" i="62"/>
  <c r="X115" i="52" s="1"/>
  <c r="X112" i="62"/>
  <c r="X113" i="62"/>
  <c r="X113" i="52" s="1"/>
  <c r="X116" i="62"/>
  <c r="X116" i="52" s="1"/>
  <c r="X114" i="62"/>
  <c r="X114" i="52" s="1"/>
  <c r="I86" i="57"/>
  <c r="I78" i="57"/>
  <c r="I70" i="57"/>
  <c r="I90" i="57"/>
  <c r="I82" i="57"/>
  <c r="I74" i="57"/>
  <c r="I68" i="57"/>
  <c r="I73" i="57"/>
  <c r="I72" i="57"/>
  <c r="I71" i="57"/>
  <c r="I77" i="57"/>
  <c r="I76" i="57"/>
  <c r="I75" i="57"/>
  <c r="I69" i="57"/>
  <c r="I91" i="57"/>
  <c r="I85" i="57"/>
  <c r="I89" i="57"/>
  <c r="I80" i="57"/>
  <c r="I81" i="57"/>
  <c r="I87" i="57"/>
  <c r="I83" i="57"/>
  <c r="I79" i="57"/>
  <c r="I67" i="57"/>
  <c r="I88" i="57"/>
  <c r="I84" i="57"/>
  <c r="I103" i="61"/>
  <c r="I103" i="51" s="1"/>
  <c r="I101" i="61"/>
  <c r="I101" i="51" s="1"/>
  <c r="I99" i="61"/>
  <c r="I99" i="51" s="1"/>
  <c r="I100" i="61"/>
  <c r="I100" i="51" s="1"/>
  <c r="I102" i="61"/>
  <c r="I102" i="51" s="1"/>
  <c r="P100" i="61"/>
  <c r="P101" i="61"/>
  <c r="P101" i="51" s="1"/>
  <c r="P103" i="61"/>
  <c r="P103" i="51" s="1"/>
  <c r="P99" i="61"/>
  <c r="P99" i="51" s="1"/>
  <c r="P102" i="61"/>
  <c r="P102" i="51" s="1"/>
  <c r="R116" i="55"/>
  <c r="R116" i="34" s="1"/>
  <c r="R115" i="55"/>
  <c r="R114" i="55"/>
  <c r="R114" i="34" s="1"/>
  <c r="R113" i="55"/>
  <c r="R113" i="34" s="1"/>
  <c r="R103" i="59"/>
  <c r="R103" i="49" s="1"/>
  <c r="R100" i="59"/>
  <c r="R100" i="49" s="1"/>
  <c r="R101" i="59"/>
  <c r="R101" i="49" s="1"/>
  <c r="R102" i="59"/>
  <c r="R102" i="49" s="1"/>
  <c r="R99" i="59"/>
  <c r="R99" i="49" s="1"/>
  <c r="R88" i="60"/>
  <c r="R80" i="60"/>
  <c r="R72" i="60"/>
  <c r="R72" i="50" s="1"/>
  <c r="R91" i="60"/>
  <c r="R83" i="60"/>
  <c r="R83" i="50" s="1"/>
  <c r="R75" i="60"/>
  <c r="R75" i="50" s="1"/>
  <c r="R86" i="60"/>
  <c r="R86" i="50" s="1"/>
  <c r="R78" i="60"/>
  <c r="R78" i="50" s="1"/>
  <c r="R70" i="60"/>
  <c r="R84" i="60"/>
  <c r="R90" i="60"/>
  <c r="R90" i="50" s="1"/>
  <c r="R79" i="60"/>
  <c r="R82" i="60"/>
  <c r="R68" i="60"/>
  <c r="R68" i="50" s="1"/>
  <c r="R67" i="60"/>
  <c r="R89" i="60"/>
  <c r="R89" i="50" s="1"/>
  <c r="R74" i="60"/>
  <c r="R74" i="50" s="1"/>
  <c r="R87" i="60"/>
  <c r="R81" i="60"/>
  <c r="R81" i="50" s="1"/>
  <c r="R77" i="60"/>
  <c r="R77" i="50" s="1"/>
  <c r="R71" i="60"/>
  <c r="R71" i="50" s="1"/>
  <c r="R85" i="60"/>
  <c r="R73" i="60"/>
  <c r="R69" i="60"/>
  <c r="R69" i="50" s="1"/>
  <c r="R76" i="60"/>
  <c r="W87" i="60"/>
  <c r="W79" i="60"/>
  <c r="W71" i="60"/>
  <c r="W71" i="50" s="1"/>
  <c r="W90" i="60"/>
  <c r="W90" i="50" s="1"/>
  <c r="W82" i="60"/>
  <c r="W85" i="60"/>
  <c r="W77" i="60"/>
  <c r="W77" i="50" s="1"/>
  <c r="W69" i="60"/>
  <c r="W69" i="50" s="1"/>
  <c r="W88" i="60"/>
  <c r="W72" i="60"/>
  <c r="W72" i="50" s="1"/>
  <c r="W70" i="60"/>
  <c r="W68" i="60"/>
  <c r="W68" i="50" s="1"/>
  <c r="W83" i="60"/>
  <c r="W83" i="50" s="1"/>
  <c r="W86" i="60"/>
  <c r="W86" i="50" s="1"/>
  <c r="W75" i="60"/>
  <c r="W75" i="50" s="1"/>
  <c r="W84" i="60"/>
  <c r="W84" i="50" s="1"/>
  <c r="W81" i="60"/>
  <c r="W80" i="60"/>
  <c r="W80" i="50" s="1"/>
  <c r="W78" i="60"/>
  <c r="W78" i="50" s="1"/>
  <c r="W73" i="60"/>
  <c r="W91" i="60"/>
  <c r="W89" i="60"/>
  <c r="W89" i="50" s="1"/>
  <c r="W76" i="60"/>
  <c r="W74" i="60"/>
  <c r="W74" i="50" s="1"/>
  <c r="W67" i="60"/>
  <c r="W100" i="62"/>
  <c r="W100" i="52" s="1"/>
  <c r="W101" i="62"/>
  <c r="W101" i="52" s="1"/>
  <c r="W99" i="62"/>
  <c r="W99" i="52" s="1"/>
  <c r="W102" i="62"/>
  <c r="W102" i="52" s="1"/>
  <c r="W103" i="62"/>
  <c r="W103" i="52" s="1"/>
  <c r="O84" i="55"/>
  <c r="O84" i="34" s="1"/>
  <c r="O90" i="55"/>
  <c r="O90" i="34" s="1"/>
  <c r="O82" i="55"/>
  <c r="O74" i="55"/>
  <c r="O74" i="34" s="1"/>
  <c r="O85" i="55"/>
  <c r="O77" i="55"/>
  <c r="O77" i="34" s="1"/>
  <c r="O88" i="55"/>
  <c r="O86" i="55"/>
  <c r="O86" i="34" s="1"/>
  <c r="O78" i="55"/>
  <c r="O78" i="34" s="1"/>
  <c r="O83" i="55"/>
  <c r="O83" i="34" s="1"/>
  <c r="O72" i="55"/>
  <c r="O72" i="34" s="1"/>
  <c r="O91" i="55"/>
  <c r="O89" i="55"/>
  <c r="O89" i="34" s="1"/>
  <c r="O87" i="55"/>
  <c r="O87" i="34" s="1"/>
  <c r="O81" i="55"/>
  <c r="O81" i="34" s="1"/>
  <c r="O80" i="55"/>
  <c r="O80" i="34" s="1"/>
  <c r="O75" i="55"/>
  <c r="O75" i="34" s="1"/>
  <c r="O76" i="55"/>
  <c r="O73" i="55"/>
  <c r="O79" i="55"/>
  <c r="O113" i="58"/>
  <c r="O112" i="58"/>
  <c r="O114" i="58"/>
  <c r="O116" i="58"/>
  <c r="O115" i="58"/>
  <c r="O100" i="62"/>
  <c r="O100" i="52" s="1"/>
  <c r="O101" i="62"/>
  <c r="O101" i="52" s="1"/>
  <c r="O102" i="62"/>
  <c r="O102" i="52" s="1"/>
  <c r="O99" i="62"/>
  <c r="O99" i="52" s="1"/>
  <c r="O103" i="62"/>
  <c r="O103" i="52" s="1"/>
  <c r="V116" i="57"/>
  <c r="V112" i="57"/>
  <c r="V114" i="57"/>
  <c r="V115" i="57"/>
  <c r="V113" i="57"/>
  <c r="V114" i="58"/>
  <c r="V115" i="58"/>
  <c r="V113" i="58"/>
  <c r="V112" i="58"/>
  <c r="V116" i="58"/>
  <c r="G84" i="55"/>
  <c r="G84" i="34" s="1"/>
  <c r="G90" i="55"/>
  <c r="G90" i="34" s="1"/>
  <c r="G82" i="55"/>
  <c r="G74" i="55"/>
  <c r="G74" i="34" s="1"/>
  <c r="G85" i="55"/>
  <c r="G77" i="55"/>
  <c r="G77" i="34" s="1"/>
  <c r="G88" i="55"/>
  <c r="G86" i="55"/>
  <c r="G86" i="34" s="1"/>
  <c r="G78" i="55"/>
  <c r="G78" i="34" s="1"/>
  <c r="G73" i="55"/>
  <c r="G76" i="55"/>
  <c r="G79" i="55"/>
  <c r="G91" i="55"/>
  <c r="G87" i="55"/>
  <c r="G87" i="34" s="1"/>
  <c r="G83" i="55"/>
  <c r="G83" i="34" s="1"/>
  <c r="G89" i="55"/>
  <c r="G89" i="34" s="1"/>
  <c r="G81" i="55"/>
  <c r="G81" i="34" s="1"/>
  <c r="G80" i="55"/>
  <c r="G80" i="34" s="1"/>
  <c r="G72" i="55"/>
  <c r="G72" i="34" s="1"/>
  <c r="G75" i="55"/>
  <c r="G75" i="34" s="1"/>
  <c r="G113" i="60"/>
  <c r="G113" i="50" s="1"/>
  <c r="G116" i="60"/>
  <c r="G116" i="50" s="1"/>
  <c r="G114" i="60"/>
  <c r="G114" i="50" s="1"/>
  <c r="G112" i="60"/>
  <c r="G115" i="60"/>
  <c r="G115" i="50" s="1"/>
  <c r="G90" i="61"/>
  <c r="G90" i="51" s="1"/>
  <c r="G82" i="61"/>
  <c r="G91" i="61"/>
  <c r="G83" i="61"/>
  <c r="G83" i="51" s="1"/>
  <c r="G89" i="61"/>
  <c r="G89" i="51" s="1"/>
  <c r="G78" i="61"/>
  <c r="G78" i="51" s="1"/>
  <c r="G69" i="61"/>
  <c r="G69" i="51" s="1"/>
  <c r="G86" i="61"/>
  <c r="G86" i="51" s="1"/>
  <c r="G85" i="61"/>
  <c r="G84" i="61"/>
  <c r="G84" i="51" s="1"/>
  <c r="G75" i="61"/>
  <c r="G75" i="51" s="1"/>
  <c r="G67" i="61"/>
  <c r="G88" i="61"/>
  <c r="G73" i="61"/>
  <c r="G74" i="61"/>
  <c r="G74" i="51" s="1"/>
  <c r="G77" i="61"/>
  <c r="G77" i="51" s="1"/>
  <c r="G72" i="61"/>
  <c r="G72" i="51" s="1"/>
  <c r="G80" i="61"/>
  <c r="G80" i="51" s="1"/>
  <c r="G79" i="61"/>
  <c r="G76" i="61"/>
  <c r="G87" i="61"/>
  <c r="G87" i="51" s="1"/>
  <c r="G68" i="61"/>
  <c r="G68" i="51" s="1"/>
  <c r="G81" i="61"/>
  <c r="G81" i="51" s="1"/>
  <c r="G70" i="61"/>
  <c r="G71" i="61"/>
  <c r="G71" i="51" s="1"/>
  <c r="G100" i="62"/>
  <c r="G100" i="52" s="1"/>
  <c r="G102" i="62"/>
  <c r="G102" i="52" s="1"/>
  <c r="G103" i="62"/>
  <c r="G103" i="52" s="1"/>
  <c r="G101" i="62"/>
  <c r="G101" i="52" s="1"/>
  <c r="G99" i="62"/>
  <c r="G99" i="52" s="1"/>
  <c r="M113" i="55"/>
  <c r="M113" i="34" s="1"/>
  <c r="M116" i="55"/>
  <c r="M116" i="34" s="1"/>
  <c r="M115" i="55"/>
  <c r="M114" i="55"/>
  <c r="M114" i="34" s="1"/>
  <c r="M101" i="55"/>
  <c r="M101" i="34" s="1"/>
  <c r="M102" i="55"/>
  <c r="M102" i="34" s="1"/>
  <c r="M100" i="55"/>
  <c r="M103" i="55"/>
  <c r="M90" i="57"/>
  <c r="M82" i="57"/>
  <c r="M74" i="57"/>
  <c r="M86" i="57"/>
  <c r="M78" i="57"/>
  <c r="M70" i="57"/>
  <c r="M77" i="57"/>
  <c r="M76" i="57"/>
  <c r="M75" i="57"/>
  <c r="M85" i="57"/>
  <c r="M84" i="57"/>
  <c r="M83" i="57"/>
  <c r="M89" i="57"/>
  <c r="M88" i="57"/>
  <c r="M87" i="57"/>
  <c r="M81" i="57"/>
  <c r="M80" i="57"/>
  <c r="M67" i="57"/>
  <c r="M71" i="57"/>
  <c r="M68" i="57"/>
  <c r="M79" i="57"/>
  <c r="M72" i="57"/>
  <c r="M69" i="57"/>
  <c r="M91" i="57"/>
  <c r="M73" i="57"/>
  <c r="M112" i="58"/>
  <c r="M115" i="58"/>
  <c r="M114" i="58"/>
  <c r="M113" i="58"/>
  <c r="M116" i="58"/>
  <c r="M112" i="60"/>
  <c r="M115" i="60"/>
  <c r="M115" i="50" s="1"/>
  <c r="M113" i="60"/>
  <c r="M113" i="50" s="1"/>
  <c r="M116" i="60"/>
  <c r="M116" i="50" s="1"/>
  <c r="M114" i="60"/>
  <c r="M114" i="50" s="1"/>
  <c r="M84" i="61"/>
  <c r="M85" i="61"/>
  <c r="M77" i="61"/>
  <c r="M77" i="51" s="1"/>
  <c r="M88" i="61"/>
  <c r="M76" i="61"/>
  <c r="M71" i="61"/>
  <c r="M71" i="51" s="1"/>
  <c r="M69" i="61"/>
  <c r="M69" i="51" s="1"/>
  <c r="M80" i="61"/>
  <c r="M80" i="51" s="1"/>
  <c r="M79" i="61"/>
  <c r="M63" i="51" s="1"/>
  <c r="M78" i="61"/>
  <c r="M78" i="51" s="1"/>
  <c r="M75" i="61"/>
  <c r="M75" i="51" s="1"/>
  <c r="M67" i="61"/>
  <c r="M70" i="61"/>
  <c r="M83" i="61"/>
  <c r="M83" i="51" s="1"/>
  <c r="M89" i="61"/>
  <c r="M89" i="51" s="1"/>
  <c r="M87" i="61"/>
  <c r="M87" i="51" s="1"/>
  <c r="M68" i="61"/>
  <c r="M86" i="61"/>
  <c r="M86" i="51" s="1"/>
  <c r="M81" i="61"/>
  <c r="M81" i="51" s="1"/>
  <c r="M72" i="61"/>
  <c r="M72" i="51" s="1"/>
  <c r="M91" i="61"/>
  <c r="M90" i="61"/>
  <c r="M90" i="51" s="1"/>
  <c r="M73" i="61"/>
  <c r="M82" i="61"/>
  <c r="M74" i="61"/>
  <c r="J100" i="55"/>
  <c r="J103" i="55"/>
  <c r="J101" i="55"/>
  <c r="J101" i="34" s="1"/>
  <c r="J102" i="55"/>
  <c r="J102" i="34" s="1"/>
  <c r="N116" i="57"/>
  <c r="N112" i="57"/>
  <c r="N113" i="57"/>
  <c r="N114" i="57"/>
  <c r="N115" i="57"/>
  <c r="N114" i="58"/>
  <c r="N115" i="58"/>
  <c r="N116" i="58"/>
  <c r="N112" i="58"/>
  <c r="N113" i="58"/>
  <c r="N115" i="60"/>
  <c r="N115" i="50" s="1"/>
  <c r="N113" i="60"/>
  <c r="N113" i="50" s="1"/>
  <c r="N116" i="60"/>
  <c r="N116" i="50" s="1"/>
  <c r="N114" i="60"/>
  <c r="N114" i="50" s="1"/>
  <c r="N112" i="60"/>
  <c r="U90" i="58"/>
  <c r="U82" i="58"/>
  <c r="U88" i="58"/>
  <c r="U91" i="58"/>
  <c r="U83" i="58"/>
  <c r="U75" i="58"/>
  <c r="U87" i="58"/>
  <c r="U84" i="58"/>
  <c r="U67" i="58"/>
  <c r="U86" i="58"/>
  <c r="U89" i="58"/>
  <c r="U73" i="58"/>
  <c r="U78" i="58"/>
  <c r="U77" i="58"/>
  <c r="U76" i="58"/>
  <c r="U68" i="58"/>
  <c r="U70" i="58"/>
  <c r="U85" i="58"/>
  <c r="U71" i="58"/>
  <c r="U80" i="58"/>
  <c r="U72" i="58"/>
  <c r="U81" i="58"/>
  <c r="U79" i="58"/>
  <c r="U74" i="58"/>
  <c r="U69" i="58"/>
  <c r="U101" i="57"/>
  <c r="U99" i="57"/>
  <c r="U102" i="57"/>
  <c r="U100" i="57"/>
  <c r="U103" i="57"/>
  <c r="U114" i="59"/>
  <c r="U114" i="49" s="1"/>
  <c r="U112" i="59"/>
  <c r="U115" i="59"/>
  <c r="U115" i="49" s="1"/>
  <c r="U116" i="59"/>
  <c r="U116" i="49" s="1"/>
  <c r="U113" i="59"/>
  <c r="U113" i="49" s="1"/>
  <c r="U102" i="62"/>
  <c r="U100" i="62"/>
  <c r="U100" i="52" s="1"/>
  <c r="U103" i="62"/>
  <c r="U103" i="52" s="1"/>
  <c r="U101" i="62"/>
  <c r="U101" i="52" s="1"/>
  <c r="U99" i="62"/>
  <c r="U99" i="52" s="1"/>
  <c r="T114" i="57"/>
  <c r="T113" i="57"/>
  <c r="T112" i="57"/>
  <c r="T116" i="57"/>
  <c r="T115" i="57"/>
  <c r="T86" i="60"/>
  <c r="T86" i="50" s="1"/>
  <c r="T78" i="60"/>
  <c r="T78" i="50" s="1"/>
  <c r="T70" i="60"/>
  <c r="T89" i="60"/>
  <c r="T89" i="50" s="1"/>
  <c r="T81" i="60"/>
  <c r="T81" i="50" s="1"/>
  <c r="T84" i="60"/>
  <c r="T84" i="50" s="1"/>
  <c r="T76" i="60"/>
  <c r="T68" i="60"/>
  <c r="T68" i="50" s="1"/>
  <c r="T90" i="60"/>
  <c r="T90" i="50" s="1"/>
  <c r="T79" i="60"/>
  <c r="T85" i="60"/>
  <c r="T71" i="60"/>
  <c r="T71" i="50" s="1"/>
  <c r="T69" i="60"/>
  <c r="T69" i="50" s="1"/>
  <c r="T67" i="60"/>
  <c r="T88" i="60"/>
  <c r="T88" i="50" s="1"/>
  <c r="T77" i="60"/>
  <c r="T77" i="50" s="1"/>
  <c r="T74" i="60"/>
  <c r="T74" i="50" s="1"/>
  <c r="T73" i="60"/>
  <c r="T72" i="60"/>
  <c r="T72" i="50" s="1"/>
  <c r="T87" i="60"/>
  <c r="T87" i="50" s="1"/>
  <c r="T82" i="60"/>
  <c r="T91" i="60"/>
  <c r="T80" i="60"/>
  <c r="T80" i="50" s="1"/>
  <c r="T75" i="60"/>
  <c r="T75" i="50" s="1"/>
  <c r="T83" i="60"/>
  <c r="T83" i="50" s="1"/>
  <c r="T112" i="61"/>
  <c r="T113" i="61"/>
  <c r="T113" i="51" s="1"/>
  <c r="T115" i="61"/>
  <c r="T115" i="51" s="1"/>
  <c r="T116" i="61"/>
  <c r="T116" i="51" s="1"/>
  <c r="T114" i="61"/>
  <c r="T114" i="51" s="1"/>
  <c r="T102" i="61"/>
  <c r="T102" i="51" s="1"/>
  <c r="T101" i="61"/>
  <c r="T101" i="51" s="1"/>
  <c r="T100" i="61"/>
  <c r="T100" i="51" s="1"/>
  <c r="T103" i="61"/>
  <c r="T103" i="51" s="1"/>
  <c r="T99" i="61"/>
  <c r="T99" i="51" s="1"/>
  <c r="L116" i="58"/>
  <c r="L112" i="58"/>
  <c r="L115" i="58"/>
  <c r="L114" i="58"/>
  <c r="L113" i="58"/>
  <c r="L101" i="60"/>
  <c r="L101" i="50" s="1"/>
  <c r="L99" i="60"/>
  <c r="L99" i="50" s="1"/>
  <c r="L102" i="60"/>
  <c r="L102" i="50" s="1"/>
  <c r="L103" i="60"/>
  <c r="L103" i="50" s="1"/>
  <c r="L100" i="60"/>
  <c r="L100" i="50" s="1"/>
  <c r="L89" i="61"/>
  <c r="L89" i="51" s="1"/>
  <c r="L81" i="61"/>
  <c r="L90" i="61"/>
  <c r="L90" i="51" s="1"/>
  <c r="L82" i="61"/>
  <c r="L91" i="61"/>
  <c r="L68" i="61"/>
  <c r="L68" i="51" s="1"/>
  <c r="L74" i="61"/>
  <c r="L74" i="51" s="1"/>
  <c r="L72" i="61"/>
  <c r="L72" i="51" s="1"/>
  <c r="L80" i="61"/>
  <c r="L80" i="51" s="1"/>
  <c r="L67" i="61"/>
  <c r="L79" i="61"/>
  <c r="L73" i="61"/>
  <c r="L88" i="61"/>
  <c r="L83" i="61"/>
  <c r="L83" i="51" s="1"/>
  <c r="L76" i="61"/>
  <c r="L86" i="61"/>
  <c r="L86" i="51" s="1"/>
  <c r="L69" i="61"/>
  <c r="L69" i="51" s="1"/>
  <c r="L77" i="61"/>
  <c r="L75" i="61"/>
  <c r="L75" i="51" s="1"/>
  <c r="L85" i="61"/>
  <c r="L70" i="61"/>
  <c r="L87" i="61"/>
  <c r="L87" i="51" s="1"/>
  <c r="L78" i="61"/>
  <c r="L78" i="51" s="1"/>
  <c r="L71" i="61"/>
  <c r="L71" i="51" s="1"/>
  <c r="L84" i="61"/>
  <c r="L84" i="51" s="1"/>
  <c r="L112" i="61"/>
  <c r="L113" i="61"/>
  <c r="L113" i="51" s="1"/>
  <c r="L116" i="61"/>
  <c r="L116" i="51" s="1"/>
  <c r="L115" i="61"/>
  <c r="L115" i="51" s="1"/>
  <c r="L114" i="61"/>
  <c r="L114" i="51" s="1"/>
  <c r="L102" i="61"/>
  <c r="L102" i="51" s="1"/>
  <c r="L101" i="61"/>
  <c r="L101" i="51" s="1"/>
  <c r="L103" i="61"/>
  <c r="L103" i="51" s="1"/>
  <c r="L99" i="61"/>
  <c r="L99" i="51" s="1"/>
  <c r="L100" i="61"/>
  <c r="L100" i="51" s="1"/>
  <c r="S116" i="59"/>
  <c r="S116" i="49" s="1"/>
  <c r="S114" i="59"/>
  <c r="S114" i="49" s="1"/>
  <c r="S112" i="59"/>
  <c r="S115" i="59"/>
  <c r="S115" i="49" s="1"/>
  <c r="S113" i="59"/>
  <c r="S113" i="49" s="1"/>
  <c r="K100" i="59"/>
  <c r="K100" i="49" s="1"/>
  <c r="K101" i="59"/>
  <c r="K101" i="49" s="1"/>
  <c r="K102" i="59"/>
  <c r="K102" i="49" s="1"/>
  <c r="K99" i="59"/>
  <c r="K99" i="49" s="1"/>
  <c r="K103" i="59"/>
  <c r="K103" i="49" s="1"/>
  <c r="K86" i="61"/>
  <c r="K86" i="51" s="1"/>
  <c r="K78" i="61"/>
  <c r="K78" i="51" s="1"/>
  <c r="K87" i="61"/>
  <c r="K87" i="51" s="1"/>
  <c r="K79" i="61"/>
  <c r="K90" i="61"/>
  <c r="K89" i="61"/>
  <c r="K89" i="51" s="1"/>
  <c r="K88" i="61"/>
  <c r="K73" i="61"/>
  <c r="K76" i="61"/>
  <c r="K71" i="61"/>
  <c r="K71" i="51" s="1"/>
  <c r="K69" i="61"/>
  <c r="K69" i="51" s="1"/>
  <c r="K85" i="61"/>
  <c r="K77" i="61"/>
  <c r="K77" i="51" s="1"/>
  <c r="K75" i="61"/>
  <c r="K75" i="51" s="1"/>
  <c r="K84" i="61"/>
  <c r="K84" i="51" s="1"/>
  <c r="K70" i="61"/>
  <c r="K91" i="61"/>
  <c r="K82" i="61"/>
  <c r="K74" i="61"/>
  <c r="K74" i="51" s="1"/>
  <c r="K72" i="61"/>
  <c r="K72" i="51" s="1"/>
  <c r="K81" i="61"/>
  <c r="K81" i="51" s="1"/>
  <c r="K67" i="61"/>
  <c r="K83" i="61"/>
  <c r="K83" i="51" s="1"/>
  <c r="K68" i="61"/>
  <c r="K68" i="51" s="1"/>
  <c r="K80" i="61"/>
  <c r="K80" i="51" s="1"/>
  <c r="K101" i="60"/>
  <c r="K101" i="50" s="1"/>
  <c r="K103" i="60"/>
  <c r="K103" i="50" s="1"/>
  <c r="K99" i="60"/>
  <c r="K99" i="50" s="1"/>
  <c r="K102" i="60"/>
  <c r="K100" i="60"/>
  <c r="K100" i="50" s="1"/>
  <c r="Y102" i="59"/>
  <c r="Y102" i="49" s="1"/>
  <c r="Y100" i="59"/>
  <c r="Y100" i="49" s="1"/>
  <c r="Y103" i="59"/>
  <c r="Y103" i="49" s="1"/>
  <c r="Y101" i="59"/>
  <c r="Y101" i="49" s="1"/>
  <c r="Y99" i="59"/>
  <c r="Y99" i="49" s="1"/>
  <c r="H102" i="55"/>
  <c r="H102" i="34" s="1"/>
  <c r="H100" i="55"/>
  <c r="H101" i="55"/>
  <c r="H101" i="34" s="1"/>
  <c r="H103" i="55"/>
  <c r="I85" i="60"/>
  <c r="I77" i="60"/>
  <c r="I77" i="50" s="1"/>
  <c r="I69" i="60"/>
  <c r="I69" i="50" s="1"/>
  <c r="I88" i="60"/>
  <c r="I80" i="60"/>
  <c r="I80" i="50" s="1"/>
  <c r="I91" i="60"/>
  <c r="I83" i="60"/>
  <c r="I83" i="50" s="1"/>
  <c r="I75" i="60"/>
  <c r="I75" i="50" s="1"/>
  <c r="I67" i="60"/>
  <c r="I90" i="60"/>
  <c r="I90" i="50" s="1"/>
  <c r="I79" i="60"/>
  <c r="I70" i="60"/>
  <c r="I68" i="60"/>
  <c r="I68" i="50" s="1"/>
  <c r="I86" i="60"/>
  <c r="I86" i="50" s="1"/>
  <c r="I73" i="60"/>
  <c r="I72" i="60"/>
  <c r="I72" i="50" s="1"/>
  <c r="I71" i="60"/>
  <c r="I71" i="50" s="1"/>
  <c r="I74" i="60"/>
  <c r="I74" i="50" s="1"/>
  <c r="I89" i="60"/>
  <c r="I89" i="50" s="1"/>
  <c r="I84" i="60"/>
  <c r="I84" i="50" s="1"/>
  <c r="I87" i="60"/>
  <c r="I87" i="50" s="1"/>
  <c r="I81" i="60"/>
  <c r="I81" i="50" s="1"/>
  <c r="I82" i="60"/>
  <c r="I76" i="60"/>
  <c r="I78" i="60"/>
  <c r="I78" i="50" s="1"/>
  <c r="O116" i="62"/>
  <c r="O116" i="52" s="1"/>
  <c r="O114" i="62"/>
  <c r="O114" i="52" s="1"/>
  <c r="O112" i="62"/>
  <c r="O115" i="62"/>
  <c r="O115" i="52" s="1"/>
  <c r="O113" i="62"/>
  <c r="O113" i="52" s="1"/>
  <c r="M86" i="55"/>
  <c r="M86" i="34" s="1"/>
  <c r="M84" i="55"/>
  <c r="M84" i="34" s="1"/>
  <c r="M76" i="55"/>
  <c r="M87" i="55"/>
  <c r="M87" i="34" s="1"/>
  <c r="M79" i="55"/>
  <c r="M90" i="55"/>
  <c r="M90" i="34" s="1"/>
  <c r="M82" i="55"/>
  <c r="M88" i="55"/>
  <c r="M80" i="55"/>
  <c r="M80" i="34" s="1"/>
  <c r="M72" i="55"/>
  <c r="M72" i="34" s="1"/>
  <c r="M77" i="55"/>
  <c r="M77" i="34" s="1"/>
  <c r="M85" i="55"/>
  <c r="M83" i="55"/>
  <c r="M83" i="34" s="1"/>
  <c r="M91" i="55"/>
  <c r="M89" i="55"/>
  <c r="M89" i="34" s="1"/>
  <c r="M81" i="55"/>
  <c r="M81" i="34" s="1"/>
  <c r="M75" i="55"/>
  <c r="M75" i="34" s="1"/>
  <c r="M78" i="55"/>
  <c r="M78" i="34" s="1"/>
  <c r="M73" i="55"/>
  <c r="M74" i="55"/>
  <c r="M74" i="34" s="1"/>
  <c r="H87" i="56"/>
  <c r="H90" i="56"/>
  <c r="H82" i="56"/>
  <c r="H91" i="56"/>
  <c r="H83" i="56"/>
  <c r="H81" i="56"/>
  <c r="H85" i="56"/>
  <c r="H88" i="56"/>
  <c r="H86" i="56"/>
  <c r="H84" i="56"/>
  <c r="H80" i="56"/>
  <c r="H89" i="56"/>
  <c r="Y90" i="55"/>
  <c r="Y90" i="34" s="1"/>
  <c r="Y82" i="55"/>
  <c r="Y88" i="55"/>
  <c r="Y88" i="34" s="1"/>
  <c r="Y80" i="55"/>
  <c r="Y80" i="34" s="1"/>
  <c r="Y72" i="55"/>
  <c r="Y72" i="34" s="1"/>
  <c r="Y91" i="55"/>
  <c r="Y83" i="55"/>
  <c r="Y83" i="34" s="1"/>
  <c r="Y75" i="55"/>
  <c r="Y75" i="34" s="1"/>
  <c r="Y86" i="55"/>
  <c r="Y86" i="34" s="1"/>
  <c r="Y84" i="55"/>
  <c r="Y84" i="34" s="1"/>
  <c r="Y76" i="55"/>
  <c r="Y68" i="55"/>
  <c r="Y68" i="34" s="1"/>
  <c r="Y74" i="55"/>
  <c r="Y74" i="34" s="1"/>
  <c r="Y77" i="55"/>
  <c r="Y77" i="34" s="1"/>
  <c r="Y69" i="55"/>
  <c r="Y78" i="55"/>
  <c r="Y78" i="34" s="1"/>
  <c r="Y70" i="55"/>
  <c r="Y89" i="55"/>
  <c r="Y89" i="34" s="1"/>
  <c r="Y87" i="55"/>
  <c r="Y87" i="34" s="1"/>
  <c r="Y85" i="55"/>
  <c r="Y81" i="55"/>
  <c r="Y81" i="34" s="1"/>
  <c r="Y73" i="55"/>
  <c r="Y79" i="55"/>
  <c r="Y71" i="55"/>
  <c r="Y71" i="34" s="1"/>
  <c r="Y100" i="60"/>
  <c r="Y100" i="50" s="1"/>
  <c r="Y103" i="60"/>
  <c r="Y103" i="50" s="1"/>
  <c r="Y101" i="60"/>
  <c r="Y101" i="50" s="1"/>
  <c r="Y99" i="60"/>
  <c r="Y99" i="50" s="1"/>
  <c r="Y102" i="60"/>
  <c r="Y102" i="50" s="1"/>
  <c r="Q100" i="60"/>
  <c r="Q100" i="50" s="1"/>
  <c r="Q103" i="60"/>
  <c r="Q103" i="50" s="1"/>
  <c r="Q99" i="60"/>
  <c r="Q99" i="50" s="1"/>
  <c r="Q102" i="60"/>
  <c r="Q102" i="50" s="1"/>
  <c r="Q101" i="60"/>
  <c r="Q101" i="50" s="1"/>
  <c r="X112" i="58"/>
  <c r="X113" i="58"/>
  <c r="X116" i="58"/>
  <c r="X115" i="58"/>
  <c r="X114" i="58"/>
  <c r="X88" i="62"/>
  <c r="X80" i="62"/>
  <c r="X80" i="52" s="1"/>
  <c r="X84" i="62"/>
  <c r="X84" i="52" s="1"/>
  <c r="X83" i="62"/>
  <c r="X83" i="52" s="1"/>
  <c r="X82" i="62"/>
  <c r="X81" i="62"/>
  <c r="X81" i="52" s="1"/>
  <c r="X71" i="62"/>
  <c r="X71" i="52" s="1"/>
  <c r="X87" i="62"/>
  <c r="X87" i="52" s="1"/>
  <c r="X86" i="62"/>
  <c r="X86" i="52" s="1"/>
  <c r="X85" i="62"/>
  <c r="X74" i="62"/>
  <c r="X74" i="52" s="1"/>
  <c r="X75" i="62"/>
  <c r="X75" i="52" s="1"/>
  <c r="X67" i="62"/>
  <c r="X79" i="62"/>
  <c r="X70" i="62"/>
  <c r="X78" i="62"/>
  <c r="X78" i="52" s="1"/>
  <c r="X73" i="62"/>
  <c r="X89" i="62"/>
  <c r="X89" i="52" s="1"/>
  <c r="X76" i="62"/>
  <c r="X68" i="62"/>
  <c r="X68" i="52" s="1"/>
  <c r="X90" i="62"/>
  <c r="X90" i="52" s="1"/>
  <c r="X77" i="62"/>
  <c r="X77" i="52" s="1"/>
  <c r="X69" i="62"/>
  <c r="X69" i="52" s="1"/>
  <c r="X72" i="62"/>
  <c r="X72" i="52" s="1"/>
  <c r="X91" i="62"/>
  <c r="R115" i="62"/>
  <c r="R115" i="52" s="1"/>
  <c r="R113" i="62"/>
  <c r="R113" i="52" s="1"/>
  <c r="R116" i="62"/>
  <c r="R116" i="52" s="1"/>
  <c r="R114" i="62"/>
  <c r="R114" i="52" s="1"/>
  <c r="R112" i="62"/>
  <c r="L91" i="56"/>
  <c r="L83" i="56"/>
  <c r="L86" i="56"/>
  <c r="L87" i="56"/>
  <c r="L82" i="56"/>
  <c r="L88" i="56"/>
  <c r="L80" i="56"/>
  <c r="L89" i="56"/>
  <c r="L84" i="56"/>
  <c r="L90" i="56"/>
  <c r="L85" i="56"/>
  <c r="L81" i="56"/>
  <c r="U86" i="56"/>
  <c r="U89" i="56"/>
  <c r="U81" i="56"/>
  <c r="U90" i="56"/>
  <c r="U82" i="56"/>
  <c r="U84" i="56"/>
  <c r="U85" i="56"/>
  <c r="U88" i="56"/>
  <c r="U91" i="56"/>
  <c r="U83" i="56"/>
  <c r="U80" i="56"/>
  <c r="U87" i="56"/>
  <c r="R85" i="56"/>
  <c r="R88" i="56"/>
  <c r="R80" i="56"/>
  <c r="R89" i="56"/>
  <c r="R81" i="56"/>
  <c r="R86" i="56"/>
  <c r="R84" i="56"/>
  <c r="R87" i="56"/>
  <c r="R90" i="56"/>
  <c r="R91" i="56"/>
  <c r="R83" i="56"/>
  <c r="R82" i="56"/>
  <c r="M86" i="56"/>
  <c r="M89" i="56"/>
  <c r="M81" i="56"/>
  <c r="M90" i="56"/>
  <c r="M82" i="56"/>
  <c r="M85" i="56"/>
  <c r="M91" i="56"/>
  <c r="M80" i="56"/>
  <c r="M83" i="56"/>
  <c r="M87" i="56"/>
  <c r="M88" i="56"/>
  <c r="M84" i="56"/>
  <c r="K88" i="56"/>
  <c r="K80" i="56"/>
  <c r="K91" i="56"/>
  <c r="K83" i="56"/>
  <c r="K84" i="56"/>
  <c r="K90" i="56"/>
  <c r="K85" i="56"/>
  <c r="K86" i="56"/>
  <c r="K81" i="56"/>
  <c r="K87" i="56"/>
  <c r="K82" i="56"/>
  <c r="K89" i="56"/>
  <c r="Y101" i="57"/>
  <c r="Y100" i="57"/>
  <c r="Y99" i="57"/>
  <c r="Y102" i="57"/>
  <c r="Y103" i="57"/>
  <c r="Y116" i="60"/>
  <c r="Y116" i="50" s="1"/>
  <c r="Y114" i="60"/>
  <c r="Y114" i="50" s="1"/>
  <c r="Y115" i="60"/>
  <c r="Y115" i="50" s="1"/>
  <c r="Y113" i="60"/>
  <c r="Y113" i="50" s="1"/>
  <c r="Y112" i="60"/>
  <c r="Y91" i="62"/>
  <c r="Y83" i="62"/>
  <c r="Y83" i="52" s="1"/>
  <c r="Y87" i="62"/>
  <c r="Y87" i="52" s="1"/>
  <c r="Y79" i="62"/>
  <c r="Y86" i="62"/>
  <c r="Y86" i="52" s="1"/>
  <c r="Y85" i="62"/>
  <c r="Y84" i="62"/>
  <c r="Y84" i="52" s="1"/>
  <c r="Y74" i="62"/>
  <c r="Y74" i="52" s="1"/>
  <c r="Y90" i="62"/>
  <c r="Y90" i="52" s="1"/>
  <c r="Y89" i="62"/>
  <c r="Y89" i="52" s="1"/>
  <c r="Y88" i="62"/>
  <c r="Y77" i="62"/>
  <c r="Y77" i="52" s="1"/>
  <c r="Y69" i="62"/>
  <c r="Y69" i="52" s="1"/>
  <c r="Y70" i="62"/>
  <c r="Y67" i="62"/>
  <c r="Y78" i="62"/>
  <c r="Y78" i="52" s="1"/>
  <c r="Y73" i="62"/>
  <c r="Y82" i="62"/>
  <c r="Y76" i="62"/>
  <c r="Y68" i="62"/>
  <c r="Y68" i="52" s="1"/>
  <c r="Y81" i="62"/>
  <c r="Y81" i="52" s="1"/>
  <c r="Y71" i="62"/>
  <c r="Y71" i="52" s="1"/>
  <c r="Y80" i="62"/>
  <c r="Y80" i="52" s="1"/>
  <c r="Y72" i="62"/>
  <c r="Y75" i="62"/>
  <c r="Y75" i="52" s="1"/>
  <c r="Q86" i="57"/>
  <c r="Q78" i="57"/>
  <c r="Q70" i="57"/>
  <c r="Q90" i="57"/>
  <c r="Q82" i="57"/>
  <c r="Q74" i="57"/>
  <c r="Q89" i="57"/>
  <c r="Q88" i="57"/>
  <c r="Q87" i="57"/>
  <c r="Q68" i="57"/>
  <c r="Q69" i="57"/>
  <c r="Q80" i="57"/>
  <c r="Q71" i="57"/>
  <c r="Q79" i="57"/>
  <c r="Q83" i="57"/>
  <c r="Q91" i="57"/>
  <c r="Q75" i="57"/>
  <c r="Q84" i="57"/>
  <c r="Q76" i="57"/>
  <c r="Q72" i="57"/>
  <c r="Q85" i="57"/>
  <c r="Q81" i="57"/>
  <c r="Q77" i="57"/>
  <c r="Q73" i="57"/>
  <c r="Q67" i="57"/>
  <c r="Q85" i="60"/>
  <c r="Q77" i="60"/>
  <c r="Q77" i="50" s="1"/>
  <c r="Q69" i="60"/>
  <c r="Q69" i="50" s="1"/>
  <c r="Q88" i="60"/>
  <c r="Q80" i="60"/>
  <c r="Q80" i="50" s="1"/>
  <c r="Q91" i="60"/>
  <c r="Q91" i="50" s="1"/>
  <c r="Q83" i="60"/>
  <c r="Q83" i="50" s="1"/>
  <c r="Q75" i="60"/>
  <c r="Q75" i="50" s="1"/>
  <c r="Q67" i="60"/>
  <c r="Q81" i="60"/>
  <c r="Q81" i="50" s="1"/>
  <c r="Q87" i="60"/>
  <c r="Q87" i="50" s="1"/>
  <c r="Q76" i="60"/>
  <c r="Q90" i="60"/>
  <c r="Q90" i="50" s="1"/>
  <c r="Q79" i="60"/>
  <c r="Q63" i="50" s="1"/>
  <c r="Q72" i="60"/>
  <c r="Q72" i="50" s="1"/>
  <c r="Q84" i="60"/>
  <c r="Q84" i="50" s="1"/>
  <c r="Q70" i="60"/>
  <c r="Q82" i="60"/>
  <c r="Q78" i="60"/>
  <c r="Q78" i="50" s="1"/>
  <c r="Q73" i="60"/>
  <c r="Q86" i="60"/>
  <c r="Q86" i="50" s="1"/>
  <c r="Q89" i="60"/>
  <c r="Q89" i="50" s="1"/>
  <c r="Q68" i="60"/>
  <c r="Q68" i="50" s="1"/>
  <c r="Q74" i="60"/>
  <c r="Q74" i="50" s="1"/>
  <c r="Q71" i="60"/>
  <c r="Q71" i="50" s="1"/>
  <c r="Q103" i="61"/>
  <c r="Q103" i="51" s="1"/>
  <c r="Q101" i="61"/>
  <c r="Q101" i="51" s="1"/>
  <c r="Q102" i="61"/>
  <c r="Q102" i="51" s="1"/>
  <c r="Q100" i="61"/>
  <c r="Q100" i="51" s="1"/>
  <c r="Q99" i="61"/>
  <c r="Q99" i="51" s="1"/>
  <c r="Q91" i="62"/>
  <c r="Q83" i="62"/>
  <c r="Q83" i="52" s="1"/>
  <c r="Q87" i="62"/>
  <c r="Q87" i="52" s="1"/>
  <c r="Q79" i="62"/>
  <c r="Q86" i="62"/>
  <c r="Q86" i="52" s="1"/>
  <c r="Q85" i="62"/>
  <c r="Q84" i="62"/>
  <c r="Q84" i="52" s="1"/>
  <c r="Q74" i="62"/>
  <c r="Q77" i="62"/>
  <c r="Q77" i="52" s="1"/>
  <c r="Q69" i="62"/>
  <c r="Q69" i="52" s="1"/>
  <c r="Q78" i="62"/>
  <c r="Q78" i="52" s="1"/>
  <c r="Q70" i="62"/>
  <c r="Q68" i="62"/>
  <c r="Q68" i="52" s="1"/>
  <c r="Q80" i="62"/>
  <c r="Q80" i="52" s="1"/>
  <c r="Q71" i="62"/>
  <c r="Q71" i="52" s="1"/>
  <c r="Q88" i="62"/>
  <c r="Q72" i="62"/>
  <c r="Q72" i="52" s="1"/>
  <c r="Q75" i="62"/>
  <c r="Q75" i="52" s="1"/>
  <c r="Q89" i="62"/>
  <c r="Q89" i="52" s="1"/>
  <c r="Q82" i="62"/>
  <c r="Q67" i="62"/>
  <c r="Q73" i="62"/>
  <c r="Q76" i="62"/>
  <c r="Q90" i="62"/>
  <c r="Q90" i="52" s="1"/>
  <c r="Q81" i="62"/>
  <c r="Q81" i="52" s="1"/>
  <c r="H84" i="59"/>
  <c r="H84" i="49" s="1"/>
  <c r="H76" i="59"/>
  <c r="H90" i="59"/>
  <c r="H90" i="49" s="1"/>
  <c r="H82" i="59"/>
  <c r="H85" i="59"/>
  <c r="H77" i="59"/>
  <c r="H77" i="49" s="1"/>
  <c r="H91" i="59"/>
  <c r="H80" i="59"/>
  <c r="H80" i="49" s="1"/>
  <c r="H86" i="59"/>
  <c r="H86" i="49" s="1"/>
  <c r="H81" i="59"/>
  <c r="H81" i="49" s="1"/>
  <c r="H89" i="59"/>
  <c r="H89" i="49" s="1"/>
  <c r="H69" i="59"/>
  <c r="H69" i="49" s="1"/>
  <c r="H72" i="59"/>
  <c r="H72" i="49" s="1"/>
  <c r="H70" i="59"/>
  <c r="H78" i="59"/>
  <c r="H78" i="49" s="1"/>
  <c r="H73" i="59"/>
  <c r="H88" i="59"/>
  <c r="H74" i="59"/>
  <c r="H74" i="49" s="1"/>
  <c r="H87" i="59"/>
  <c r="H87" i="49" s="1"/>
  <c r="H75" i="59"/>
  <c r="H75" i="49" s="1"/>
  <c r="H68" i="59"/>
  <c r="H68" i="49" s="1"/>
  <c r="H71" i="59"/>
  <c r="H71" i="49" s="1"/>
  <c r="H83" i="59"/>
  <c r="H79" i="59"/>
  <c r="H67" i="59"/>
  <c r="H115" i="59"/>
  <c r="H115" i="49" s="1"/>
  <c r="H113" i="59"/>
  <c r="H113" i="49" s="1"/>
  <c r="H116" i="59"/>
  <c r="H116" i="49" s="1"/>
  <c r="H112" i="59"/>
  <c r="H114" i="59"/>
  <c r="H114" i="49" s="1"/>
  <c r="X114" i="55"/>
  <c r="X114" i="34" s="1"/>
  <c r="X116" i="55"/>
  <c r="X116" i="34" s="1"/>
  <c r="X115" i="55"/>
  <c r="X113" i="55"/>
  <c r="X113" i="34" s="1"/>
  <c r="I90" i="55"/>
  <c r="I90" i="34" s="1"/>
  <c r="I82" i="55"/>
  <c r="I88" i="55"/>
  <c r="I80" i="55"/>
  <c r="I80" i="34" s="1"/>
  <c r="I72" i="55"/>
  <c r="I72" i="34" s="1"/>
  <c r="I91" i="55"/>
  <c r="I83" i="55"/>
  <c r="I83" i="34" s="1"/>
  <c r="I75" i="55"/>
  <c r="I75" i="34" s="1"/>
  <c r="I86" i="55"/>
  <c r="I86" i="34" s="1"/>
  <c r="I84" i="55"/>
  <c r="I84" i="34" s="1"/>
  <c r="I76" i="55"/>
  <c r="I79" i="55"/>
  <c r="I74" i="55"/>
  <c r="I74" i="34" s="1"/>
  <c r="I89" i="55"/>
  <c r="I89" i="34" s="1"/>
  <c r="I87" i="55"/>
  <c r="I87" i="34" s="1"/>
  <c r="I85" i="55"/>
  <c r="I81" i="55"/>
  <c r="I81" i="34" s="1"/>
  <c r="I77" i="55"/>
  <c r="I77" i="34" s="1"/>
  <c r="I78" i="55"/>
  <c r="I78" i="34" s="1"/>
  <c r="I73" i="55"/>
  <c r="I101" i="57"/>
  <c r="I103" i="57"/>
  <c r="I102" i="57"/>
  <c r="I99" i="57"/>
  <c r="I100" i="57"/>
  <c r="P87" i="55"/>
  <c r="P87" i="34" s="1"/>
  <c r="P85" i="55"/>
  <c r="P77" i="55"/>
  <c r="P77" i="34" s="1"/>
  <c r="P88" i="55"/>
  <c r="P80" i="55"/>
  <c r="P80" i="34" s="1"/>
  <c r="P72" i="55"/>
  <c r="P72" i="34" s="1"/>
  <c r="P91" i="55"/>
  <c r="P83" i="55"/>
  <c r="P83" i="34" s="1"/>
  <c r="P89" i="55"/>
  <c r="P89" i="34" s="1"/>
  <c r="P81" i="55"/>
  <c r="P81" i="34" s="1"/>
  <c r="P73" i="55"/>
  <c r="P86" i="55"/>
  <c r="P86" i="34" s="1"/>
  <c r="P84" i="55"/>
  <c r="P84" i="34" s="1"/>
  <c r="P82" i="55"/>
  <c r="P75" i="55"/>
  <c r="P75" i="34" s="1"/>
  <c r="P90" i="55"/>
  <c r="P90" i="34" s="1"/>
  <c r="P78" i="55"/>
  <c r="P78" i="34" s="1"/>
  <c r="P76" i="55"/>
  <c r="P79" i="55"/>
  <c r="P74" i="55"/>
  <c r="P74" i="34" s="1"/>
  <c r="P112" i="58"/>
  <c r="P113" i="58"/>
  <c r="P116" i="58"/>
  <c r="P115" i="58"/>
  <c r="P114" i="58"/>
  <c r="P103" i="62"/>
  <c r="P103" i="52" s="1"/>
  <c r="P101" i="62"/>
  <c r="P101" i="52" s="1"/>
  <c r="P99" i="62"/>
  <c r="P99" i="52" s="1"/>
  <c r="P102" i="62"/>
  <c r="P102" i="52" s="1"/>
  <c r="P100" i="62"/>
  <c r="P100" i="52" s="1"/>
  <c r="R89" i="58"/>
  <c r="R81" i="58"/>
  <c r="R87" i="58"/>
  <c r="R90" i="58"/>
  <c r="R82" i="58"/>
  <c r="R77" i="58"/>
  <c r="R85" i="58"/>
  <c r="R74" i="58"/>
  <c r="R88" i="58"/>
  <c r="R91" i="58"/>
  <c r="R72" i="58"/>
  <c r="R67" i="58"/>
  <c r="R75" i="58"/>
  <c r="R70" i="58"/>
  <c r="R78" i="58"/>
  <c r="R73" i="58"/>
  <c r="R69" i="58"/>
  <c r="R80" i="58"/>
  <c r="R76" i="58"/>
  <c r="R71" i="58"/>
  <c r="R83" i="58"/>
  <c r="R79" i="58"/>
  <c r="R86" i="58"/>
  <c r="R68" i="58"/>
  <c r="R84" i="58"/>
  <c r="R113" i="59"/>
  <c r="R113" i="49" s="1"/>
  <c r="R114" i="59"/>
  <c r="R114" i="49" s="1"/>
  <c r="R115" i="59"/>
  <c r="R115" i="49" s="1"/>
  <c r="R112" i="59"/>
  <c r="R116" i="59"/>
  <c r="R116" i="49" s="1"/>
  <c r="R114" i="60"/>
  <c r="R114" i="50" s="1"/>
  <c r="R116" i="60"/>
  <c r="R116" i="50" s="1"/>
  <c r="R113" i="60"/>
  <c r="R113" i="50" s="1"/>
  <c r="R112" i="60"/>
  <c r="R115" i="60"/>
  <c r="R115" i="50" s="1"/>
  <c r="W103" i="55"/>
  <c r="W99" i="55"/>
  <c r="W107" i="55" s="1"/>
  <c r="W100" i="55"/>
  <c r="W101" i="55"/>
  <c r="W101" i="34" s="1"/>
  <c r="W102" i="55"/>
  <c r="W102" i="34" s="1"/>
  <c r="W88" i="57"/>
  <c r="W80" i="57"/>
  <c r="W72" i="57"/>
  <c r="W84" i="57"/>
  <c r="W76" i="57"/>
  <c r="W75" i="57"/>
  <c r="W74" i="57"/>
  <c r="W73" i="57"/>
  <c r="W83" i="57"/>
  <c r="W82" i="57"/>
  <c r="W81" i="57"/>
  <c r="W68" i="57"/>
  <c r="W87" i="57"/>
  <c r="W86" i="57"/>
  <c r="W85" i="57"/>
  <c r="W91" i="57"/>
  <c r="W70" i="57"/>
  <c r="W90" i="57"/>
  <c r="W69" i="57"/>
  <c r="W77" i="57"/>
  <c r="W67" i="57"/>
  <c r="W89" i="57"/>
  <c r="W78" i="57"/>
  <c r="W71" i="57"/>
  <c r="W79" i="57"/>
  <c r="W103" i="58"/>
  <c r="W101" i="58"/>
  <c r="W100" i="58"/>
  <c r="W99" i="58"/>
  <c r="W102" i="58"/>
  <c r="W102" i="60"/>
  <c r="W102" i="50" s="1"/>
  <c r="W100" i="60"/>
  <c r="W100" i="50" s="1"/>
  <c r="W101" i="60"/>
  <c r="W101" i="50" s="1"/>
  <c r="W103" i="60"/>
  <c r="W103" i="50" s="1"/>
  <c r="W99" i="60"/>
  <c r="W99" i="50" s="1"/>
  <c r="W90" i="61"/>
  <c r="W90" i="51" s="1"/>
  <c r="W82" i="61"/>
  <c r="W91" i="61"/>
  <c r="W83" i="61"/>
  <c r="W83" i="51" s="1"/>
  <c r="W87" i="61"/>
  <c r="W87" i="51" s="1"/>
  <c r="W69" i="61"/>
  <c r="W69" i="51" s="1"/>
  <c r="W75" i="61"/>
  <c r="W75" i="51" s="1"/>
  <c r="W67" i="61"/>
  <c r="W78" i="61"/>
  <c r="W78" i="51" s="1"/>
  <c r="W73" i="61"/>
  <c r="W89" i="61"/>
  <c r="W89" i="51" s="1"/>
  <c r="W86" i="61"/>
  <c r="W86" i="51" s="1"/>
  <c r="W72" i="61"/>
  <c r="W72" i="51" s="1"/>
  <c r="W85" i="61"/>
  <c r="W70" i="61"/>
  <c r="W80" i="61"/>
  <c r="W80" i="51" s="1"/>
  <c r="W79" i="61"/>
  <c r="W76" i="61"/>
  <c r="W71" i="61"/>
  <c r="W71" i="51" s="1"/>
  <c r="W74" i="61"/>
  <c r="W74" i="51" s="1"/>
  <c r="W81" i="61"/>
  <c r="W81" i="51" s="1"/>
  <c r="W68" i="61"/>
  <c r="W68" i="51" s="1"/>
  <c r="W84" i="61"/>
  <c r="W84" i="51" s="1"/>
  <c r="W88" i="61"/>
  <c r="W77" i="61"/>
  <c r="W77" i="51" s="1"/>
  <c r="O102" i="60"/>
  <c r="O102" i="50" s="1"/>
  <c r="O100" i="60"/>
  <c r="O100" i="50" s="1"/>
  <c r="O99" i="60"/>
  <c r="O99" i="50" s="1"/>
  <c r="O103" i="60"/>
  <c r="O103" i="50" s="1"/>
  <c r="O101" i="60"/>
  <c r="O101" i="50" s="1"/>
  <c r="O87" i="60"/>
  <c r="O87" i="50" s="1"/>
  <c r="O79" i="60"/>
  <c r="O71" i="60"/>
  <c r="O71" i="50" s="1"/>
  <c r="O90" i="60"/>
  <c r="O90" i="50" s="1"/>
  <c r="O82" i="60"/>
  <c r="O85" i="60"/>
  <c r="O77" i="60"/>
  <c r="O77" i="50" s="1"/>
  <c r="O69" i="60"/>
  <c r="O69" i="50" s="1"/>
  <c r="O86" i="60"/>
  <c r="O86" i="50" s="1"/>
  <c r="O75" i="60"/>
  <c r="O75" i="50" s="1"/>
  <c r="O81" i="60"/>
  <c r="O81" i="50" s="1"/>
  <c r="O84" i="60"/>
  <c r="O84" i="50" s="1"/>
  <c r="O73" i="60"/>
  <c r="O89" i="60"/>
  <c r="O89" i="50" s="1"/>
  <c r="O78" i="60"/>
  <c r="O78" i="50" s="1"/>
  <c r="O76" i="60"/>
  <c r="O68" i="60"/>
  <c r="O68" i="50" s="1"/>
  <c r="O88" i="60"/>
  <c r="O72" i="60"/>
  <c r="O72" i="50" s="1"/>
  <c r="O91" i="60"/>
  <c r="O83" i="60"/>
  <c r="O83" i="50" s="1"/>
  <c r="O74" i="60"/>
  <c r="O74" i="50" s="1"/>
  <c r="O80" i="60"/>
  <c r="O80" i="50" s="1"/>
  <c r="O70" i="60"/>
  <c r="O67" i="60"/>
  <c r="G88" i="57"/>
  <c r="G80" i="57"/>
  <c r="G72" i="57"/>
  <c r="G84" i="57"/>
  <c r="G76" i="57"/>
  <c r="G91" i="57"/>
  <c r="G90" i="57"/>
  <c r="G89" i="57"/>
  <c r="G68" i="57"/>
  <c r="G71" i="57"/>
  <c r="G70" i="57"/>
  <c r="G87" i="57"/>
  <c r="G78" i="57"/>
  <c r="G86" i="57"/>
  <c r="G77" i="57"/>
  <c r="G69" i="57"/>
  <c r="G81" i="57"/>
  <c r="G85" i="57"/>
  <c r="G82" i="57"/>
  <c r="G74" i="57"/>
  <c r="G83" i="57"/>
  <c r="G79" i="57"/>
  <c r="G75" i="57"/>
  <c r="G67" i="57"/>
  <c r="G73" i="57"/>
  <c r="G87" i="60"/>
  <c r="G87" i="50" s="1"/>
  <c r="G79" i="60"/>
  <c r="G71" i="60"/>
  <c r="G71" i="50" s="1"/>
  <c r="G90" i="60"/>
  <c r="G90" i="50" s="1"/>
  <c r="G82" i="60"/>
  <c r="G85" i="60"/>
  <c r="G77" i="60"/>
  <c r="G77" i="50" s="1"/>
  <c r="G69" i="60"/>
  <c r="G69" i="50" s="1"/>
  <c r="G84" i="60"/>
  <c r="G84" i="50" s="1"/>
  <c r="G88" i="60"/>
  <c r="G91" i="60"/>
  <c r="G80" i="60"/>
  <c r="G80" i="50" s="1"/>
  <c r="G67" i="60"/>
  <c r="G76" i="60"/>
  <c r="G70" i="60"/>
  <c r="G72" i="60"/>
  <c r="G72" i="50" s="1"/>
  <c r="G68" i="60"/>
  <c r="G68" i="50" s="1"/>
  <c r="G86" i="60"/>
  <c r="G86" i="50" s="1"/>
  <c r="G89" i="60"/>
  <c r="G89" i="50" s="1"/>
  <c r="G78" i="60"/>
  <c r="G78" i="50" s="1"/>
  <c r="G74" i="60"/>
  <c r="G74" i="50" s="1"/>
  <c r="G83" i="60"/>
  <c r="G83" i="50" s="1"/>
  <c r="G73" i="60"/>
  <c r="G81" i="60"/>
  <c r="G81" i="50" s="1"/>
  <c r="G75" i="60"/>
  <c r="G75" i="50" s="1"/>
  <c r="M101" i="57"/>
  <c r="M99" i="57"/>
  <c r="M100" i="57"/>
  <c r="M103" i="57"/>
  <c r="M102" i="57"/>
  <c r="M87" i="62"/>
  <c r="M87" i="52" s="1"/>
  <c r="M79" i="62"/>
  <c r="M91" i="62"/>
  <c r="M83" i="62"/>
  <c r="M83" i="52" s="1"/>
  <c r="M82" i="62"/>
  <c r="M81" i="62"/>
  <c r="M81" i="52" s="1"/>
  <c r="M80" i="62"/>
  <c r="M80" i="52" s="1"/>
  <c r="M78" i="62"/>
  <c r="M78" i="52" s="1"/>
  <c r="M70" i="62"/>
  <c r="M86" i="62"/>
  <c r="M86" i="52" s="1"/>
  <c r="M85" i="62"/>
  <c r="M84" i="62"/>
  <c r="M84" i="52" s="1"/>
  <c r="M73" i="62"/>
  <c r="M73" i="52" s="1"/>
  <c r="M74" i="62"/>
  <c r="M74" i="52" s="1"/>
  <c r="M90" i="62"/>
  <c r="M90" i="52" s="1"/>
  <c r="M67" i="62"/>
  <c r="M76" i="62"/>
  <c r="M68" i="62"/>
  <c r="M68" i="52" s="1"/>
  <c r="M71" i="62"/>
  <c r="M71" i="52" s="1"/>
  <c r="M88" i="62"/>
  <c r="M77" i="62"/>
  <c r="M77" i="52" s="1"/>
  <c r="M69" i="62"/>
  <c r="M69" i="52" s="1"/>
  <c r="M89" i="62"/>
  <c r="M89" i="52" s="1"/>
  <c r="M72" i="62"/>
  <c r="M72" i="52" s="1"/>
  <c r="M75" i="62"/>
  <c r="M75" i="52" s="1"/>
  <c r="J89" i="57"/>
  <c r="J81" i="57"/>
  <c r="J73" i="57"/>
  <c r="J85" i="57"/>
  <c r="J77" i="57"/>
  <c r="J76" i="57"/>
  <c r="J75" i="57"/>
  <c r="J74" i="57"/>
  <c r="J69" i="57"/>
  <c r="J80" i="57"/>
  <c r="J79" i="57"/>
  <c r="J78" i="57"/>
  <c r="J86" i="57"/>
  <c r="J72" i="57"/>
  <c r="J84" i="57"/>
  <c r="J91" i="57"/>
  <c r="J87" i="57"/>
  <c r="J83" i="57"/>
  <c r="J68" i="57"/>
  <c r="J67" i="57"/>
  <c r="J88" i="57"/>
  <c r="J70" i="57"/>
  <c r="J71" i="57"/>
  <c r="J82" i="57"/>
  <c r="J90" i="57"/>
  <c r="J103" i="60"/>
  <c r="J103" i="50" s="1"/>
  <c r="J101" i="60"/>
  <c r="J101" i="50" s="1"/>
  <c r="J100" i="60"/>
  <c r="J100" i="50" s="1"/>
  <c r="J102" i="60"/>
  <c r="J102" i="50" s="1"/>
  <c r="J99" i="60"/>
  <c r="J99" i="50" s="1"/>
  <c r="J91" i="61"/>
  <c r="J83" i="61"/>
  <c r="J83" i="51" s="1"/>
  <c r="J84" i="61"/>
  <c r="J84" i="51" s="1"/>
  <c r="J76" i="61"/>
  <c r="J87" i="61"/>
  <c r="J87" i="51" s="1"/>
  <c r="J86" i="61"/>
  <c r="J86" i="51" s="1"/>
  <c r="J85" i="61"/>
  <c r="J77" i="61"/>
  <c r="J77" i="51" s="1"/>
  <c r="J70" i="61"/>
  <c r="J90" i="61"/>
  <c r="J90" i="51" s="1"/>
  <c r="J88" i="61"/>
  <c r="J68" i="61"/>
  <c r="J68" i="51" s="1"/>
  <c r="J74" i="61"/>
  <c r="J74" i="51" s="1"/>
  <c r="J81" i="61"/>
  <c r="J81" i="51" s="1"/>
  <c r="J72" i="61"/>
  <c r="J72" i="51" s="1"/>
  <c r="J80" i="61"/>
  <c r="J80" i="51" s="1"/>
  <c r="J67" i="61"/>
  <c r="J79" i="61"/>
  <c r="J73" i="61"/>
  <c r="J78" i="61"/>
  <c r="J78" i="51" s="1"/>
  <c r="J71" i="61"/>
  <c r="J71" i="51" s="1"/>
  <c r="J82" i="61"/>
  <c r="J69" i="61"/>
  <c r="J69" i="51" s="1"/>
  <c r="J75" i="61"/>
  <c r="J75" i="51" s="1"/>
  <c r="J89" i="61"/>
  <c r="J89" i="51" s="1"/>
  <c r="U115" i="61"/>
  <c r="U115" i="51" s="1"/>
  <c r="U113" i="61"/>
  <c r="U113" i="51" s="1"/>
  <c r="U116" i="61"/>
  <c r="U116" i="51" s="1"/>
  <c r="U112" i="61"/>
  <c r="U114" i="61"/>
  <c r="U114" i="51" s="1"/>
  <c r="T87" i="58"/>
  <c r="T79" i="58"/>
  <c r="T85" i="58"/>
  <c r="T88" i="58"/>
  <c r="T80" i="58"/>
  <c r="T83" i="58"/>
  <c r="T82" i="58"/>
  <c r="T81" i="58"/>
  <c r="T91" i="58"/>
  <c r="T72" i="58"/>
  <c r="T86" i="58"/>
  <c r="T70" i="58"/>
  <c r="T89" i="58"/>
  <c r="T75" i="58"/>
  <c r="T73" i="58"/>
  <c r="T90" i="58"/>
  <c r="T67" i="58"/>
  <c r="T78" i="58"/>
  <c r="T68" i="58"/>
  <c r="T76" i="58"/>
  <c r="T84" i="58"/>
  <c r="T69" i="58"/>
  <c r="T71" i="58"/>
  <c r="T74" i="58"/>
  <c r="T77" i="58"/>
  <c r="T101" i="60"/>
  <c r="T101" i="50" s="1"/>
  <c r="T99" i="60"/>
  <c r="T99" i="50" s="1"/>
  <c r="T103" i="60"/>
  <c r="T103" i="50" s="1"/>
  <c r="T100" i="60"/>
  <c r="T100" i="50" s="1"/>
  <c r="T102" i="60"/>
  <c r="T102" i="50" s="1"/>
  <c r="T112" i="60"/>
  <c r="T115" i="60"/>
  <c r="T115" i="50" s="1"/>
  <c r="T116" i="60"/>
  <c r="T116" i="50" s="1"/>
  <c r="T114" i="60"/>
  <c r="T114" i="50" s="1"/>
  <c r="T113" i="60"/>
  <c r="T113" i="50" s="1"/>
  <c r="L114" i="57"/>
  <c r="L112" i="57"/>
  <c r="L115" i="57"/>
  <c r="L116" i="57"/>
  <c r="L113" i="57"/>
  <c r="L87" i="58"/>
  <c r="L79" i="58"/>
  <c r="L85" i="58"/>
  <c r="L88" i="58"/>
  <c r="L80" i="58"/>
  <c r="L91" i="58"/>
  <c r="L89" i="58"/>
  <c r="L72" i="58"/>
  <c r="L78" i="58"/>
  <c r="L77" i="58"/>
  <c r="L76" i="58"/>
  <c r="L70" i="58"/>
  <c r="L90" i="58"/>
  <c r="L83" i="58"/>
  <c r="L82" i="58"/>
  <c r="L81" i="58"/>
  <c r="L73" i="58"/>
  <c r="L84" i="58"/>
  <c r="L71" i="58"/>
  <c r="L74" i="58"/>
  <c r="L75" i="58"/>
  <c r="L69" i="58"/>
  <c r="L68" i="58"/>
  <c r="L67" i="58"/>
  <c r="L86" i="58"/>
  <c r="L86" i="60"/>
  <c r="L86" i="50" s="1"/>
  <c r="L78" i="60"/>
  <c r="L78" i="50" s="1"/>
  <c r="L70" i="60"/>
  <c r="L89" i="60"/>
  <c r="L89" i="50" s="1"/>
  <c r="L81" i="60"/>
  <c r="L81" i="50" s="1"/>
  <c r="L84" i="60"/>
  <c r="L84" i="50" s="1"/>
  <c r="L76" i="60"/>
  <c r="L68" i="60"/>
  <c r="L68" i="50" s="1"/>
  <c r="L88" i="60"/>
  <c r="L77" i="60"/>
  <c r="L77" i="50" s="1"/>
  <c r="L71" i="60"/>
  <c r="L71" i="50" s="1"/>
  <c r="L69" i="60"/>
  <c r="L69" i="50" s="1"/>
  <c r="L67" i="60"/>
  <c r="L83" i="60"/>
  <c r="L83" i="50" s="1"/>
  <c r="L75" i="60"/>
  <c r="L75" i="50" s="1"/>
  <c r="L90" i="60"/>
  <c r="L90" i="50" s="1"/>
  <c r="L87" i="60"/>
  <c r="L87" i="50" s="1"/>
  <c r="L85" i="60"/>
  <c r="L82" i="60"/>
  <c r="L79" i="60"/>
  <c r="L80" i="60"/>
  <c r="L80" i="50" s="1"/>
  <c r="L91" i="60"/>
  <c r="L73" i="60"/>
  <c r="L72" i="60"/>
  <c r="L72" i="50" s="1"/>
  <c r="L74" i="60"/>
  <c r="L74" i="50" s="1"/>
  <c r="S115" i="57"/>
  <c r="S116" i="57"/>
  <c r="S112" i="57"/>
  <c r="S113" i="57"/>
  <c r="S114" i="57"/>
  <c r="S99" i="58"/>
  <c r="S100" i="58"/>
  <c r="S102" i="58"/>
  <c r="S103" i="58"/>
  <c r="S101" i="58"/>
  <c r="S91" i="60"/>
  <c r="S83" i="60"/>
  <c r="S83" i="50" s="1"/>
  <c r="S75" i="60"/>
  <c r="S75" i="50" s="1"/>
  <c r="S67" i="60"/>
  <c r="S86" i="60"/>
  <c r="S86" i="50" s="1"/>
  <c r="S78" i="60"/>
  <c r="S78" i="50" s="1"/>
  <c r="S89" i="60"/>
  <c r="S89" i="50" s="1"/>
  <c r="S81" i="60"/>
  <c r="S81" i="50" s="1"/>
  <c r="S73" i="60"/>
  <c r="S87" i="60"/>
  <c r="S87" i="50" s="1"/>
  <c r="S76" i="60"/>
  <c r="S82" i="60"/>
  <c r="S68" i="60"/>
  <c r="S68" i="50" s="1"/>
  <c r="S85" i="60"/>
  <c r="S71" i="60"/>
  <c r="S71" i="50" s="1"/>
  <c r="S70" i="60"/>
  <c r="S69" i="60"/>
  <c r="S69" i="50" s="1"/>
  <c r="S90" i="60"/>
  <c r="S90" i="50" s="1"/>
  <c r="S88" i="60"/>
  <c r="S74" i="60"/>
  <c r="S74" i="50" s="1"/>
  <c r="S79" i="60"/>
  <c r="S77" i="60"/>
  <c r="S77" i="50" s="1"/>
  <c r="S80" i="60"/>
  <c r="S80" i="50" s="1"/>
  <c r="S72" i="60"/>
  <c r="S72" i="50" s="1"/>
  <c r="S84" i="60"/>
  <c r="S84" i="50" s="1"/>
  <c r="S101" i="61"/>
  <c r="S101" i="51" s="1"/>
  <c r="S99" i="61"/>
  <c r="S99" i="51" s="1"/>
  <c r="S102" i="61"/>
  <c r="S102" i="51" s="1"/>
  <c r="S100" i="61"/>
  <c r="S100" i="51" s="1"/>
  <c r="S103" i="61"/>
  <c r="S103" i="51" s="1"/>
  <c r="K115" i="57"/>
  <c r="K116" i="57"/>
  <c r="K114" i="57"/>
  <c r="K113" i="57"/>
  <c r="K112" i="57"/>
  <c r="K116" i="59"/>
  <c r="K116" i="49" s="1"/>
  <c r="K114" i="59"/>
  <c r="K114" i="49" s="1"/>
  <c r="K115" i="59"/>
  <c r="K115" i="49" s="1"/>
  <c r="K112" i="59"/>
  <c r="K113" i="59"/>
  <c r="K113" i="49" s="1"/>
  <c r="K91" i="60"/>
  <c r="K83" i="60"/>
  <c r="K83" i="50" s="1"/>
  <c r="K75" i="60"/>
  <c r="K75" i="50" s="1"/>
  <c r="K67" i="60"/>
  <c r="K86" i="60"/>
  <c r="K86" i="50" s="1"/>
  <c r="K78" i="60"/>
  <c r="K78" i="50" s="1"/>
  <c r="K89" i="60"/>
  <c r="K89" i="50" s="1"/>
  <c r="K81" i="60"/>
  <c r="K81" i="50" s="1"/>
  <c r="K73" i="60"/>
  <c r="K85" i="60"/>
  <c r="K68" i="60"/>
  <c r="K68" i="50" s="1"/>
  <c r="K80" i="60"/>
  <c r="K74" i="60"/>
  <c r="K74" i="50" s="1"/>
  <c r="K72" i="60"/>
  <c r="K72" i="50" s="1"/>
  <c r="K88" i="60"/>
  <c r="K84" i="60"/>
  <c r="K84" i="50" s="1"/>
  <c r="K87" i="60"/>
  <c r="K87" i="50" s="1"/>
  <c r="K90" i="60"/>
  <c r="K90" i="50" s="1"/>
  <c r="K77" i="60"/>
  <c r="K77" i="50" s="1"/>
  <c r="K69" i="60"/>
  <c r="K69" i="50" s="1"/>
  <c r="K70" i="60"/>
  <c r="K82" i="60"/>
  <c r="K79" i="60"/>
  <c r="K71" i="60"/>
  <c r="K71" i="50" s="1"/>
  <c r="K76" i="60"/>
  <c r="K101" i="61"/>
  <c r="K101" i="51" s="1"/>
  <c r="K99" i="61"/>
  <c r="K99" i="51" s="1"/>
  <c r="K102" i="61"/>
  <c r="K102" i="51" s="1"/>
  <c r="K100" i="61"/>
  <c r="K100" i="51" s="1"/>
  <c r="K103" i="61"/>
  <c r="K103" i="51" s="1"/>
  <c r="H114" i="57"/>
  <c r="H116" i="57"/>
  <c r="H115" i="57"/>
  <c r="H113" i="57"/>
  <c r="H112" i="57"/>
  <c r="P91" i="57"/>
  <c r="P83" i="57"/>
  <c r="P75" i="57"/>
  <c r="P87" i="57"/>
  <c r="P79" i="57"/>
  <c r="P71" i="57"/>
  <c r="P86" i="57"/>
  <c r="P85" i="57"/>
  <c r="P84" i="57"/>
  <c r="P89" i="57"/>
  <c r="P76" i="57"/>
  <c r="P67" i="57"/>
  <c r="P88" i="57"/>
  <c r="P70" i="57"/>
  <c r="P68" i="57"/>
  <c r="P74" i="57"/>
  <c r="P82" i="57"/>
  <c r="P78" i="57"/>
  <c r="P80" i="57"/>
  <c r="P72" i="57"/>
  <c r="P90" i="57"/>
  <c r="P77" i="57"/>
  <c r="P81" i="57"/>
  <c r="P73" i="57"/>
  <c r="P69" i="57"/>
  <c r="G84" i="56"/>
  <c r="G87" i="56"/>
  <c r="G88" i="56"/>
  <c r="G80" i="56"/>
  <c r="G89" i="56"/>
  <c r="G90" i="56"/>
  <c r="G82" i="56"/>
  <c r="G85" i="56"/>
  <c r="G91" i="56"/>
  <c r="G83" i="56"/>
  <c r="G86" i="56"/>
  <c r="G81" i="56"/>
  <c r="T91" i="56"/>
  <c r="T83" i="56"/>
  <c r="T86" i="56"/>
  <c r="T87" i="56"/>
  <c r="T81" i="56"/>
  <c r="T90" i="56"/>
  <c r="T82" i="56"/>
  <c r="T85" i="56"/>
  <c r="T80" i="56"/>
  <c r="T88" i="56"/>
  <c r="T89" i="56"/>
  <c r="T84" i="56"/>
  <c r="Y87" i="59"/>
  <c r="Y87" i="49" s="1"/>
  <c r="Y79" i="59"/>
  <c r="Y85" i="59"/>
  <c r="Y77" i="59"/>
  <c r="Y77" i="49" s="1"/>
  <c r="Y88" i="59"/>
  <c r="Y80" i="59"/>
  <c r="Y80" i="49" s="1"/>
  <c r="Y89" i="59"/>
  <c r="Y89" i="49" s="1"/>
  <c r="Y78" i="59"/>
  <c r="Y78" i="49" s="1"/>
  <c r="Y84" i="59"/>
  <c r="Y84" i="49" s="1"/>
  <c r="Y81" i="59"/>
  <c r="Y81" i="49" s="1"/>
  <c r="Y74" i="59"/>
  <c r="Y74" i="49" s="1"/>
  <c r="Y73" i="59"/>
  <c r="Y69" i="59"/>
  <c r="Y69" i="49" s="1"/>
  <c r="Y76" i="59"/>
  <c r="Y72" i="59"/>
  <c r="Y72" i="49" s="1"/>
  <c r="Y67" i="59"/>
  <c r="Y75" i="59"/>
  <c r="Y75" i="49" s="1"/>
  <c r="Y68" i="59"/>
  <c r="Y68" i="49" s="1"/>
  <c r="Y71" i="59"/>
  <c r="Y71" i="49" s="1"/>
  <c r="Y91" i="59"/>
  <c r="Y70" i="59"/>
  <c r="Y90" i="59"/>
  <c r="Y90" i="49" s="1"/>
  <c r="Y83" i="59"/>
  <c r="Y83" i="49" s="1"/>
  <c r="Y86" i="59"/>
  <c r="Y86" i="49" s="1"/>
  <c r="Y82" i="59"/>
  <c r="Y114" i="62"/>
  <c r="Y114" i="52" s="1"/>
  <c r="Y112" i="62"/>
  <c r="Y115" i="62"/>
  <c r="Y115" i="52" s="1"/>
  <c r="Y113" i="62"/>
  <c r="Y113" i="52" s="1"/>
  <c r="Y116" i="62"/>
  <c r="Y116" i="52" s="1"/>
  <c r="Q113" i="55"/>
  <c r="Q113" i="34" s="1"/>
  <c r="Q114" i="55"/>
  <c r="Q114" i="34" s="1"/>
  <c r="Q115" i="55"/>
  <c r="Q116" i="55"/>
  <c r="Q116" i="34" s="1"/>
  <c r="Q101" i="57"/>
  <c r="Q103" i="57"/>
  <c r="Q102" i="57"/>
  <c r="Q100" i="57"/>
  <c r="Q99" i="57"/>
  <c r="Q87" i="59"/>
  <c r="Q87" i="49" s="1"/>
  <c r="Q79" i="59"/>
  <c r="Q85" i="59"/>
  <c r="Q77" i="59"/>
  <c r="Q77" i="49" s="1"/>
  <c r="Q88" i="59"/>
  <c r="Q80" i="59"/>
  <c r="Q80" i="49" s="1"/>
  <c r="Q90" i="59"/>
  <c r="Q90" i="49" s="1"/>
  <c r="Q76" i="59"/>
  <c r="Q91" i="59"/>
  <c r="Q69" i="59"/>
  <c r="Q69" i="49" s="1"/>
  <c r="Q78" i="59"/>
  <c r="Q78" i="49" s="1"/>
  <c r="Q72" i="59"/>
  <c r="Q72" i="49" s="1"/>
  <c r="Q86" i="59"/>
  <c r="Q86" i="49" s="1"/>
  <c r="Q82" i="59"/>
  <c r="Q67" i="59"/>
  <c r="Q71" i="59"/>
  <c r="Q71" i="49" s="1"/>
  <c r="Q83" i="59"/>
  <c r="Q83" i="49" s="1"/>
  <c r="Q81" i="59"/>
  <c r="Q81" i="49" s="1"/>
  <c r="Q70" i="59"/>
  <c r="Q84" i="59"/>
  <c r="Q84" i="49" s="1"/>
  <c r="Q74" i="59"/>
  <c r="Q74" i="49" s="1"/>
  <c r="Q89" i="59"/>
  <c r="Q89" i="49" s="1"/>
  <c r="Q75" i="59"/>
  <c r="Q75" i="49" s="1"/>
  <c r="Q73" i="59"/>
  <c r="Q68" i="59"/>
  <c r="Q68" i="49" s="1"/>
  <c r="Q112" i="61"/>
  <c r="Q114" i="61"/>
  <c r="Q114" i="51" s="1"/>
  <c r="Q115" i="61"/>
  <c r="Q115" i="51" s="1"/>
  <c r="Q113" i="61"/>
  <c r="Q113" i="51" s="1"/>
  <c r="Q116" i="61"/>
  <c r="Q116" i="51" s="1"/>
  <c r="Q114" i="62"/>
  <c r="Q114" i="52" s="1"/>
  <c r="Q112" i="62"/>
  <c r="Q115" i="62"/>
  <c r="Q115" i="52" s="1"/>
  <c r="Q113" i="62"/>
  <c r="Q113" i="52" s="1"/>
  <c r="Q116" i="62"/>
  <c r="Q116" i="52" s="1"/>
  <c r="H87" i="55"/>
  <c r="H87" i="34" s="1"/>
  <c r="H85" i="55"/>
  <c r="H77" i="55"/>
  <c r="H77" i="34" s="1"/>
  <c r="H88" i="55"/>
  <c r="H80" i="55"/>
  <c r="H80" i="34" s="1"/>
  <c r="H72" i="55"/>
  <c r="H72" i="34" s="1"/>
  <c r="H91" i="55"/>
  <c r="H83" i="55"/>
  <c r="H83" i="34" s="1"/>
  <c r="H89" i="55"/>
  <c r="H89" i="34" s="1"/>
  <c r="H81" i="55"/>
  <c r="H81" i="34" s="1"/>
  <c r="H73" i="55"/>
  <c r="H76" i="55"/>
  <c r="H79" i="55"/>
  <c r="H74" i="55"/>
  <c r="H74" i="34" s="1"/>
  <c r="H86" i="55"/>
  <c r="H86" i="34" s="1"/>
  <c r="H84" i="55"/>
  <c r="H84" i="34" s="1"/>
  <c r="H82" i="55"/>
  <c r="H90" i="55"/>
  <c r="H90" i="34" s="1"/>
  <c r="H75" i="55"/>
  <c r="H75" i="34" s="1"/>
  <c r="H78" i="55"/>
  <c r="H78" i="34" s="1"/>
  <c r="H91" i="58"/>
  <c r="H83" i="58"/>
  <c r="H89" i="58"/>
  <c r="H84" i="58"/>
  <c r="H76" i="58"/>
  <c r="H90" i="58"/>
  <c r="H79" i="58"/>
  <c r="H78" i="58"/>
  <c r="H77" i="58"/>
  <c r="H88" i="58"/>
  <c r="H68" i="58"/>
  <c r="H86" i="58"/>
  <c r="H74" i="58"/>
  <c r="H69" i="58"/>
  <c r="H70" i="58"/>
  <c r="H87" i="58"/>
  <c r="H80" i="58"/>
  <c r="H73" i="58"/>
  <c r="H85" i="58"/>
  <c r="H75" i="58"/>
  <c r="H72" i="58"/>
  <c r="H71" i="58"/>
  <c r="H81" i="58"/>
  <c r="H82" i="58"/>
  <c r="H67" i="58"/>
  <c r="H100" i="61"/>
  <c r="H100" i="51" s="1"/>
  <c r="H101" i="61"/>
  <c r="H101" i="51" s="1"/>
  <c r="H102" i="61"/>
  <c r="H102" i="51" s="1"/>
  <c r="H103" i="61"/>
  <c r="H103" i="51" s="1"/>
  <c r="H99" i="61"/>
  <c r="H99" i="51" s="1"/>
  <c r="X114" i="57"/>
  <c r="X115" i="57"/>
  <c r="X113" i="57"/>
  <c r="X116" i="57"/>
  <c r="X112" i="57"/>
  <c r="X91" i="58"/>
  <c r="X83" i="58"/>
  <c r="X75" i="58"/>
  <c r="X89" i="58"/>
  <c r="X84" i="58"/>
  <c r="X76" i="58"/>
  <c r="X85" i="58"/>
  <c r="X86" i="58"/>
  <c r="X68" i="58"/>
  <c r="X79" i="58"/>
  <c r="X78" i="58"/>
  <c r="X77" i="58"/>
  <c r="X87" i="58"/>
  <c r="X82" i="58"/>
  <c r="X81" i="58"/>
  <c r="X80" i="58"/>
  <c r="X74" i="58"/>
  <c r="X90" i="58"/>
  <c r="X69" i="58"/>
  <c r="X88" i="58"/>
  <c r="X71" i="58"/>
  <c r="X67" i="58"/>
  <c r="X70" i="58"/>
  <c r="X72" i="58"/>
  <c r="X73" i="58"/>
  <c r="X113" i="60"/>
  <c r="X113" i="50" s="1"/>
  <c r="X116" i="60"/>
  <c r="X116" i="50" s="1"/>
  <c r="X112" i="60"/>
  <c r="X115" i="60"/>
  <c r="X115" i="50" s="1"/>
  <c r="X114" i="60"/>
  <c r="X114" i="50" s="1"/>
  <c r="I115" i="58"/>
  <c r="I116" i="58"/>
  <c r="I113" i="58"/>
  <c r="I112" i="58"/>
  <c r="I114" i="58"/>
  <c r="I100" i="60"/>
  <c r="I100" i="50" s="1"/>
  <c r="I103" i="60"/>
  <c r="I103" i="50" s="1"/>
  <c r="I101" i="60"/>
  <c r="I101" i="50" s="1"/>
  <c r="I99" i="60"/>
  <c r="I99" i="50" s="1"/>
  <c r="I102" i="60"/>
  <c r="I102" i="50" s="1"/>
  <c r="I88" i="61"/>
  <c r="I80" i="61"/>
  <c r="I80" i="51" s="1"/>
  <c r="I89" i="61"/>
  <c r="I89" i="51" s="1"/>
  <c r="I81" i="61"/>
  <c r="I81" i="51" s="1"/>
  <c r="I84" i="61"/>
  <c r="I84" i="51" s="1"/>
  <c r="I83" i="61"/>
  <c r="I83" i="51" s="1"/>
  <c r="I82" i="61"/>
  <c r="I75" i="61"/>
  <c r="I75" i="51" s="1"/>
  <c r="I67" i="61"/>
  <c r="I73" i="61"/>
  <c r="I71" i="61"/>
  <c r="I71" i="51" s="1"/>
  <c r="I69" i="61"/>
  <c r="I69" i="51" s="1"/>
  <c r="I70" i="61"/>
  <c r="I90" i="61"/>
  <c r="I90" i="51" s="1"/>
  <c r="I87" i="61"/>
  <c r="I87" i="51" s="1"/>
  <c r="I68" i="61"/>
  <c r="I68" i="51" s="1"/>
  <c r="I91" i="61"/>
  <c r="I78" i="61"/>
  <c r="I78" i="51" s="1"/>
  <c r="I74" i="61"/>
  <c r="I74" i="51" s="1"/>
  <c r="I86" i="61"/>
  <c r="I86" i="51" s="1"/>
  <c r="I79" i="61"/>
  <c r="I77" i="61"/>
  <c r="I77" i="51" s="1"/>
  <c r="I72" i="61"/>
  <c r="I72" i="51" s="1"/>
  <c r="I85" i="61"/>
  <c r="I76" i="61"/>
  <c r="P102" i="55"/>
  <c r="P102" i="34" s="1"/>
  <c r="P100" i="55"/>
  <c r="P101" i="55"/>
  <c r="P101" i="34" s="1"/>
  <c r="P103" i="55"/>
  <c r="P90" i="60"/>
  <c r="P90" i="50" s="1"/>
  <c r="P82" i="60"/>
  <c r="P74" i="60"/>
  <c r="P74" i="50" s="1"/>
  <c r="P85" i="60"/>
  <c r="P77" i="60"/>
  <c r="P77" i="50" s="1"/>
  <c r="P88" i="60"/>
  <c r="P80" i="60"/>
  <c r="P80" i="50" s="1"/>
  <c r="P72" i="60"/>
  <c r="P72" i="50" s="1"/>
  <c r="P89" i="60"/>
  <c r="P89" i="50" s="1"/>
  <c r="P78" i="60"/>
  <c r="P78" i="50" s="1"/>
  <c r="P84" i="60"/>
  <c r="P84" i="50" s="1"/>
  <c r="P87" i="60"/>
  <c r="P87" i="50" s="1"/>
  <c r="P76" i="60"/>
  <c r="P91" i="60"/>
  <c r="P68" i="60"/>
  <c r="P68" i="50" s="1"/>
  <c r="P86" i="60"/>
  <c r="P86" i="50" s="1"/>
  <c r="P83" i="60"/>
  <c r="P83" i="50" s="1"/>
  <c r="P75" i="60"/>
  <c r="P75" i="50" s="1"/>
  <c r="P70" i="60"/>
  <c r="P81" i="60"/>
  <c r="P81" i="50" s="1"/>
  <c r="P69" i="60"/>
  <c r="P69" i="50" s="1"/>
  <c r="P71" i="60"/>
  <c r="P71" i="50" s="1"/>
  <c r="P79" i="60"/>
  <c r="P73" i="60"/>
  <c r="P67" i="60"/>
  <c r="P100" i="60"/>
  <c r="P100" i="50" s="1"/>
  <c r="P103" i="60"/>
  <c r="P103" i="50" s="1"/>
  <c r="P102" i="60"/>
  <c r="P102" i="50" s="1"/>
  <c r="P101" i="60"/>
  <c r="P101" i="50" s="1"/>
  <c r="P99" i="60"/>
  <c r="P99" i="50" s="1"/>
  <c r="P85" i="61"/>
  <c r="P91" i="61"/>
  <c r="P86" i="61"/>
  <c r="P86" i="51" s="1"/>
  <c r="P78" i="61"/>
  <c r="P78" i="51" s="1"/>
  <c r="P89" i="61"/>
  <c r="P89" i="51" s="1"/>
  <c r="P88" i="61"/>
  <c r="P72" i="61"/>
  <c r="P72" i="51" s="1"/>
  <c r="P81" i="61"/>
  <c r="P81" i="51" s="1"/>
  <c r="P80" i="61"/>
  <c r="P80" i="51" s="1"/>
  <c r="P79" i="61"/>
  <c r="P70" i="61"/>
  <c r="P87" i="61"/>
  <c r="P87" i="51" s="1"/>
  <c r="P68" i="61"/>
  <c r="P68" i="51" s="1"/>
  <c r="P76" i="61"/>
  <c r="P74" i="61"/>
  <c r="P74" i="51" s="1"/>
  <c r="P90" i="61"/>
  <c r="P90" i="51" s="1"/>
  <c r="P82" i="61"/>
  <c r="P77" i="61"/>
  <c r="P77" i="51" s="1"/>
  <c r="P75" i="61"/>
  <c r="P75" i="51" s="1"/>
  <c r="P67" i="61"/>
  <c r="P83" i="61"/>
  <c r="P83" i="51" s="1"/>
  <c r="P73" i="61"/>
  <c r="P71" i="61"/>
  <c r="P71" i="51" s="1"/>
  <c r="P84" i="61"/>
  <c r="P84" i="51" s="1"/>
  <c r="P69" i="61"/>
  <c r="P69" i="51" s="1"/>
  <c r="R112" i="57"/>
  <c r="R116" i="57"/>
  <c r="R115" i="57"/>
  <c r="R114" i="57"/>
  <c r="R113" i="57"/>
  <c r="R114" i="61"/>
  <c r="R114" i="51" s="1"/>
  <c r="R112" i="61"/>
  <c r="R115" i="61"/>
  <c r="R115" i="51" s="1"/>
  <c r="R113" i="61"/>
  <c r="R113" i="51" s="1"/>
  <c r="R116" i="61"/>
  <c r="R116" i="51" s="1"/>
  <c r="R99" i="61"/>
  <c r="R99" i="51" s="1"/>
  <c r="R103" i="61"/>
  <c r="R103" i="51" s="1"/>
  <c r="R101" i="61"/>
  <c r="R101" i="51" s="1"/>
  <c r="R102" i="61"/>
  <c r="R102" i="51" s="1"/>
  <c r="R100" i="61"/>
  <c r="R100" i="51" s="1"/>
  <c r="W103" i="57"/>
  <c r="W99" i="57"/>
  <c r="W101" i="57"/>
  <c r="W102" i="57"/>
  <c r="W100" i="57"/>
  <c r="W113" i="58"/>
  <c r="W112" i="58"/>
  <c r="W116" i="58"/>
  <c r="W115" i="58"/>
  <c r="W114" i="58"/>
  <c r="W85" i="62"/>
  <c r="W89" i="62"/>
  <c r="W89" i="52" s="1"/>
  <c r="W81" i="62"/>
  <c r="W81" i="52" s="1"/>
  <c r="W80" i="62"/>
  <c r="W80" i="52" s="1"/>
  <c r="W79" i="62"/>
  <c r="W78" i="62"/>
  <c r="W78" i="52" s="1"/>
  <c r="W76" i="62"/>
  <c r="W68" i="62"/>
  <c r="W68" i="52" s="1"/>
  <c r="W84" i="62"/>
  <c r="W84" i="52" s="1"/>
  <c r="W83" i="62"/>
  <c r="W83" i="52" s="1"/>
  <c r="W82" i="62"/>
  <c r="W71" i="62"/>
  <c r="W71" i="52" s="1"/>
  <c r="W91" i="62"/>
  <c r="W90" i="62"/>
  <c r="W90" i="52" s="1"/>
  <c r="W72" i="62"/>
  <c r="W72" i="52" s="1"/>
  <c r="W75" i="62"/>
  <c r="W75" i="52" s="1"/>
  <c r="W88" i="62"/>
  <c r="W67" i="62"/>
  <c r="W70" i="62"/>
  <c r="W73" i="62"/>
  <c r="W86" i="62"/>
  <c r="W86" i="52" s="1"/>
  <c r="W74" i="62"/>
  <c r="W74" i="52" s="1"/>
  <c r="W77" i="62"/>
  <c r="W77" i="52" s="1"/>
  <c r="W87" i="62"/>
  <c r="W87" i="52" s="1"/>
  <c r="W69" i="62"/>
  <c r="W69" i="52" s="1"/>
  <c r="W113" i="61"/>
  <c r="W113" i="51" s="1"/>
  <c r="W114" i="61"/>
  <c r="W114" i="51" s="1"/>
  <c r="W115" i="61"/>
  <c r="W115" i="51" s="1"/>
  <c r="W116" i="61"/>
  <c r="W116" i="51" s="1"/>
  <c r="W112" i="61"/>
  <c r="O103" i="55"/>
  <c r="O100" i="55"/>
  <c r="O101" i="55"/>
  <c r="O101" i="34" s="1"/>
  <c r="O102" i="55"/>
  <c r="O102" i="34" s="1"/>
  <c r="O88" i="57"/>
  <c r="O80" i="57"/>
  <c r="O72" i="57"/>
  <c r="O84" i="57"/>
  <c r="O76" i="57"/>
  <c r="O83" i="57"/>
  <c r="O82" i="57"/>
  <c r="O81" i="57"/>
  <c r="O91" i="57"/>
  <c r="O90" i="57"/>
  <c r="O89" i="57"/>
  <c r="O68" i="57"/>
  <c r="O85" i="57"/>
  <c r="O75" i="57"/>
  <c r="O79" i="57"/>
  <c r="O70" i="57"/>
  <c r="O86" i="57"/>
  <c r="O77" i="57"/>
  <c r="O73" i="57"/>
  <c r="O69" i="57"/>
  <c r="O71" i="57"/>
  <c r="O78" i="57"/>
  <c r="O67" i="57"/>
  <c r="O87" i="57"/>
  <c r="O74" i="57"/>
  <c r="O115" i="57"/>
  <c r="O116" i="57"/>
  <c r="O112" i="57"/>
  <c r="O113" i="57"/>
  <c r="O114" i="57"/>
  <c r="O89" i="59"/>
  <c r="O89" i="49" s="1"/>
  <c r="O81" i="59"/>
  <c r="O81" i="49" s="1"/>
  <c r="O73" i="59"/>
  <c r="O87" i="59"/>
  <c r="O87" i="49" s="1"/>
  <c r="O79" i="59"/>
  <c r="O90" i="59"/>
  <c r="O90" i="49" s="1"/>
  <c r="O82" i="59"/>
  <c r="O74" i="59"/>
  <c r="O74" i="49" s="1"/>
  <c r="O84" i="59"/>
  <c r="O84" i="49" s="1"/>
  <c r="O85" i="59"/>
  <c r="O71" i="59"/>
  <c r="O71" i="49" s="1"/>
  <c r="O83" i="59"/>
  <c r="O83" i="49" s="1"/>
  <c r="O75" i="59"/>
  <c r="O75" i="49" s="1"/>
  <c r="O91" i="59"/>
  <c r="O69" i="59"/>
  <c r="O69" i="49" s="1"/>
  <c r="O86" i="59"/>
  <c r="O86" i="49" s="1"/>
  <c r="O72" i="59"/>
  <c r="O72" i="49" s="1"/>
  <c r="O68" i="59"/>
  <c r="O68" i="49" s="1"/>
  <c r="O77" i="59"/>
  <c r="O77" i="49" s="1"/>
  <c r="O80" i="59"/>
  <c r="O80" i="49" s="1"/>
  <c r="O76" i="59"/>
  <c r="O67" i="59"/>
  <c r="O70" i="59"/>
  <c r="O88" i="59"/>
  <c r="O78" i="59"/>
  <c r="O78" i="49" s="1"/>
  <c r="O85" i="62"/>
  <c r="O89" i="62"/>
  <c r="O89" i="52" s="1"/>
  <c r="O81" i="62"/>
  <c r="O81" i="52" s="1"/>
  <c r="O88" i="62"/>
  <c r="O87" i="62"/>
  <c r="O87" i="52" s="1"/>
  <c r="O86" i="62"/>
  <c r="O86" i="52" s="1"/>
  <c r="O76" i="62"/>
  <c r="O68" i="62"/>
  <c r="O68" i="52" s="1"/>
  <c r="O91" i="62"/>
  <c r="O90" i="62"/>
  <c r="O90" i="52" s="1"/>
  <c r="O71" i="62"/>
  <c r="O71" i="52" s="1"/>
  <c r="O72" i="62"/>
  <c r="O72" i="52" s="1"/>
  <c r="O73" i="62"/>
  <c r="O80" i="62"/>
  <c r="O80" i="52" s="1"/>
  <c r="O74" i="62"/>
  <c r="O74" i="52" s="1"/>
  <c r="O84" i="62"/>
  <c r="O84" i="52" s="1"/>
  <c r="O77" i="62"/>
  <c r="O77" i="52" s="1"/>
  <c r="O79" i="62"/>
  <c r="O69" i="62"/>
  <c r="O69" i="52" s="1"/>
  <c r="O83" i="62"/>
  <c r="O83" i="52" s="1"/>
  <c r="O75" i="62"/>
  <c r="O75" i="52" s="1"/>
  <c r="O78" i="62"/>
  <c r="O78" i="52" s="1"/>
  <c r="O67" i="62"/>
  <c r="O82" i="62"/>
  <c r="O70" i="62"/>
  <c r="O113" i="61"/>
  <c r="O113" i="51" s="1"/>
  <c r="O114" i="61"/>
  <c r="O114" i="51" s="1"/>
  <c r="O115" i="61"/>
  <c r="O115" i="51" s="1"/>
  <c r="O116" i="61"/>
  <c r="O116" i="51" s="1"/>
  <c r="O112" i="61"/>
  <c r="V85" i="57"/>
  <c r="V77" i="57"/>
  <c r="V69" i="57"/>
  <c r="V89" i="57"/>
  <c r="V81" i="57"/>
  <c r="V73" i="57"/>
  <c r="V72" i="57"/>
  <c r="V71" i="57"/>
  <c r="V70" i="57"/>
  <c r="V67" i="57"/>
  <c r="V80" i="57"/>
  <c r="V79" i="57"/>
  <c r="V78" i="57"/>
  <c r="V84" i="57"/>
  <c r="V83" i="57"/>
  <c r="V82" i="57"/>
  <c r="V68" i="57"/>
  <c r="V87" i="57"/>
  <c r="V86" i="57"/>
  <c r="V90" i="57"/>
  <c r="V74" i="57"/>
  <c r="V76" i="57"/>
  <c r="V75" i="57"/>
  <c r="V88" i="57"/>
  <c r="V91" i="57"/>
  <c r="V86" i="59"/>
  <c r="V86" i="49" s="1"/>
  <c r="V78" i="59"/>
  <c r="V78" i="49" s="1"/>
  <c r="V84" i="59"/>
  <c r="V84" i="49" s="1"/>
  <c r="V76" i="59"/>
  <c r="V87" i="59"/>
  <c r="V87" i="49" s="1"/>
  <c r="V79" i="59"/>
  <c r="V91" i="59"/>
  <c r="V80" i="59"/>
  <c r="V80" i="49" s="1"/>
  <c r="V89" i="59"/>
  <c r="V89" i="49" s="1"/>
  <c r="V75" i="59"/>
  <c r="V75" i="49" s="1"/>
  <c r="V90" i="59"/>
  <c r="V90" i="49" s="1"/>
  <c r="V68" i="59"/>
  <c r="V68" i="49" s="1"/>
  <c r="V81" i="59"/>
  <c r="V81" i="49" s="1"/>
  <c r="V77" i="59"/>
  <c r="V77" i="49" s="1"/>
  <c r="V71" i="59"/>
  <c r="V71" i="49" s="1"/>
  <c r="V85" i="59"/>
  <c r="V74" i="59"/>
  <c r="V74" i="49" s="1"/>
  <c r="V73" i="59"/>
  <c r="V88" i="59"/>
  <c r="V70" i="59"/>
  <c r="V83" i="59"/>
  <c r="V83" i="49" s="1"/>
  <c r="V67" i="59"/>
  <c r="V69" i="59"/>
  <c r="V69" i="49" s="1"/>
  <c r="V72" i="59"/>
  <c r="V72" i="49" s="1"/>
  <c r="V82" i="59"/>
  <c r="V87" i="61"/>
  <c r="V87" i="51" s="1"/>
  <c r="V79" i="61"/>
  <c r="V88" i="61"/>
  <c r="V80" i="61"/>
  <c r="V80" i="51" s="1"/>
  <c r="V90" i="61"/>
  <c r="V90" i="51" s="1"/>
  <c r="V89" i="61"/>
  <c r="V89" i="51" s="1"/>
  <c r="V91" i="61"/>
  <c r="V76" i="61"/>
  <c r="V74" i="61"/>
  <c r="V74" i="51" s="1"/>
  <c r="V72" i="61"/>
  <c r="V72" i="51" s="1"/>
  <c r="V70" i="61"/>
  <c r="V82" i="61"/>
  <c r="V69" i="61"/>
  <c r="V69" i="51" s="1"/>
  <c r="V81" i="61"/>
  <c r="V81" i="51" s="1"/>
  <c r="V77" i="61"/>
  <c r="V77" i="51" s="1"/>
  <c r="V67" i="61"/>
  <c r="V85" i="61"/>
  <c r="V73" i="61"/>
  <c r="V84" i="61"/>
  <c r="V84" i="51" s="1"/>
  <c r="V68" i="61"/>
  <c r="V68" i="51" s="1"/>
  <c r="V83" i="61"/>
  <c r="V83" i="51" s="1"/>
  <c r="V71" i="61"/>
  <c r="V71" i="51" s="1"/>
  <c r="V75" i="61"/>
  <c r="V75" i="51" s="1"/>
  <c r="V78" i="61"/>
  <c r="V78" i="51" s="1"/>
  <c r="V86" i="61"/>
  <c r="V86" i="51" s="1"/>
  <c r="G103" i="55"/>
  <c r="G100" i="55"/>
  <c r="G101" i="55"/>
  <c r="G101" i="34" s="1"/>
  <c r="G102" i="55"/>
  <c r="G102" i="34" s="1"/>
  <c r="G103" i="57"/>
  <c r="G99" i="57"/>
  <c r="G101" i="57"/>
  <c r="G102" i="57"/>
  <c r="G100" i="57"/>
  <c r="G115" i="57"/>
  <c r="G114" i="57"/>
  <c r="G113" i="57"/>
  <c r="G112" i="57"/>
  <c r="G116" i="57"/>
  <c r="G116" i="58"/>
  <c r="G114" i="58"/>
  <c r="G113" i="58"/>
  <c r="G112" i="58"/>
  <c r="G115" i="58"/>
  <c r="G102" i="60"/>
  <c r="G102" i="50" s="1"/>
  <c r="G100" i="60"/>
  <c r="G100" i="50" s="1"/>
  <c r="G99" i="60"/>
  <c r="G99" i="50" s="1"/>
  <c r="G103" i="60"/>
  <c r="G103" i="50" s="1"/>
  <c r="G101" i="60"/>
  <c r="G101" i="50" s="1"/>
  <c r="G85" i="62"/>
  <c r="G89" i="62"/>
  <c r="G89" i="52" s="1"/>
  <c r="G81" i="62"/>
  <c r="G81" i="52" s="1"/>
  <c r="G88" i="62"/>
  <c r="G87" i="62"/>
  <c r="G87" i="52" s="1"/>
  <c r="G86" i="62"/>
  <c r="G86" i="52" s="1"/>
  <c r="G76" i="62"/>
  <c r="G68" i="62"/>
  <c r="G68" i="52" s="1"/>
  <c r="G71" i="62"/>
  <c r="G71" i="52" s="1"/>
  <c r="G80" i="62"/>
  <c r="G80" i="52" s="1"/>
  <c r="G79" i="62"/>
  <c r="G72" i="62"/>
  <c r="G72" i="52" s="1"/>
  <c r="G83" i="62"/>
  <c r="G83" i="52" s="1"/>
  <c r="G77" i="62"/>
  <c r="G77" i="52" s="1"/>
  <c r="G69" i="62"/>
  <c r="G69" i="52" s="1"/>
  <c r="G90" i="62"/>
  <c r="G90" i="52" s="1"/>
  <c r="G82" i="62"/>
  <c r="G75" i="62"/>
  <c r="G75" i="52" s="1"/>
  <c r="G78" i="62"/>
  <c r="G78" i="52" s="1"/>
  <c r="G67" i="62"/>
  <c r="G91" i="62"/>
  <c r="G70" i="62"/>
  <c r="G73" i="62"/>
  <c r="G84" i="62"/>
  <c r="G84" i="52" s="1"/>
  <c r="G74" i="62"/>
  <c r="G74" i="52" s="1"/>
  <c r="G113" i="61"/>
  <c r="G113" i="51" s="1"/>
  <c r="G114" i="61"/>
  <c r="G114" i="51" s="1"/>
  <c r="G112" i="61"/>
  <c r="G116" i="61"/>
  <c r="G116" i="51" s="1"/>
  <c r="G115" i="61"/>
  <c r="G115" i="51" s="1"/>
  <c r="M90" i="58"/>
  <c r="M82" i="58"/>
  <c r="M88" i="58"/>
  <c r="M91" i="58"/>
  <c r="M83" i="58"/>
  <c r="M75" i="58"/>
  <c r="M67" i="58"/>
  <c r="M78" i="58"/>
  <c r="M77" i="58"/>
  <c r="M87" i="58"/>
  <c r="M81" i="58"/>
  <c r="M80" i="58"/>
  <c r="M79" i="58"/>
  <c r="M73" i="58"/>
  <c r="M84" i="58"/>
  <c r="M68" i="58"/>
  <c r="M74" i="58"/>
  <c r="M85" i="58"/>
  <c r="M76" i="58"/>
  <c r="M69" i="58"/>
  <c r="M72" i="58"/>
  <c r="M71" i="58"/>
  <c r="M70" i="58"/>
  <c r="M86" i="58"/>
  <c r="M89" i="58"/>
  <c r="M91" i="59"/>
  <c r="M83" i="59"/>
  <c r="M83" i="49" s="1"/>
  <c r="M75" i="59"/>
  <c r="M75" i="49" s="1"/>
  <c r="M89" i="59"/>
  <c r="M89" i="49" s="1"/>
  <c r="M81" i="59"/>
  <c r="M81" i="49" s="1"/>
  <c r="M84" i="59"/>
  <c r="M84" i="49" s="1"/>
  <c r="M76" i="59"/>
  <c r="M78" i="59"/>
  <c r="M78" i="49" s="1"/>
  <c r="M90" i="59"/>
  <c r="M90" i="49" s="1"/>
  <c r="M79" i="59"/>
  <c r="M80" i="59"/>
  <c r="M80" i="49" s="1"/>
  <c r="M88" i="59"/>
  <c r="M74" i="59"/>
  <c r="M74" i="49" s="1"/>
  <c r="M73" i="59"/>
  <c r="M68" i="59"/>
  <c r="M68" i="49" s="1"/>
  <c r="M87" i="59"/>
  <c r="M87" i="49" s="1"/>
  <c r="M71" i="59"/>
  <c r="M71" i="49" s="1"/>
  <c r="M82" i="59"/>
  <c r="M77" i="59"/>
  <c r="M77" i="49" s="1"/>
  <c r="M70" i="59"/>
  <c r="M86" i="59"/>
  <c r="M86" i="49" s="1"/>
  <c r="M67" i="59"/>
  <c r="M85" i="59"/>
  <c r="M69" i="59"/>
  <c r="M69" i="49" s="1"/>
  <c r="M72" i="59"/>
  <c r="M72" i="49" s="1"/>
  <c r="M116" i="62"/>
  <c r="M116" i="52" s="1"/>
  <c r="M114" i="62"/>
  <c r="M114" i="52" s="1"/>
  <c r="M112" i="62"/>
  <c r="M115" i="62"/>
  <c r="M115" i="52" s="1"/>
  <c r="M113" i="62"/>
  <c r="M113" i="52" s="1"/>
  <c r="J100" i="57"/>
  <c r="J102" i="57"/>
  <c r="J101" i="57"/>
  <c r="J103" i="57"/>
  <c r="J99" i="57"/>
  <c r="J115" i="58"/>
  <c r="J113" i="58"/>
  <c r="J112" i="58"/>
  <c r="J116" i="58"/>
  <c r="J114" i="58"/>
  <c r="J86" i="62"/>
  <c r="J86" i="52" s="1"/>
  <c r="J90" i="62"/>
  <c r="J90" i="52" s="1"/>
  <c r="J82" i="62"/>
  <c r="J77" i="62"/>
  <c r="J77" i="52" s="1"/>
  <c r="J69" i="62"/>
  <c r="J69" i="52" s="1"/>
  <c r="J72" i="62"/>
  <c r="J72" i="52" s="1"/>
  <c r="J85" i="62"/>
  <c r="J89" i="62"/>
  <c r="J89" i="52" s="1"/>
  <c r="J88" i="62"/>
  <c r="J87" i="62"/>
  <c r="J87" i="52" s="1"/>
  <c r="J73" i="62"/>
  <c r="J75" i="62"/>
  <c r="J75" i="52" s="1"/>
  <c r="J78" i="62"/>
  <c r="J78" i="52" s="1"/>
  <c r="J67" i="62"/>
  <c r="J81" i="62"/>
  <c r="J81" i="52" s="1"/>
  <c r="J70" i="62"/>
  <c r="J91" i="62"/>
  <c r="J76" i="62"/>
  <c r="J80" i="62"/>
  <c r="J80" i="52" s="1"/>
  <c r="J68" i="62"/>
  <c r="J68" i="52" s="1"/>
  <c r="J84" i="62"/>
  <c r="J84" i="52" s="1"/>
  <c r="J71" i="62"/>
  <c r="J71" i="52" s="1"/>
  <c r="J79" i="62"/>
  <c r="J74" i="62"/>
  <c r="J74" i="52" s="1"/>
  <c r="J83" i="62"/>
  <c r="J83" i="52" s="1"/>
  <c r="N100" i="57"/>
  <c r="N99" i="57"/>
  <c r="N103" i="57"/>
  <c r="N102" i="57"/>
  <c r="N101" i="57"/>
  <c r="N86" i="59"/>
  <c r="N86" i="49" s="1"/>
  <c r="N78" i="59"/>
  <c r="N78" i="49" s="1"/>
  <c r="N84" i="59"/>
  <c r="N84" i="49" s="1"/>
  <c r="N76" i="59"/>
  <c r="N87" i="59"/>
  <c r="N87" i="49" s="1"/>
  <c r="N79" i="59"/>
  <c r="N81" i="59"/>
  <c r="N81" i="49" s="1"/>
  <c r="N82" i="59"/>
  <c r="N88" i="59"/>
  <c r="N74" i="59"/>
  <c r="N74" i="49" s="1"/>
  <c r="N73" i="59"/>
  <c r="N68" i="59"/>
  <c r="N68" i="49" s="1"/>
  <c r="N71" i="59"/>
  <c r="N71" i="49" s="1"/>
  <c r="N83" i="59"/>
  <c r="N83" i="49" s="1"/>
  <c r="N75" i="59"/>
  <c r="N75" i="49" s="1"/>
  <c r="N69" i="59"/>
  <c r="N69" i="49" s="1"/>
  <c r="N90" i="59"/>
  <c r="N90" i="49" s="1"/>
  <c r="N77" i="59"/>
  <c r="N77" i="49" s="1"/>
  <c r="N91" i="59"/>
  <c r="N72" i="59"/>
  <c r="N72" i="49" s="1"/>
  <c r="N80" i="59"/>
  <c r="N80" i="49" s="1"/>
  <c r="N89" i="59"/>
  <c r="N89" i="49" s="1"/>
  <c r="N67" i="59"/>
  <c r="N85" i="59"/>
  <c r="N70" i="59"/>
  <c r="N87" i="61"/>
  <c r="N87" i="51" s="1"/>
  <c r="N79" i="61"/>
  <c r="N88" i="61"/>
  <c r="N80" i="61"/>
  <c r="N80" i="51" s="1"/>
  <c r="N90" i="61"/>
  <c r="N90" i="51" s="1"/>
  <c r="N74" i="61"/>
  <c r="N74" i="51" s="1"/>
  <c r="N72" i="61"/>
  <c r="N72" i="51" s="1"/>
  <c r="N91" i="61"/>
  <c r="N89" i="61"/>
  <c r="N89" i="51" s="1"/>
  <c r="N83" i="61"/>
  <c r="N83" i="51" s="1"/>
  <c r="N82" i="61"/>
  <c r="N81" i="61"/>
  <c r="N81" i="51" s="1"/>
  <c r="N70" i="61"/>
  <c r="N84" i="61"/>
  <c r="N84" i="51" s="1"/>
  <c r="N73" i="61"/>
  <c r="N76" i="61"/>
  <c r="N68" i="61"/>
  <c r="N68" i="51" s="1"/>
  <c r="N78" i="61"/>
  <c r="N78" i="51" s="1"/>
  <c r="N71" i="61"/>
  <c r="N71" i="51" s="1"/>
  <c r="N69" i="61"/>
  <c r="N69" i="51" s="1"/>
  <c r="N85" i="61"/>
  <c r="N77" i="61"/>
  <c r="N77" i="51" s="1"/>
  <c r="N75" i="61"/>
  <c r="N75" i="51" s="1"/>
  <c r="N67" i="61"/>
  <c r="N86" i="61"/>
  <c r="N86" i="51" s="1"/>
  <c r="U103" i="58"/>
  <c r="U101" i="58"/>
  <c r="U99" i="58"/>
  <c r="U100" i="58"/>
  <c r="U102" i="58"/>
  <c r="U99" i="60"/>
  <c r="U99" i="50" s="1"/>
  <c r="U102" i="60"/>
  <c r="U102" i="50" s="1"/>
  <c r="U100" i="60"/>
  <c r="U100" i="50" s="1"/>
  <c r="U103" i="60"/>
  <c r="U103" i="50" s="1"/>
  <c r="U101" i="60"/>
  <c r="U101" i="50" s="1"/>
  <c r="T103" i="55"/>
  <c r="T102" i="55"/>
  <c r="T102" i="34" s="1"/>
  <c r="T100" i="55"/>
  <c r="T101" i="55"/>
  <c r="T101" i="34" s="1"/>
  <c r="T102" i="58"/>
  <c r="T100" i="58"/>
  <c r="T101" i="58"/>
  <c r="T99" i="58"/>
  <c r="T103" i="58"/>
  <c r="L102" i="58"/>
  <c r="L100" i="58"/>
  <c r="L103" i="58"/>
  <c r="L99" i="58"/>
  <c r="L101" i="58"/>
  <c r="L112" i="60"/>
  <c r="L115" i="60"/>
  <c r="L115" i="50" s="1"/>
  <c r="L114" i="60"/>
  <c r="L114" i="50" s="1"/>
  <c r="L116" i="60"/>
  <c r="L116" i="50" s="1"/>
  <c r="L113" i="60"/>
  <c r="L113" i="50" s="1"/>
  <c r="S103" i="55"/>
  <c r="S101" i="55"/>
  <c r="S101" i="34" s="1"/>
  <c r="S102" i="55"/>
  <c r="S102" i="34" s="1"/>
  <c r="S100" i="55"/>
  <c r="S114" i="60"/>
  <c r="S114" i="50" s="1"/>
  <c r="S112" i="60"/>
  <c r="S113" i="60"/>
  <c r="S113" i="50" s="1"/>
  <c r="S116" i="60"/>
  <c r="S116" i="50" s="1"/>
  <c r="S115" i="60"/>
  <c r="S115" i="50" s="1"/>
  <c r="S115" i="61"/>
  <c r="S115" i="51" s="1"/>
  <c r="S116" i="61"/>
  <c r="S116" i="51" s="1"/>
  <c r="S114" i="61"/>
  <c r="S114" i="51" s="1"/>
  <c r="S112" i="61"/>
  <c r="S113" i="61"/>
  <c r="S113" i="51" s="1"/>
  <c r="S102" i="62"/>
  <c r="S102" i="52" s="1"/>
  <c r="S100" i="62"/>
  <c r="S100" i="52" s="1"/>
  <c r="S99" i="62"/>
  <c r="S99" i="52" s="1"/>
  <c r="S103" i="62"/>
  <c r="S103" i="52" s="1"/>
  <c r="S101" i="62"/>
  <c r="S101" i="52" s="1"/>
  <c r="K114" i="60"/>
  <c r="K114" i="50" s="1"/>
  <c r="K112" i="60"/>
  <c r="K115" i="60"/>
  <c r="K115" i="50" s="1"/>
  <c r="K113" i="60"/>
  <c r="K113" i="50" s="1"/>
  <c r="K116" i="60"/>
  <c r="K116" i="50" s="1"/>
  <c r="K115" i="61"/>
  <c r="K115" i="51" s="1"/>
  <c r="K113" i="61"/>
  <c r="K113" i="51" s="1"/>
  <c r="K114" i="61"/>
  <c r="K114" i="51" s="1"/>
  <c r="K112" i="61"/>
  <c r="K116" i="61"/>
  <c r="K116" i="51" s="1"/>
  <c r="K102" i="62"/>
  <c r="K102" i="52" s="1"/>
  <c r="K100" i="62"/>
  <c r="K100" i="52" s="1"/>
  <c r="K103" i="62"/>
  <c r="K103" i="52" s="1"/>
  <c r="K101" i="62"/>
  <c r="K101" i="52" s="1"/>
  <c r="K99" i="62"/>
  <c r="K99" i="52" s="1"/>
  <c r="F92" i="34"/>
  <c r="E92" i="34"/>
  <c r="H99" i="52"/>
  <c r="N82" i="52"/>
  <c r="N71" i="52"/>
  <c r="N87" i="52"/>
  <c r="U87" i="50"/>
  <c r="U76" i="50"/>
  <c r="U79" i="50"/>
  <c r="U69" i="50"/>
  <c r="U91" i="50"/>
  <c r="U72" i="50"/>
  <c r="U90" i="50"/>
  <c r="U70" i="50"/>
  <c r="Y113" i="49"/>
  <c r="H103" i="50"/>
  <c r="H74" i="51"/>
  <c r="H81" i="51"/>
  <c r="H76" i="51"/>
  <c r="X70" i="49"/>
  <c r="X90" i="49"/>
  <c r="X73" i="49"/>
  <c r="X101" i="51"/>
  <c r="I71" i="49"/>
  <c r="I84" i="49"/>
  <c r="I88" i="49"/>
  <c r="I115" i="50"/>
  <c r="P102" i="49"/>
  <c r="P113" i="52"/>
  <c r="W73" i="49"/>
  <c r="W86" i="49"/>
  <c r="W84" i="49"/>
  <c r="W91" i="49"/>
  <c r="W83" i="49"/>
  <c r="W80" i="49"/>
  <c r="W89" i="49"/>
  <c r="G75" i="49"/>
  <c r="G91" i="49"/>
  <c r="G88" i="49"/>
  <c r="J88" i="34"/>
  <c r="J69" i="49"/>
  <c r="J75" i="49"/>
  <c r="J67" i="49"/>
  <c r="N99" i="51"/>
  <c r="U90" i="51"/>
  <c r="U85" i="51"/>
  <c r="U76" i="51"/>
  <c r="T85" i="49"/>
  <c r="T87" i="49"/>
  <c r="T69" i="49"/>
  <c r="T83" i="51"/>
  <c r="T86" i="51"/>
  <c r="L88" i="49"/>
  <c r="L82" i="49"/>
  <c r="L67" i="49"/>
  <c r="L76" i="49"/>
  <c r="L86" i="49"/>
  <c r="Y103" i="34"/>
  <c r="Y100" i="51"/>
  <c r="Q99" i="52"/>
  <c r="H100" i="49"/>
  <c r="H102" i="49"/>
  <c r="H90" i="52"/>
  <c r="H86" i="52"/>
  <c r="H67" i="52"/>
  <c r="H76" i="52"/>
  <c r="H79" i="52"/>
  <c r="X100" i="52"/>
  <c r="X101" i="52"/>
  <c r="I103" i="49"/>
  <c r="R100" i="50"/>
  <c r="V103" i="52"/>
  <c r="V99" i="52"/>
  <c r="G102" i="49"/>
  <c r="N102" i="34"/>
  <c r="N73" i="34"/>
  <c r="N99" i="52"/>
  <c r="U73" i="52"/>
  <c r="U71" i="52"/>
  <c r="U69" i="52"/>
  <c r="U85" i="52"/>
  <c r="S84" i="51"/>
  <c r="S87" i="51"/>
  <c r="S71" i="51"/>
  <c r="S88" i="52"/>
  <c r="S83" i="52"/>
  <c r="K74" i="52"/>
  <c r="K82" i="52"/>
  <c r="K79" i="52"/>
  <c r="K76" i="52"/>
  <c r="Q99" i="49"/>
  <c r="H83" i="50"/>
  <c r="H85" i="50"/>
  <c r="H91" i="50"/>
  <c r="H67" i="50"/>
  <c r="H84" i="50"/>
  <c r="H77" i="50"/>
  <c r="H74" i="50"/>
  <c r="H81" i="50"/>
  <c r="I100" i="34"/>
  <c r="V91" i="34"/>
  <c r="V89" i="50"/>
  <c r="G115" i="49"/>
  <c r="J115" i="49"/>
  <c r="N74" i="50"/>
  <c r="U69" i="34"/>
  <c r="U101" i="51"/>
  <c r="S89" i="49"/>
  <c r="O99" i="49"/>
  <c r="O101" i="49"/>
  <c r="M102" i="49"/>
  <c r="M100" i="49"/>
  <c r="M101" i="49"/>
  <c r="T86" i="52"/>
  <c r="T84" i="52"/>
  <c r="T74" i="52"/>
  <c r="T68" i="52"/>
  <c r="T72" i="52"/>
  <c r="S114" i="34"/>
  <c r="R88" i="49"/>
  <c r="R72" i="49"/>
  <c r="G102" i="51"/>
  <c r="K67" i="49"/>
  <c r="I73" i="52"/>
  <c r="I79" i="52"/>
  <c r="I87" i="52"/>
  <c r="I70" i="52"/>
  <c r="P114" i="51"/>
  <c r="R103" i="52"/>
  <c r="L87" i="52"/>
  <c r="L80" i="52"/>
  <c r="L88" i="52"/>
  <c r="K100" i="34"/>
  <c r="Y71" i="50"/>
  <c r="Y76" i="50"/>
  <c r="Y75" i="50"/>
  <c r="Y76" i="51"/>
  <c r="Y86" i="51"/>
  <c r="Q88" i="51"/>
  <c r="P100" i="51"/>
  <c r="R84" i="50"/>
  <c r="R87" i="50"/>
  <c r="R80" i="50"/>
  <c r="W88" i="50"/>
  <c r="W67" i="50"/>
  <c r="W87" i="50"/>
  <c r="W81" i="50"/>
  <c r="M74" i="51"/>
  <c r="M84" i="51"/>
  <c r="M68" i="51"/>
  <c r="U102" i="52"/>
  <c r="L81" i="51"/>
  <c r="L77" i="51"/>
  <c r="L67" i="51"/>
  <c r="K90" i="51"/>
  <c r="K102" i="50"/>
  <c r="P84" i="52"/>
  <c r="P83" i="52"/>
  <c r="P80" i="52"/>
  <c r="P67" i="52"/>
  <c r="J90" i="50"/>
  <c r="J70" i="50"/>
  <c r="J79" i="50"/>
  <c r="J88" i="50"/>
  <c r="K114" i="34"/>
  <c r="Y72" i="52"/>
  <c r="Q79" i="50"/>
  <c r="Q74" i="52"/>
  <c r="H91" i="49"/>
  <c r="H83" i="49"/>
  <c r="O85" i="50"/>
  <c r="K80" i="50"/>
  <c r="V84" i="52"/>
  <c r="V68" i="52"/>
  <c r="V76" i="52"/>
  <c r="V71" i="52"/>
  <c r="V79" i="52"/>
  <c r="V90" i="52"/>
  <c r="V82" i="52"/>
  <c r="V74" i="52"/>
  <c r="V69" i="52"/>
  <c r="D116" i="56"/>
  <c r="C116" i="56"/>
  <c r="A116" i="56"/>
  <c r="D115" i="56"/>
  <c r="C115" i="56"/>
  <c r="A115" i="56"/>
  <c r="D114" i="56"/>
  <c r="C114" i="56"/>
  <c r="A114" i="56"/>
  <c r="D113" i="56"/>
  <c r="C113" i="56"/>
  <c r="A113" i="56"/>
  <c r="D112" i="56"/>
  <c r="C112" i="56"/>
  <c r="A112" i="56"/>
  <c r="D103" i="56"/>
  <c r="C103" i="56"/>
  <c r="A103" i="56"/>
  <c r="D102" i="56"/>
  <c r="C102" i="56"/>
  <c r="A102" i="56"/>
  <c r="D101" i="56"/>
  <c r="C101" i="56"/>
  <c r="A101" i="56"/>
  <c r="D100" i="56"/>
  <c r="C100" i="56"/>
  <c r="A100" i="56"/>
  <c r="D99" i="56"/>
  <c r="C99" i="56"/>
  <c r="A99" i="56"/>
  <c r="D79" i="56"/>
  <c r="C79" i="56"/>
  <c r="A79" i="56"/>
  <c r="D78" i="56"/>
  <c r="C78" i="56"/>
  <c r="A78" i="56"/>
  <c r="D77" i="56"/>
  <c r="C77" i="56"/>
  <c r="A77" i="56"/>
  <c r="D76" i="56"/>
  <c r="C76" i="56"/>
  <c r="A76" i="56"/>
  <c r="D75" i="56"/>
  <c r="C75" i="56"/>
  <c r="A75" i="56"/>
  <c r="D74" i="56"/>
  <c r="C74" i="56"/>
  <c r="A74" i="56"/>
  <c r="D73" i="56"/>
  <c r="C73" i="56"/>
  <c r="A73" i="56"/>
  <c r="D72" i="56"/>
  <c r="C72" i="56"/>
  <c r="A72" i="56"/>
  <c r="D71" i="56"/>
  <c r="C71" i="56"/>
  <c r="A71" i="56"/>
  <c r="D70" i="56"/>
  <c r="C70" i="56"/>
  <c r="A70" i="56"/>
  <c r="D69" i="56"/>
  <c r="C69" i="56"/>
  <c r="A69" i="56"/>
  <c r="D68" i="56"/>
  <c r="C68" i="56"/>
  <c r="A68" i="56"/>
  <c r="C67" i="56"/>
  <c r="A67" i="56"/>
  <c r="X17" i="56"/>
  <c r="W17" i="56"/>
  <c r="V17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X14" i="56"/>
  <c r="W14" i="56"/>
  <c r="V14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X11" i="56"/>
  <c r="W11" i="56"/>
  <c r="V11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X8" i="56"/>
  <c r="W8" i="56"/>
  <c r="V8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M79" i="51" l="1"/>
  <c r="T105" i="55"/>
  <c r="G105" i="55"/>
  <c r="R105" i="55"/>
  <c r="X105" i="55"/>
  <c r="X107" i="55"/>
  <c r="K105" i="55"/>
  <c r="N105" i="55"/>
  <c r="Y105" i="55"/>
  <c r="Y107" i="55"/>
  <c r="U105" i="55"/>
  <c r="U107" i="55"/>
  <c r="P105" i="55"/>
  <c r="H105" i="55"/>
  <c r="L105" i="55"/>
  <c r="K4" i="56"/>
  <c r="K19" i="56"/>
  <c r="O20" i="55"/>
  <c r="O19" i="34"/>
  <c r="N20" i="57"/>
  <c r="J20" i="56"/>
  <c r="N85" i="52"/>
  <c r="L76" i="52"/>
  <c r="I76" i="52"/>
  <c r="L70" i="52"/>
  <c r="Q88" i="52"/>
  <c r="T85" i="52"/>
  <c r="O85" i="52"/>
  <c r="O82" i="52"/>
  <c r="P79" i="52"/>
  <c r="P63" i="52"/>
  <c r="O76" i="52"/>
  <c r="W85" i="52"/>
  <c r="M76" i="52"/>
  <c r="M70" i="52"/>
  <c r="Q82" i="52"/>
  <c r="Q70" i="52"/>
  <c r="Q79" i="52"/>
  <c r="Q63" i="52"/>
  <c r="Y79" i="52"/>
  <c r="Y63" i="52"/>
  <c r="K85" i="52"/>
  <c r="S70" i="52"/>
  <c r="H82" i="52"/>
  <c r="P70" i="52"/>
  <c r="L85" i="52"/>
  <c r="T76" i="52"/>
  <c r="T79" i="52"/>
  <c r="T63" i="52"/>
  <c r="T67" i="52"/>
  <c r="V67" i="52"/>
  <c r="V73" i="52"/>
  <c r="W82" i="52"/>
  <c r="Y85" i="52"/>
  <c r="N88" i="52"/>
  <c r="S67" i="52"/>
  <c r="R82" i="52"/>
  <c r="K91" i="52"/>
  <c r="U88" i="52"/>
  <c r="I85" i="52"/>
  <c r="L82" i="52"/>
  <c r="J67" i="52"/>
  <c r="G91" i="52"/>
  <c r="O67" i="52"/>
  <c r="W88" i="52"/>
  <c r="G88" i="52"/>
  <c r="Y76" i="52"/>
  <c r="Y88" i="52"/>
  <c r="X70" i="52"/>
  <c r="K70" i="52"/>
  <c r="U67" i="52"/>
  <c r="U91" i="52"/>
  <c r="H88" i="52"/>
  <c r="P82" i="52"/>
  <c r="I82" i="52"/>
  <c r="L67" i="52"/>
  <c r="T73" i="52"/>
  <c r="V88" i="52"/>
  <c r="Q85" i="52"/>
  <c r="R85" i="52"/>
  <c r="X73" i="52"/>
  <c r="I67" i="52"/>
  <c r="G79" i="52"/>
  <c r="G63" i="52"/>
  <c r="O73" i="52"/>
  <c r="W76" i="52"/>
  <c r="Y82" i="52"/>
  <c r="X79" i="52"/>
  <c r="X63" i="52"/>
  <c r="N79" i="52"/>
  <c r="N63" i="52"/>
  <c r="K88" i="52"/>
  <c r="S76" i="52"/>
  <c r="S91" i="52"/>
  <c r="U82" i="52"/>
  <c r="U79" i="52"/>
  <c r="U63" i="52"/>
  <c r="H85" i="52"/>
  <c r="T82" i="52"/>
  <c r="T91" i="52"/>
  <c r="G70" i="52"/>
  <c r="J82" i="52"/>
  <c r="O88" i="52"/>
  <c r="Q91" i="52"/>
  <c r="Y73" i="52"/>
  <c r="Y91" i="52"/>
  <c r="X67" i="52"/>
  <c r="X82" i="52"/>
  <c r="R76" i="52"/>
  <c r="R91" i="52"/>
  <c r="K67" i="52"/>
  <c r="S79" i="52"/>
  <c r="S63" i="52"/>
  <c r="S82" i="52"/>
  <c r="S85" i="52"/>
  <c r="P85" i="52"/>
  <c r="P76" i="52"/>
  <c r="P91" i="52"/>
  <c r="I88" i="52"/>
  <c r="L91" i="52"/>
  <c r="L79" i="52"/>
  <c r="L63" i="52"/>
  <c r="T88" i="52"/>
  <c r="O91" i="52"/>
  <c r="M91" i="52"/>
  <c r="N67" i="52"/>
  <c r="P88" i="52"/>
  <c r="L73" i="52"/>
  <c r="J79" i="52"/>
  <c r="J63" i="52"/>
  <c r="I91" i="52"/>
  <c r="V85" i="52"/>
  <c r="W91" i="52"/>
  <c r="W79" i="52"/>
  <c r="W63" i="52"/>
  <c r="M82" i="52"/>
  <c r="R70" i="52"/>
  <c r="M85" i="52"/>
  <c r="X85" i="52"/>
  <c r="R79" i="52"/>
  <c r="R63" i="52"/>
  <c r="N91" i="52"/>
  <c r="H91" i="52"/>
  <c r="J85" i="52"/>
  <c r="W67" i="52"/>
  <c r="M79" i="52"/>
  <c r="M63" i="52"/>
  <c r="Q67" i="52"/>
  <c r="X91" i="52"/>
  <c r="X88" i="52"/>
  <c r="H70" i="52"/>
  <c r="V91" i="52"/>
  <c r="J73" i="52"/>
  <c r="U70" i="52"/>
  <c r="J76" i="52"/>
  <c r="G82" i="52"/>
  <c r="G85" i="52"/>
  <c r="J91" i="52"/>
  <c r="J88" i="52"/>
  <c r="O79" i="52"/>
  <c r="O63" i="52"/>
  <c r="M88" i="52"/>
  <c r="Q76" i="52"/>
  <c r="Y67" i="52"/>
  <c r="X76" i="52"/>
  <c r="R88" i="52"/>
  <c r="R73" i="51"/>
  <c r="T70" i="51"/>
  <c r="U79" i="51"/>
  <c r="U63" i="51"/>
  <c r="N91" i="51"/>
  <c r="V67" i="51"/>
  <c r="I85" i="51"/>
  <c r="J73" i="51"/>
  <c r="J88" i="51"/>
  <c r="W88" i="51"/>
  <c r="W67" i="51"/>
  <c r="K82" i="51"/>
  <c r="Q79" i="51"/>
  <c r="Q63" i="51"/>
  <c r="Q67" i="51"/>
  <c r="Y85" i="51"/>
  <c r="Y91" i="51"/>
  <c r="O91" i="51"/>
  <c r="X79" i="51"/>
  <c r="X63" i="51"/>
  <c r="X91" i="51"/>
  <c r="R79" i="51"/>
  <c r="R63" i="51"/>
  <c r="T79" i="51"/>
  <c r="T63" i="51"/>
  <c r="T85" i="51"/>
  <c r="H82" i="51"/>
  <c r="H67" i="51"/>
  <c r="H85" i="51"/>
  <c r="R88" i="51"/>
  <c r="V91" i="51"/>
  <c r="I82" i="51"/>
  <c r="J79" i="51"/>
  <c r="J63" i="51"/>
  <c r="W70" i="51"/>
  <c r="K91" i="51"/>
  <c r="M91" i="51"/>
  <c r="M70" i="51"/>
  <c r="Q70" i="51"/>
  <c r="Y70" i="51"/>
  <c r="Y82" i="51"/>
  <c r="O85" i="51"/>
  <c r="O82" i="51"/>
  <c r="X67" i="51"/>
  <c r="X85" i="51"/>
  <c r="R76" i="51"/>
  <c r="T88" i="51"/>
  <c r="T82" i="51"/>
  <c r="U82" i="51"/>
  <c r="H73" i="51"/>
  <c r="N73" i="51"/>
  <c r="P91" i="51"/>
  <c r="J91" i="51"/>
  <c r="W85" i="51"/>
  <c r="K70" i="51"/>
  <c r="K73" i="51"/>
  <c r="L70" i="51"/>
  <c r="L88" i="51"/>
  <c r="L91" i="51"/>
  <c r="M67" i="51"/>
  <c r="M88" i="51"/>
  <c r="G73" i="51"/>
  <c r="Q85" i="51"/>
  <c r="Q76" i="51"/>
  <c r="O76" i="51"/>
  <c r="S85" i="51"/>
  <c r="S82" i="51"/>
  <c r="R67" i="51"/>
  <c r="R85" i="51"/>
  <c r="U91" i="51"/>
  <c r="H79" i="51"/>
  <c r="H63" i="51"/>
  <c r="I88" i="51"/>
  <c r="M73" i="51"/>
  <c r="P70" i="51"/>
  <c r="P79" i="51"/>
  <c r="P63" i="51"/>
  <c r="N85" i="51"/>
  <c r="N70" i="51"/>
  <c r="P82" i="51"/>
  <c r="P85" i="51"/>
  <c r="I79" i="51"/>
  <c r="I63" i="51"/>
  <c r="I70" i="51"/>
  <c r="K88" i="51"/>
  <c r="L85" i="51"/>
  <c r="L73" i="51"/>
  <c r="L82" i="51"/>
  <c r="G88" i="51"/>
  <c r="X82" i="51"/>
  <c r="X73" i="51"/>
  <c r="X70" i="51"/>
  <c r="S88" i="51"/>
  <c r="S91" i="51"/>
  <c r="T67" i="51"/>
  <c r="T76" i="51"/>
  <c r="U73" i="51"/>
  <c r="H88" i="51"/>
  <c r="I91" i="51"/>
  <c r="G85" i="51"/>
  <c r="V82" i="51"/>
  <c r="J85" i="51"/>
  <c r="L79" i="51"/>
  <c r="L63" i="51"/>
  <c r="M85" i="51"/>
  <c r="G76" i="51"/>
  <c r="G67" i="51"/>
  <c r="Y79" i="51"/>
  <c r="Y63" i="51"/>
  <c r="Y88" i="51"/>
  <c r="O88" i="51"/>
  <c r="X88" i="51"/>
  <c r="S79" i="51"/>
  <c r="S63" i="51"/>
  <c r="R91" i="51"/>
  <c r="T91" i="51"/>
  <c r="U67" i="51"/>
  <c r="U88" i="51"/>
  <c r="W79" i="51"/>
  <c r="W63" i="51"/>
  <c r="N88" i="51"/>
  <c r="V70" i="51"/>
  <c r="V88" i="51"/>
  <c r="J82" i="51"/>
  <c r="W91" i="51"/>
  <c r="G79" i="51"/>
  <c r="G63" i="51"/>
  <c r="G91" i="51"/>
  <c r="Q91" i="51"/>
  <c r="Q82" i="51"/>
  <c r="R82" i="51"/>
  <c r="H91" i="51"/>
  <c r="V85" i="51"/>
  <c r="J76" i="51"/>
  <c r="N82" i="51"/>
  <c r="N79" i="51"/>
  <c r="N63" i="51"/>
  <c r="V79" i="51"/>
  <c r="V63" i="51"/>
  <c r="P88" i="51"/>
  <c r="W82" i="51"/>
  <c r="K85" i="51"/>
  <c r="K79" i="51"/>
  <c r="K63" i="51"/>
  <c r="M82" i="51"/>
  <c r="G82" i="51"/>
  <c r="Y67" i="51"/>
  <c r="O79" i="51"/>
  <c r="O63" i="51"/>
  <c r="O73" i="51"/>
  <c r="S70" i="51"/>
  <c r="S73" i="51"/>
  <c r="R70" i="51"/>
  <c r="H70" i="51"/>
  <c r="V91" i="50"/>
  <c r="S91" i="50"/>
  <c r="M79" i="50"/>
  <c r="M63" i="50"/>
  <c r="J67" i="50"/>
  <c r="H73" i="50"/>
  <c r="S70" i="50"/>
  <c r="L70" i="50"/>
  <c r="Q82" i="50"/>
  <c r="I85" i="50"/>
  <c r="T85" i="50"/>
  <c r="U85" i="50"/>
  <c r="H79" i="50"/>
  <c r="H63" i="50"/>
  <c r="K88" i="50"/>
  <c r="Q70" i="50"/>
  <c r="W91" i="50"/>
  <c r="M70" i="50"/>
  <c r="U82" i="50"/>
  <c r="P79" i="50"/>
  <c r="P63" i="50"/>
  <c r="K82" i="50"/>
  <c r="S85" i="50"/>
  <c r="L88" i="50"/>
  <c r="G67" i="50"/>
  <c r="G82" i="50"/>
  <c r="I82" i="50"/>
  <c r="I73" i="50"/>
  <c r="W73" i="50"/>
  <c r="R82" i="50"/>
  <c r="X67" i="50"/>
  <c r="X85" i="50"/>
  <c r="N73" i="50"/>
  <c r="N76" i="50"/>
  <c r="J73" i="50"/>
  <c r="J91" i="50"/>
  <c r="H88" i="50"/>
  <c r="I79" i="50"/>
  <c r="I63" i="50"/>
  <c r="T82" i="50"/>
  <c r="R70" i="50"/>
  <c r="N91" i="50"/>
  <c r="P82" i="50"/>
  <c r="Y82" i="50"/>
  <c r="M88" i="50"/>
  <c r="N79" i="50"/>
  <c r="N63" i="50"/>
  <c r="U73" i="50"/>
  <c r="P67" i="50"/>
  <c r="O67" i="50"/>
  <c r="T70" i="50"/>
  <c r="W85" i="50"/>
  <c r="U88" i="50"/>
  <c r="W76" i="50"/>
  <c r="K79" i="50"/>
  <c r="K63" i="50"/>
  <c r="Q85" i="50"/>
  <c r="T73" i="50"/>
  <c r="W82" i="50"/>
  <c r="Y73" i="50"/>
  <c r="V85" i="50"/>
  <c r="P91" i="50"/>
  <c r="P88" i="50"/>
  <c r="K70" i="50"/>
  <c r="S79" i="50"/>
  <c r="S63" i="50"/>
  <c r="I91" i="50"/>
  <c r="W70" i="50"/>
  <c r="R79" i="50"/>
  <c r="R63" i="50"/>
  <c r="R91" i="50"/>
  <c r="M67" i="50"/>
  <c r="M73" i="50"/>
  <c r="V70" i="50"/>
  <c r="V82" i="50"/>
  <c r="K85" i="50"/>
  <c r="L67" i="50"/>
  <c r="R76" i="50"/>
  <c r="Y79" i="50"/>
  <c r="Y63" i="50"/>
  <c r="K73" i="50"/>
  <c r="S73" i="50"/>
  <c r="L79" i="50"/>
  <c r="L63" i="50"/>
  <c r="O88" i="50"/>
  <c r="O79" i="50"/>
  <c r="O63" i="50"/>
  <c r="Y91" i="50"/>
  <c r="V88" i="50"/>
  <c r="L82" i="50"/>
  <c r="G73" i="50"/>
  <c r="X88" i="50"/>
  <c r="L85" i="50"/>
  <c r="G85" i="50"/>
  <c r="I76" i="50"/>
  <c r="T79" i="50"/>
  <c r="T63" i="50"/>
  <c r="R85" i="50"/>
  <c r="Y88" i="50"/>
  <c r="M76" i="50"/>
  <c r="J76" i="50"/>
  <c r="P76" i="50"/>
  <c r="K67" i="50"/>
  <c r="S82" i="50"/>
  <c r="S67" i="50"/>
  <c r="L73" i="50"/>
  <c r="L76" i="50"/>
  <c r="G91" i="50"/>
  <c r="O73" i="50"/>
  <c r="O82" i="50"/>
  <c r="T76" i="50"/>
  <c r="W79" i="50"/>
  <c r="W63" i="50"/>
  <c r="Y70" i="50"/>
  <c r="Y67" i="50"/>
  <c r="Y85" i="50"/>
  <c r="X79" i="50"/>
  <c r="X63" i="50"/>
  <c r="X73" i="50"/>
  <c r="X82" i="50"/>
  <c r="N85" i="50"/>
  <c r="V73" i="50"/>
  <c r="J82" i="50"/>
  <c r="Q88" i="50"/>
  <c r="R88" i="50"/>
  <c r="J85" i="50"/>
  <c r="H82" i="50"/>
  <c r="K76" i="50"/>
  <c r="K91" i="50"/>
  <c r="N70" i="50"/>
  <c r="V67" i="50"/>
  <c r="G70" i="50"/>
  <c r="M82" i="50"/>
  <c r="Q67" i="50"/>
  <c r="M85" i="50"/>
  <c r="P85" i="50"/>
  <c r="S88" i="50"/>
  <c r="L91" i="50"/>
  <c r="G88" i="50"/>
  <c r="G79" i="50"/>
  <c r="G63" i="50"/>
  <c r="O91" i="50"/>
  <c r="I70" i="50"/>
  <c r="I88" i="50"/>
  <c r="T91" i="50"/>
  <c r="T67" i="50"/>
  <c r="M91" i="50"/>
  <c r="X91" i="50"/>
  <c r="N88" i="50"/>
  <c r="N82" i="50"/>
  <c r="V79" i="50"/>
  <c r="V63" i="50"/>
  <c r="O85" i="49"/>
  <c r="Q67" i="49"/>
  <c r="H85" i="49"/>
  <c r="P73" i="49"/>
  <c r="L85" i="49"/>
  <c r="T73" i="49"/>
  <c r="J79" i="49"/>
  <c r="J63" i="49"/>
  <c r="J91" i="49"/>
  <c r="G73" i="49"/>
  <c r="G76" i="49"/>
  <c r="G82" i="49"/>
  <c r="W88" i="49"/>
  <c r="I91" i="49"/>
  <c r="I76" i="49"/>
  <c r="I85" i="49"/>
  <c r="X91" i="49"/>
  <c r="N70" i="49"/>
  <c r="N88" i="49"/>
  <c r="M85" i="49"/>
  <c r="M76" i="49"/>
  <c r="V82" i="49"/>
  <c r="Q82" i="49"/>
  <c r="Y88" i="49"/>
  <c r="H82" i="49"/>
  <c r="K73" i="49"/>
  <c r="R79" i="49"/>
  <c r="R63" i="49"/>
  <c r="P67" i="49"/>
  <c r="L73" i="49"/>
  <c r="T67" i="49"/>
  <c r="W76" i="49"/>
  <c r="W82" i="49"/>
  <c r="I79" i="49"/>
  <c r="I63" i="49"/>
  <c r="X88" i="49"/>
  <c r="M67" i="49"/>
  <c r="K79" i="49"/>
  <c r="K63" i="49"/>
  <c r="S76" i="49"/>
  <c r="S70" i="49"/>
  <c r="S91" i="49"/>
  <c r="U67" i="49"/>
  <c r="U82" i="49"/>
  <c r="J85" i="49"/>
  <c r="J88" i="49"/>
  <c r="G70" i="49"/>
  <c r="G85" i="49"/>
  <c r="G79" i="49"/>
  <c r="G63" i="49"/>
  <c r="W85" i="49"/>
  <c r="X67" i="49"/>
  <c r="P88" i="49"/>
  <c r="N82" i="49"/>
  <c r="M73" i="49"/>
  <c r="V85" i="49"/>
  <c r="Q88" i="49"/>
  <c r="V91" i="49"/>
  <c r="O82" i="49"/>
  <c r="Y85" i="49"/>
  <c r="H76" i="49"/>
  <c r="K88" i="49"/>
  <c r="R67" i="49"/>
  <c r="P85" i="49"/>
  <c r="S67" i="49"/>
  <c r="T76" i="49"/>
  <c r="T82" i="49"/>
  <c r="W79" i="49"/>
  <c r="W63" i="49"/>
  <c r="V73" i="49"/>
  <c r="R70" i="49"/>
  <c r="M70" i="49"/>
  <c r="V79" i="49"/>
  <c r="V63" i="49"/>
  <c r="O67" i="49"/>
  <c r="O91" i="49"/>
  <c r="Q85" i="49"/>
  <c r="Y79" i="49"/>
  <c r="Y63" i="49"/>
  <c r="H88" i="49"/>
  <c r="R91" i="49"/>
  <c r="P91" i="49"/>
  <c r="P82" i="49"/>
  <c r="S79" i="49"/>
  <c r="S63" i="49"/>
  <c r="S85" i="49"/>
  <c r="U85" i="49"/>
  <c r="U91" i="49"/>
  <c r="L79" i="49"/>
  <c r="L63" i="49"/>
  <c r="J82" i="49"/>
  <c r="G67" i="49"/>
  <c r="X85" i="49"/>
  <c r="O88" i="49"/>
  <c r="N79" i="49"/>
  <c r="N63" i="49"/>
  <c r="M88" i="49"/>
  <c r="O79" i="49"/>
  <c r="O63" i="49"/>
  <c r="Q79" i="49"/>
  <c r="Q63" i="49"/>
  <c r="Y82" i="49"/>
  <c r="H79" i="49"/>
  <c r="H63" i="49"/>
  <c r="H73" i="49"/>
  <c r="K91" i="49"/>
  <c r="R76" i="49"/>
  <c r="U73" i="49"/>
  <c r="U88" i="49"/>
  <c r="L70" i="49"/>
  <c r="T79" i="49"/>
  <c r="T63" i="49"/>
  <c r="T91" i="49"/>
  <c r="X82" i="49"/>
  <c r="Y76" i="49"/>
  <c r="R82" i="49"/>
  <c r="Y91" i="49"/>
  <c r="V67" i="49"/>
  <c r="N76" i="49"/>
  <c r="M82" i="49"/>
  <c r="M79" i="49"/>
  <c r="M63" i="49"/>
  <c r="V70" i="49"/>
  <c r="V76" i="49"/>
  <c r="Q91" i="49"/>
  <c r="Y67" i="49"/>
  <c r="K82" i="49"/>
  <c r="P79" i="49"/>
  <c r="P63" i="49"/>
  <c r="P76" i="49"/>
  <c r="S88" i="49"/>
  <c r="S82" i="49"/>
  <c r="U79" i="49"/>
  <c r="U63" i="49"/>
  <c r="L91" i="49"/>
  <c r="T88" i="49"/>
  <c r="N85" i="49"/>
  <c r="Y73" i="49"/>
  <c r="N91" i="49"/>
  <c r="M91" i="49"/>
  <c r="V88" i="49"/>
  <c r="Q73" i="49"/>
  <c r="Q76" i="49"/>
  <c r="H70" i="49"/>
  <c r="K76" i="49"/>
  <c r="K85" i="49"/>
  <c r="R85" i="49"/>
  <c r="I82" i="49"/>
  <c r="X79" i="49"/>
  <c r="X63" i="49"/>
  <c r="AF50" i="1"/>
  <c r="AF54" i="1" s="1"/>
  <c r="AF55" i="1" s="1"/>
  <c r="X94" i="57"/>
  <c r="J94" i="57"/>
  <c r="I94" i="57"/>
  <c r="K94" i="57"/>
  <c r="S94" i="57"/>
  <c r="W94" i="57"/>
  <c r="H94" i="57"/>
  <c r="T94" i="57"/>
  <c r="M94" i="57"/>
  <c r="Y94" i="57"/>
  <c r="U94" i="57"/>
  <c r="N94" i="57"/>
  <c r="G94" i="57"/>
  <c r="P94" i="57"/>
  <c r="R94" i="57"/>
  <c r="Q94" i="57"/>
  <c r="L94" i="57"/>
  <c r="Z74" i="56"/>
  <c r="AJ74" i="56"/>
  <c r="AD74" i="56"/>
  <c r="AU74" i="56"/>
  <c r="AO74" i="56"/>
  <c r="BB74" i="56"/>
  <c r="AW74" i="56"/>
  <c r="AT74" i="56"/>
  <c r="AH74" i="56"/>
  <c r="AQ74" i="56"/>
  <c r="AF74" i="56"/>
  <c r="AB74" i="56"/>
  <c r="AA74" i="56"/>
  <c r="AK74" i="56"/>
  <c r="AZ74" i="56"/>
  <c r="AL74" i="56"/>
  <c r="AY74" i="56"/>
  <c r="AG74" i="56"/>
  <c r="AI74" i="56"/>
  <c r="AR74" i="56"/>
  <c r="AX74" i="56"/>
  <c r="AV74" i="56"/>
  <c r="AN74" i="56"/>
  <c r="AP74" i="56"/>
  <c r="AE74" i="56"/>
  <c r="BA74" i="56"/>
  <c r="AM74" i="56"/>
  <c r="AS74" i="56"/>
  <c r="AC74" i="56"/>
  <c r="AF101" i="56"/>
  <c r="AZ101" i="56"/>
  <c r="AU101" i="56"/>
  <c r="AY101" i="56"/>
  <c r="AS101" i="56"/>
  <c r="AL101" i="56"/>
  <c r="AR101" i="56"/>
  <c r="AX101" i="56"/>
  <c r="AV101" i="56"/>
  <c r="AA101" i="56"/>
  <c r="AO101" i="56"/>
  <c r="AW101" i="56"/>
  <c r="AT101" i="56"/>
  <c r="AD101" i="56"/>
  <c r="AC101" i="56"/>
  <c r="AK101" i="56"/>
  <c r="AE101" i="56"/>
  <c r="AB101" i="56"/>
  <c r="AN101" i="56"/>
  <c r="AM101" i="56"/>
  <c r="BA101" i="56"/>
  <c r="AJ101" i="56"/>
  <c r="AG101" i="56"/>
  <c r="AQ101" i="56"/>
  <c r="Z101" i="56"/>
  <c r="AP101" i="56"/>
  <c r="BB101" i="56"/>
  <c r="AH101" i="56"/>
  <c r="AI101" i="56"/>
  <c r="AK69" i="56"/>
  <c r="AR69" i="56"/>
  <c r="AI69" i="56"/>
  <c r="AY69" i="56"/>
  <c r="AG69" i="56"/>
  <c r="AD69" i="56"/>
  <c r="BB69" i="56"/>
  <c r="AW69" i="56"/>
  <c r="AU69" i="56"/>
  <c r="AB69" i="56"/>
  <c r="AA69" i="56"/>
  <c r="AJ69" i="56"/>
  <c r="AO69" i="56"/>
  <c r="AL69" i="56"/>
  <c r="AQ69" i="56"/>
  <c r="AF69" i="56"/>
  <c r="AT69" i="56"/>
  <c r="Z69" i="56"/>
  <c r="AH69" i="56"/>
  <c r="AZ69" i="56"/>
  <c r="AC69" i="56"/>
  <c r="AM69" i="56"/>
  <c r="BA69" i="56"/>
  <c r="AP69" i="56"/>
  <c r="AX69" i="56"/>
  <c r="AN69" i="56"/>
  <c r="AS69" i="56"/>
  <c r="AE69" i="56"/>
  <c r="AV69" i="56"/>
  <c r="AG77" i="56"/>
  <c r="AZ77" i="56"/>
  <c r="AW77" i="56"/>
  <c r="AR77" i="56"/>
  <c r="AO77" i="56"/>
  <c r="AB77" i="56"/>
  <c r="AY77" i="56"/>
  <c r="AT77" i="56"/>
  <c r="AF77" i="56"/>
  <c r="AL77" i="56"/>
  <c r="AI77" i="56"/>
  <c r="AA77" i="56"/>
  <c r="AD77" i="56"/>
  <c r="AH77" i="56"/>
  <c r="AJ77" i="56"/>
  <c r="BB77" i="56"/>
  <c r="AK77" i="56"/>
  <c r="AU77" i="56"/>
  <c r="Z77" i="56"/>
  <c r="AQ77" i="56"/>
  <c r="AE77" i="56"/>
  <c r="AP77" i="56"/>
  <c r="AS77" i="56"/>
  <c r="AN77" i="56"/>
  <c r="AX77" i="56"/>
  <c r="BA77" i="56"/>
  <c r="AC77" i="56"/>
  <c r="AV77" i="56"/>
  <c r="AM77" i="56"/>
  <c r="AF104" i="56"/>
  <c r="AN104" i="56"/>
  <c r="AV104" i="56"/>
  <c r="AA105" i="56"/>
  <c r="AI105" i="56"/>
  <c r="AQ105" i="56"/>
  <c r="AY105" i="56"/>
  <c r="AD106" i="56"/>
  <c r="AL106" i="56"/>
  <c r="AT106" i="56"/>
  <c r="BB106" i="56"/>
  <c r="AG107" i="56"/>
  <c r="AO107" i="56"/>
  <c r="AW107" i="56"/>
  <c r="AG104" i="56"/>
  <c r="AO104" i="56"/>
  <c r="AW104" i="56"/>
  <c r="AB105" i="56"/>
  <c r="AJ105" i="56"/>
  <c r="AR105" i="56"/>
  <c r="AZ105" i="56"/>
  <c r="AE106" i="56"/>
  <c r="AM106" i="56"/>
  <c r="AU106" i="56"/>
  <c r="Z107" i="56"/>
  <c r="AH107" i="56"/>
  <c r="AP107" i="56"/>
  <c r="AX107" i="56"/>
  <c r="Z104" i="56"/>
  <c r="AH104" i="56"/>
  <c r="AP104" i="56"/>
  <c r="AX104" i="56"/>
  <c r="AC105" i="56"/>
  <c r="AK105" i="56"/>
  <c r="AS105" i="56"/>
  <c r="BA105" i="56"/>
  <c r="AF106" i="56"/>
  <c r="AN106" i="56"/>
  <c r="AV106" i="56"/>
  <c r="AA107" i="56"/>
  <c r="AI107" i="56"/>
  <c r="AQ107" i="56"/>
  <c r="AY107" i="56"/>
  <c r="AA104" i="56"/>
  <c r="AI104" i="56"/>
  <c r="AQ104" i="56"/>
  <c r="AY104" i="56"/>
  <c r="AD105" i="56"/>
  <c r="AL105" i="56"/>
  <c r="AT105" i="56"/>
  <c r="BB105" i="56"/>
  <c r="AG106" i="56"/>
  <c r="AO106" i="56"/>
  <c r="AW106" i="56"/>
  <c r="AB107" i="56"/>
  <c r="AJ107" i="56"/>
  <c r="AR107" i="56"/>
  <c r="AZ107" i="56"/>
  <c r="AB104" i="56"/>
  <c r="AJ104" i="56"/>
  <c r="AR104" i="56"/>
  <c r="AZ104" i="56"/>
  <c r="AE105" i="56"/>
  <c r="AM105" i="56"/>
  <c r="AU105" i="56"/>
  <c r="Z106" i="56"/>
  <c r="AH106" i="56"/>
  <c r="AP106" i="56"/>
  <c r="AX106" i="56"/>
  <c r="AC107" i="56"/>
  <c r="AK107" i="56"/>
  <c r="AS107" i="56"/>
  <c r="BA107" i="56"/>
  <c r="AC104" i="56"/>
  <c r="AK104" i="56"/>
  <c r="AS104" i="56"/>
  <c r="BA104" i="56"/>
  <c r="AF105" i="56"/>
  <c r="AN105" i="56"/>
  <c r="AV105" i="56"/>
  <c r="AA106" i="56"/>
  <c r="AI106" i="56"/>
  <c r="AQ106" i="56"/>
  <c r="AY106" i="56"/>
  <c r="AD107" i="56"/>
  <c r="AL107" i="56"/>
  <c r="AT107" i="56"/>
  <c r="BB107" i="56"/>
  <c r="AD104" i="56"/>
  <c r="AL104" i="56"/>
  <c r="AT104" i="56"/>
  <c r="BB104" i="56"/>
  <c r="AG105" i="56"/>
  <c r="AO105" i="56"/>
  <c r="AW105" i="56"/>
  <c r="AB106" i="56"/>
  <c r="AJ106" i="56"/>
  <c r="AR106" i="56"/>
  <c r="AZ106" i="56"/>
  <c r="AE107" i="56"/>
  <c r="AM107" i="56"/>
  <c r="AU107" i="56"/>
  <c r="AE104" i="56"/>
  <c r="AM104" i="56"/>
  <c r="AU104" i="56"/>
  <c r="Z105" i="56"/>
  <c r="AH105" i="56"/>
  <c r="AP105" i="56"/>
  <c r="AX105" i="56"/>
  <c r="AC106" i="56"/>
  <c r="AK106" i="56"/>
  <c r="AS106" i="56"/>
  <c r="BA106" i="56"/>
  <c r="AF107" i="56"/>
  <c r="AN107" i="56"/>
  <c r="AV107" i="56"/>
  <c r="AS112" i="56"/>
  <c r="AI112" i="56"/>
  <c r="Z112" i="56"/>
  <c r="AD112" i="56"/>
  <c r="AL112" i="56"/>
  <c r="BA112" i="56"/>
  <c r="AA112" i="56"/>
  <c r="AV112" i="56"/>
  <c r="AO112" i="56"/>
  <c r="BB112" i="56"/>
  <c r="AC112" i="56"/>
  <c r="AQ112" i="56"/>
  <c r="AN112" i="56"/>
  <c r="AZ112" i="56"/>
  <c r="AE112" i="56"/>
  <c r="AW112" i="56"/>
  <c r="AB112" i="56"/>
  <c r="AU112" i="56"/>
  <c r="AF112" i="56"/>
  <c r="AK112" i="56"/>
  <c r="AG112" i="56"/>
  <c r="AJ112" i="56"/>
  <c r="AP112" i="56"/>
  <c r="AM112" i="56"/>
  <c r="AR112" i="56"/>
  <c r="AT112" i="56"/>
  <c r="AY112" i="56"/>
  <c r="AX112" i="56"/>
  <c r="AH112" i="56"/>
  <c r="AU72" i="56"/>
  <c r="AL72" i="56"/>
  <c r="AH72" i="56"/>
  <c r="AQ72" i="56"/>
  <c r="AY72" i="56"/>
  <c r="AZ72" i="56"/>
  <c r="AT72" i="56"/>
  <c r="Z72" i="56"/>
  <c r="AK72" i="56"/>
  <c r="AG72" i="56"/>
  <c r="BB72" i="56"/>
  <c r="AB72" i="56"/>
  <c r="AR72" i="56"/>
  <c r="AI72" i="56"/>
  <c r="AO72" i="56"/>
  <c r="AF72" i="56"/>
  <c r="AA72" i="56"/>
  <c r="AD72" i="56"/>
  <c r="AJ72" i="56"/>
  <c r="AW72" i="56"/>
  <c r="AP72" i="56"/>
  <c r="AC72" i="56"/>
  <c r="AN72" i="56"/>
  <c r="BA72" i="56"/>
  <c r="AS72" i="56"/>
  <c r="AM72" i="56"/>
  <c r="AE72" i="56"/>
  <c r="AX72" i="56"/>
  <c r="AV72" i="56"/>
  <c r="AY99" i="56"/>
  <c r="AB99" i="56"/>
  <c r="AX99" i="56"/>
  <c r="AN99" i="56"/>
  <c r="AM99" i="56"/>
  <c r="AD99" i="56"/>
  <c r="AU99" i="56"/>
  <c r="AR99" i="56"/>
  <c r="AW99" i="56"/>
  <c r="AF99" i="56"/>
  <c r="AT99" i="56"/>
  <c r="AA99" i="56"/>
  <c r="AO99" i="56"/>
  <c r="AS99" i="56"/>
  <c r="AL99" i="56"/>
  <c r="AK99" i="56"/>
  <c r="AE99" i="56"/>
  <c r="AZ99" i="56"/>
  <c r="AC99" i="56"/>
  <c r="Z99" i="56"/>
  <c r="AP99" i="56"/>
  <c r="AH99" i="56"/>
  <c r="AI99" i="56"/>
  <c r="AG99" i="56"/>
  <c r="AQ99" i="56"/>
  <c r="AV99" i="56"/>
  <c r="AJ99" i="56"/>
  <c r="BB99" i="56"/>
  <c r="BA99" i="56"/>
  <c r="BA115" i="56"/>
  <c r="AI115" i="56"/>
  <c r="AO115" i="56"/>
  <c r="AV115" i="56"/>
  <c r="AD115" i="56"/>
  <c r="AC115" i="56"/>
  <c r="AA115" i="56"/>
  <c r="Z115" i="56"/>
  <c r="AL115" i="56"/>
  <c r="AS115" i="56"/>
  <c r="AW115" i="56"/>
  <c r="AZ115" i="56"/>
  <c r="AE115" i="56"/>
  <c r="AQ115" i="56"/>
  <c r="AB115" i="56"/>
  <c r="AU115" i="56"/>
  <c r="BB115" i="56"/>
  <c r="AN115" i="56"/>
  <c r="AK115" i="56"/>
  <c r="AF115" i="56"/>
  <c r="AM115" i="56"/>
  <c r="AT115" i="56"/>
  <c r="AG115" i="56"/>
  <c r="AJ115" i="56"/>
  <c r="AX115" i="56"/>
  <c r="AH115" i="56"/>
  <c r="AY115" i="56"/>
  <c r="AR115" i="56"/>
  <c r="AP115" i="56"/>
  <c r="AB92" i="56"/>
  <c r="AJ92" i="56"/>
  <c r="AR92" i="56"/>
  <c r="AZ92" i="56"/>
  <c r="AE93" i="56"/>
  <c r="AM93" i="56"/>
  <c r="AU93" i="56"/>
  <c r="Z94" i="56"/>
  <c r="AH94" i="56"/>
  <c r="AP94" i="56"/>
  <c r="AX94" i="56"/>
  <c r="AC95" i="56"/>
  <c r="AK95" i="56"/>
  <c r="AS95" i="56"/>
  <c r="BA95" i="56"/>
  <c r="AC92" i="56"/>
  <c r="AK92" i="56"/>
  <c r="AS92" i="56"/>
  <c r="BA92" i="56"/>
  <c r="AF93" i="56"/>
  <c r="AN93" i="56"/>
  <c r="AV93" i="56"/>
  <c r="AA94" i="56"/>
  <c r="AI94" i="56"/>
  <c r="AQ94" i="56"/>
  <c r="AY94" i="56"/>
  <c r="AD95" i="56"/>
  <c r="AL95" i="56"/>
  <c r="AT95" i="56"/>
  <c r="BB95" i="56"/>
  <c r="AD92" i="56"/>
  <c r="AL92" i="56"/>
  <c r="AT92" i="56"/>
  <c r="BB92" i="56"/>
  <c r="AG93" i="56"/>
  <c r="AO93" i="56"/>
  <c r="AW93" i="56"/>
  <c r="AB94" i="56"/>
  <c r="AJ94" i="56"/>
  <c r="AR94" i="56"/>
  <c r="AZ94" i="56"/>
  <c r="AE95" i="56"/>
  <c r="AM95" i="56"/>
  <c r="AU95" i="56"/>
  <c r="AE92" i="56"/>
  <c r="AM92" i="56"/>
  <c r="AU92" i="56"/>
  <c r="Z93" i="56"/>
  <c r="AH93" i="56"/>
  <c r="AP93" i="56"/>
  <c r="AX93" i="56"/>
  <c r="AC94" i="56"/>
  <c r="AK94" i="56"/>
  <c r="AS94" i="56"/>
  <c r="BA94" i="56"/>
  <c r="AF95" i="56"/>
  <c r="AN95" i="56"/>
  <c r="AV95" i="56"/>
  <c r="AF92" i="56"/>
  <c r="AN92" i="56"/>
  <c r="AV92" i="56"/>
  <c r="AA93" i="56"/>
  <c r="AI93" i="56"/>
  <c r="AQ93" i="56"/>
  <c r="AY93" i="56"/>
  <c r="AD94" i="56"/>
  <c r="AL94" i="56"/>
  <c r="AT94" i="56"/>
  <c r="BB94" i="56"/>
  <c r="AG95" i="56"/>
  <c r="AO95" i="56"/>
  <c r="AW95" i="56"/>
  <c r="AG92" i="56"/>
  <c r="AO92" i="56"/>
  <c r="AW92" i="56"/>
  <c r="AB93" i="56"/>
  <c r="AJ93" i="56"/>
  <c r="AR93" i="56"/>
  <c r="AZ93" i="56"/>
  <c r="AE94" i="56"/>
  <c r="AM94" i="56"/>
  <c r="AU94" i="56"/>
  <c r="Z95" i="56"/>
  <c r="AH95" i="56"/>
  <c r="AP95" i="56"/>
  <c r="AX95" i="56"/>
  <c r="Z92" i="56"/>
  <c r="AH92" i="56"/>
  <c r="AP92" i="56"/>
  <c r="AX92" i="56"/>
  <c r="AC93" i="56"/>
  <c r="AK93" i="56"/>
  <c r="AS93" i="56"/>
  <c r="BA93" i="56"/>
  <c r="AF94" i="56"/>
  <c r="AN94" i="56"/>
  <c r="AV94" i="56"/>
  <c r="AA95" i="56"/>
  <c r="AI95" i="56"/>
  <c r="AQ95" i="56"/>
  <c r="AY95" i="56"/>
  <c r="AA92" i="56"/>
  <c r="AI92" i="56"/>
  <c r="AQ92" i="56"/>
  <c r="AY92" i="56"/>
  <c r="AD93" i="56"/>
  <c r="AL93" i="56"/>
  <c r="AT93" i="56"/>
  <c r="BB93" i="56"/>
  <c r="AG94" i="56"/>
  <c r="AO94" i="56"/>
  <c r="AW94" i="56"/>
  <c r="AB95" i="56"/>
  <c r="AJ95" i="56"/>
  <c r="AR95" i="56"/>
  <c r="AZ95" i="56"/>
  <c r="AT75" i="56"/>
  <c r="AO75" i="56"/>
  <c r="Z75" i="56"/>
  <c r="AR75" i="56"/>
  <c r="AF75" i="56"/>
  <c r="AK75" i="56"/>
  <c r="AU75" i="56"/>
  <c r="AG75" i="56"/>
  <c r="AH75" i="56"/>
  <c r="AJ75" i="56"/>
  <c r="AW75" i="56"/>
  <c r="AQ75" i="56"/>
  <c r="AZ75" i="56"/>
  <c r="AB75" i="56"/>
  <c r="AY75" i="56"/>
  <c r="BB75" i="56"/>
  <c r="AL75" i="56"/>
  <c r="AI75" i="56"/>
  <c r="AA75" i="56"/>
  <c r="AD75" i="56"/>
  <c r="BA75" i="56"/>
  <c r="AX75" i="56"/>
  <c r="AN75" i="56"/>
  <c r="AS75" i="56"/>
  <c r="AM75" i="56"/>
  <c r="AE75" i="56"/>
  <c r="AC75" i="56"/>
  <c r="AV75" i="56"/>
  <c r="AP75" i="56"/>
  <c r="AK102" i="56"/>
  <c r="AE102" i="56"/>
  <c r="AC102" i="56"/>
  <c r="AL102" i="56"/>
  <c r="AW102" i="56"/>
  <c r="AB102" i="56"/>
  <c r="AZ102" i="56"/>
  <c r="AX102" i="56"/>
  <c r="AY102" i="56"/>
  <c r="AF102" i="56"/>
  <c r="AN102" i="56"/>
  <c r="AM102" i="56"/>
  <c r="AT102" i="56"/>
  <c r="AU102" i="56"/>
  <c r="AR102" i="56"/>
  <c r="AD102" i="56"/>
  <c r="AS102" i="56"/>
  <c r="AA102" i="56"/>
  <c r="AO102" i="56"/>
  <c r="BA102" i="56"/>
  <c r="Z102" i="56"/>
  <c r="AG102" i="56"/>
  <c r="AQ102" i="56"/>
  <c r="AV102" i="56"/>
  <c r="AP102" i="56"/>
  <c r="AH102" i="56"/>
  <c r="AI102" i="56"/>
  <c r="AJ102" i="56"/>
  <c r="BB102" i="56"/>
  <c r="AY70" i="56"/>
  <c r="AH70" i="56"/>
  <c r="BB70" i="56"/>
  <c r="AO70" i="56"/>
  <c r="AZ70" i="56"/>
  <c r="AA70" i="56"/>
  <c r="AJ70" i="56"/>
  <c r="AW70" i="56"/>
  <c r="AR70" i="56"/>
  <c r="AQ70" i="56"/>
  <c r="AL70" i="56"/>
  <c r="AD70" i="56"/>
  <c r="Z70" i="56"/>
  <c r="AT70" i="56"/>
  <c r="AI70" i="56"/>
  <c r="AB70" i="56"/>
  <c r="AG70" i="56"/>
  <c r="AK70" i="56"/>
  <c r="AU70" i="56"/>
  <c r="AF70" i="56"/>
  <c r="AN70" i="56"/>
  <c r="AE70" i="56"/>
  <c r="BA70" i="56"/>
  <c r="AS70" i="56"/>
  <c r="AC70" i="56"/>
  <c r="AM70" i="56"/>
  <c r="AV70" i="56"/>
  <c r="AP70" i="56"/>
  <c r="AX70" i="56"/>
  <c r="AY78" i="56"/>
  <c r="AH78" i="56"/>
  <c r="AG78" i="56"/>
  <c r="AT78" i="56"/>
  <c r="AK78" i="56"/>
  <c r="AJ78" i="56"/>
  <c r="AZ78" i="56"/>
  <c r="Z78" i="56"/>
  <c r="AR78" i="56"/>
  <c r="AQ78" i="56"/>
  <c r="AO78" i="56"/>
  <c r="AD78" i="56"/>
  <c r="AF78" i="56"/>
  <c r="AB78" i="56"/>
  <c r="AI78" i="56"/>
  <c r="AA78" i="56"/>
  <c r="AW78" i="56"/>
  <c r="AU78" i="56"/>
  <c r="AL78" i="56"/>
  <c r="BB78" i="56"/>
  <c r="AC78" i="56"/>
  <c r="AE78" i="56"/>
  <c r="AX78" i="56"/>
  <c r="AN78" i="56"/>
  <c r="AS78" i="56"/>
  <c r="BA78" i="56"/>
  <c r="AP78" i="56"/>
  <c r="AV78" i="56"/>
  <c r="AM78" i="56"/>
  <c r="AB113" i="56"/>
  <c r="BB113" i="56"/>
  <c r="AO113" i="56"/>
  <c r="Z113" i="56"/>
  <c r="AN113" i="56"/>
  <c r="AC113" i="56"/>
  <c r="AW113" i="56"/>
  <c r="AI113" i="56"/>
  <c r="AU113" i="56"/>
  <c r="AL113" i="56"/>
  <c r="AA113" i="56"/>
  <c r="AV113" i="56"/>
  <c r="BA113" i="56"/>
  <c r="AQ113" i="56"/>
  <c r="AS113" i="56"/>
  <c r="AD113" i="56"/>
  <c r="AZ113" i="56"/>
  <c r="AE113" i="56"/>
  <c r="AX113" i="56"/>
  <c r="AH113" i="56"/>
  <c r="AR113" i="56"/>
  <c r="AY113" i="56"/>
  <c r="AG113" i="56"/>
  <c r="AM113" i="56"/>
  <c r="AT113" i="56"/>
  <c r="AP113" i="56"/>
  <c r="AJ113" i="56"/>
  <c r="AF113" i="56"/>
  <c r="AK113" i="56"/>
  <c r="AR73" i="56"/>
  <c r="AF73" i="56"/>
  <c r="AI73" i="56"/>
  <c r="AY73" i="56"/>
  <c r="AH73" i="56"/>
  <c r="AZ73" i="56"/>
  <c r="AG73" i="56"/>
  <c r="AT73" i="56"/>
  <c r="AK73" i="56"/>
  <c r="AQ73" i="56"/>
  <c r="AL73" i="56"/>
  <c r="AA73" i="56"/>
  <c r="AD73" i="56"/>
  <c r="BB73" i="56"/>
  <c r="AO73" i="56"/>
  <c r="AU73" i="56"/>
  <c r="Z73" i="56"/>
  <c r="AJ73" i="56"/>
  <c r="AW73" i="56"/>
  <c r="AB73" i="56"/>
  <c r="AP73" i="56"/>
  <c r="AS73" i="56"/>
  <c r="AX73" i="56"/>
  <c r="AN73" i="56"/>
  <c r="AE73" i="56"/>
  <c r="AV73" i="56"/>
  <c r="BA73" i="56"/>
  <c r="AC73" i="56"/>
  <c r="AM73" i="56"/>
  <c r="AU100" i="56"/>
  <c r="AL100" i="56"/>
  <c r="AS100" i="56"/>
  <c r="AN100" i="56"/>
  <c r="AR100" i="56"/>
  <c r="AF100" i="56"/>
  <c r="AW100" i="56"/>
  <c r="AX100" i="56"/>
  <c r="AA100" i="56"/>
  <c r="AZ100" i="56"/>
  <c r="AO100" i="56"/>
  <c r="AD100" i="56"/>
  <c r="AE100" i="56"/>
  <c r="AK100" i="56"/>
  <c r="AT100" i="56"/>
  <c r="AM100" i="56"/>
  <c r="AC100" i="56"/>
  <c r="AY100" i="56"/>
  <c r="AB100" i="56"/>
  <c r="AJ100" i="56"/>
  <c r="AG100" i="56"/>
  <c r="BB100" i="56"/>
  <c r="AQ100" i="56"/>
  <c r="AV100" i="56"/>
  <c r="AI100" i="56"/>
  <c r="Z100" i="56"/>
  <c r="AP100" i="56"/>
  <c r="AH100" i="56"/>
  <c r="BA100" i="56"/>
  <c r="AC116" i="56"/>
  <c r="AO116" i="56"/>
  <c r="AU116" i="56"/>
  <c r="AI116" i="56"/>
  <c r="AZ116" i="56"/>
  <c r="AE116" i="56"/>
  <c r="AB116" i="56"/>
  <c r="AA116" i="56"/>
  <c r="Z116" i="56"/>
  <c r="AL116" i="56"/>
  <c r="AN116" i="56"/>
  <c r="AS116" i="56"/>
  <c r="AW116" i="56"/>
  <c r="AD116" i="56"/>
  <c r="BB116" i="56"/>
  <c r="AV116" i="56"/>
  <c r="BA116" i="56"/>
  <c r="AQ116" i="56"/>
  <c r="AP116" i="56"/>
  <c r="AM116" i="56"/>
  <c r="AK116" i="56"/>
  <c r="AJ116" i="56"/>
  <c r="AY116" i="56"/>
  <c r="AT116" i="56"/>
  <c r="AR116" i="56"/>
  <c r="AG116" i="56"/>
  <c r="AX116" i="56"/>
  <c r="AH116" i="56"/>
  <c r="AF116" i="56"/>
  <c r="AI68" i="56"/>
  <c r="AY68" i="56"/>
  <c r="AT68" i="56"/>
  <c r="AO68" i="56"/>
  <c r="Z68" i="56"/>
  <c r="AK68" i="56"/>
  <c r="AB68" i="56"/>
  <c r="AA68" i="56"/>
  <c r="AF68" i="56"/>
  <c r="AJ68" i="56"/>
  <c r="AL68" i="56"/>
  <c r="AG68" i="56"/>
  <c r="BB68" i="56"/>
  <c r="AQ68" i="56"/>
  <c r="AZ68" i="56"/>
  <c r="AD68" i="56"/>
  <c r="AW68" i="56"/>
  <c r="AU68" i="56"/>
  <c r="AH68" i="56"/>
  <c r="AR68" i="56"/>
  <c r="AN68" i="56"/>
  <c r="AS68" i="56"/>
  <c r="AM68" i="56"/>
  <c r="AV68" i="56"/>
  <c r="BA68" i="56"/>
  <c r="AP68" i="56"/>
  <c r="AC68" i="56"/>
  <c r="AE68" i="56"/>
  <c r="AX68" i="56"/>
  <c r="AR76" i="56"/>
  <c r="AB76" i="56"/>
  <c r="AH76" i="56"/>
  <c r="AL76" i="56"/>
  <c r="AI76" i="56"/>
  <c r="AG76" i="56"/>
  <c r="AU76" i="56"/>
  <c r="AY76" i="56"/>
  <c r="AD76" i="56"/>
  <c r="AO76" i="56"/>
  <c r="AK76" i="56"/>
  <c r="AA76" i="56"/>
  <c r="AT76" i="56"/>
  <c r="Z76" i="56"/>
  <c r="AQ76" i="56"/>
  <c r="BB76" i="56"/>
  <c r="AW76" i="56"/>
  <c r="AJ76" i="56"/>
  <c r="AF76" i="56"/>
  <c r="AZ76" i="56"/>
  <c r="BA76" i="56"/>
  <c r="AM76" i="56"/>
  <c r="AC76" i="56"/>
  <c r="AV76" i="56"/>
  <c r="AN76" i="56"/>
  <c r="AS76" i="56"/>
  <c r="AP76" i="56"/>
  <c r="AE76" i="56"/>
  <c r="AX76" i="56"/>
  <c r="AR103" i="56"/>
  <c r="AM103" i="56"/>
  <c r="AK103" i="56"/>
  <c r="AD103" i="56"/>
  <c r="AU103" i="56"/>
  <c r="AT103" i="56"/>
  <c r="AB103" i="56"/>
  <c r="AZ103" i="56"/>
  <c r="AW103" i="56"/>
  <c r="AY103" i="56"/>
  <c r="AF103" i="56"/>
  <c r="AN103" i="56"/>
  <c r="AX103" i="56"/>
  <c r="AC103" i="56"/>
  <c r="AE103" i="56"/>
  <c r="AL103" i="56"/>
  <c r="AS103" i="56"/>
  <c r="AA103" i="56"/>
  <c r="AO103" i="56"/>
  <c r="AQ103" i="56"/>
  <c r="BA103" i="56"/>
  <c r="AV103" i="56"/>
  <c r="AP103" i="56"/>
  <c r="BB103" i="56"/>
  <c r="AH103" i="56"/>
  <c r="Z103" i="56"/>
  <c r="AI103" i="56"/>
  <c r="AJ103" i="56"/>
  <c r="AG103" i="56"/>
  <c r="AH71" i="56"/>
  <c r="BB71" i="56"/>
  <c r="AW71" i="56"/>
  <c r="AQ71" i="56"/>
  <c r="AU71" i="56"/>
  <c r="AL71" i="56"/>
  <c r="AY71" i="56"/>
  <c r="AR71" i="56"/>
  <c r="AB71" i="56"/>
  <c r="AA71" i="56"/>
  <c r="AZ71" i="56"/>
  <c r="AG71" i="56"/>
  <c r="AK71" i="56"/>
  <c r="AJ71" i="56"/>
  <c r="AF71" i="56"/>
  <c r="AI71" i="56"/>
  <c r="AT71" i="56"/>
  <c r="AD71" i="56"/>
  <c r="Z71" i="56"/>
  <c r="AO71" i="56"/>
  <c r="AN71" i="56"/>
  <c r="AP71" i="56"/>
  <c r="AM71" i="56"/>
  <c r="AC71" i="56"/>
  <c r="AV71" i="56"/>
  <c r="AE71" i="56"/>
  <c r="BA71" i="56"/>
  <c r="AS71" i="56"/>
  <c r="AX71" i="56"/>
  <c r="AW79" i="56"/>
  <c r="AQ79" i="56"/>
  <c r="AD79" i="56"/>
  <c r="BB79" i="56"/>
  <c r="AA79" i="56"/>
  <c r="AK79" i="56"/>
  <c r="AG79" i="56"/>
  <c r="AF79" i="56"/>
  <c r="AH79" i="56"/>
  <c r="AU79" i="56"/>
  <c r="AI79" i="56"/>
  <c r="AT79" i="56"/>
  <c r="Z79" i="56"/>
  <c r="AJ79" i="56"/>
  <c r="AR79" i="56"/>
  <c r="AO79" i="56"/>
  <c r="AZ79" i="56"/>
  <c r="AB79" i="56"/>
  <c r="AY79" i="56"/>
  <c r="AL79" i="56"/>
  <c r="AN79" i="56"/>
  <c r="AP79" i="56"/>
  <c r="AV79" i="56"/>
  <c r="BA79" i="56"/>
  <c r="AM79" i="56"/>
  <c r="AS79" i="56"/>
  <c r="AE79" i="56"/>
  <c r="AX79" i="56"/>
  <c r="AC79" i="56"/>
  <c r="Z114" i="56"/>
  <c r="AD114" i="56"/>
  <c r="AV114" i="56"/>
  <c r="AQ114" i="56"/>
  <c r="AS114" i="56"/>
  <c r="AC114" i="56"/>
  <c r="AI114" i="56"/>
  <c r="AL114" i="56"/>
  <c r="AW114" i="56"/>
  <c r="AN114" i="56"/>
  <c r="AU114" i="56"/>
  <c r="AZ114" i="56"/>
  <c r="AE114" i="56"/>
  <c r="AB114" i="56"/>
  <c r="AA114" i="56"/>
  <c r="BB114" i="56"/>
  <c r="BA114" i="56"/>
  <c r="AO114" i="56"/>
  <c r="AF114" i="56"/>
  <c r="AY114" i="56"/>
  <c r="AG114" i="56"/>
  <c r="AX114" i="56"/>
  <c r="AH114" i="56"/>
  <c r="AM114" i="56"/>
  <c r="AK114" i="56"/>
  <c r="AJ114" i="56"/>
  <c r="AR114" i="56"/>
  <c r="AP114" i="56"/>
  <c r="AT114" i="56"/>
  <c r="O82" i="34"/>
  <c r="T79" i="34"/>
  <c r="X79" i="34"/>
  <c r="N53" i="55"/>
  <c r="N52" i="34"/>
  <c r="O4" i="55"/>
  <c r="O5" i="55" s="1"/>
  <c r="O63" i="55" s="1"/>
  <c r="O43" i="55"/>
  <c r="O43" i="34" s="1"/>
  <c r="O52" i="55"/>
  <c r="O49" i="55"/>
  <c r="O49" i="34" s="1"/>
  <c r="O61" i="55"/>
  <c r="O61" i="34" s="1"/>
  <c r="O40" i="55"/>
  <c r="O40" i="34" s="1"/>
  <c r="O58" i="55"/>
  <c r="O58" i="34" s="1"/>
  <c r="O46" i="55"/>
  <c r="O46" i="34" s="1"/>
  <c r="O55" i="55"/>
  <c r="O55" i="34" s="1"/>
  <c r="T100" i="34"/>
  <c r="O100" i="34"/>
  <c r="M103" i="34"/>
  <c r="I115" i="34"/>
  <c r="G115" i="34"/>
  <c r="V100" i="34"/>
  <c r="Y100" i="34"/>
  <c r="U103" i="34"/>
  <c r="L100" i="34"/>
  <c r="P103" i="34"/>
  <c r="H103" i="34"/>
  <c r="M100" i="34"/>
  <c r="X103" i="34"/>
  <c r="R100" i="34"/>
  <c r="K103" i="34"/>
  <c r="T103" i="34"/>
  <c r="O103" i="34"/>
  <c r="X115" i="34"/>
  <c r="J103" i="34"/>
  <c r="H115" i="34"/>
  <c r="L115" i="34"/>
  <c r="V103" i="34"/>
  <c r="X100" i="34"/>
  <c r="Q100" i="34"/>
  <c r="S100" i="34"/>
  <c r="G100" i="34"/>
  <c r="Q115" i="34"/>
  <c r="J100" i="34"/>
  <c r="P115" i="34"/>
  <c r="N100" i="34"/>
  <c r="L103" i="34"/>
  <c r="P100" i="34"/>
  <c r="W100" i="34"/>
  <c r="H100" i="34"/>
  <c r="Y115" i="34"/>
  <c r="N115" i="34"/>
  <c r="U115" i="34"/>
  <c r="G103" i="34"/>
  <c r="N103" i="34"/>
  <c r="R103" i="34"/>
  <c r="W103" i="34"/>
  <c r="M115" i="34"/>
  <c r="R115" i="34"/>
  <c r="S115" i="34"/>
  <c r="U100" i="34"/>
  <c r="V115" i="34"/>
  <c r="T115" i="34"/>
  <c r="S103" i="34"/>
  <c r="O115" i="34"/>
  <c r="I103" i="34"/>
  <c r="J115" i="34"/>
  <c r="W115" i="34"/>
  <c r="H73" i="34"/>
  <c r="H85" i="34"/>
  <c r="Y79" i="34"/>
  <c r="G73" i="34"/>
  <c r="O88" i="34"/>
  <c r="Q82" i="34"/>
  <c r="U76" i="34"/>
  <c r="V82" i="34"/>
  <c r="W91" i="34"/>
  <c r="L91" i="34"/>
  <c r="N85" i="34"/>
  <c r="J85" i="34"/>
  <c r="X76" i="34"/>
  <c r="I73" i="34"/>
  <c r="Y73" i="34"/>
  <c r="Y91" i="34"/>
  <c r="M88" i="34"/>
  <c r="G82" i="34"/>
  <c r="U85" i="34"/>
  <c r="U88" i="34"/>
  <c r="S82" i="34"/>
  <c r="L88" i="34"/>
  <c r="T82" i="34"/>
  <c r="T85" i="34"/>
  <c r="J82" i="34"/>
  <c r="X88" i="34"/>
  <c r="H91" i="34"/>
  <c r="P85" i="34"/>
  <c r="M91" i="34"/>
  <c r="M82" i="34"/>
  <c r="O79" i="34"/>
  <c r="O91" i="34"/>
  <c r="R79" i="34"/>
  <c r="U82" i="34"/>
  <c r="V76" i="34"/>
  <c r="W88" i="34"/>
  <c r="K91" i="34"/>
  <c r="K82" i="34"/>
  <c r="L79" i="34"/>
  <c r="L76" i="34"/>
  <c r="T91" i="34"/>
  <c r="N82" i="34"/>
  <c r="J73" i="34"/>
  <c r="X82" i="34"/>
  <c r="I91" i="34"/>
  <c r="Y85" i="34"/>
  <c r="O73" i="34"/>
  <c r="O85" i="34"/>
  <c r="Q85" i="34"/>
  <c r="R91" i="34"/>
  <c r="U70" i="34"/>
  <c r="V79" i="34"/>
  <c r="W76" i="34"/>
  <c r="S88" i="34"/>
  <c r="L82" i="34"/>
  <c r="N88" i="34"/>
  <c r="H79" i="34"/>
  <c r="P91" i="34"/>
  <c r="I79" i="34"/>
  <c r="Y76" i="34"/>
  <c r="G91" i="34"/>
  <c r="G88" i="34"/>
  <c r="Q91" i="34"/>
  <c r="R76" i="34"/>
  <c r="R85" i="34"/>
  <c r="V88" i="34"/>
  <c r="W73" i="34"/>
  <c r="K88" i="34"/>
  <c r="S73" i="34"/>
  <c r="L73" i="34"/>
  <c r="X85" i="34"/>
  <c r="H76" i="34"/>
  <c r="H88" i="34"/>
  <c r="P82" i="34"/>
  <c r="Y82" i="34"/>
  <c r="M85" i="34"/>
  <c r="M79" i="34"/>
  <c r="U79" i="34"/>
  <c r="W79" i="34"/>
  <c r="W85" i="34"/>
  <c r="K85" i="34"/>
  <c r="K73" i="34"/>
  <c r="S79" i="34"/>
  <c r="N79" i="34"/>
  <c r="I76" i="34"/>
  <c r="I88" i="34"/>
  <c r="Y70" i="34"/>
  <c r="G79" i="34"/>
  <c r="Q79" i="34"/>
  <c r="R82" i="34"/>
  <c r="U91" i="34"/>
  <c r="U73" i="34"/>
  <c r="V85" i="34"/>
  <c r="K79" i="34"/>
  <c r="S85" i="34"/>
  <c r="T88" i="34"/>
  <c r="T73" i="34"/>
  <c r="J79" i="34"/>
  <c r="X91" i="34"/>
  <c r="H82" i="34"/>
  <c r="P79" i="34"/>
  <c r="P88" i="34"/>
  <c r="I85" i="34"/>
  <c r="I82" i="34"/>
  <c r="G76" i="34"/>
  <c r="G85" i="34"/>
  <c r="Q73" i="34"/>
  <c r="Q76" i="34"/>
  <c r="Q88" i="34"/>
  <c r="R88" i="34"/>
  <c r="V73" i="34"/>
  <c r="W82" i="34"/>
  <c r="S91" i="34"/>
  <c r="L85" i="34"/>
  <c r="N91" i="34"/>
  <c r="J91" i="34"/>
  <c r="W69" i="34"/>
  <c r="Z67" i="56"/>
  <c r="AR67" i="56"/>
  <c r="AM67" i="56"/>
  <c r="AV67" i="56"/>
  <c r="AY67" i="56"/>
  <c r="AJ67" i="56"/>
  <c r="AW67" i="56"/>
  <c r="AU67" i="56"/>
  <c r="AE67" i="56"/>
  <c r="AT67" i="56"/>
  <c r="AX67" i="56"/>
  <c r="AH67" i="56"/>
  <c r="AQ67" i="56"/>
  <c r="AZ67" i="56"/>
  <c r="AL67" i="56"/>
  <c r="AG67" i="56"/>
  <c r="AD67" i="56"/>
  <c r="AO67" i="56"/>
  <c r="AF67" i="56"/>
  <c r="AB67" i="56"/>
  <c r="AN67" i="56"/>
  <c r="BB67" i="56"/>
  <c r="AI67" i="56"/>
  <c r="BA67" i="56"/>
  <c r="AA67" i="56"/>
  <c r="AK67" i="56"/>
  <c r="AS67" i="56"/>
  <c r="AC67" i="56"/>
  <c r="AP67" i="56"/>
  <c r="W73" i="56"/>
  <c r="T100" i="56"/>
  <c r="J72" i="56"/>
  <c r="S115" i="56"/>
  <c r="Y116" i="56"/>
  <c r="S99" i="56"/>
  <c r="X77" i="56"/>
  <c r="L112" i="56"/>
  <c r="J75" i="56"/>
  <c r="S102" i="56"/>
  <c r="V114" i="56"/>
  <c r="W67" i="56"/>
  <c r="AB5" i="1"/>
  <c r="AC4" i="1"/>
  <c r="Y69" i="34"/>
  <c r="V69" i="34"/>
  <c r="X69" i="34"/>
  <c r="X99" i="34"/>
  <c r="G37" i="1"/>
  <c r="G38" i="1"/>
  <c r="J37" i="1"/>
  <c r="J38" i="1"/>
  <c r="Q37" i="1"/>
  <c r="Q38" i="1"/>
  <c r="O37" i="1"/>
  <c r="O38" i="1"/>
  <c r="V94" i="57"/>
  <c r="O94" i="57"/>
  <c r="E37" i="1"/>
  <c r="E38" i="1"/>
  <c r="D37" i="1"/>
  <c r="D38" i="1"/>
  <c r="F37" i="1"/>
  <c r="F38" i="1"/>
  <c r="K37" i="1"/>
  <c r="K38" i="1"/>
  <c r="K74" i="56"/>
  <c r="U99" i="34"/>
  <c r="Y99" i="34"/>
  <c r="Q105" i="55"/>
  <c r="O105" i="55"/>
  <c r="M105" i="55"/>
  <c r="I105" i="55"/>
  <c r="V99" i="34"/>
  <c r="V105" i="55"/>
  <c r="S105" i="55"/>
  <c r="J105" i="55"/>
  <c r="W99" i="34"/>
  <c r="W105" i="55"/>
  <c r="W101" i="56"/>
  <c r="V70" i="56"/>
  <c r="L78" i="56"/>
  <c r="Q113" i="56"/>
  <c r="O1" i="62"/>
  <c r="O65" i="62"/>
  <c r="O110" i="62"/>
  <c r="O97" i="62"/>
  <c r="O1" i="61"/>
  <c r="O110" i="61"/>
  <c r="O65" i="61"/>
  <c r="O97" i="61"/>
  <c r="O1" i="60"/>
  <c r="O110" i="60"/>
  <c r="O65" i="60"/>
  <c r="O97" i="60"/>
  <c r="O1" i="59"/>
  <c r="O110" i="59"/>
  <c r="O65" i="59"/>
  <c r="O97" i="59"/>
  <c r="O1" i="58"/>
  <c r="O110" i="58"/>
  <c r="O65" i="58"/>
  <c r="O97" i="58"/>
  <c r="O1" i="57"/>
  <c r="O19" i="57" s="1"/>
  <c r="O97" i="57"/>
  <c r="O110" i="57"/>
  <c r="O65" i="57"/>
  <c r="X68" i="56"/>
  <c r="J76" i="56"/>
  <c r="W103" i="56"/>
  <c r="N113" i="56"/>
  <c r="O76" i="56"/>
  <c r="R102" i="56"/>
  <c r="I76" i="56"/>
  <c r="V71" i="56"/>
  <c r="I79" i="56"/>
  <c r="X114" i="56"/>
  <c r="R114" i="56"/>
  <c r="K70" i="56"/>
  <c r="Q103" i="56"/>
  <c r="V100" i="56"/>
  <c r="Q72" i="56"/>
  <c r="P68" i="56"/>
  <c r="H78" i="56"/>
  <c r="Q115" i="56"/>
  <c r="N73" i="56"/>
  <c r="X70" i="56"/>
  <c r="W76" i="56"/>
  <c r="P71" i="56"/>
  <c r="K68" i="56"/>
  <c r="M68" i="56"/>
  <c r="Q68" i="56"/>
  <c r="X103" i="56"/>
  <c r="H114" i="56"/>
  <c r="N75" i="56"/>
  <c r="T102" i="56"/>
  <c r="U76" i="56"/>
  <c r="L75" i="56"/>
  <c r="S70" i="56"/>
  <c r="S75" i="56"/>
  <c r="T113" i="56"/>
  <c r="I67" i="56"/>
  <c r="T75" i="56"/>
  <c r="P99" i="56"/>
  <c r="N68" i="56"/>
  <c r="S113" i="56"/>
  <c r="G114" i="56"/>
  <c r="O73" i="56"/>
  <c r="M100" i="56"/>
  <c r="K116" i="56"/>
  <c r="O115" i="56"/>
  <c r="G100" i="56"/>
  <c r="J68" i="56"/>
  <c r="W113" i="56"/>
  <c r="L1" i="56"/>
  <c r="L110" i="56"/>
  <c r="L65" i="56"/>
  <c r="L97" i="56"/>
  <c r="G76" i="52"/>
  <c r="Y70" i="52"/>
  <c r="T70" i="52"/>
  <c r="M67" i="52"/>
  <c r="G73" i="52"/>
  <c r="O70" i="52"/>
  <c r="R67" i="52"/>
  <c r="R73" i="52"/>
  <c r="G67" i="52"/>
  <c r="S73" i="52"/>
  <c r="J70" i="52"/>
  <c r="N76" i="52"/>
  <c r="U76" i="52"/>
  <c r="H73" i="52"/>
  <c r="N70" i="52"/>
  <c r="K73" i="52"/>
  <c r="P73" i="52"/>
  <c r="Q73" i="52"/>
  <c r="N73" i="52"/>
  <c r="V70" i="52"/>
  <c r="W70" i="52"/>
  <c r="W73" i="52"/>
  <c r="J70" i="51"/>
  <c r="S76" i="51"/>
  <c r="N76" i="51"/>
  <c r="M76" i="51"/>
  <c r="U70" i="51"/>
  <c r="Q73" i="51"/>
  <c r="V76" i="51"/>
  <c r="P67" i="51"/>
  <c r="G70" i="51"/>
  <c r="I67" i="51"/>
  <c r="O70" i="51"/>
  <c r="T73" i="51"/>
  <c r="I76" i="51"/>
  <c r="Y73" i="51"/>
  <c r="W76" i="51"/>
  <c r="W73" i="51"/>
  <c r="K67" i="51"/>
  <c r="S67" i="51"/>
  <c r="J67" i="51"/>
  <c r="K76" i="51"/>
  <c r="L76" i="51"/>
  <c r="O67" i="51"/>
  <c r="X76" i="51"/>
  <c r="N67" i="51"/>
  <c r="V73" i="51"/>
  <c r="P73" i="51"/>
  <c r="P76" i="51"/>
  <c r="I73" i="51"/>
  <c r="I67" i="50"/>
  <c r="U67" i="50"/>
  <c r="N67" i="50"/>
  <c r="G76" i="50"/>
  <c r="V76" i="50"/>
  <c r="X70" i="50"/>
  <c r="Q76" i="50"/>
  <c r="P73" i="50"/>
  <c r="S76" i="50"/>
  <c r="R73" i="50"/>
  <c r="R67" i="50"/>
  <c r="H70" i="50"/>
  <c r="X76" i="50"/>
  <c r="O70" i="50"/>
  <c r="H76" i="50"/>
  <c r="P70" i="50"/>
  <c r="O76" i="50"/>
  <c r="Q73" i="50"/>
  <c r="U112" i="56"/>
  <c r="H101" i="56"/>
  <c r="E69" i="56"/>
  <c r="F69" i="56"/>
  <c r="F77" i="56"/>
  <c r="E77" i="56"/>
  <c r="F112" i="56"/>
  <c r="E112" i="56"/>
  <c r="L114" i="56"/>
  <c r="T68" i="56"/>
  <c r="R113" i="56"/>
  <c r="G67" i="56"/>
  <c r="G79" i="56"/>
  <c r="P101" i="56"/>
  <c r="K73" i="56"/>
  <c r="K71" i="56"/>
  <c r="K76" i="56"/>
  <c r="L99" i="56"/>
  <c r="J103" i="56"/>
  <c r="M77" i="56"/>
  <c r="M70" i="56"/>
  <c r="R68" i="56"/>
  <c r="R73" i="56"/>
  <c r="U75" i="56"/>
  <c r="U67" i="56"/>
  <c r="Q102" i="56"/>
  <c r="Y113" i="56"/>
  <c r="L72" i="56"/>
  <c r="N114" i="56"/>
  <c r="V99" i="56"/>
  <c r="V113" i="56"/>
  <c r="H69" i="56"/>
  <c r="G103" i="56"/>
  <c r="O74" i="56"/>
  <c r="O78" i="56"/>
  <c r="Q112" i="56"/>
  <c r="S73" i="56"/>
  <c r="J74" i="56"/>
  <c r="R99" i="56"/>
  <c r="Q69" i="56"/>
  <c r="P77" i="56"/>
  <c r="P67" i="56"/>
  <c r="P79" i="56"/>
  <c r="Y100" i="56"/>
  <c r="N78" i="56"/>
  <c r="N74" i="56"/>
  <c r="O100" i="56"/>
  <c r="Y77" i="56"/>
  <c r="W112" i="56"/>
  <c r="V75" i="56"/>
  <c r="V67" i="56"/>
  <c r="V76" i="56"/>
  <c r="X100" i="56"/>
  <c r="H103" i="56"/>
  <c r="T114" i="56"/>
  <c r="G116" i="56"/>
  <c r="X73" i="56"/>
  <c r="H113" i="56"/>
  <c r="T99" i="56"/>
  <c r="W77" i="56"/>
  <c r="I68" i="56"/>
  <c r="I70" i="56"/>
  <c r="F72" i="56"/>
  <c r="E72" i="56"/>
  <c r="F99" i="56"/>
  <c r="E99" i="56"/>
  <c r="F115" i="56"/>
  <c r="E115" i="56"/>
  <c r="T77" i="56"/>
  <c r="T69" i="56"/>
  <c r="T71" i="56"/>
  <c r="R115" i="56"/>
  <c r="G69" i="56"/>
  <c r="G73" i="56"/>
  <c r="P102" i="56"/>
  <c r="K78" i="56"/>
  <c r="K77" i="56"/>
  <c r="L103" i="56"/>
  <c r="J100" i="56"/>
  <c r="M76" i="56"/>
  <c r="M78" i="56"/>
  <c r="R79" i="56"/>
  <c r="I115" i="56"/>
  <c r="U68" i="56"/>
  <c r="U73" i="56"/>
  <c r="Q99" i="56"/>
  <c r="L76" i="56"/>
  <c r="L71" i="56"/>
  <c r="N116" i="56"/>
  <c r="V116" i="56"/>
  <c r="H76" i="56"/>
  <c r="G102" i="56"/>
  <c r="O67" i="56"/>
  <c r="O72" i="56"/>
  <c r="I99" i="56"/>
  <c r="Q116" i="56"/>
  <c r="S69" i="56"/>
  <c r="J79" i="56"/>
  <c r="R103" i="56"/>
  <c r="Q71" i="56"/>
  <c r="Q70" i="56"/>
  <c r="P76" i="56"/>
  <c r="P75" i="56"/>
  <c r="N71" i="56"/>
  <c r="O101" i="56"/>
  <c r="Y73" i="56"/>
  <c r="Y67" i="56"/>
  <c r="S114" i="56"/>
  <c r="W114" i="56"/>
  <c r="V68" i="56"/>
  <c r="X102" i="56"/>
  <c r="H100" i="56"/>
  <c r="G113" i="56"/>
  <c r="X78" i="56"/>
  <c r="X76" i="56"/>
  <c r="X71" i="56"/>
  <c r="K113" i="56"/>
  <c r="W72" i="56"/>
  <c r="P116" i="56"/>
  <c r="I69" i="56"/>
  <c r="I78" i="56"/>
  <c r="S103" i="56"/>
  <c r="F101" i="56"/>
  <c r="E101" i="56"/>
  <c r="O77" i="56"/>
  <c r="Y101" i="56"/>
  <c r="E75" i="56"/>
  <c r="F75" i="56"/>
  <c r="E102" i="56"/>
  <c r="F102" i="56"/>
  <c r="T70" i="56"/>
  <c r="T79" i="56"/>
  <c r="M116" i="56"/>
  <c r="R112" i="56"/>
  <c r="G70" i="56"/>
  <c r="G68" i="56"/>
  <c r="K67" i="56"/>
  <c r="K75" i="56"/>
  <c r="L100" i="56"/>
  <c r="M67" i="56"/>
  <c r="M74" i="56"/>
  <c r="R67" i="56"/>
  <c r="I112" i="56"/>
  <c r="U72" i="56"/>
  <c r="U69" i="56"/>
  <c r="Q101" i="56"/>
  <c r="L79" i="56"/>
  <c r="J115" i="56"/>
  <c r="N115" i="56"/>
  <c r="V115" i="56"/>
  <c r="H68" i="56"/>
  <c r="H71" i="56"/>
  <c r="G99" i="56"/>
  <c r="O75" i="56"/>
  <c r="I103" i="56"/>
  <c r="S78" i="56"/>
  <c r="S72" i="56"/>
  <c r="J78" i="56"/>
  <c r="R100" i="56"/>
  <c r="Q79" i="56"/>
  <c r="Q76" i="56"/>
  <c r="Q78" i="56"/>
  <c r="P70" i="56"/>
  <c r="P73" i="56"/>
  <c r="N69" i="56"/>
  <c r="O103" i="56"/>
  <c r="Y68" i="56"/>
  <c r="Y74" i="56"/>
  <c r="N103" i="56"/>
  <c r="W116" i="56"/>
  <c r="V73" i="56"/>
  <c r="U99" i="56"/>
  <c r="H99" i="56"/>
  <c r="W100" i="56"/>
  <c r="G115" i="56"/>
  <c r="X69" i="56"/>
  <c r="X67" i="56"/>
  <c r="X79" i="56"/>
  <c r="K112" i="56"/>
  <c r="T101" i="56"/>
  <c r="W69" i="56"/>
  <c r="P115" i="56"/>
  <c r="K102" i="56"/>
  <c r="I72" i="56"/>
  <c r="X116" i="56"/>
  <c r="G77" i="56"/>
  <c r="E67" i="56"/>
  <c r="F67" i="56"/>
  <c r="E113" i="56"/>
  <c r="F113" i="56"/>
  <c r="T74" i="56"/>
  <c r="M115" i="56"/>
  <c r="R116" i="56"/>
  <c r="G71" i="56"/>
  <c r="G78" i="56"/>
  <c r="G76" i="56"/>
  <c r="L102" i="56"/>
  <c r="M79" i="56"/>
  <c r="M75" i="56"/>
  <c r="O114" i="56"/>
  <c r="R78" i="56"/>
  <c r="R76" i="56"/>
  <c r="R72" i="56"/>
  <c r="I114" i="56"/>
  <c r="Q100" i="56"/>
  <c r="L68" i="56"/>
  <c r="J114" i="56"/>
  <c r="N112" i="56"/>
  <c r="V112" i="56"/>
  <c r="H67" i="56"/>
  <c r="H79" i="56"/>
  <c r="I102" i="56"/>
  <c r="S77" i="56"/>
  <c r="J70" i="56"/>
  <c r="J69" i="56"/>
  <c r="U115" i="56"/>
  <c r="N70" i="56"/>
  <c r="N72" i="56"/>
  <c r="N77" i="56"/>
  <c r="O102" i="56"/>
  <c r="Y75" i="56"/>
  <c r="Y69" i="56"/>
  <c r="N102" i="56"/>
  <c r="W115" i="56"/>
  <c r="U103" i="56"/>
  <c r="H102" i="56"/>
  <c r="X75" i="56"/>
  <c r="W70" i="56"/>
  <c r="P112" i="56"/>
  <c r="K101" i="56"/>
  <c r="I77" i="56"/>
  <c r="X115" i="56"/>
  <c r="E74" i="56"/>
  <c r="F74" i="56"/>
  <c r="R74" i="56"/>
  <c r="R77" i="56"/>
  <c r="M101" i="56"/>
  <c r="F73" i="56"/>
  <c r="E73" i="56"/>
  <c r="F100" i="56"/>
  <c r="E100" i="56"/>
  <c r="F116" i="56"/>
  <c r="E116" i="56"/>
  <c r="L116" i="56"/>
  <c r="T73" i="56"/>
  <c r="T78" i="56"/>
  <c r="M114" i="56"/>
  <c r="L101" i="56"/>
  <c r="M72" i="56"/>
  <c r="O116" i="56"/>
  <c r="I116" i="56"/>
  <c r="U79" i="56"/>
  <c r="U70" i="56"/>
  <c r="Y115" i="56"/>
  <c r="L69" i="56"/>
  <c r="J113" i="56"/>
  <c r="V102" i="56"/>
  <c r="H72" i="56"/>
  <c r="H75" i="56"/>
  <c r="O69" i="56"/>
  <c r="O79" i="56"/>
  <c r="I101" i="56"/>
  <c r="S74" i="56"/>
  <c r="S67" i="56"/>
  <c r="S68" i="56"/>
  <c r="J71" i="56"/>
  <c r="J77" i="56"/>
  <c r="U114" i="56"/>
  <c r="Q75" i="56"/>
  <c r="Q73" i="56"/>
  <c r="Q77" i="56"/>
  <c r="P69" i="56"/>
  <c r="P74" i="56"/>
  <c r="Y102" i="56"/>
  <c r="O99" i="56"/>
  <c r="Y79" i="56"/>
  <c r="N101" i="56"/>
  <c r="V72" i="56"/>
  <c r="U100" i="56"/>
  <c r="T115" i="56"/>
  <c r="W102" i="56"/>
  <c r="X72" i="56"/>
  <c r="H115" i="56"/>
  <c r="K115" i="56"/>
  <c r="M102" i="56"/>
  <c r="W75" i="56"/>
  <c r="W71" i="56"/>
  <c r="W79" i="56"/>
  <c r="P114" i="56"/>
  <c r="K100" i="56"/>
  <c r="I71" i="56"/>
  <c r="X112" i="56"/>
  <c r="J101" i="56"/>
  <c r="H74" i="56"/>
  <c r="E70" i="56"/>
  <c r="F70" i="56"/>
  <c r="E78" i="56"/>
  <c r="F78" i="56"/>
  <c r="E68" i="56"/>
  <c r="F68" i="56"/>
  <c r="F76" i="56"/>
  <c r="E76" i="56"/>
  <c r="F103" i="56"/>
  <c r="E103" i="56"/>
  <c r="L113" i="56"/>
  <c r="M113" i="56"/>
  <c r="G72" i="56"/>
  <c r="P103" i="56"/>
  <c r="K79" i="56"/>
  <c r="K72" i="56"/>
  <c r="J102" i="56"/>
  <c r="M69" i="56"/>
  <c r="M73" i="56"/>
  <c r="O113" i="56"/>
  <c r="R70" i="56"/>
  <c r="I113" i="56"/>
  <c r="U71" i="56"/>
  <c r="U78" i="56"/>
  <c r="Y112" i="56"/>
  <c r="L74" i="56"/>
  <c r="L70" i="56"/>
  <c r="J112" i="56"/>
  <c r="V101" i="56"/>
  <c r="H70" i="56"/>
  <c r="O70" i="56"/>
  <c r="I100" i="56"/>
  <c r="S71" i="56"/>
  <c r="S76" i="56"/>
  <c r="J73" i="56"/>
  <c r="U116" i="56"/>
  <c r="P78" i="56"/>
  <c r="Y99" i="56"/>
  <c r="N76" i="56"/>
  <c r="Y76" i="56"/>
  <c r="Y72" i="56"/>
  <c r="Y70" i="56"/>
  <c r="S112" i="56"/>
  <c r="N100" i="56"/>
  <c r="V79" i="56"/>
  <c r="V69" i="56"/>
  <c r="X99" i="56"/>
  <c r="U102" i="56"/>
  <c r="T112" i="56"/>
  <c r="W99" i="56"/>
  <c r="H112" i="56"/>
  <c r="K114" i="56"/>
  <c r="M99" i="56"/>
  <c r="W78" i="56"/>
  <c r="W74" i="56"/>
  <c r="P113" i="56"/>
  <c r="K99" i="56"/>
  <c r="I75" i="56"/>
  <c r="I74" i="56"/>
  <c r="S101" i="56"/>
  <c r="E71" i="56"/>
  <c r="F71" i="56"/>
  <c r="E79" i="56"/>
  <c r="F79" i="56"/>
  <c r="F114" i="56"/>
  <c r="E114" i="56"/>
  <c r="L115" i="56"/>
  <c r="T72" i="56"/>
  <c r="T76" i="56"/>
  <c r="T67" i="56"/>
  <c r="M112" i="56"/>
  <c r="G75" i="56"/>
  <c r="G74" i="56"/>
  <c r="P100" i="56"/>
  <c r="K69" i="56"/>
  <c r="J99" i="56"/>
  <c r="M71" i="56"/>
  <c r="O112" i="56"/>
  <c r="R71" i="56"/>
  <c r="R75" i="56"/>
  <c r="R69" i="56"/>
  <c r="U77" i="56"/>
  <c r="U74" i="56"/>
  <c r="Y114" i="56"/>
  <c r="L73" i="56"/>
  <c r="L77" i="56"/>
  <c r="L67" i="56"/>
  <c r="J116" i="56"/>
  <c r="V103" i="56"/>
  <c r="H73" i="56"/>
  <c r="H77" i="56"/>
  <c r="G101" i="56"/>
  <c r="O71" i="56"/>
  <c r="O68" i="56"/>
  <c r="Q114" i="56"/>
  <c r="S79" i="56"/>
  <c r="J67" i="56"/>
  <c r="R101" i="56"/>
  <c r="U113" i="56"/>
  <c r="Q67" i="56"/>
  <c r="Q74" i="56"/>
  <c r="P72" i="56"/>
  <c r="Y103" i="56"/>
  <c r="N79" i="56"/>
  <c r="N67" i="56"/>
  <c r="Y71" i="56"/>
  <c r="Y78" i="56"/>
  <c r="S116" i="56"/>
  <c r="N99" i="56"/>
  <c r="V78" i="56"/>
  <c r="V74" i="56"/>
  <c r="V77" i="56"/>
  <c r="X101" i="56"/>
  <c r="U101" i="56"/>
  <c r="T116" i="56"/>
  <c r="G112" i="56"/>
  <c r="X74" i="56"/>
  <c r="H116" i="56"/>
  <c r="T103" i="56"/>
  <c r="M103" i="56"/>
  <c r="W68" i="56"/>
  <c r="K103" i="56"/>
  <c r="I73" i="56"/>
  <c r="S100" i="56"/>
  <c r="X113" i="56"/>
  <c r="Y70" i="49"/>
  <c r="K70" i="49"/>
  <c r="R73" i="49"/>
  <c r="J76" i="49"/>
  <c r="W67" i="49"/>
  <c r="I70" i="49"/>
  <c r="I67" i="49"/>
  <c r="X76" i="49"/>
  <c r="T70" i="49"/>
  <c r="N73" i="49"/>
  <c r="O73" i="49"/>
  <c r="H67" i="49"/>
  <c r="P70" i="49"/>
  <c r="U70" i="49"/>
  <c r="J73" i="49"/>
  <c r="J70" i="49"/>
  <c r="W70" i="49"/>
  <c r="I73" i="49"/>
  <c r="Q70" i="49"/>
  <c r="O76" i="49"/>
  <c r="U76" i="49"/>
  <c r="N67" i="49"/>
  <c r="O70" i="49"/>
  <c r="P73" i="34"/>
  <c r="M73" i="34"/>
  <c r="O76" i="34"/>
  <c r="X73" i="34"/>
  <c r="V70" i="34"/>
  <c r="P76" i="34"/>
  <c r="W70" i="34"/>
  <c r="P1" i="55"/>
  <c r="P19" i="55" s="1"/>
  <c r="P97" i="55"/>
  <c r="P110" i="55"/>
  <c r="P65" i="55"/>
  <c r="M76" i="34"/>
  <c r="R73" i="34"/>
  <c r="K76" i="34"/>
  <c r="S76" i="34"/>
  <c r="T76" i="34"/>
  <c r="N76" i="34"/>
  <c r="J76" i="34"/>
  <c r="X70" i="34"/>
  <c r="H92" i="55"/>
  <c r="H94" i="55"/>
  <c r="I92" i="55"/>
  <c r="I94" i="55"/>
  <c r="Q92" i="55"/>
  <c r="Q94" i="55"/>
  <c r="L92" i="55"/>
  <c r="L94" i="55"/>
  <c r="X92" i="55"/>
  <c r="X94" i="55"/>
  <c r="Y92" i="55"/>
  <c r="Y94" i="55"/>
  <c r="W92" i="55"/>
  <c r="W94" i="55"/>
  <c r="O92" i="55"/>
  <c r="O94" i="55"/>
  <c r="U92" i="55"/>
  <c r="U94" i="55"/>
  <c r="M92" i="55"/>
  <c r="M94" i="55"/>
  <c r="N92" i="55"/>
  <c r="N94" i="55"/>
  <c r="K92" i="55"/>
  <c r="K94" i="55"/>
  <c r="S92" i="55"/>
  <c r="S94" i="55"/>
  <c r="T92" i="55"/>
  <c r="T94" i="55"/>
  <c r="P92" i="55"/>
  <c r="P94" i="55"/>
  <c r="G92" i="55"/>
  <c r="G94" i="55"/>
  <c r="R92" i="55"/>
  <c r="R94" i="55"/>
  <c r="V92" i="55"/>
  <c r="V94" i="55"/>
  <c r="J92" i="55"/>
  <c r="J94" i="55"/>
  <c r="N117" i="61"/>
  <c r="N112" i="51"/>
  <c r="N117" i="51" s="1"/>
  <c r="K100" i="1" s="1"/>
  <c r="V117" i="61"/>
  <c r="V112" i="51"/>
  <c r="V117" i="51" s="1"/>
  <c r="S100" i="1" s="1"/>
  <c r="Q117" i="60"/>
  <c r="Q112" i="50"/>
  <c r="Q117" i="50" s="1"/>
  <c r="N86" i="1" s="1"/>
  <c r="P112" i="52"/>
  <c r="P117" i="52" s="1"/>
  <c r="M114" i="1" s="1"/>
  <c r="P117" i="62"/>
  <c r="S117" i="61"/>
  <c r="S112" i="51"/>
  <c r="S117" i="51" s="1"/>
  <c r="P100" i="1" s="1"/>
  <c r="J117" i="62"/>
  <c r="J112" i="52"/>
  <c r="J117" i="52" s="1"/>
  <c r="G114" i="1" s="1"/>
  <c r="L117" i="61"/>
  <c r="L112" i="51"/>
  <c r="L117" i="51" s="1"/>
  <c r="I100" i="1" s="1"/>
  <c r="G117" i="60"/>
  <c r="G112" i="50"/>
  <c r="G117" i="50" s="1"/>
  <c r="D86" i="1" s="1"/>
  <c r="X117" i="61"/>
  <c r="X112" i="51"/>
  <c r="X117" i="51" s="1"/>
  <c r="U100" i="1" s="1"/>
  <c r="K117" i="62"/>
  <c r="K112" i="52"/>
  <c r="K117" i="52" s="1"/>
  <c r="H114" i="1" s="1"/>
  <c r="T117" i="59"/>
  <c r="T112" i="49"/>
  <c r="T117" i="49" s="1"/>
  <c r="Q72" i="1" s="1"/>
  <c r="U117" i="62"/>
  <c r="U112" i="52"/>
  <c r="U117" i="52" s="1"/>
  <c r="R114" i="1" s="1"/>
  <c r="G44" i="1"/>
  <c r="J117" i="57"/>
  <c r="T117" i="62"/>
  <c r="T112" i="52"/>
  <c r="T117" i="52" s="1"/>
  <c r="Q114" i="1" s="1"/>
  <c r="O112" i="49"/>
  <c r="O117" i="49" s="1"/>
  <c r="L72" i="1" s="1"/>
  <c r="O117" i="59"/>
  <c r="L117" i="62"/>
  <c r="L112" i="52"/>
  <c r="L117" i="52" s="1"/>
  <c r="I114" i="1" s="1"/>
  <c r="T117" i="60"/>
  <c r="T112" i="50"/>
  <c r="T117" i="50" s="1"/>
  <c r="Q86" i="1" s="1"/>
  <c r="R117" i="60"/>
  <c r="R112" i="50"/>
  <c r="R117" i="50" s="1"/>
  <c r="O86" i="1" s="1"/>
  <c r="Y117" i="60"/>
  <c r="Y112" i="50"/>
  <c r="Y117" i="50" s="1"/>
  <c r="V86" i="1" s="1"/>
  <c r="V117" i="58"/>
  <c r="S58" i="1"/>
  <c r="I117" i="61"/>
  <c r="I112" i="51"/>
  <c r="I117" i="51" s="1"/>
  <c r="F100" i="1" s="1"/>
  <c r="H117" i="61"/>
  <c r="H112" i="51"/>
  <c r="H117" i="51" s="1"/>
  <c r="E100" i="1" s="1"/>
  <c r="R44" i="1"/>
  <c r="U117" i="57"/>
  <c r="N112" i="52"/>
  <c r="N117" i="52" s="1"/>
  <c r="K114" i="1" s="1"/>
  <c r="N117" i="62"/>
  <c r="V117" i="59"/>
  <c r="V112" i="49"/>
  <c r="V117" i="49" s="1"/>
  <c r="S72" i="1" s="1"/>
  <c r="Q117" i="59"/>
  <c r="Q112" i="49"/>
  <c r="Q117" i="49" s="1"/>
  <c r="N72" i="1" s="1"/>
  <c r="Y112" i="49"/>
  <c r="Y117" i="49" s="1"/>
  <c r="V72" i="1" s="1"/>
  <c r="Y117" i="59"/>
  <c r="G112" i="52"/>
  <c r="G117" i="52" s="1"/>
  <c r="D114" i="1" s="1"/>
  <c r="G117" i="62"/>
  <c r="H117" i="57"/>
  <c r="E44" i="1"/>
  <c r="S117" i="60"/>
  <c r="S112" i="50"/>
  <c r="S117" i="50" s="1"/>
  <c r="P86" i="1" s="1"/>
  <c r="L117" i="60"/>
  <c r="L112" i="50"/>
  <c r="L117" i="50" s="1"/>
  <c r="I86" i="1" s="1"/>
  <c r="G117" i="57"/>
  <c r="D44" i="1"/>
  <c r="O117" i="61"/>
  <c r="O112" i="51"/>
  <c r="O117" i="51" s="1"/>
  <c r="L100" i="1" s="1"/>
  <c r="W112" i="51"/>
  <c r="W117" i="51" s="1"/>
  <c r="T100" i="1" s="1"/>
  <c r="W117" i="61"/>
  <c r="S117" i="57"/>
  <c r="P44" i="1"/>
  <c r="L117" i="57"/>
  <c r="I44" i="1"/>
  <c r="H117" i="59"/>
  <c r="H112" i="49"/>
  <c r="H117" i="49" s="1"/>
  <c r="E72" i="1" s="1"/>
  <c r="T117" i="61"/>
  <c r="T112" i="51"/>
  <c r="T117" i="51" s="1"/>
  <c r="Q100" i="1" s="1"/>
  <c r="K58" i="1"/>
  <c r="N117" i="58"/>
  <c r="L58" i="1"/>
  <c r="O117" i="58"/>
  <c r="W112" i="50"/>
  <c r="W117" i="50" s="1"/>
  <c r="T86" i="1" s="1"/>
  <c r="W117" i="60"/>
  <c r="X117" i="59"/>
  <c r="X112" i="49"/>
  <c r="X117" i="49" s="1"/>
  <c r="U72" i="1" s="1"/>
  <c r="M117" i="57"/>
  <c r="J44" i="1"/>
  <c r="I117" i="60"/>
  <c r="I112" i="50"/>
  <c r="I117" i="50" s="1"/>
  <c r="F86" i="1" s="1"/>
  <c r="T117" i="58"/>
  <c r="Q58" i="1"/>
  <c r="M117" i="60"/>
  <c r="M112" i="50"/>
  <c r="M117" i="50" s="1"/>
  <c r="J86" i="1" s="1"/>
  <c r="S117" i="58"/>
  <c r="P58" i="1"/>
  <c r="W117" i="58"/>
  <c r="T58" i="1"/>
  <c r="U44" i="1"/>
  <c r="X117" i="57"/>
  <c r="Q117" i="62"/>
  <c r="Q112" i="52"/>
  <c r="Q117" i="52" s="1"/>
  <c r="N114" i="1" s="1"/>
  <c r="M58" i="1"/>
  <c r="P117" i="58"/>
  <c r="S117" i="59"/>
  <c r="S112" i="49"/>
  <c r="S117" i="49" s="1"/>
  <c r="P72" i="1" s="1"/>
  <c r="T117" i="57"/>
  <c r="Q44" i="1"/>
  <c r="R117" i="62"/>
  <c r="R112" i="52"/>
  <c r="R117" i="52" s="1"/>
  <c r="O114" i="1" s="1"/>
  <c r="L117" i="59"/>
  <c r="L112" i="49"/>
  <c r="L117" i="49" s="1"/>
  <c r="I72" i="1" s="1"/>
  <c r="J117" i="59"/>
  <c r="J112" i="49"/>
  <c r="J117" i="49" s="1"/>
  <c r="G72" i="1" s="1"/>
  <c r="M112" i="51"/>
  <c r="M117" i="51" s="1"/>
  <c r="J100" i="1" s="1"/>
  <c r="M117" i="61"/>
  <c r="G117" i="59"/>
  <c r="G112" i="49"/>
  <c r="G117" i="49" s="1"/>
  <c r="D72" i="1" s="1"/>
  <c r="W117" i="59"/>
  <c r="W112" i="49"/>
  <c r="W117" i="49" s="1"/>
  <c r="T72" i="1" s="1"/>
  <c r="Y112" i="51"/>
  <c r="Y117" i="51" s="1"/>
  <c r="V100" i="1" s="1"/>
  <c r="Y117" i="61"/>
  <c r="U117" i="60"/>
  <c r="U112" i="50"/>
  <c r="U117" i="50" s="1"/>
  <c r="R86" i="1" s="1"/>
  <c r="U117" i="58"/>
  <c r="R58" i="1"/>
  <c r="I117" i="62"/>
  <c r="I112" i="52"/>
  <c r="I117" i="52" s="1"/>
  <c r="F114" i="1" s="1"/>
  <c r="J117" i="58"/>
  <c r="G58" i="1"/>
  <c r="O117" i="57"/>
  <c r="L44" i="1"/>
  <c r="Y117" i="62"/>
  <c r="Y112" i="52"/>
  <c r="Y117" i="52" s="1"/>
  <c r="V114" i="1" s="1"/>
  <c r="R117" i="59"/>
  <c r="R112" i="49"/>
  <c r="R117" i="49" s="1"/>
  <c r="O72" i="1" s="1"/>
  <c r="N117" i="60"/>
  <c r="N112" i="50"/>
  <c r="N117" i="50" s="1"/>
  <c r="K86" i="1" s="1"/>
  <c r="E58" i="1"/>
  <c r="H117" i="58"/>
  <c r="O117" i="62"/>
  <c r="O112" i="52"/>
  <c r="O117" i="52" s="1"/>
  <c r="L114" i="1" s="1"/>
  <c r="P117" i="61"/>
  <c r="P112" i="51"/>
  <c r="P117" i="51" s="1"/>
  <c r="M100" i="1" s="1"/>
  <c r="P117" i="59"/>
  <c r="P112" i="49"/>
  <c r="P117" i="49" s="1"/>
  <c r="M72" i="1" s="1"/>
  <c r="N112" i="49"/>
  <c r="N117" i="49" s="1"/>
  <c r="K72" i="1" s="1"/>
  <c r="N117" i="59"/>
  <c r="M117" i="59"/>
  <c r="M112" i="49"/>
  <c r="M117" i="49" s="1"/>
  <c r="J72" i="1" s="1"/>
  <c r="T44" i="1"/>
  <c r="W117" i="57"/>
  <c r="R117" i="61"/>
  <c r="R112" i="51"/>
  <c r="R117" i="51" s="1"/>
  <c r="O100" i="1" s="1"/>
  <c r="K117" i="60"/>
  <c r="K112" i="50"/>
  <c r="K117" i="50" s="1"/>
  <c r="H86" i="1" s="1"/>
  <c r="R117" i="57"/>
  <c r="O44" i="1"/>
  <c r="F58" i="1"/>
  <c r="I117" i="58"/>
  <c r="U117" i="59"/>
  <c r="U112" i="49"/>
  <c r="U117" i="49" s="1"/>
  <c r="R72" i="1" s="1"/>
  <c r="X117" i="62"/>
  <c r="X112" i="52"/>
  <c r="X117" i="52" s="1"/>
  <c r="U114" i="1" s="1"/>
  <c r="H117" i="60"/>
  <c r="H112" i="50"/>
  <c r="H117" i="50" s="1"/>
  <c r="E86" i="1" s="1"/>
  <c r="V58" i="1"/>
  <c r="Y117" i="58"/>
  <c r="W117" i="62"/>
  <c r="W112" i="52"/>
  <c r="W117" i="52" s="1"/>
  <c r="T114" i="1" s="1"/>
  <c r="P117" i="60"/>
  <c r="P112" i="50"/>
  <c r="P117" i="50" s="1"/>
  <c r="M86" i="1" s="1"/>
  <c r="I117" i="59"/>
  <c r="I112" i="49"/>
  <c r="I117" i="49" s="1"/>
  <c r="F72" i="1" s="1"/>
  <c r="H112" i="52"/>
  <c r="H117" i="52" s="1"/>
  <c r="E114" i="1" s="1"/>
  <c r="H117" i="62"/>
  <c r="H58" i="1"/>
  <c r="K117" i="58"/>
  <c r="R117" i="58"/>
  <c r="O58" i="1"/>
  <c r="P117" i="57"/>
  <c r="M44" i="1"/>
  <c r="J117" i="60"/>
  <c r="J112" i="50"/>
  <c r="J117" i="50" s="1"/>
  <c r="G86" i="1" s="1"/>
  <c r="V112" i="52"/>
  <c r="V117" i="52" s="1"/>
  <c r="S114" i="1" s="1"/>
  <c r="V117" i="62"/>
  <c r="Q112" i="51"/>
  <c r="Q117" i="51" s="1"/>
  <c r="N100" i="1" s="1"/>
  <c r="Q117" i="61"/>
  <c r="N117" i="57"/>
  <c r="K44" i="1"/>
  <c r="O112" i="50"/>
  <c r="O117" i="50" s="1"/>
  <c r="L86" i="1" s="1"/>
  <c r="O117" i="60"/>
  <c r="K117" i="61"/>
  <c r="K112" i="51"/>
  <c r="K117" i="51" s="1"/>
  <c r="H100" i="1" s="1"/>
  <c r="M117" i="62"/>
  <c r="M112" i="52"/>
  <c r="M117" i="52" s="1"/>
  <c r="J114" i="1" s="1"/>
  <c r="G112" i="51"/>
  <c r="G117" i="51" s="1"/>
  <c r="D100" i="1" s="1"/>
  <c r="G117" i="61"/>
  <c r="G117" i="58"/>
  <c r="D58" i="1"/>
  <c r="X112" i="50"/>
  <c r="X117" i="50" s="1"/>
  <c r="U86" i="1" s="1"/>
  <c r="X117" i="60"/>
  <c r="K112" i="49"/>
  <c r="K117" i="49" s="1"/>
  <c r="H72" i="1" s="1"/>
  <c r="K117" i="59"/>
  <c r="K117" i="57"/>
  <c r="H44" i="1"/>
  <c r="U117" i="61"/>
  <c r="U112" i="51"/>
  <c r="U117" i="51" s="1"/>
  <c r="R100" i="1" s="1"/>
  <c r="Y117" i="57"/>
  <c r="V44" i="1"/>
  <c r="L117" i="58"/>
  <c r="I58" i="1"/>
  <c r="M117" i="58"/>
  <c r="J58" i="1"/>
  <c r="V117" i="57"/>
  <c r="S44" i="1"/>
  <c r="N58" i="1"/>
  <c r="Q117" i="58"/>
  <c r="V117" i="60"/>
  <c r="V112" i="50"/>
  <c r="V117" i="50" s="1"/>
  <c r="S86" i="1" s="1"/>
  <c r="X117" i="58"/>
  <c r="U58" i="1"/>
  <c r="S112" i="52"/>
  <c r="S117" i="52" s="1"/>
  <c r="P114" i="1" s="1"/>
  <c r="S117" i="62"/>
  <c r="J117" i="61"/>
  <c r="J112" i="51"/>
  <c r="J117" i="51" s="1"/>
  <c r="G100" i="1" s="1"/>
  <c r="F44" i="1"/>
  <c r="I117" i="57"/>
  <c r="N44" i="1"/>
  <c r="Q117" i="57"/>
  <c r="I104" i="56"/>
  <c r="V105" i="56"/>
  <c r="O105" i="56"/>
  <c r="W105" i="56"/>
  <c r="J105" i="56"/>
  <c r="M105" i="56"/>
  <c r="I105" i="56"/>
  <c r="S105" i="56"/>
  <c r="L105" i="56"/>
  <c r="K106" i="56"/>
  <c r="S106" i="56"/>
  <c r="G107" i="56"/>
  <c r="O107" i="56"/>
  <c r="W107" i="56"/>
  <c r="T107" i="56"/>
  <c r="X105" i="56"/>
  <c r="L106" i="56"/>
  <c r="T106" i="56"/>
  <c r="H107" i="56"/>
  <c r="P107" i="56"/>
  <c r="X107" i="56"/>
  <c r="Y105" i="56"/>
  <c r="M106" i="56"/>
  <c r="U106" i="56"/>
  <c r="I107" i="56"/>
  <c r="Q107" i="56"/>
  <c r="Y107" i="56"/>
  <c r="X106" i="56"/>
  <c r="F106" i="56"/>
  <c r="N106" i="56"/>
  <c r="V106" i="56"/>
  <c r="J107" i="56"/>
  <c r="R107" i="56"/>
  <c r="G106" i="56"/>
  <c r="O106" i="56"/>
  <c r="W106" i="56"/>
  <c r="K107" i="56"/>
  <c r="S107" i="56"/>
  <c r="H106" i="56"/>
  <c r="E107" i="56"/>
  <c r="U105" i="56"/>
  <c r="I106" i="56"/>
  <c r="Q106" i="56"/>
  <c r="Y106" i="56"/>
  <c r="M107" i="56"/>
  <c r="U107" i="56"/>
  <c r="L107" i="56"/>
  <c r="E106" i="56"/>
  <c r="F105" i="56"/>
  <c r="N105" i="56"/>
  <c r="J106" i="56"/>
  <c r="R106" i="56"/>
  <c r="F107" i="56"/>
  <c r="N107" i="56"/>
  <c r="V107" i="56"/>
  <c r="P106" i="56"/>
  <c r="G94" i="56"/>
  <c r="O94" i="56"/>
  <c r="W94" i="56"/>
  <c r="K95" i="56"/>
  <c r="S95" i="56"/>
  <c r="H92" i="56"/>
  <c r="P92" i="56"/>
  <c r="X92" i="56"/>
  <c r="X95" i="56"/>
  <c r="H94" i="56"/>
  <c r="P94" i="56"/>
  <c r="X94" i="56"/>
  <c r="L95" i="56"/>
  <c r="T95" i="56"/>
  <c r="I92" i="56"/>
  <c r="Q92" i="56"/>
  <c r="Y92" i="56"/>
  <c r="I94" i="56"/>
  <c r="Q94" i="56"/>
  <c r="Y94" i="56"/>
  <c r="M95" i="56"/>
  <c r="U95" i="56"/>
  <c r="J92" i="56"/>
  <c r="R92" i="56"/>
  <c r="E92" i="56"/>
  <c r="H95" i="56"/>
  <c r="J94" i="56"/>
  <c r="R94" i="56"/>
  <c r="F95" i="56"/>
  <c r="N95" i="56"/>
  <c r="V95" i="56"/>
  <c r="E95" i="56"/>
  <c r="K92" i="56"/>
  <c r="S92" i="56"/>
  <c r="M92" i="56"/>
  <c r="K94" i="56"/>
  <c r="S94" i="56"/>
  <c r="G95" i="56"/>
  <c r="O95" i="56"/>
  <c r="W95" i="56"/>
  <c r="E94" i="56"/>
  <c r="L92" i="56"/>
  <c r="T92" i="56"/>
  <c r="L94" i="56"/>
  <c r="M94" i="56"/>
  <c r="U94" i="56"/>
  <c r="I95" i="56"/>
  <c r="Q95" i="56"/>
  <c r="Y95" i="56"/>
  <c r="F92" i="56"/>
  <c r="N92" i="56"/>
  <c r="V92" i="56"/>
  <c r="P95" i="56"/>
  <c r="F94" i="56"/>
  <c r="N94" i="56"/>
  <c r="V94" i="56"/>
  <c r="J95" i="56"/>
  <c r="R95" i="56"/>
  <c r="G92" i="56"/>
  <c r="O92" i="56"/>
  <c r="W92" i="56"/>
  <c r="T94" i="56"/>
  <c r="U92" i="56"/>
  <c r="F104" i="56"/>
  <c r="F8" i="30"/>
  <c r="F9" i="30"/>
  <c r="E8" i="30"/>
  <c r="I4" i="30" s="1"/>
  <c r="E9" i="30"/>
  <c r="K6" i="30" s="1"/>
  <c r="E7" i="30"/>
  <c r="K4" i="30" s="1"/>
  <c r="E5" i="30"/>
  <c r="J4" i="30" s="1"/>
  <c r="E6" i="30"/>
  <c r="J5" i="30" s="1"/>
  <c r="E4" i="30"/>
  <c r="J3" i="30" s="1"/>
  <c r="E2" i="30"/>
  <c r="L3" i="30" s="1"/>
  <c r="E3" i="30"/>
  <c r="K3" i="30" s="1"/>
  <c r="E1" i="30"/>
  <c r="V105" i="34" l="1"/>
  <c r="V107" i="34"/>
  <c r="Q105" i="34"/>
  <c r="Y105" i="34"/>
  <c r="Y107" i="34"/>
  <c r="H105" i="34"/>
  <c r="W105" i="34"/>
  <c r="W107" i="34"/>
  <c r="I105" i="34"/>
  <c r="U105" i="34"/>
  <c r="U107" i="34"/>
  <c r="X105" i="34"/>
  <c r="X107" i="34"/>
  <c r="T105" i="34"/>
  <c r="G105" i="34"/>
  <c r="P105" i="34"/>
  <c r="J105" i="34"/>
  <c r="M105" i="34"/>
  <c r="N105" i="34"/>
  <c r="K105" i="34"/>
  <c r="R105" i="34"/>
  <c r="L105" i="34"/>
  <c r="S105" i="34"/>
  <c r="O105" i="34"/>
  <c r="L4" i="56"/>
  <c r="L19" i="56"/>
  <c r="O20" i="57"/>
  <c r="P20" i="55"/>
  <c r="P19" i="34"/>
  <c r="K20" i="56"/>
  <c r="AG50" i="1"/>
  <c r="AG54" i="1" s="1"/>
  <c r="AG55" i="1" s="1"/>
  <c r="AJ117" i="56"/>
  <c r="AZ117" i="56"/>
  <c r="BA117" i="56"/>
  <c r="AH117" i="56"/>
  <c r="AG117" i="56"/>
  <c r="AN117" i="56"/>
  <c r="AL117" i="56"/>
  <c r="AX117" i="56"/>
  <c r="AK117" i="56"/>
  <c r="AQ117" i="56"/>
  <c r="AD117" i="56"/>
  <c r="AY117" i="56"/>
  <c r="AF117" i="56"/>
  <c r="AC117" i="56"/>
  <c r="Z117" i="56"/>
  <c r="AT117" i="56"/>
  <c r="AU117" i="56"/>
  <c r="BB117" i="56"/>
  <c r="AI117" i="56"/>
  <c r="AR117" i="56"/>
  <c r="AB117" i="56"/>
  <c r="AO117" i="56"/>
  <c r="AS117" i="56"/>
  <c r="AM117" i="56"/>
  <c r="AW117" i="56"/>
  <c r="AV117" i="56"/>
  <c r="AP117" i="56"/>
  <c r="AE117" i="56"/>
  <c r="AA117" i="56"/>
  <c r="O53" i="55"/>
  <c r="O52" i="34"/>
  <c r="P4" i="55"/>
  <c r="P5" i="55" s="1"/>
  <c r="P63" i="55" s="1"/>
  <c r="P58" i="55"/>
  <c r="P58" i="34" s="1"/>
  <c r="P52" i="55"/>
  <c r="P40" i="55"/>
  <c r="P40" i="34" s="1"/>
  <c r="P43" i="55"/>
  <c r="P43" i="34" s="1"/>
  <c r="P46" i="55"/>
  <c r="P46" i="34" s="1"/>
  <c r="P55" i="55"/>
  <c r="P55" i="34" s="1"/>
  <c r="P61" i="55"/>
  <c r="P61" i="34" s="1"/>
  <c r="P49" i="55"/>
  <c r="P49" i="34" s="1"/>
  <c r="AZ44" i="1"/>
  <c r="AZ86" i="1"/>
  <c r="AZ114" i="1"/>
  <c r="AZ58" i="1"/>
  <c r="AZ72" i="1"/>
  <c r="AZ100" i="1"/>
  <c r="AC5" i="1"/>
  <c r="AD4" i="1"/>
  <c r="P37" i="1"/>
  <c r="P38" i="1"/>
  <c r="T37" i="1"/>
  <c r="T38" i="1"/>
  <c r="M37" i="1"/>
  <c r="M38" i="1"/>
  <c r="H37" i="1"/>
  <c r="H38" i="1"/>
  <c r="I37" i="1"/>
  <c r="I38" i="1"/>
  <c r="V37" i="1"/>
  <c r="V38" i="1"/>
  <c r="L37" i="1"/>
  <c r="L38" i="1"/>
  <c r="N37" i="1"/>
  <c r="N38" i="1"/>
  <c r="R37" i="1"/>
  <c r="R38" i="1"/>
  <c r="U37" i="1"/>
  <c r="U38" i="1"/>
  <c r="S37" i="1"/>
  <c r="S38" i="1"/>
  <c r="P1" i="62"/>
  <c r="P97" i="62"/>
  <c r="P110" i="62"/>
  <c r="P65" i="62"/>
  <c r="P1" i="61"/>
  <c r="P65" i="61"/>
  <c r="P97" i="61"/>
  <c r="P110" i="61"/>
  <c r="P1" i="60"/>
  <c r="P97" i="60"/>
  <c r="P110" i="60"/>
  <c r="P65" i="60"/>
  <c r="P1" i="59"/>
  <c r="P97" i="59"/>
  <c r="P110" i="59"/>
  <c r="P65" i="59"/>
  <c r="P1" i="58"/>
  <c r="P110" i="58"/>
  <c r="P97" i="58"/>
  <c r="P65" i="58"/>
  <c r="P1" i="57"/>
  <c r="P19" i="57" s="1"/>
  <c r="P97" i="57"/>
  <c r="P110" i="57"/>
  <c r="P65" i="57"/>
  <c r="M1" i="56"/>
  <c r="M97" i="56"/>
  <c r="M110" i="56"/>
  <c r="M65" i="56"/>
  <c r="Q1" i="55"/>
  <c r="Q19" i="55" s="1"/>
  <c r="Q97" i="55"/>
  <c r="Q110" i="55"/>
  <c r="Q65" i="55"/>
  <c r="W92" i="34"/>
  <c r="X92" i="34"/>
  <c r="K92" i="34"/>
  <c r="I92" i="34"/>
  <c r="Q92" i="34"/>
  <c r="U92" i="34"/>
  <c r="T92" i="34"/>
  <c r="J92" i="34"/>
  <c r="H92" i="34"/>
  <c r="N92" i="34"/>
  <c r="O92" i="34"/>
  <c r="L92" i="34"/>
  <c r="M92" i="34"/>
  <c r="Y92" i="34"/>
  <c r="S92" i="34"/>
  <c r="P92" i="34"/>
  <c r="V92" i="34"/>
  <c r="G92" i="34"/>
  <c r="R92" i="34"/>
  <c r="R105" i="56"/>
  <c r="Q105" i="56"/>
  <c r="K105" i="56"/>
  <c r="P105" i="56"/>
  <c r="G105" i="56"/>
  <c r="T105" i="56"/>
  <c r="H105" i="56"/>
  <c r="E105" i="56"/>
  <c r="X104" i="56"/>
  <c r="O104" i="56"/>
  <c r="R104" i="56"/>
  <c r="J104" i="56"/>
  <c r="N104" i="56"/>
  <c r="G104" i="56"/>
  <c r="Y104" i="56"/>
  <c r="V104" i="56"/>
  <c r="M104" i="56"/>
  <c r="Q104" i="56"/>
  <c r="T104" i="56"/>
  <c r="P104" i="56"/>
  <c r="H104" i="56"/>
  <c r="L104" i="56"/>
  <c r="S104" i="56"/>
  <c r="E104" i="56"/>
  <c r="W104" i="56"/>
  <c r="K104" i="56"/>
  <c r="U104" i="56"/>
  <c r="K23" i="1"/>
  <c r="I3" i="30"/>
  <c r="O23" i="1"/>
  <c r="N23" i="1"/>
  <c r="W93" i="56"/>
  <c r="R93" i="56"/>
  <c r="O93" i="56"/>
  <c r="U93" i="56"/>
  <c r="S93" i="56"/>
  <c r="M93" i="56"/>
  <c r="Y93" i="56"/>
  <c r="X93" i="56"/>
  <c r="P93" i="56"/>
  <c r="Q93" i="56"/>
  <c r="V93" i="56"/>
  <c r="T93" i="56"/>
  <c r="N93" i="56"/>
  <c r="L93" i="56"/>
  <c r="E30" i="1"/>
  <c r="K30" i="1"/>
  <c r="Q30" i="1"/>
  <c r="U30" i="1"/>
  <c r="T30" i="1"/>
  <c r="N30" i="1"/>
  <c r="B30" i="1"/>
  <c r="I117" i="56"/>
  <c r="F30" i="1"/>
  <c r="G30" i="1"/>
  <c r="V117" i="56"/>
  <c r="S30" i="1"/>
  <c r="Y117" i="56"/>
  <c r="V30" i="1"/>
  <c r="V31" i="1" s="1"/>
  <c r="L30" i="1"/>
  <c r="I30" i="1"/>
  <c r="C30" i="1"/>
  <c r="D30" i="1"/>
  <c r="R117" i="56"/>
  <c r="O30" i="1"/>
  <c r="H30" i="1"/>
  <c r="P30" i="1"/>
  <c r="R30" i="1"/>
  <c r="M30" i="1"/>
  <c r="J30" i="1"/>
  <c r="W117" i="56"/>
  <c r="X117" i="56"/>
  <c r="N117" i="56"/>
  <c r="L117" i="56"/>
  <c r="O117" i="56"/>
  <c r="F117" i="56"/>
  <c r="S117" i="56"/>
  <c r="K117" i="56"/>
  <c r="U117" i="56"/>
  <c r="P117" i="56"/>
  <c r="H117" i="56"/>
  <c r="M117" i="56"/>
  <c r="E117" i="56"/>
  <c r="Q117" i="56"/>
  <c r="J117" i="56"/>
  <c r="G117" i="56"/>
  <c r="T117" i="56"/>
  <c r="V115" i="1"/>
  <c r="V101" i="1"/>
  <c r="V87" i="1"/>
  <c r="V73" i="1"/>
  <c r="V45" i="1"/>
  <c r="J6" i="30"/>
  <c r="L5" i="30"/>
  <c r="J7" i="30"/>
  <c r="K5" i="30"/>
  <c r="L4" i="30"/>
  <c r="I5" i="30"/>
  <c r="Q20" i="55" l="1"/>
  <c r="Q19" i="34"/>
  <c r="M4" i="56"/>
  <c r="M19" i="56"/>
  <c r="L20" i="56"/>
  <c r="P20" i="57"/>
  <c r="AH50" i="1"/>
  <c r="AH54" i="1" s="1"/>
  <c r="AH55" i="1" s="1"/>
  <c r="P53" i="55"/>
  <c r="P52" i="34"/>
  <c r="Q4" i="55"/>
  <c r="Q5" i="55" s="1"/>
  <c r="Q63" i="55" s="1"/>
  <c r="Q55" i="55"/>
  <c r="Q55" i="34" s="1"/>
  <c r="Q49" i="55"/>
  <c r="Q49" i="34" s="1"/>
  <c r="Q43" i="55"/>
  <c r="Q43" i="34" s="1"/>
  <c r="Q61" i="55"/>
  <c r="Q61" i="34" s="1"/>
  <c r="Q52" i="55"/>
  <c r="Q40" i="55"/>
  <c r="Q40" i="34" s="1"/>
  <c r="Q58" i="55"/>
  <c r="Q58" i="34" s="1"/>
  <c r="Q46" i="55"/>
  <c r="Q46" i="34" s="1"/>
  <c r="AZ37" i="1"/>
  <c r="AZ38" i="1"/>
  <c r="AZ30" i="1"/>
  <c r="AD5" i="1"/>
  <c r="AE4" i="1"/>
  <c r="Q1" i="62"/>
  <c r="Q97" i="62"/>
  <c r="Q65" i="62"/>
  <c r="Q110" i="62"/>
  <c r="Q1" i="61"/>
  <c r="Q65" i="61"/>
  <c r="Q97" i="61"/>
  <c r="Q110" i="61"/>
  <c r="Q1" i="60"/>
  <c r="Q97" i="60"/>
  <c r="Q110" i="60"/>
  <c r="Q65" i="60"/>
  <c r="Q1" i="59"/>
  <c r="Q97" i="59"/>
  <c r="Q110" i="59"/>
  <c r="Q65" i="59"/>
  <c r="Q1" i="58"/>
  <c r="Q97" i="58"/>
  <c r="Q110" i="58"/>
  <c r="Q65" i="58"/>
  <c r="Q1" i="57"/>
  <c r="Q19" i="57" s="1"/>
  <c r="Q65" i="57"/>
  <c r="Q97" i="57"/>
  <c r="Q110" i="57"/>
  <c r="N1" i="56"/>
  <c r="N97" i="56"/>
  <c r="N110" i="56"/>
  <c r="N65" i="56"/>
  <c r="R1" i="55"/>
  <c r="R19" i="55" s="1"/>
  <c r="R65" i="55"/>
  <c r="R97" i="55"/>
  <c r="R110" i="55"/>
  <c r="J23" i="1"/>
  <c r="P23" i="1"/>
  <c r="T23" i="1"/>
  <c r="S23" i="1"/>
  <c r="I23" i="1"/>
  <c r="M23" i="1"/>
  <c r="U23" i="1"/>
  <c r="V23" i="1"/>
  <c r="R23" i="1"/>
  <c r="Q23" i="1"/>
  <c r="L23" i="1"/>
  <c r="F7" i="30"/>
  <c r="F6" i="30"/>
  <c r="F5" i="30"/>
  <c r="F4" i="30"/>
  <c r="F3" i="30"/>
  <c r="F2" i="30"/>
  <c r="H4" i="30" s="1"/>
  <c r="F1" i="30"/>
  <c r="H1" i="30" s="1"/>
  <c r="E99" i="55" l="1"/>
  <c r="E107" i="55" s="1"/>
  <c r="K99" i="55"/>
  <c r="F99" i="55"/>
  <c r="F107" i="55" s="1"/>
  <c r="R99" i="55"/>
  <c r="L99" i="55"/>
  <c r="I99" i="55"/>
  <c r="H99" i="55"/>
  <c r="P99" i="55"/>
  <c r="G99" i="55"/>
  <c r="N99" i="55"/>
  <c r="Q99" i="55"/>
  <c r="O99" i="55"/>
  <c r="J99" i="55"/>
  <c r="M99" i="55"/>
  <c r="F71" i="55"/>
  <c r="F70" i="55"/>
  <c r="F70" i="34" s="1"/>
  <c r="F69" i="55"/>
  <c r="F69" i="34" s="1"/>
  <c r="E69" i="55"/>
  <c r="E69" i="34" s="1"/>
  <c r="F68" i="55"/>
  <c r="F68" i="34" s="1"/>
  <c r="E68" i="55"/>
  <c r="E68" i="34" s="1"/>
  <c r="E71" i="55"/>
  <c r="E70" i="55"/>
  <c r="E70" i="34" s="1"/>
  <c r="J70" i="55"/>
  <c r="N68" i="55"/>
  <c r="R68" i="55"/>
  <c r="Q69" i="55"/>
  <c r="I70" i="55"/>
  <c r="H71" i="55"/>
  <c r="H71" i="34" s="1"/>
  <c r="H70" i="55"/>
  <c r="L68" i="55"/>
  <c r="L71" i="55"/>
  <c r="L71" i="34" s="1"/>
  <c r="R71" i="55"/>
  <c r="R71" i="34" s="1"/>
  <c r="O69" i="55"/>
  <c r="O68" i="55"/>
  <c r="G70" i="55"/>
  <c r="G71" i="55"/>
  <c r="G71" i="34" s="1"/>
  <c r="P70" i="55"/>
  <c r="K70" i="55"/>
  <c r="K71" i="55"/>
  <c r="K71" i="34" s="1"/>
  <c r="R69" i="55"/>
  <c r="Q70" i="55"/>
  <c r="O71" i="55"/>
  <c r="O71" i="34" s="1"/>
  <c r="P69" i="55"/>
  <c r="J69" i="55"/>
  <c r="M68" i="55"/>
  <c r="R70" i="55"/>
  <c r="Q68" i="55"/>
  <c r="P68" i="55"/>
  <c r="H69" i="55"/>
  <c r="M71" i="55"/>
  <c r="M71" i="34" s="1"/>
  <c r="I69" i="55"/>
  <c r="I71" i="55"/>
  <c r="I71" i="34" s="1"/>
  <c r="J71" i="55"/>
  <c r="J71" i="34" s="1"/>
  <c r="N70" i="55"/>
  <c r="L69" i="55"/>
  <c r="K68" i="55"/>
  <c r="Q71" i="55"/>
  <c r="Q71" i="34" s="1"/>
  <c r="O70" i="55"/>
  <c r="G69" i="55"/>
  <c r="G68" i="55"/>
  <c r="M70" i="55"/>
  <c r="I68" i="55"/>
  <c r="P71" i="55"/>
  <c r="P71" i="34" s="1"/>
  <c r="J68" i="55"/>
  <c r="N71" i="55"/>
  <c r="N71" i="34" s="1"/>
  <c r="N69" i="55"/>
  <c r="L70" i="55"/>
  <c r="K69" i="55"/>
  <c r="M69" i="55"/>
  <c r="H68" i="55"/>
  <c r="R112" i="55"/>
  <c r="R112" i="34" s="1"/>
  <c r="R117" i="34" s="1"/>
  <c r="O16" i="1" s="1"/>
  <c r="Q20" i="57"/>
  <c r="R20" i="55"/>
  <c r="R19" i="34"/>
  <c r="M20" i="56"/>
  <c r="N4" i="56"/>
  <c r="N19" i="56"/>
  <c r="AI50" i="1"/>
  <c r="AI54" i="1" s="1"/>
  <c r="AI55" i="1" s="1"/>
  <c r="Q53" i="55"/>
  <c r="Q52" i="34"/>
  <c r="R4" i="55"/>
  <c r="R5" i="55" s="1"/>
  <c r="R63" i="55" s="1"/>
  <c r="R40" i="55"/>
  <c r="R40" i="34" s="1"/>
  <c r="R49" i="55"/>
  <c r="R49" i="34" s="1"/>
  <c r="R61" i="55"/>
  <c r="R61" i="34" s="1"/>
  <c r="R46" i="55"/>
  <c r="R46" i="34" s="1"/>
  <c r="R58" i="55"/>
  <c r="R58" i="34" s="1"/>
  <c r="R43" i="55"/>
  <c r="R43" i="34" s="1"/>
  <c r="R55" i="55"/>
  <c r="R55" i="34" s="1"/>
  <c r="R52" i="55"/>
  <c r="AE5" i="1"/>
  <c r="AF4" i="1"/>
  <c r="P112" i="55"/>
  <c r="K112" i="55"/>
  <c r="F112" i="55"/>
  <c r="G112" i="55"/>
  <c r="E112" i="55"/>
  <c r="I112" i="55"/>
  <c r="N112" i="55"/>
  <c r="J112" i="55"/>
  <c r="M112" i="55"/>
  <c r="H112" i="55"/>
  <c r="L112" i="55"/>
  <c r="O112" i="55"/>
  <c r="Q112" i="55"/>
  <c r="Q94" i="34"/>
  <c r="N10" i="1" s="1"/>
  <c r="R1" i="62"/>
  <c r="R65" i="62"/>
  <c r="R97" i="62"/>
  <c r="R110" i="62"/>
  <c r="R1" i="61"/>
  <c r="R97" i="61"/>
  <c r="R110" i="61"/>
  <c r="R65" i="61"/>
  <c r="R1" i="60"/>
  <c r="R97" i="60"/>
  <c r="R110" i="60"/>
  <c r="R65" i="60"/>
  <c r="R1" i="59"/>
  <c r="R65" i="59"/>
  <c r="R97" i="59"/>
  <c r="R110" i="59"/>
  <c r="R1" i="58"/>
  <c r="R110" i="58"/>
  <c r="R97" i="58"/>
  <c r="R65" i="58"/>
  <c r="R1" i="57"/>
  <c r="R19" i="57" s="1"/>
  <c r="R97" i="57"/>
  <c r="R110" i="57"/>
  <c r="R65" i="57"/>
  <c r="O1" i="56"/>
  <c r="O97" i="56"/>
  <c r="O110" i="56"/>
  <c r="O65" i="56"/>
  <c r="S1" i="55"/>
  <c r="S19" i="55" s="1"/>
  <c r="S97" i="55"/>
  <c r="S99" i="55" s="1"/>
  <c r="S110" i="55"/>
  <c r="S112" i="55" s="1"/>
  <c r="S65" i="55"/>
  <c r="S69" i="55" s="1"/>
  <c r="H3" i="30"/>
  <c r="H2" i="30"/>
  <c r="R67" i="55" s="1"/>
  <c r="R95" i="55" s="1"/>
  <c r="S107" i="55" l="1"/>
  <c r="S99" i="34"/>
  <c r="S107" i="34" s="1"/>
  <c r="R117" i="55"/>
  <c r="M107" i="55"/>
  <c r="M99" i="34"/>
  <c r="M107" i="34" s="1"/>
  <c r="J107" i="55"/>
  <c r="J99" i="34"/>
  <c r="J107" i="34" s="1"/>
  <c r="H107" i="55"/>
  <c r="H99" i="34"/>
  <c r="H107" i="34" s="1"/>
  <c r="I107" i="55"/>
  <c r="I99" i="34"/>
  <c r="I107" i="34" s="1"/>
  <c r="S71" i="55"/>
  <c r="S71" i="34" s="1"/>
  <c r="O107" i="55"/>
  <c r="O99" i="34"/>
  <c r="O107" i="34" s="1"/>
  <c r="L99" i="34"/>
  <c r="L107" i="34" s="1"/>
  <c r="L107" i="55"/>
  <c r="Q107" i="55"/>
  <c r="Q99" i="34"/>
  <c r="Q107" i="34" s="1"/>
  <c r="R99" i="34"/>
  <c r="R107" i="34" s="1"/>
  <c r="R107" i="55"/>
  <c r="S68" i="55"/>
  <c r="N99" i="34"/>
  <c r="N107" i="34" s="1"/>
  <c r="N107" i="55"/>
  <c r="S70" i="55"/>
  <c r="G99" i="34"/>
  <c r="G107" i="34" s="1"/>
  <c r="G107" i="55"/>
  <c r="K107" i="55"/>
  <c r="K99" i="34"/>
  <c r="K107" i="34" s="1"/>
  <c r="P107" i="55"/>
  <c r="P99" i="34"/>
  <c r="P107" i="34" s="1"/>
  <c r="N20" i="56"/>
  <c r="O4" i="56"/>
  <c r="O5" i="56" s="1"/>
  <c r="O63" i="56" s="1"/>
  <c r="O19" i="56"/>
  <c r="R20" i="57"/>
  <c r="S20" i="55"/>
  <c r="S19" i="34"/>
  <c r="AJ50" i="1"/>
  <c r="AJ54" i="1" s="1"/>
  <c r="AJ55" i="1" s="1"/>
  <c r="R53" i="55"/>
  <c r="R52" i="34"/>
  <c r="S4" i="55"/>
  <c r="S5" i="55" s="1"/>
  <c r="S63" i="55" s="1"/>
  <c r="S46" i="55"/>
  <c r="S46" i="34" s="1"/>
  <c r="S58" i="55"/>
  <c r="S58" i="34" s="1"/>
  <c r="S43" i="55"/>
  <c r="S43" i="34" s="1"/>
  <c r="S55" i="55"/>
  <c r="S55" i="34" s="1"/>
  <c r="S52" i="55"/>
  <c r="S40" i="55"/>
  <c r="S40" i="34" s="1"/>
  <c r="S49" i="55"/>
  <c r="S49" i="34" s="1"/>
  <c r="S61" i="55"/>
  <c r="S61" i="34" s="1"/>
  <c r="AF5" i="1"/>
  <c r="AG4" i="1"/>
  <c r="R93" i="55"/>
  <c r="J117" i="55"/>
  <c r="J112" i="34"/>
  <c r="J117" i="34" s="1"/>
  <c r="G16" i="1" s="1"/>
  <c r="N117" i="55"/>
  <c r="N112" i="34"/>
  <c r="N117" i="34" s="1"/>
  <c r="K16" i="1" s="1"/>
  <c r="I112" i="34"/>
  <c r="I117" i="34" s="1"/>
  <c r="F16" i="1" s="1"/>
  <c r="I117" i="55"/>
  <c r="E112" i="34"/>
  <c r="E117" i="34" s="1"/>
  <c r="B16" i="1" s="1"/>
  <c r="E117" i="55"/>
  <c r="S67" i="55"/>
  <c r="O117" i="55"/>
  <c r="O112" i="34"/>
  <c r="O117" i="34" s="1"/>
  <c r="L16" i="1" s="1"/>
  <c r="G112" i="34"/>
  <c r="G117" i="34" s="1"/>
  <c r="D16" i="1" s="1"/>
  <c r="G117" i="55"/>
  <c r="E67" i="55"/>
  <c r="E67" i="34" s="1"/>
  <c r="F67" i="55"/>
  <c r="F67" i="34" s="1"/>
  <c r="K67" i="55"/>
  <c r="K95" i="55" s="1"/>
  <c r="H67" i="55"/>
  <c r="H95" i="55" s="1"/>
  <c r="N67" i="55"/>
  <c r="N95" i="55" s="1"/>
  <c r="O67" i="55"/>
  <c r="O95" i="55" s="1"/>
  <c r="M67" i="55"/>
  <c r="M95" i="55" s="1"/>
  <c r="L67" i="55"/>
  <c r="L95" i="55" s="1"/>
  <c r="I67" i="55"/>
  <c r="I95" i="55" s="1"/>
  <c r="J67" i="55"/>
  <c r="J95" i="55" s="1"/>
  <c r="G67" i="55"/>
  <c r="G95" i="55" s="1"/>
  <c r="P67" i="55"/>
  <c r="P95" i="55" s="1"/>
  <c r="Q67" i="55"/>
  <c r="Q95" i="55" s="1"/>
  <c r="L112" i="34"/>
  <c r="L117" i="34" s="1"/>
  <c r="I16" i="1" s="1"/>
  <c r="L117" i="55"/>
  <c r="F117" i="55"/>
  <c r="F112" i="34"/>
  <c r="F117" i="34" s="1"/>
  <c r="C16" i="1" s="1"/>
  <c r="Q117" i="55"/>
  <c r="Q112" i="34"/>
  <c r="Q117" i="34" s="1"/>
  <c r="N16" i="1" s="1"/>
  <c r="H112" i="34"/>
  <c r="H117" i="34" s="1"/>
  <c r="E16" i="1" s="1"/>
  <c r="H117" i="55"/>
  <c r="K112" i="34"/>
  <c r="K117" i="34" s="1"/>
  <c r="H16" i="1" s="1"/>
  <c r="K117" i="55"/>
  <c r="M117" i="55"/>
  <c r="M112" i="34"/>
  <c r="M117" i="34" s="1"/>
  <c r="J16" i="1" s="1"/>
  <c r="P117" i="55"/>
  <c r="P112" i="34"/>
  <c r="P117" i="34" s="1"/>
  <c r="M16" i="1" s="1"/>
  <c r="S117" i="55"/>
  <c r="S112" i="34"/>
  <c r="S117" i="34" s="1"/>
  <c r="P16" i="1" s="1"/>
  <c r="R94" i="34"/>
  <c r="O10" i="1" s="1"/>
  <c r="S1" i="62"/>
  <c r="S97" i="62"/>
  <c r="S110" i="62"/>
  <c r="S65" i="62"/>
  <c r="S1" i="61"/>
  <c r="S65" i="61"/>
  <c r="S97" i="61"/>
  <c r="S110" i="61"/>
  <c r="S1" i="60"/>
  <c r="S110" i="60"/>
  <c r="S65" i="60"/>
  <c r="S97" i="60"/>
  <c r="S1" i="59"/>
  <c r="S97" i="59"/>
  <c r="S110" i="59"/>
  <c r="S65" i="59"/>
  <c r="S1" i="58"/>
  <c r="S110" i="58"/>
  <c r="S65" i="58"/>
  <c r="S97" i="58"/>
  <c r="S1" i="57"/>
  <c r="S19" i="57" s="1"/>
  <c r="S97" i="57"/>
  <c r="S110" i="57"/>
  <c r="S65" i="57"/>
  <c r="P1" i="56"/>
  <c r="P97" i="56"/>
  <c r="P110" i="56"/>
  <c r="P65" i="56"/>
  <c r="T1" i="55"/>
  <c r="T19" i="55" s="1"/>
  <c r="T110" i="55"/>
  <c r="T112" i="55" s="1"/>
  <c r="T65" i="55"/>
  <c r="T97" i="55"/>
  <c r="T99" i="55" s="1"/>
  <c r="F5" i="56"/>
  <c r="F63" i="56" s="1"/>
  <c r="L5" i="56"/>
  <c r="L63" i="56" s="1"/>
  <c r="K5" i="56"/>
  <c r="K63" i="56" s="1"/>
  <c r="N5" i="56"/>
  <c r="N63" i="56" s="1"/>
  <c r="B10" i="1"/>
  <c r="I93" i="56"/>
  <c r="J93" i="56"/>
  <c r="E5" i="56"/>
  <c r="E63" i="56" s="1"/>
  <c r="M5" i="56"/>
  <c r="M63" i="56" s="1"/>
  <c r="I5" i="56"/>
  <c r="I63" i="56" s="1"/>
  <c r="J5" i="56"/>
  <c r="J63" i="56" s="1"/>
  <c r="G5" i="56"/>
  <c r="G63" i="56" s="1"/>
  <c r="H5" i="56"/>
  <c r="H63" i="56" s="1"/>
  <c r="S95" i="55" l="1"/>
  <c r="T67" i="55"/>
  <c r="T69" i="55"/>
  <c r="T71" i="55"/>
  <c r="T71" i="34" s="1"/>
  <c r="T70" i="55"/>
  <c r="T68" i="55"/>
  <c r="T107" i="55"/>
  <c r="T99" i="34"/>
  <c r="T107" i="34" s="1"/>
  <c r="E95" i="55"/>
  <c r="F95" i="55"/>
  <c r="R93" i="34"/>
  <c r="O9" i="1" s="1"/>
  <c r="R95" i="34"/>
  <c r="O11" i="1" s="1"/>
  <c r="S20" i="57"/>
  <c r="T19" i="34"/>
  <c r="T20" i="55"/>
  <c r="P4" i="56"/>
  <c r="P5" i="56" s="1"/>
  <c r="P63" i="56" s="1"/>
  <c r="P19" i="56"/>
  <c r="O20" i="56"/>
  <c r="AK50" i="1"/>
  <c r="AK54" i="1" s="1"/>
  <c r="AK55" i="1" s="1"/>
  <c r="S95" i="34"/>
  <c r="P11" i="1" s="1"/>
  <c r="S53" i="55"/>
  <c r="S52" i="34"/>
  <c r="T4" i="55"/>
  <c r="T5" i="55" s="1"/>
  <c r="T63" i="55" s="1"/>
  <c r="T55" i="55"/>
  <c r="T55" i="34" s="1"/>
  <c r="T46" i="55"/>
  <c r="T46" i="34" s="1"/>
  <c r="T43" i="55"/>
  <c r="T43" i="34" s="1"/>
  <c r="T58" i="55"/>
  <c r="T58" i="34" s="1"/>
  <c r="T52" i="55"/>
  <c r="T40" i="55"/>
  <c r="T40" i="34" s="1"/>
  <c r="T49" i="55"/>
  <c r="T49" i="34" s="1"/>
  <c r="T61" i="55"/>
  <c r="T61" i="34" s="1"/>
  <c r="S93" i="55"/>
  <c r="AG5" i="1"/>
  <c r="AH4" i="1"/>
  <c r="I95" i="34"/>
  <c r="F11" i="1" s="1"/>
  <c r="I93" i="55"/>
  <c r="E93" i="55"/>
  <c r="L93" i="55"/>
  <c r="L95" i="34"/>
  <c r="I11" i="1" s="1"/>
  <c r="O95" i="34"/>
  <c r="L11" i="1" s="1"/>
  <c r="O93" i="55"/>
  <c r="Q93" i="55"/>
  <c r="N95" i="34"/>
  <c r="K11" i="1" s="1"/>
  <c r="N93" i="55"/>
  <c r="P95" i="34"/>
  <c r="M11" i="1" s="1"/>
  <c r="P93" i="55"/>
  <c r="H95" i="34"/>
  <c r="E11" i="1" s="1"/>
  <c r="H93" i="55"/>
  <c r="G93" i="55"/>
  <c r="G95" i="34"/>
  <c r="D11" i="1" s="1"/>
  <c r="K95" i="34"/>
  <c r="H11" i="1" s="1"/>
  <c r="K93" i="55"/>
  <c r="M95" i="34"/>
  <c r="J11" i="1" s="1"/>
  <c r="M93" i="55"/>
  <c r="J95" i="34"/>
  <c r="G11" i="1" s="1"/>
  <c r="J93" i="55"/>
  <c r="F95" i="34"/>
  <c r="C11" i="1" s="1"/>
  <c r="F93" i="55"/>
  <c r="T117" i="55"/>
  <c r="T112" i="34"/>
  <c r="T117" i="34" s="1"/>
  <c r="Q16" i="1" s="1"/>
  <c r="T95" i="34"/>
  <c r="Q11" i="1" s="1"/>
  <c r="T93" i="55"/>
  <c r="S94" i="34"/>
  <c r="P10" i="1" s="1"/>
  <c r="S93" i="34"/>
  <c r="P9" i="1" s="1"/>
  <c r="T1" i="62"/>
  <c r="T97" i="62"/>
  <c r="T65" i="62"/>
  <c r="T110" i="62"/>
  <c r="T1" i="61"/>
  <c r="T110" i="61"/>
  <c r="T65" i="61"/>
  <c r="T97" i="61"/>
  <c r="T1" i="60"/>
  <c r="T97" i="60"/>
  <c r="T110" i="60"/>
  <c r="T65" i="60"/>
  <c r="T1" i="59"/>
  <c r="T110" i="59"/>
  <c r="T65" i="59"/>
  <c r="T97" i="59"/>
  <c r="T1" i="58"/>
  <c r="T110" i="58"/>
  <c r="T65" i="58"/>
  <c r="T97" i="58"/>
  <c r="T1" i="57"/>
  <c r="T19" i="57" s="1"/>
  <c r="T97" i="57"/>
  <c r="T65" i="57"/>
  <c r="T110" i="57"/>
  <c r="Q1" i="56"/>
  <c r="Q97" i="56"/>
  <c r="Q65" i="56"/>
  <c r="Q110" i="56"/>
  <c r="U1" i="55"/>
  <c r="U19" i="55" s="1"/>
  <c r="U110" i="55"/>
  <c r="U112" i="55" s="1"/>
  <c r="U65" i="55"/>
  <c r="U67" i="55" s="1"/>
  <c r="U95" i="55" s="1"/>
  <c r="U97" i="55"/>
  <c r="D23" i="1"/>
  <c r="H23" i="1"/>
  <c r="F23" i="1"/>
  <c r="C23" i="1"/>
  <c r="E23" i="1"/>
  <c r="G23" i="1"/>
  <c r="G93" i="56"/>
  <c r="E93" i="56"/>
  <c r="B23" i="1"/>
  <c r="H93" i="56"/>
  <c r="K93" i="56"/>
  <c r="F93" i="56"/>
  <c r="E16" i="34"/>
  <c r="F16" i="34"/>
  <c r="N16" i="34"/>
  <c r="V16" i="34"/>
  <c r="G16" i="34"/>
  <c r="O16" i="34"/>
  <c r="W16" i="34"/>
  <c r="H16" i="34"/>
  <c r="P16" i="34"/>
  <c r="X16" i="34"/>
  <c r="I16" i="34"/>
  <c r="Q16" i="34"/>
  <c r="Y16" i="34"/>
  <c r="J16" i="34"/>
  <c r="R16" i="34"/>
  <c r="U16" i="34"/>
  <c r="K16" i="34"/>
  <c r="S16" i="34"/>
  <c r="M16" i="34"/>
  <c r="L16" i="34"/>
  <c r="T16" i="34"/>
  <c r="E13" i="34"/>
  <c r="F13" i="34"/>
  <c r="N13" i="34"/>
  <c r="V13" i="34"/>
  <c r="G13" i="34"/>
  <c r="O13" i="34"/>
  <c r="W13" i="34"/>
  <c r="H13" i="34"/>
  <c r="P13" i="34"/>
  <c r="X13" i="34"/>
  <c r="I13" i="34"/>
  <c r="Q13" i="34"/>
  <c r="Y13" i="34"/>
  <c r="K13" i="34"/>
  <c r="J13" i="34"/>
  <c r="R13" i="34"/>
  <c r="S13" i="34"/>
  <c r="L13" i="34"/>
  <c r="T13" i="34"/>
  <c r="M13" i="34"/>
  <c r="U13" i="34"/>
  <c r="E10" i="34"/>
  <c r="F10" i="34"/>
  <c r="N10" i="34"/>
  <c r="V10" i="34"/>
  <c r="G10" i="34"/>
  <c r="O10" i="34"/>
  <c r="W10" i="34"/>
  <c r="H10" i="34"/>
  <c r="P10" i="34"/>
  <c r="X10" i="34"/>
  <c r="U10" i="34"/>
  <c r="I10" i="34"/>
  <c r="Q10" i="34"/>
  <c r="Y10" i="34"/>
  <c r="J10" i="34"/>
  <c r="R10" i="34"/>
  <c r="K10" i="34"/>
  <c r="S10" i="34"/>
  <c r="L10" i="34"/>
  <c r="T10" i="34"/>
  <c r="M10" i="34"/>
  <c r="E7" i="34"/>
  <c r="F7" i="34"/>
  <c r="N7" i="34"/>
  <c r="V7" i="34"/>
  <c r="G7" i="34"/>
  <c r="O7" i="34"/>
  <c r="W7" i="34"/>
  <c r="H7" i="34"/>
  <c r="P7" i="34"/>
  <c r="X7" i="34"/>
  <c r="I7" i="34"/>
  <c r="Q7" i="34"/>
  <c r="Y7" i="34"/>
  <c r="J7" i="34"/>
  <c r="R7" i="34"/>
  <c r="K7" i="34"/>
  <c r="S7" i="34"/>
  <c r="U7" i="34"/>
  <c r="L7" i="34"/>
  <c r="T7" i="34"/>
  <c r="M7" i="34"/>
  <c r="V5" i="1"/>
  <c r="T95" i="55" l="1"/>
  <c r="E93" i="34"/>
  <c r="B9" i="1" s="1"/>
  <c r="E95" i="34"/>
  <c r="B11" i="1" s="1"/>
  <c r="Q93" i="34"/>
  <c r="N9" i="1" s="1"/>
  <c r="Q95" i="34"/>
  <c r="N11" i="1" s="1"/>
  <c r="U19" i="34"/>
  <c r="U20" i="55"/>
  <c r="T20" i="57"/>
  <c r="P20" i="56"/>
  <c r="Q4" i="56"/>
  <c r="Q5" i="56" s="1"/>
  <c r="Q63" i="56" s="1"/>
  <c r="Q19" i="56"/>
  <c r="AL50" i="1"/>
  <c r="AL54" i="1" s="1"/>
  <c r="AL55" i="1" s="1"/>
  <c r="T53" i="55"/>
  <c r="T52" i="34"/>
  <c r="U4" i="55"/>
  <c r="U5" i="55" s="1"/>
  <c r="U63" i="55" s="1"/>
  <c r="U49" i="55"/>
  <c r="U49" i="34" s="1"/>
  <c r="U43" i="55"/>
  <c r="U43" i="34" s="1"/>
  <c r="U55" i="55"/>
  <c r="U55" i="34" s="1"/>
  <c r="U46" i="55"/>
  <c r="U46" i="34" s="1"/>
  <c r="U61" i="55"/>
  <c r="U61" i="34" s="1"/>
  <c r="U52" i="55"/>
  <c r="U40" i="55"/>
  <c r="U40" i="34" s="1"/>
  <c r="U58" i="55"/>
  <c r="U58" i="34" s="1"/>
  <c r="AZ23" i="1"/>
  <c r="AH5" i="1"/>
  <c r="AI4" i="1"/>
  <c r="J94" i="34"/>
  <c r="G10" i="1" s="1"/>
  <c r="J93" i="34"/>
  <c r="G9" i="1" s="1"/>
  <c r="H94" i="34"/>
  <c r="E10" i="1" s="1"/>
  <c r="H93" i="34"/>
  <c r="E9" i="1" s="1"/>
  <c r="O94" i="34"/>
  <c r="L10" i="1" s="1"/>
  <c r="O93" i="34"/>
  <c r="L9" i="1" s="1"/>
  <c r="L94" i="34"/>
  <c r="I10" i="1" s="1"/>
  <c r="L93" i="34"/>
  <c r="I9" i="1" s="1"/>
  <c r="M94" i="34"/>
  <c r="J10" i="1" s="1"/>
  <c r="M93" i="34"/>
  <c r="J9" i="1" s="1"/>
  <c r="P94" i="34"/>
  <c r="M10" i="1" s="1"/>
  <c r="P93" i="34"/>
  <c r="M9" i="1" s="1"/>
  <c r="K94" i="34"/>
  <c r="H10" i="1" s="1"/>
  <c r="K93" i="34"/>
  <c r="H9" i="1" s="1"/>
  <c r="N94" i="34"/>
  <c r="K10" i="1" s="1"/>
  <c r="N93" i="34"/>
  <c r="K9" i="1" s="1"/>
  <c r="G94" i="34"/>
  <c r="D10" i="1" s="1"/>
  <c r="G93" i="34"/>
  <c r="D9" i="1" s="1"/>
  <c r="F94" i="34"/>
  <c r="C10" i="1" s="1"/>
  <c r="F93" i="34"/>
  <c r="C9" i="1" s="1"/>
  <c r="I94" i="34"/>
  <c r="F10" i="1" s="1"/>
  <c r="I93" i="34"/>
  <c r="F9" i="1" s="1"/>
  <c r="U67" i="34"/>
  <c r="U95" i="34" s="1"/>
  <c r="R11" i="1" s="1"/>
  <c r="U93" i="55"/>
  <c r="U112" i="34"/>
  <c r="U117" i="34" s="1"/>
  <c r="R16" i="1" s="1"/>
  <c r="U117" i="55"/>
  <c r="T94" i="34"/>
  <c r="Q10" i="1" s="1"/>
  <c r="T93" i="34"/>
  <c r="Q9" i="1" s="1"/>
  <c r="U1" i="62"/>
  <c r="U110" i="62"/>
  <c r="U65" i="62"/>
  <c r="U97" i="62"/>
  <c r="U1" i="61"/>
  <c r="U110" i="61"/>
  <c r="U65" i="61"/>
  <c r="U97" i="61"/>
  <c r="U1" i="60"/>
  <c r="U97" i="60"/>
  <c r="U110" i="60"/>
  <c r="U65" i="60"/>
  <c r="U1" i="59"/>
  <c r="U110" i="59"/>
  <c r="U65" i="59"/>
  <c r="U97" i="59"/>
  <c r="U1" i="58"/>
  <c r="U110" i="58"/>
  <c r="U65" i="58"/>
  <c r="U97" i="58"/>
  <c r="U1" i="57"/>
  <c r="U19" i="57" s="1"/>
  <c r="U110" i="57"/>
  <c r="U65" i="57"/>
  <c r="U97" i="57"/>
  <c r="R1" i="56"/>
  <c r="R110" i="56"/>
  <c r="R65" i="56"/>
  <c r="R97" i="56"/>
  <c r="V1" i="55"/>
  <c r="V19" i="55" s="1"/>
  <c r="V110" i="55"/>
  <c r="V112" i="55" s="1"/>
  <c r="V65" i="55"/>
  <c r="V67" i="55" s="1"/>
  <c r="V95" i="55" s="1"/>
  <c r="V97" i="55"/>
  <c r="V59" i="1"/>
  <c r="R4" i="56" l="1"/>
  <c r="R5" i="56" s="1"/>
  <c r="R63" i="56" s="1"/>
  <c r="R19" i="56"/>
  <c r="Q20" i="56"/>
  <c r="V19" i="34"/>
  <c r="V20" i="55"/>
  <c r="U20" i="57"/>
  <c r="AM50" i="1"/>
  <c r="AM54" i="1" s="1"/>
  <c r="AM55" i="1" s="1"/>
  <c r="U53" i="55"/>
  <c r="U52" i="34"/>
  <c r="V4" i="55"/>
  <c r="V5" i="55" s="1"/>
  <c r="V63" i="55" s="1"/>
  <c r="V46" i="55"/>
  <c r="V46" i="34" s="1"/>
  <c r="V43" i="55"/>
  <c r="V43" i="34" s="1"/>
  <c r="V61" i="55"/>
  <c r="V61" i="34" s="1"/>
  <c r="V58" i="55"/>
  <c r="V58" i="34" s="1"/>
  <c r="V40" i="55"/>
  <c r="V40" i="34" s="1"/>
  <c r="V55" i="55"/>
  <c r="V55" i="34" s="1"/>
  <c r="V52" i="55"/>
  <c r="V49" i="55"/>
  <c r="V49" i="34" s="1"/>
  <c r="AI5" i="1"/>
  <c r="AJ4" i="1"/>
  <c r="V117" i="55"/>
  <c r="V112" i="34"/>
  <c r="V117" i="34" s="1"/>
  <c r="S16" i="1" s="1"/>
  <c r="V67" i="34"/>
  <c r="V95" i="34" s="1"/>
  <c r="S11" i="1" s="1"/>
  <c r="V93" i="55"/>
  <c r="U94" i="34"/>
  <c r="R10" i="1" s="1"/>
  <c r="U93" i="34"/>
  <c r="R9" i="1" s="1"/>
  <c r="V1" i="62"/>
  <c r="V110" i="62"/>
  <c r="V65" i="62"/>
  <c r="V97" i="62"/>
  <c r="V1" i="61"/>
  <c r="V110" i="61"/>
  <c r="V65" i="61"/>
  <c r="V97" i="61"/>
  <c r="V1" i="60"/>
  <c r="V97" i="60"/>
  <c r="V110" i="60"/>
  <c r="V65" i="60"/>
  <c r="V1" i="59"/>
  <c r="V110" i="59"/>
  <c r="V65" i="59"/>
  <c r="V97" i="59"/>
  <c r="V1" i="58"/>
  <c r="V97" i="58"/>
  <c r="V110" i="58"/>
  <c r="V65" i="58"/>
  <c r="V1" i="57"/>
  <c r="V19" i="57" s="1"/>
  <c r="V110" i="57"/>
  <c r="V65" i="57"/>
  <c r="V97" i="57"/>
  <c r="S1" i="56"/>
  <c r="S110" i="56"/>
  <c r="S65" i="56"/>
  <c r="S97" i="56"/>
  <c r="W1" i="55"/>
  <c r="W19" i="55" s="1"/>
  <c r="W65" i="55"/>
  <c r="W67" i="55" s="1"/>
  <c r="W95" i="55" s="1"/>
  <c r="W110" i="55"/>
  <c r="W112" i="55" s="1"/>
  <c r="W97" i="55"/>
  <c r="B5" i="1"/>
  <c r="B17" i="1" s="1"/>
  <c r="V20" i="57" l="1"/>
  <c r="W20" i="55"/>
  <c r="W19" i="34"/>
  <c r="R20" i="56"/>
  <c r="S4" i="56"/>
  <c r="S5" i="56" s="1"/>
  <c r="S63" i="56" s="1"/>
  <c r="S19" i="56"/>
  <c r="AN50" i="1"/>
  <c r="AN54" i="1" s="1"/>
  <c r="AN55" i="1" s="1"/>
  <c r="V53" i="55"/>
  <c r="V52" i="34"/>
  <c r="W4" i="55"/>
  <c r="W5" i="55" s="1"/>
  <c r="W63" i="55" s="1"/>
  <c r="W43" i="55"/>
  <c r="W43" i="34" s="1"/>
  <c r="W52" i="55"/>
  <c r="W40" i="55"/>
  <c r="W40" i="34" s="1"/>
  <c r="W49" i="55"/>
  <c r="W49" i="34" s="1"/>
  <c r="W61" i="55"/>
  <c r="W61" i="34" s="1"/>
  <c r="W58" i="55"/>
  <c r="W58" i="34" s="1"/>
  <c r="W46" i="55"/>
  <c r="W46" i="34" s="1"/>
  <c r="W55" i="55"/>
  <c r="W55" i="34" s="1"/>
  <c r="AJ5" i="1"/>
  <c r="AK4" i="1"/>
  <c r="W112" i="34"/>
  <c r="W117" i="34" s="1"/>
  <c r="T16" i="1" s="1"/>
  <c r="W117" i="55"/>
  <c r="W67" i="34"/>
  <c r="W95" i="34" s="1"/>
  <c r="T11" i="1" s="1"/>
  <c r="W93" i="55"/>
  <c r="V94" i="34"/>
  <c r="S10" i="1" s="1"/>
  <c r="V93" i="34"/>
  <c r="S9" i="1" s="1"/>
  <c r="W1" i="62"/>
  <c r="W110" i="62"/>
  <c r="W65" i="62"/>
  <c r="W97" i="62"/>
  <c r="W1" i="61"/>
  <c r="W97" i="61"/>
  <c r="W110" i="61"/>
  <c r="W65" i="61"/>
  <c r="W1" i="60"/>
  <c r="W110" i="60"/>
  <c r="W65" i="60"/>
  <c r="W97" i="60"/>
  <c r="W1" i="59"/>
  <c r="W110" i="59"/>
  <c r="W65" i="59"/>
  <c r="W97" i="59"/>
  <c r="W1" i="58"/>
  <c r="W110" i="58"/>
  <c r="W65" i="58"/>
  <c r="W97" i="58"/>
  <c r="W1" i="57"/>
  <c r="W19" i="57" s="1"/>
  <c r="W97" i="57"/>
  <c r="W110" i="57"/>
  <c r="W65" i="57"/>
  <c r="T1" i="56"/>
  <c r="T110" i="56"/>
  <c r="T65" i="56"/>
  <c r="T97" i="56"/>
  <c r="X1" i="55"/>
  <c r="X19" i="55" s="1"/>
  <c r="X97" i="55"/>
  <c r="X110" i="55"/>
  <c r="X112" i="55" s="1"/>
  <c r="X65" i="55"/>
  <c r="X67" i="55" s="1"/>
  <c r="X95" i="55" s="1"/>
  <c r="E4" i="34"/>
  <c r="W20" i="57" l="1"/>
  <c r="X19" i="34"/>
  <c r="X20" i="55"/>
  <c r="S20" i="56"/>
  <c r="T4" i="56"/>
  <c r="T5" i="56" s="1"/>
  <c r="T63" i="56" s="1"/>
  <c r="T19" i="56"/>
  <c r="AO50" i="1"/>
  <c r="AO54" i="1" s="1"/>
  <c r="AO55" i="1" s="1"/>
  <c r="W53" i="55"/>
  <c r="W52" i="34"/>
  <c r="X4" i="55"/>
  <c r="X5" i="55" s="1"/>
  <c r="X63" i="55" s="1"/>
  <c r="X52" i="55"/>
  <c r="X43" i="55"/>
  <c r="X43" i="34" s="1"/>
  <c r="X46" i="55"/>
  <c r="X46" i="34" s="1"/>
  <c r="X40" i="55"/>
  <c r="X40" i="34" s="1"/>
  <c r="X49" i="55"/>
  <c r="X49" i="34" s="1"/>
  <c r="X55" i="55"/>
  <c r="X55" i="34" s="1"/>
  <c r="X58" i="55"/>
  <c r="X58" i="34" s="1"/>
  <c r="X61" i="55"/>
  <c r="X61" i="34" s="1"/>
  <c r="AK5" i="1"/>
  <c r="AL4" i="1"/>
  <c r="X117" i="55"/>
  <c r="X112" i="34"/>
  <c r="X117" i="34" s="1"/>
  <c r="U16" i="1" s="1"/>
  <c r="W94" i="34"/>
  <c r="T10" i="1" s="1"/>
  <c r="W93" i="34"/>
  <c r="T9" i="1" s="1"/>
  <c r="X67" i="34"/>
  <c r="X95" i="34" s="1"/>
  <c r="U11" i="1" s="1"/>
  <c r="X93" i="55"/>
  <c r="X1" i="62"/>
  <c r="X97" i="62"/>
  <c r="X65" i="62"/>
  <c r="X110" i="62"/>
  <c r="X1" i="61"/>
  <c r="X97" i="61"/>
  <c r="X110" i="61"/>
  <c r="X65" i="61"/>
  <c r="X1" i="60"/>
  <c r="X97" i="60"/>
  <c r="X110" i="60"/>
  <c r="X65" i="60"/>
  <c r="X1" i="59"/>
  <c r="X65" i="59"/>
  <c r="X97" i="59"/>
  <c r="X110" i="59"/>
  <c r="X1" i="58"/>
  <c r="X110" i="58"/>
  <c r="X65" i="58"/>
  <c r="X97" i="58"/>
  <c r="X1" i="57"/>
  <c r="X19" i="57" s="1"/>
  <c r="X97" i="57"/>
  <c r="X65" i="57"/>
  <c r="X110" i="57"/>
  <c r="U1" i="56"/>
  <c r="U97" i="56"/>
  <c r="U65" i="56"/>
  <c r="U110" i="56"/>
  <c r="Y1" i="55"/>
  <c r="Y19" i="55" s="1"/>
  <c r="Y97" i="55"/>
  <c r="Y110" i="55"/>
  <c r="Y112" i="55" s="1"/>
  <c r="Y65" i="55"/>
  <c r="Y67" i="55" s="1"/>
  <c r="Y95" i="55" s="1"/>
  <c r="B92" i="1"/>
  <c r="B106" i="1"/>
  <c r="B64" i="1"/>
  <c r="B78" i="1"/>
  <c r="B50" i="1"/>
  <c r="N4" i="34"/>
  <c r="N63" i="34" s="1"/>
  <c r="V4" i="34"/>
  <c r="V63" i="34" s="1"/>
  <c r="G4" i="34"/>
  <c r="G63" i="34" s="1"/>
  <c r="O4" i="34"/>
  <c r="O63" i="34" s="1"/>
  <c r="W4" i="34"/>
  <c r="H4" i="34"/>
  <c r="H63" i="34" s="1"/>
  <c r="P4" i="34"/>
  <c r="P63" i="34" s="1"/>
  <c r="I4" i="34"/>
  <c r="I63" i="34" s="1"/>
  <c r="Q4" i="34"/>
  <c r="Q63" i="34" s="1"/>
  <c r="J4" i="34"/>
  <c r="J63" i="34" s="1"/>
  <c r="R4" i="34"/>
  <c r="R63" i="34" s="1"/>
  <c r="M4" i="34"/>
  <c r="M63" i="34" s="1"/>
  <c r="K4" i="34"/>
  <c r="K63" i="34" s="1"/>
  <c r="S4" i="34"/>
  <c r="S63" i="34" s="1"/>
  <c r="U4" i="34"/>
  <c r="U63" i="34" s="1"/>
  <c r="L4" i="34"/>
  <c r="L63" i="34" s="1"/>
  <c r="T4" i="34"/>
  <c r="T63" i="34" s="1"/>
  <c r="B59" i="1"/>
  <c r="B45" i="1"/>
  <c r="X20" i="57" l="1"/>
  <c r="Y20" i="55"/>
  <c r="Y19" i="34"/>
  <c r="T20" i="56"/>
  <c r="U4" i="56"/>
  <c r="U19" i="56"/>
  <c r="W63" i="34"/>
  <c r="T8" i="1" s="1"/>
  <c r="AP50" i="1"/>
  <c r="AP54" i="1" s="1"/>
  <c r="AP55" i="1" s="1"/>
  <c r="T50" i="1"/>
  <c r="X53" i="55"/>
  <c r="X52" i="34"/>
  <c r="X4" i="34"/>
  <c r="Y58" i="55"/>
  <c r="Y58" i="34" s="1"/>
  <c r="Y61" i="55"/>
  <c r="Y61" i="34" s="1"/>
  <c r="Y55" i="55"/>
  <c r="Y55" i="34" s="1"/>
  <c r="Y52" i="55"/>
  <c r="Y40" i="55"/>
  <c r="Y40" i="34" s="1"/>
  <c r="Y43" i="55"/>
  <c r="Y43" i="34" s="1"/>
  <c r="Y46" i="55"/>
  <c r="Y46" i="34" s="1"/>
  <c r="Y49" i="55"/>
  <c r="Y49" i="34" s="1"/>
  <c r="B68" i="1"/>
  <c r="B69" i="1" s="1"/>
  <c r="B110" i="1"/>
  <c r="B96" i="1"/>
  <c r="B97" i="1" s="1"/>
  <c r="B40" i="1"/>
  <c r="B41" i="1" s="1"/>
  <c r="B54" i="1"/>
  <c r="AL5" i="1"/>
  <c r="AM4" i="1"/>
  <c r="Y67" i="34"/>
  <c r="Y95" i="34" s="1"/>
  <c r="V11" i="1" s="1"/>
  <c r="Y93" i="55"/>
  <c r="X94" i="34"/>
  <c r="U10" i="1" s="1"/>
  <c r="X93" i="34"/>
  <c r="U9" i="1" s="1"/>
  <c r="Y4" i="55"/>
  <c r="Y5" i="55" s="1"/>
  <c r="Y63" i="55" s="1"/>
  <c r="Z1" i="55"/>
  <c r="Z19" i="55" s="1"/>
  <c r="Z65" i="55"/>
  <c r="Z67" i="55" s="1"/>
  <c r="Z95" i="55" s="1"/>
  <c r="Z97" i="55"/>
  <c r="Z110" i="55"/>
  <c r="Z112" i="55" s="1"/>
  <c r="Y112" i="34"/>
  <c r="Y117" i="34" s="1"/>
  <c r="V16" i="1" s="1"/>
  <c r="V17" i="1" s="1"/>
  <c r="Y117" i="55"/>
  <c r="Y1" i="62"/>
  <c r="Y110" i="62"/>
  <c r="Y65" i="62"/>
  <c r="Y97" i="62"/>
  <c r="Y1" i="61"/>
  <c r="Y65" i="61"/>
  <c r="Y97" i="61"/>
  <c r="Y110" i="61"/>
  <c r="Y1" i="60"/>
  <c r="Y110" i="60"/>
  <c r="Y65" i="60"/>
  <c r="Y97" i="60"/>
  <c r="Y1" i="59"/>
  <c r="Y97" i="59"/>
  <c r="Y110" i="59"/>
  <c r="Y65" i="59"/>
  <c r="Y1" i="58"/>
  <c r="Y110" i="58"/>
  <c r="Y65" i="58"/>
  <c r="Y97" i="58"/>
  <c r="Y1" i="57"/>
  <c r="Y19" i="57" s="1"/>
  <c r="Y110" i="57"/>
  <c r="Y97" i="57"/>
  <c r="Y65" i="57"/>
  <c r="B22" i="1"/>
  <c r="V1" i="56"/>
  <c r="V97" i="56"/>
  <c r="V65" i="56"/>
  <c r="V110" i="56"/>
  <c r="C106" i="1"/>
  <c r="F4" i="34"/>
  <c r="F63" i="34" s="1"/>
  <c r="M92" i="1"/>
  <c r="M106" i="1"/>
  <c r="J92" i="1"/>
  <c r="J106" i="1"/>
  <c r="E92" i="1"/>
  <c r="E106" i="1"/>
  <c r="O92" i="1"/>
  <c r="O106" i="1"/>
  <c r="T92" i="1"/>
  <c r="T106" i="1"/>
  <c r="G92" i="1"/>
  <c r="G106" i="1"/>
  <c r="L92" i="1"/>
  <c r="L106" i="1"/>
  <c r="Q92" i="1"/>
  <c r="Q106" i="1"/>
  <c r="V92" i="1"/>
  <c r="V96" i="1" s="1"/>
  <c r="V97" i="1" s="1"/>
  <c r="V106" i="1"/>
  <c r="V110" i="1" s="1"/>
  <c r="V111" i="1" s="1"/>
  <c r="D92" i="1"/>
  <c r="D106" i="1"/>
  <c r="H92" i="1"/>
  <c r="H106" i="1"/>
  <c r="I92" i="1"/>
  <c r="I106" i="1"/>
  <c r="N92" i="1"/>
  <c r="N106" i="1"/>
  <c r="S92" i="1"/>
  <c r="S106" i="1"/>
  <c r="R92" i="1"/>
  <c r="R106" i="1"/>
  <c r="F92" i="1"/>
  <c r="F106" i="1"/>
  <c r="K92" i="1"/>
  <c r="K106" i="1"/>
  <c r="P92" i="1"/>
  <c r="P106" i="1"/>
  <c r="U92" i="1"/>
  <c r="U106" i="1"/>
  <c r="C78" i="1"/>
  <c r="C92" i="1"/>
  <c r="K64" i="1"/>
  <c r="K78" i="1"/>
  <c r="J64" i="1"/>
  <c r="J78" i="1"/>
  <c r="E64" i="1"/>
  <c r="E78" i="1"/>
  <c r="P64" i="1"/>
  <c r="P78" i="1"/>
  <c r="O64" i="1"/>
  <c r="O78" i="1"/>
  <c r="T64" i="1"/>
  <c r="T78" i="1"/>
  <c r="U64" i="1"/>
  <c r="U78" i="1"/>
  <c r="G64" i="1"/>
  <c r="G78" i="1"/>
  <c r="L64" i="1"/>
  <c r="L78" i="1"/>
  <c r="R64" i="1"/>
  <c r="R78" i="1"/>
  <c r="M64" i="1"/>
  <c r="M78" i="1"/>
  <c r="F64" i="1"/>
  <c r="F78" i="1"/>
  <c r="H64" i="1"/>
  <c r="H78" i="1"/>
  <c r="Q64" i="1"/>
  <c r="Q78" i="1"/>
  <c r="V64" i="1"/>
  <c r="V68" i="1" s="1"/>
  <c r="V69" i="1" s="1"/>
  <c r="V78" i="1"/>
  <c r="V82" i="1" s="1"/>
  <c r="V83" i="1" s="1"/>
  <c r="D64" i="1"/>
  <c r="D78" i="1"/>
  <c r="I64" i="1"/>
  <c r="I78" i="1"/>
  <c r="N64" i="1"/>
  <c r="N78" i="1"/>
  <c r="S64" i="1"/>
  <c r="S78" i="1"/>
  <c r="C50" i="1"/>
  <c r="C64" i="1"/>
  <c r="I36" i="1"/>
  <c r="I50" i="1"/>
  <c r="N36" i="1"/>
  <c r="N50" i="1"/>
  <c r="S36" i="1"/>
  <c r="S50" i="1"/>
  <c r="V36" i="1"/>
  <c r="V40" i="1" s="1"/>
  <c r="V41" i="1" s="1"/>
  <c r="F36" i="1"/>
  <c r="F50" i="1"/>
  <c r="K36" i="1"/>
  <c r="K50" i="1"/>
  <c r="Q36" i="1"/>
  <c r="Q50" i="1"/>
  <c r="P36" i="1"/>
  <c r="P50" i="1"/>
  <c r="D36" i="1"/>
  <c r="D50" i="1"/>
  <c r="U36" i="1"/>
  <c r="M36" i="1"/>
  <c r="M50" i="1"/>
  <c r="J36" i="1"/>
  <c r="J50" i="1"/>
  <c r="E36" i="1"/>
  <c r="E50" i="1"/>
  <c r="R36" i="1"/>
  <c r="R50" i="1"/>
  <c r="H36" i="1"/>
  <c r="H50" i="1"/>
  <c r="O36" i="1"/>
  <c r="O50" i="1"/>
  <c r="T36" i="1"/>
  <c r="G36" i="1"/>
  <c r="G50" i="1"/>
  <c r="L36" i="1"/>
  <c r="L50" i="1"/>
  <c r="C36" i="1"/>
  <c r="G8" i="1"/>
  <c r="L8" i="1"/>
  <c r="O8" i="1"/>
  <c r="D8" i="1"/>
  <c r="N8" i="1"/>
  <c r="S8" i="1"/>
  <c r="F8" i="1"/>
  <c r="K8" i="1"/>
  <c r="Q8" i="1"/>
  <c r="I8" i="1"/>
  <c r="R8" i="1"/>
  <c r="P8" i="1"/>
  <c r="H8" i="1"/>
  <c r="M8" i="1"/>
  <c r="J8" i="1"/>
  <c r="E8" i="1"/>
  <c r="B8" i="1"/>
  <c r="B82" i="1"/>
  <c r="Y20" i="57" l="1"/>
  <c r="Z19" i="34"/>
  <c r="Z20" i="55"/>
  <c r="U5" i="56"/>
  <c r="U63" i="56" s="1"/>
  <c r="V4" i="56"/>
  <c r="V5" i="56" s="1"/>
  <c r="V63" i="56" s="1"/>
  <c r="V19" i="56"/>
  <c r="U20" i="56"/>
  <c r="X63" i="34"/>
  <c r="U8" i="1" s="1"/>
  <c r="U50" i="1"/>
  <c r="AQ50" i="1"/>
  <c r="AQ54" i="1" s="1"/>
  <c r="AQ55" i="1" s="1"/>
  <c r="Y53" i="55"/>
  <c r="Y52" i="34"/>
  <c r="Z4" i="55"/>
  <c r="Z5" i="55" s="1"/>
  <c r="Z63" i="55" s="1"/>
  <c r="Z52" i="55"/>
  <c r="Z49" i="55"/>
  <c r="Z49" i="34" s="1"/>
  <c r="Z61" i="55"/>
  <c r="Z61" i="34" s="1"/>
  <c r="Z40" i="55"/>
  <c r="Z40" i="34" s="1"/>
  <c r="Z46" i="55"/>
  <c r="Z46" i="34" s="1"/>
  <c r="Z58" i="55"/>
  <c r="Z58" i="34" s="1"/>
  <c r="Z43" i="55"/>
  <c r="Z43" i="34" s="1"/>
  <c r="Z55" i="55"/>
  <c r="Z55" i="34" s="1"/>
  <c r="AZ78" i="1"/>
  <c r="AZ64" i="1"/>
  <c r="AZ92" i="1"/>
  <c r="AZ106" i="1"/>
  <c r="AZ36" i="1"/>
  <c r="B55" i="1"/>
  <c r="B83" i="1"/>
  <c r="B12" i="1"/>
  <c r="Z110" i="62"/>
  <c r="Z1" i="62"/>
  <c r="Z97" i="62"/>
  <c r="Z65" i="62"/>
  <c r="Z1" i="61"/>
  <c r="Z97" i="61"/>
  <c r="Z65" i="61"/>
  <c r="Z110" i="61"/>
  <c r="Z1" i="60"/>
  <c r="Z97" i="60"/>
  <c r="Z65" i="60"/>
  <c r="Z110" i="60"/>
  <c r="Z97" i="59"/>
  <c r="Z65" i="59"/>
  <c r="Z110" i="59"/>
  <c r="Z1" i="59"/>
  <c r="Z1" i="58"/>
  <c r="Z65" i="58"/>
  <c r="Z110" i="58"/>
  <c r="Z97" i="58"/>
  <c r="Z97" i="57"/>
  <c r="Z110" i="57"/>
  <c r="Z65" i="57"/>
  <c r="Z1" i="57"/>
  <c r="Z19" i="57" s="1"/>
  <c r="AM5" i="1"/>
  <c r="AN4" i="1"/>
  <c r="Y4" i="34"/>
  <c r="Z67" i="34"/>
  <c r="Z93" i="55"/>
  <c r="AA1" i="55"/>
  <c r="AA19" i="55" s="1"/>
  <c r="AA65" i="55"/>
  <c r="AA67" i="55" s="1"/>
  <c r="AA95" i="55" s="1"/>
  <c r="AA110" i="55"/>
  <c r="AA112" i="55" s="1"/>
  <c r="AA97" i="55"/>
  <c r="Z117" i="55"/>
  <c r="Z112" i="34"/>
  <c r="Z117" i="34" s="1"/>
  <c r="W16" i="1" s="1"/>
  <c r="W17" i="1" s="1"/>
  <c r="Y94" i="34"/>
  <c r="V10" i="1" s="1"/>
  <c r="AZ10" i="1" s="1"/>
  <c r="Y93" i="34"/>
  <c r="V9" i="1" s="1"/>
  <c r="C8" i="1"/>
  <c r="M22" i="1"/>
  <c r="D22" i="1"/>
  <c r="F22" i="1"/>
  <c r="C22" i="1"/>
  <c r="E22" i="1"/>
  <c r="O22" i="1"/>
  <c r="W1" i="56"/>
  <c r="W97" i="56"/>
  <c r="W110" i="56"/>
  <c r="W65" i="56"/>
  <c r="I22" i="1"/>
  <c r="P22" i="1"/>
  <c r="J22" i="1"/>
  <c r="K22" i="1"/>
  <c r="L22" i="1"/>
  <c r="G22" i="1"/>
  <c r="H22" i="1"/>
  <c r="Q22" i="1"/>
  <c r="R22" i="1"/>
  <c r="N22" i="1"/>
  <c r="C5" i="1"/>
  <c r="I5" i="1"/>
  <c r="U5" i="1"/>
  <c r="F5" i="1"/>
  <c r="J5" i="1"/>
  <c r="N5" i="1"/>
  <c r="R5" i="1"/>
  <c r="E5" i="1"/>
  <c r="M5" i="1"/>
  <c r="G5" i="1"/>
  <c r="K5" i="1"/>
  <c r="O5" i="1"/>
  <c r="S5" i="1"/>
  <c r="Q5" i="1"/>
  <c r="D5" i="1"/>
  <c r="H5" i="1"/>
  <c r="L5" i="1"/>
  <c r="P5" i="1"/>
  <c r="T5" i="1"/>
  <c r="Z93" i="34" l="1"/>
  <c r="W9" i="1" s="1"/>
  <c r="Z95" i="34"/>
  <c r="W11" i="1" s="1"/>
  <c r="V20" i="56"/>
  <c r="AA20" i="55"/>
  <c r="AA19" i="34"/>
  <c r="Z20" i="57"/>
  <c r="W4" i="56"/>
  <c r="W19" i="56"/>
  <c r="Y63" i="34"/>
  <c r="V8" i="1" s="1"/>
  <c r="V12" i="1" s="1"/>
  <c r="V13" i="1" s="1"/>
  <c r="S22" i="1"/>
  <c r="AR50" i="1"/>
  <c r="AR54" i="1" s="1"/>
  <c r="AR55" i="1" s="1"/>
  <c r="V50" i="1"/>
  <c r="V54" i="1" s="1"/>
  <c r="V55" i="1" s="1"/>
  <c r="Z53" i="55"/>
  <c r="Z52" i="34"/>
  <c r="Z4" i="34"/>
  <c r="AA4" i="55"/>
  <c r="AA5" i="55" s="1"/>
  <c r="AA63" i="55" s="1"/>
  <c r="AA40" i="55"/>
  <c r="AA40" i="34" s="1"/>
  <c r="AA49" i="55"/>
  <c r="AA49" i="34" s="1"/>
  <c r="AA46" i="55"/>
  <c r="AA46" i="34" s="1"/>
  <c r="AA58" i="55"/>
  <c r="AA58" i="34" s="1"/>
  <c r="AA43" i="55"/>
  <c r="AA43" i="34" s="1"/>
  <c r="AA55" i="55"/>
  <c r="AA55" i="34" s="1"/>
  <c r="AA52" i="55"/>
  <c r="AA61" i="55"/>
  <c r="AA61" i="34" s="1"/>
  <c r="B13" i="1"/>
  <c r="AA65" i="62"/>
  <c r="AA97" i="62"/>
  <c r="AA110" i="62"/>
  <c r="AA1" i="62"/>
  <c r="AA97" i="61"/>
  <c r="AA1" i="61"/>
  <c r="AA65" i="61"/>
  <c r="AA110" i="61"/>
  <c r="AA1" i="60"/>
  <c r="AA110" i="60"/>
  <c r="AA65" i="60"/>
  <c r="AA97" i="60"/>
  <c r="AA1" i="59"/>
  <c r="AA65" i="59"/>
  <c r="AA110" i="59"/>
  <c r="AA97" i="59"/>
  <c r="AA1" i="58"/>
  <c r="AA97" i="58"/>
  <c r="AA65" i="58"/>
  <c r="AA110" i="58"/>
  <c r="AA1" i="57"/>
  <c r="AA19" i="57" s="1"/>
  <c r="AA97" i="57"/>
  <c r="AA110" i="57"/>
  <c r="AA65" i="57"/>
  <c r="AN5" i="1"/>
  <c r="AO4" i="1"/>
  <c r="AA117" i="55"/>
  <c r="AA112" i="34"/>
  <c r="AA117" i="34" s="1"/>
  <c r="X16" i="1" s="1"/>
  <c r="X17" i="1" s="1"/>
  <c r="AA67" i="34"/>
  <c r="AA93" i="55"/>
  <c r="AB1" i="55"/>
  <c r="AB19" i="55" s="1"/>
  <c r="AB65" i="55"/>
  <c r="AB67" i="55" s="1"/>
  <c r="AB95" i="55" s="1"/>
  <c r="AB110" i="55"/>
  <c r="AB112" i="55" s="1"/>
  <c r="AB97" i="55"/>
  <c r="X1" i="56"/>
  <c r="X97" i="56"/>
  <c r="X110" i="56"/>
  <c r="X65" i="56"/>
  <c r="E96" i="1"/>
  <c r="E97" i="1" s="1"/>
  <c r="D96" i="1"/>
  <c r="D97" i="1" s="1"/>
  <c r="AA93" i="34" l="1"/>
  <c r="X9" i="1" s="1"/>
  <c r="AA95" i="34"/>
  <c r="X11" i="1" s="1"/>
  <c r="X4" i="56"/>
  <c r="X5" i="56" s="1"/>
  <c r="X63" i="56" s="1"/>
  <c r="X19" i="56"/>
  <c r="W5" i="56"/>
  <c r="W63" i="56" s="1"/>
  <c r="W20" i="56"/>
  <c r="AB19" i="34"/>
  <c r="AB20" i="55"/>
  <c r="AA20" i="57"/>
  <c r="Z63" i="34"/>
  <c r="W8" i="1" s="1"/>
  <c r="W12" i="1" s="1"/>
  <c r="W13" i="1" s="1"/>
  <c r="T22" i="1"/>
  <c r="AS50" i="1"/>
  <c r="AA53" i="55"/>
  <c r="AA52" i="34"/>
  <c r="AA4" i="34"/>
  <c r="AB4" i="55"/>
  <c r="AB5" i="55" s="1"/>
  <c r="AB63" i="55" s="1"/>
  <c r="AB61" i="55"/>
  <c r="AB61" i="34" s="1"/>
  <c r="AB43" i="55"/>
  <c r="AB43" i="34" s="1"/>
  <c r="AB55" i="55"/>
  <c r="AB55" i="34" s="1"/>
  <c r="AB49" i="55"/>
  <c r="AB49" i="34" s="1"/>
  <c r="AB52" i="55"/>
  <c r="AB46" i="55"/>
  <c r="AB46" i="34" s="1"/>
  <c r="AB58" i="55"/>
  <c r="AB58" i="34" s="1"/>
  <c r="AB40" i="55"/>
  <c r="AB40" i="34" s="1"/>
  <c r="AB110" i="62"/>
  <c r="AB97" i="62"/>
  <c r="AB1" i="62"/>
  <c r="AB65" i="62"/>
  <c r="AB1" i="61"/>
  <c r="AB97" i="61"/>
  <c r="AB65" i="61"/>
  <c r="AB110" i="61"/>
  <c r="AB1" i="60"/>
  <c r="AB97" i="60"/>
  <c r="AB65" i="60"/>
  <c r="AB110" i="60"/>
  <c r="AB110" i="59"/>
  <c r="AB65" i="59"/>
  <c r="AB1" i="59"/>
  <c r="AB97" i="59"/>
  <c r="AB110" i="58"/>
  <c r="AB97" i="58"/>
  <c r="AB1" i="58"/>
  <c r="AB65" i="58"/>
  <c r="AB97" i="57"/>
  <c r="AB110" i="57"/>
  <c r="AB1" i="57"/>
  <c r="AB19" i="57" s="1"/>
  <c r="AB65" i="57"/>
  <c r="AO5" i="1"/>
  <c r="AP4" i="1"/>
  <c r="AB67" i="34"/>
  <c r="AB93" i="55"/>
  <c r="AB112" i="34"/>
  <c r="AB117" i="34" s="1"/>
  <c r="Y16" i="1" s="1"/>
  <c r="Y17" i="1" s="1"/>
  <c r="AB117" i="55"/>
  <c r="AC1" i="55"/>
  <c r="AC19" i="55" s="1"/>
  <c r="AC65" i="55"/>
  <c r="AC67" i="55" s="1"/>
  <c r="AC95" i="55" s="1"/>
  <c r="AC97" i="55"/>
  <c r="AC110" i="55"/>
  <c r="AC112" i="55" s="1"/>
  <c r="Y1" i="56"/>
  <c r="Y65" i="56"/>
  <c r="Y97" i="56"/>
  <c r="Y110" i="56"/>
  <c r="C26" i="1"/>
  <c r="D101" i="1"/>
  <c r="C101" i="1"/>
  <c r="C40" i="1"/>
  <c r="D110" i="1"/>
  <c r="D111" i="1" s="1"/>
  <c r="E110" i="1"/>
  <c r="E111" i="1" s="1"/>
  <c r="D54" i="1"/>
  <c r="D55" i="1" s="1"/>
  <c r="E68" i="1"/>
  <c r="E69" i="1" s="1"/>
  <c r="D68" i="1"/>
  <c r="D69" i="1" s="1"/>
  <c r="E54" i="1"/>
  <c r="E55" i="1" s="1"/>
  <c r="C54" i="1"/>
  <c r="C68" i="1"/>
  <c r="C96" i="1"/>
  <c r="C110" i="1"/>
  <c r="E101" i="1"/>
  <c r="AB93" i="34" l="1"/>
  <c r="Y9" i="1" s="1"/>
  <c r="AB95" i="34"/>
  <c r="Y11" i="1" s="1"/>
  <c r="Y4" i="56"/>
  <c r="Y5" i="56" s="1"/>
  <c r="Y63" i="56" s="1"/>
  <c r="Y19" i="56"/>
  <c r="AC20" i="55"/>
  <c r="AC19" i="34"/>
  <c r="X20" i="56"/>
  <c r="AB20" i="57"/>
  <c r="AA63" i="34"/>
  <c r="X8" i="1" s="1"/>
  <c r="X12" i="1" s="1"/>
  <c r="X13" i="1" s="1"/>
  <c r="U22" i="1"/>
  <c r="AS54" i="1"/>
  <c r="AS55" i="1" s="1"/>
  <c r="AT50" i="1"/>
  <c r="AT54" i="1" s="1"/>
  <c r="AT55" i="1" s="1"/>
  <c r="AB53" i="55"/>
  <c r="AB52" i="34"/>
  <c r="AB4" i="34"/>
  <c r="AC4" i="55"/>
  <c r="AC4" i="34" s="1"/>
  <c r="AC43" i="55"/>
  <c r="AC43" i="34" s="1"/>
  <c r="AC55" i="55"/>
  <c r="AC55" i="34" s="1"/>
  <c r="AC46" i="55"/>
  <c r="AC46" i="34" s="1"/>
  <c r="AC61" i="55"/>
  <c r="AC61" i="34" s="1"/>
  <c r="AC58" i="55"/>
  <c r="AC58" i="34" s="1"/>
  <c r="AC40" i="55"/>
  <c r="AC40" i="34" s="1"/>
  <c r="AC49" i="55"/>
  <c r="AC49" i="34" s="1"/>
  <c r="AC52" i="55"/>
  <c r="C41" i="1"/>
  <c r="AC110" i="62"/>
  <c r="AC65" i="62"/>
  <c r="AC1" i="62"/>
  <c r="AC97" i="62"/>
  <c r="AC65" i="61"/>
  <c r="AC1" i="61"/>
  <c r="AC97" i="61"/>
  <c r="AC110" i="61"/>
  <c r="AC1" i="60"/>
  <c r="AC110" i="60"/>
  <c r="AC97" i="60"/>
  <c r="AC65" i="60"/>
  <c r="AC1" i="59"/>
  <c r="AC97" i="59"/>
  <c r="AC110" i="59"/>
  <c r="AC65" i="59"/>
  <c r="AC110" i="58"/>
  <c r="AC97" i="58"/>
  <c r="AC1" i="58"/>
  <c r="AC65" i="58"/>
  <c r="AC1" i="57"/>
  <c r="AC19" i="57" s="1"/>
  <c r="AC65" i="57"/>
  <c r="AC97" i="57"/>
  <c r="AC110" i="57"/>
  <c r="Z1" i="56"/>
  <c r="Z97" i="56"/>
  <c r="Z110" i="56"/>
  <c r="Z65" i="56"/>
  <c r="AP5" i="1"/>
  <c r="AQ4" i="1"/>
  <c r="AC117" i="55"/>
  <c r="AC112" i="34"/>
  <c r="AC117" i="34" s="1"/>
  <c r="Z16" i="1" s="1"/>
  <c r="Z17" i="1" s="1"/>
  <c r="AD1" i="55"/>
  <c r="AD19" i="55" s="1"/>
  <c r="AD65" i="55"/>
  <c r="AD67" i="55" s="1"/>
  <c r="AD95" i="55" s="1"/>
  <c r="AD97" i="55"/>
  <c r="AD110" i="55"/>
  <c r="AD112" i="55" s="1"/>
  <c r="AC67" i="34"/>
  <c r="AC93" i="55"/>
  <c r="O45" i="1"/>
  <c r="N45" i="1"/>
  <c r="U101" i="1"/>
  <c r="T101" i="1"/>
  <c r="O101" i="1"/>
  <c r="N101" i="1"/>
  <c r="Q101" i="1"/>
  <c r="P101" i="1"/>
  <c r="S101" i="1"/>
  <c r="R101" i="1"/>
  <c r="S45" i="1"/>
  <c r="P45" i="1"/>
  <c r="T45" i="1"/>
  <c r="U45" i="1"/>
  <c r="U87" i="1"/>
  <c r="D87" i="1"/>
  <c r="D82" i="1"/>
  <c r="D83" i="1" s="1"/>
  <c r="Q87" i="1"/>
  <c r="S87" i="1"/>
  <c r="E87" i="1"/>
  <c r="E82" i="1"/>
  <c r="E83" i="1" s="1"/>
  <c r="R87" i="1"/>
  <c r="P87" i="1"/>
  <c r="C87" i="1"/>
  <c r="O87" i="1"/>
  <c r="T87" i="1"/>
  <c r="N87" i="1"/>
  <c r="D17" i="1"/>
  <c r="E45" i="1"/>
  <c r="D45" i="1"/>
  <c r="C45" i="1"/>
  <c r="N59" i="1"/>
  <c r="D59" i="1"/>
  <c r="T59" i="1"/>
  <c r="S59" i="1"/>
  <c r="P59" i="1"/>
  <c r="Q59" i="1"/>
  <c r="U59" i="1"/>
  <c r="O59" i="1"/>
  <c r="E59" i="1"/>
  <c r="C59" i="1"/>
  <c r="R59" i="1"/>
  <c r="R73" i="1"/>
  <c r="Q73" i="1"/>
  <c r="D73" i="1"/>
  <c r="P73" i="1"/>
  <c r="O73" i="1"/>
  <c r="S73" i="1"/>
  <c r="U73" i="1"/>
  <c r="N73" i="1"/>
  <c r="C73" i="1"/>
  <c r="E73" i="1"/>
  <c r="T73" i="1"/>
  <c r="T115" i="1"/>
  <c r="D115" i="1"/>
  <c r="S115" i="1"/>
  <c r="E115" i="1"/>
  <c r="U115" i="1"/>
  <c r="P115" i="1"/>
  <c r="N115" i="1"/>
  <c r="R115" i="1"/>
  <c r="Q115" i="1"/>
  <c r="C115" i="1"/>
  <c r="O115" i="1"/>
  <c r="C55" i="1"/>
  <c r="C27" i="1"/>
  <c r="E40" i="1"/>
  <c r="E41" i="1" s="1"/>
  <c r="D40" i="1"/>
  <c r="C69" i="1"/>
  <c r="C97" i="1"/>
  <c r="C111" i="1"/>
  <c r="D31" i="1"/>
  <c r="AC93" i="34" l="1"/>
  <c r="Z9" i="1" s="1"/>
  <c r="AC95" i="34"/>
  <c r="Z11" i="1" s="1"/>
  <c r="AD20" i="55"/>
  <c r="AD19" i="34"/>
  <c r="Z4" i="56"/>
  <c r="Z5" i="56" s="1"/>
  <c r="Z63" i="56" s="1"/>
  <c r="Z19" i="56"/>
  <c r="Y20" i="56"/>
  <c r="AC20" i="57"/>
  <c r="AB63" i="34"/>
  <c r="Y8" i="1" s="1"/>
  <c r="Y12" i="1" s="1"/>
  <c r="Y13" i="1" s="1"/>
  <c r="V22" i="1"/>
  <c r="AU50" i="1"/>
  <c r="AU54" i="1" s="1"/>
  <c r="AU55" i="1" s="1"/>
  <c r="AC53" i="55"/>
  <c r="AC52" i="34"/>
  <c r="AC63" i="34" s="1"/>
  <c r="Z8" i="1" s="1"/>
  <c r="AC5" i="55"/>
  <c r="AC63" i="55" s="1"/>
  <c r="AD4" i="55"/>
  <c r="AD5" i="55" s="1"/>
  <c r="AD63" i="55" s="1"/>
  <c r="AD52" i="55"/>
  <c r="AD49" i="55"/>
  <c r="AD49" i="34" s="1"/>
  <c r="AD46" i="55"/>
  <c r="AD46" i="34" s="1"/>
  <c r="AD43" i="55"/>
  <c r="AD43" i="34" s="1"/>
  <c r="AD40" i="55"/>
  <c r="AD40" i="34" s="1"/>
  <c r="AD61" i="55"/>
  <c r="AD61" i="34" s="1"/>
  <c r="AD58" i="55"/>
  <c r="AD58" i="34" s="1"/>
  <c r="AD55" i="55"/>
  <c r="AD55" i="34" s="1"/>
  <c r="AD1" i="62"/>
  <c r="AD65" i="62"/>
  <c r="AD97" i="62"/>
  <c r="AD110" i="62"/>
  <c r="AD65" i="61"/>
  <c r="AD1" i="61"/>
  <c r="AD110" i="61"/>
  <c r="AD97" i="61"/>
  <c r="AD1" i="60"/>
  <c r="AD65" i="60"/>
  <c r="AD110" i="60"/>
  <c r="AD97" i="60"/>
  <c r="AD1" i="59"/>
  <c r="AD97" i="59"/>
  <c r="AD65" i="59"/>
  <c r="AD110" i="59"/>
  <c r="AD97" i="58"/>
  <c r="AD1" i="58"/>
  <c r="AD65" i="58"/>
  <c r="AD110" i="58"/>
  <c r="AD65" i="57"/>
  <c r="AD110" i="57"/>
  <c r="AD97" i="57"/>
  <c r="AD1" i="57"/>
  <c r="AD19" i="57" s="1"/>
  <c r="AA1" i="56"/>
  <c r="AA97" i="56"/>
  <c r="AA110" i="56"/>
  <c r="AA65" i="56"/>
  <c r="AQ5" i="1"/>
  <c r="AR4" i="1"/>
  <c r="AD67" i="34"/>
  <c r="AD93" i="55"/>
  <c r="AE1" i="55"/>
  <c r="AE19" i="55" s="1"/>
  <c r="AE65" i="55"/>
  <c r="AE67" i="55" s="1"/>
  <c r="AE95" i="55" s="1"/>
  <c r="AE97" i="55"/>
  <c r="AE110" i="55"/>
  <c r="AE112" i="55" s="1"/>
  <c r="AD117" i="55"/>
  <c r="AD112" i="34"/>
  <c r="AD117" i="34" s="1"/>
  <c r="AA16" i="1" s="1"/>
  <c r="AA17" i="1" s="1"/>
  <c r="F68" i="1"/>
  <c r="F82" i="1"/>
  <c r="F83" i="1" s="1"/>
  <c r="F54" i="1"/>
  <c r="G40" i="1"/>
  <c r="G41" i="1" s="1"/>
  <c r="I45" i="1"/>
  <c r="K45" i="1"/>
  <c r="J59" i="1"/>
  <c r="F101" i="1"/>
  <c r="H45" i="1"/>
  <c r="I115" i="1"/>
  <c r="K101" i="1"/>
  <c r="F115" i="1"/>
  <c r="J101" i="1"/>
  <c r="G115" i="1"/>
  <c r="G45" i="1"/>
  <c r="M115" i="1"/>
  <c r="L115" i="1"/>
  <c r="F59" i="1"/>
  <c r="G59" i="1"/>
  <c r="J115" i="1"/>
  <c r="G101" i="1"/>
  <c r="M45" i="1"/>
  <c r="L45" i="1"/>
  <c r="J45" i="1"/>
  <c r="I101" i="1"/>
  <c r="I59" i="1"/>
  <c r="F45" i="1"/>
  <c r="M59" i="1"/>
  <c r="L59" i="1"/>
  <c r="H115" i="1"/>
  <c r="M101" i="1"/>
  <c r="L101" i="1"/>
  <c r="H59" i="1"/>
  <c r="K59" i="1"/>
  <c r="H101" i="1"/>
  <c r="K115" i="1"/>
  <c r="G87" i="1"/>
  <c r="H87" i="1"/>
  <c r="M87" i="1"/>
  <c r="L87" i="1"/>
  <c r="J87" i="1"/>
  <c r="I87" i="1"/>
  <c r="F87" i="1"/>
  <c r="K87" i="1"/>
  <c r="K73" i="1"/>
  <c r="M73" i="1"/>
  <c r="L73" i="1"/>
  <c r="J73" i="1"/>
  <c r="G73" i="1"/>
  <c r="I73" i="1"/>
  <c r="F73" i="1"/>
  <c r="H73" i="1"/>
  <c r="R45" i="1"/>
  <c r="Q45" i="1"/>
  <c r="F96" i="1"/>
  <c r="F110" i="1"/>
  <c r="F40" i="1"/>
  <c r="F41" i="1" s="1"/>
  <c r="C82" i="1"/>
  <c r="D41" i="1"/>
  <c r="Z12" i="1" l="1"/>
  <c r="Z13" i="1" s="1"/>
  <c r="AD93" i="34"/>
  <c r="AA9" i="1" s="1"/>
  <c r="AD95" i="34"/>
  <c r="AA11" i="1" s="1"/>
  <c r="W22" i="1"/>
  <c r="W26" i="1" s="1"/>
  <c r="W27" i="1" s="1"/>
  <c r="Z20" i="56"/>
  <c r="AE19" i="34"/>
  <c r="AE20" i="55"/>
  <c r="AA4" i="56"/>
  <c r="X22" i="1" s="1"/>
  <c r="X26" i="1" s="1"/>
  <c r="X27" i="1" s="1"/>
  <c r="AA19" i="56"/>
  <c r="AD20" i="57"/>
  <c r="V26" i="1"/>
  <c r="V27" i="1" s="1"/>
  <c r="AD4" i="34"/>
  <c r="AV50" i="1"/>
  <c r="AD53" i="55"/>
  <c r="AD52" i="34"/>
  <c r="AE4" i="55"/>
  <c r="AE4" i="34" s="1"/>
  <c r="AE43" i="55"/>
  <c r="AE43" i="34" s="1"/>
  <c r="AE52" i="55"/>
  <c r="AE40" i="55"/>
  <c r="AE40" i="34" s="1"/>
  <c r="AE49" i="55"/>
  <c r="AE49" i="34" s="1"/>
  <c r="AE61" i="55"/>
  <c r="AE61" i="34" s="1"/>
  <c r="AE58" i="55"/>
  <c r="AE58" i="34" s="1"/>
  <c r="AE46" i="55"/>
  <c r="AE46" i="34" s="1"/>
  <c r="AE55" i="55"/>
  <c r="AE55" i="34" s="1"/>
  <c r="AZ59" i="1"/>
  <c r="AZ45" i="1"/>
  <c r="F97" i="1"/>
  <c r="F55" i="1"/>
  <c r="F69" i="1"/>
  <c r="F111" i="1"/>
  <c r="AE65" i="62"/>
  <c r="AE1" i="62"/>
  <c r="AE97" i="62"/>
  <c r="AE110" i="62"/>
  <c r="AE97" i="61"/>
  <c r="AE1" i="61"/>
  <c r="AE65" i="61"/>
  <c r="AE110" i="61"/>
  <c r="AE1" i="60"/>
  <c r="AE97" i="60"/>
  <c r="AE65" i="60"/>
  <c r="AE110" i="60"/>
  <c r="AE1" i="59"/>
  <c r="AE110" i="59"/>
  <c r="AE97" i="59"/>
  <c r="AE65" i="59"/>
  <c r="AE110" i="58"/>
  <c r="AE97" i="58"/>
  <c r="AE65" i="58"/>
  <c r="AE1" i="58"/>
  <c r="AE1" i="57"/>
  <c r="AE19" i="57" s="1"/>
  <c r="AE65" i="57"/>
  <c r="AE110" i="57"/>
  <c r="AE97" i="57"/>
  <c r="AB1" i="56"/>
  <c r="AB97" i="56"/>
  <c r="AB110" i="56"/>
  <c r="AB65" i="56"/>
  <c r="AR5" i="1"/>
  <c r="AS4" i="1"/>
  <c r="AE67" i="34"/>
  <c r="AE93" i="55"/>
  <c r="AE112" i="34"/>
  <c r="AE117" i="34" s="1"/>
  <c r="AB16" i="1" s="1"/>
  <c r="AB17" i="1" s="1"/>
  <c r="AE117" i="55"/>
  <c r="AF65" i="55"/>
  <c r="AF67" i="55" s="1"/>
  <c r="AF95" i="55" s="1"/>
  <c r="AF1" i="55"/>
  <c r="AF19" i="55" s="1"/>
  <c r="AF97" i="55"/>
  <c r="AF110" i="55"/>
  <c r="AF112" i="55" s="1"/>
  <c r="G54" i="1"/>
  <c r="G55" i="1" s="1"/>
  <c r="G82" i="1"/>
  <c r="G83" i="1" s="1"/>
  <c r="G68" i="1"/>
  <c r="G69" i="1" s="1"/>
  <c r="B60" i="1"/>
  <c r="B46" i="1"/>
  <c r="G96" i="1"/>
  <c r="G97" i="1" s="1"/>
  <c r="G110" i="1"/>
  <c r="G111" i="1" s="1"/>
  <c r="C83" i="1"/>
  <c r="F12" i="1"/>
  <c r="F13" i="1" s="1"/>
  <c r="AA5" i="56" l="1"/>
  <c r="AA63" i="56" s="1"/>
  <c r="AE93" i="34"/>
  <c r="AB9" i="1" s="1"/>
  <c r="AE95" i="34"/>
  <c r="AB11" i="1" s="1"/>
  <c r="AA20" i="56"/>
  <c r="AE20" i="57"/>
  <c r="AF19" i="34"/>
  <c r="AF20" i="55"/>
  <c r="AB4" i="56"/>
  <c r="AB5" i="56" s="1"/>
  <c r="AB63" i="56" s="1"/>
  <c r="AB19" i="56"/>
  <c r="AD63" i="34"/>
  <c r="AA8" i="1" s="1"/>
  <c r="AA12" i="1" s="1"/>
  <c r="AA13" i="1" s="1"/>
  <c r="AV54" i="1"/>
  <c r="AV55" i="1" s="1"/>
  <c r="AW50" i="1"/>
  <c r="AW54" i="1" s="1"/>
  <c r="AW55" i="1" s="1"/>
  <c r="AE53" i="55"/>
  <c r="AE52" i="34"/>
  <c r="AE63" i="34" s="1"/>
  <c r="AB8" i="1" s="1"/>
  <c r="AE5" i="55"/>
  <c r="AE63" i="55" s="1"/>
  <c r="AF4" i="55"/>
  <c r="AF5" i="55" s="1"/>
  <c r="AF63" i="55" s="1"/>
  <c r="AF52" i="55"/>
  <c r="AF43" i="55"/>
  <c r="AF43" i="34" s="1"/>
  <c r="AF46" i="55"/>
  <c r="AF46" i="34" s="1"/>
  <c r="AF40" i="55"/>
  <c r="AF40" i="34" s="1"/>
  <c r="AF49" i="55"/>
  <c r="AF49" i="34" s="1"/>
  <c r="AF58" i="55"/>
  <c r="AF58" i="34" s="1"/>
  <c r="AF55" i="55"/>
  <c r="AF55" i="34" s="1"/>
  <c r="AF61" i="55"/>
  <c r="AF61" i="34" s="1"/>
  <c r="AF1" i="62"/>
  <c r="AF65" i="62"/>
  <c r="AF97" i="62"/>
  <c r="AF110" i="62"/>
  <c r="AF1" i="61"/>
  <c r="AF65" i="61"/>
  <c r="AF97" i="61"/>
  <c r="AF110" i="61"/>
  <c r="AF65" i="60"/>
  <c r="AF97" i="60"/>
  <c r="AF1" i="60"/>
  <c r="AF110" i="60"/>
  <c r="AF1" i="59"/>
  <c r="AF110" i="59"/>
  <c r="AF97" i="59"/>
  <c r="AF65" i="59"/>
  <c r="AF65" i="58"/>
  <c r="AF110" i="58"/>
  <c r="AF97" i="58"/>
  <c r="AF1" i="58"/>
  <c r="AF1" i="57"/>
  <c r="AF19" i="57" s="1"/>
  <c r="AF65" i="57"/>
  <c r="AF110" i="57"/>
  <c r="AF97" i="57"/>
  <c r="AC110" i="56"/>
  <c r="AC97" i="56"/>
  <c r="AC1" i="56"/>
  <c r="AC65" i="56"/>
  <c r="AS5" i="1"/>
  <c r="AT4" i="1"/>
  <c r="AF67" i="34"/>
  <c r="AF93" i="55"/>
  <c r="AF117" i="55"/>
  <c r="AF112" i="34"/>
  <c r="AF117" i="34" s="1"/>
  <c r="AC16" i="1" s="1"/>
  <c r="AC17" i="1" s="1"/>
  <c r="AG1" i="55"/>
  <c r="AG19" i="55" s="1"/>
  <c r="AG65" i="55"/>
  <c r="AG67" i="55" s="1"/>
  <c r="AG95" i="55" s="1"/>
  <c r="AG110" i="55"/>
  <c r="AG112" i="55" s="1"/>
  <c r="AG97" i="55"/>
  <c r="H82" i="1"/>
  <c r="H83" i="1" s="1"/>
  <c r="H68" i="1"/>
  <c r="H69" i="1" s="1"/>
  <c r="H54" i="1"/>
  <c r="H55" i="1" s="1"/>
  <c r="H96" i="1"/>
  <c r="H97" i="1" s="1"/>
  <c r="H110" i="1"/>
  <c r="H111" i="1" s="1"/>
  <c r="H40" i="1"/>
  <c r="G12" i="1"/>
  <c r="AB12" i="1" l="1"/>
  <c r="AB13" i="1" s="1"/>
  <c r="AF93" i="34"/>
  <c r="AC9" i="1" s="1"/>
  <c r="AF95" i="34"/>
  <c r="AC11" i="1" s="1"/>
  <c r="AB20" i="56"/>
  <c r="AF20" i="57"/>
  <c r="Y22" i="1"/>
  <c r="Y26" i="1" s="1"/>
  <c r="Y27" i="1" s="1"/>
  <c r="AG20" i="55"/>
  <c r="AG19" i="34"/>
  <c r="AC4" i="56"/>
  <c r="AC5" i="56" s="1"/>
  <c r="AC63" i="56" s="1"/>
  <c r="AC19" i="56"/>
  <c r="AY50" i="1"/>
  <c r="AY54" i="1" s="1"/>
  <c r="AY55" i="1" s="1"/>
  <c r="AX50" i="1"/>
  <c r="AX54" i="1" s="1"/>
  <c r="AX55" i="1" s="1"/>
  <c r="AF53" i="55"/>
  <c r="AF52" i="34"/>
  <c r="AF4" i="34"/>
  <c r="AG4" i="55"/>
  <c r="AG4" i="34" s="1"/>
  <c r="AG55" i="55"/>
  <c r="AG55" i="34" s="1"/>
  <c r="AG49" i="55"/>
  <c r="AG49" i="34" s="1"/>
  <c r="AG43" i="55"/>
  <c r="AG43" i="34" s="1"/>
  <c r="AG58" i="55"/>
  <c r="AG58" i="34" s="1"/>
  <c r="AG61" i="55"/>
  <c r="AG61" i="34" s="1"/>
  <c r="AG46" i="55"/>
  <c r="AG46" i="34" s="1"/>
  <c r="AG52" i="55"/>
  <c r="AG40" i="55"/>
  <c r="AG40" i="34" s="1"/>
  <c r="AG65" i="62"/>
  <c r="AG97" i="62"/>
  <c r="AG1" i="62"/>
  <c r="AG110" i="62"/>
  <c r="AG65" i="61"/>
  <c r="AG1" i="61"/>
  <c r="AG110" i="61"/>
  <c r="AG97" i="61"/>
  <c r="AG1" i="60"/>
  <c r="AG65" i="60"/>
  <c r="AG97" i="60"/>
  <c r="AG110" i="60"/>
  <c r="AG1" i="59"/>
  <c r="AG65" i="59"/>
  <c r="AG110" i="59"/>
  <c r="AG97" i="59"/>
  <c r="AG97" i="58"/>
  <c r="AG65" i="58"/>
  <c r="AG110" i="58"/>
  <c r="AG1" i="58"/>
  <c r="AG1" i="57"/>
  <c r="AG19" i="57" s="1"/>
  <c r="AG65" i="57"/>
  <c r="AG110" i="57"/>
  <c r="AG97" i="57"/>
  <c r="AD110" i="56"/>
  <c r="AD97" i="56"/>
  <c r="AD1" i="56"/>
  <c r="AD65" i="56"/>
  <c r="AT5" i="1"/>
  <c r="AU4" i="1"/>
  <c r="AG112" i="34"/>
  <c r="AG117" i="34" s="1"/>
  <c r="AD16" i="1" s="1"/>
  <c r="AD17" i="1" s="1"/>
  <c r="AG117" i="55"/>
  <c r="AH110" i="55"/>
  <c r="AH112" i="55" s="1"/>
  <c r="AH1" i="55"/>
  <c r="AH19" i="55" s="1"/>
  <c r="AH65" i="55"/>
  <c r="AH67" i="55" s="1"/>
  <c r="AH95" i="55" s="1"/>
  <c r="AH97" i="55"/>
  <c r="AG67" i="34"/>
  <c r="AG93" i="55"/>
  <c r="I68" i="1"/>
  <c r="I69" i="1" s="1"/>
  <c r="I82" i="1"/>
  <c r="I83" i="1" s="1"/>
  <c r="I110" i="1"/>
  <c r="I111" i="1" s="1"/>
  <c r="I96" i="1"/>
  <c r="I97" i="1" s="1"/>
  <c r="I54" i="1"/>
  <c r="I55" i="1" s="1"/>
  <c r="I40" i="1"/>
  <c r="I41" i="1" s="1"/>
  <c r="H41" i="1"/>
  <c r="H12" i="1"/>
  <c r="G13" i="1"/>
  <c r="AG93" i="34" l="1"/>
  <c r="AD9" i="1" s="1"/>
  <c r="AG95" i="34"/>
  <c r="AD11" i="1" s="1"/>
  <c r="Z22" i="1"/>
  <c r="Z26" i="1" s="1"/>
  <c r="Z27" i="1" s="1"/>
  <c r="AG20" i="57"/>
  <c r="AD4" i="56"/>
  <c r="AD5" i="56" s="1"/>
  <c r="AD63" i="56" s="1"/>
  <c r="AD19" i="56"/>
  <c r="AH20" i="55"/>
  <c r="AH19" i="34"/>
  <c r="AC20" i="56"/>
  <c r="AF63" i="34"/>
  <c r="AC8" i="1" s="1"/>
  <c r="AC12" i="1" s="1"/>
  <c r="AC13" i="1" s="1"/>
  <c r="AZ50" i="1"/>
  <c r="AA22" i="1"/>
  <c r="AA26" i="1" s="1"/>
  <c r="AA27" i="1" s="1"/>
  <c r="AG53" i="55"/>
  <c r="AG52" i="34"/>
  <c r="AG63" i="34" s="1"/>
  <c r="AD8" i="1" s="1"/>
  <c r="AG5" i="55"/>
  <c r="AG63" i="55" s="1"/>
  <c r="AH4" i="55"/>
  <c r="AH5" i="55" s="1"/>
  <c r="AH63" i="55" s="1"/>
  <c r="AH52" i="55"/>
  <c r="AH49" i="55"/>
  <c r="AH49" i="34" s="1"/>
  <c r="AH61" i="55"/>
  <c r="AH61" i="34" s="1"/>
  <c r="AH40" i="55"/>
  <c r="AH40" i="34" s="1"/>
  <c r="AH46" i="55"/>
  <c r="AH46" i="34" s="1"/>
  <c r="AH58" i="55"/>
  <c r="AH58" i="34" s="1"/>
  <c r="AH43" i="55"/>
  <c r="AH43" i="34" s="1"/>
  <c r="AH55" i="55"/>
  <c r="AH55" i="34" s="1"/>
  <c r="AH1" i="62"/>
  <c r="AH97" i="62"/>
  <c r="AH110" i="62"/>
  <c r="AH65" i="62"/>
  <c r="AH1" i="61"/>
  <c r="AH65" i="61"/>
  <c r="AH97" i="61"/>
  <c r="AH110" i="61"/>
  <c r="AH1" i="60"/>
  <c r="AH65" i="60"/>
  <c r="AH97" i="60"/>
  <c r="AH110" i="60"/>
  <c r="AH1" i="59"/>
  <c r="AH97" i="59"/>
  <c r="AH65" i="59"/>
  <c r="AH110" i="59"/>
  <c r="AH1" i="58"/>
  <c r="AH65" i="58"/>
  <c r="AH110" i="58"/>
  <c r="AH97" i="58"/>
  <c r="AH1" i="57"/>
  <c r="AH19" i="57" s="1"/>
  <c r="AH65" i="57"/>
  <c r="AH110" i="57"/>
  <c r="AH97" i="57"/>
  <c r="AE110" i="56"/>
  <c r="AE97" i="56"/>
  <c r="AE1" i="56"/>
  <c r="AE65" i="56"/>
  <c r="AU5" i="1"/>
  <c r="AV4" i="1"/>
  <c r="AH93" i="55"/>
  <c r="AH67" i="34"/>
  <c r="AI97" i="55"/>
  <c r="AI110" i="55"/>
  <c r="AI112" i="55" s="1"/>
  <c r="AI1" i="55"/>
  <c r="AI19" i="55" s="1"/>
  <c r="AI65" i="55"/>
  <c r="AI67" i="55" s="1"/>
  <c r="AI95" i="55" s="1"/>
  <c r="AH117" i="55"/>
  <c r="AH112" i="34"/>
  <c r="AH117" i="34" s="1"/>
  <c r="AE16" i="1" s="1"/>
  <c r="AE17" i="1" s="1"/>
  <c r="J68" i="1"/>
  <c r="J69" i="1" s="1"/>
  <c r="J82" i="1"/>
  <c r="J83" i="1" s="1"/>
  <c r="J54" i="1"/>
  <c r="J55" i="1" s="1"/>
  <c r="J96" i="1"/>
  <c r="J97" i="1" s="1"/>
  <c r="J110" i="1"/>
  <c r="J111" i="1" s="1"/>
  <c r="J40" i="1"/>
  <c r="I12" i="1"/>
  <c r="H13" i="1"/>
  <c r="AD12" i="1" l="1"/>
  <c r="AD13" i="1" s="1"/>
  <c r="AH93" i="34"/>
  <c r="AE9" i="1" s="1"/>
  <c r="AH95" i="34"/>
  <c r="AE11" i="1" s="1"/>
  <c r="AH20" i="57"/>
  <c r="AD20" i="56"/>
  <c r="AI19" i="34"/>
  <c r="AI20" i="55"/>
  <c r="AE4" i="56"/>
  <c r="AE5" i="56" s="1"/>
  <c r="AE63" i="56" s="1"/>
  <c r="AE19" i="56"/>
  <c r="AH53" i="55"/>
  <c r="AH52" i="34"/>
  <c r="AH4" i="34"/>
  <c r="AI4" i="55"/>
  <c r="AI5" i="55" s="1"/>
  <c r="AI63" i="55" s="1"/>
  <c r="AI49" i="55"/>
  <c r="AI49" i="34" s="1"/>
  <c r="AI61" i="55"/>
  <c r="AI61" i="34" s="1"/>
  <c r="AI46" i="55"/>
  <c r="AI46" i="34" s="1"/>
  <c r="AI58" i="55"/>
  <c r="AI58" i="34" s="1"/>
  <c r="AI43" i="55"/>
  <c r="AI43" i="34" s="1"/>
  <c r="AI55" i="55"/>
  <c r="AI55" i="34" s="1"/>
  <c r="AI40" i="55"/>
  <c r="AI40" i="34" s="1"/>
  <c r="AI52" i="55"/>
  <c r="AI65" i="62"/>
  <c r="AI1" i="62"/>
  <c r="AI97" i="62"/>
  <c r="AI110" i="62"/>
  <c r="AI1" i="61"/>
  <c r="AI65" i="61"/>
  <c r="AI97" i="61"/>
  <c r="AI110" i="61"/>
  <c r="AI1" i="60"/>
  <c r="AI65" i="60"/>
  <c r="AI97" i="60"/>
  <c r="AI110" i="60"/>
  <c r="AI1" i="59"/>
  <c r="AI65" i="59"/>
  <c r="AI110" i="59"/>
  <c r="AI97" i="59"/>
  <c r="AI1" i="58"/>
  <c r="AI110" i="58"/>
  <c r="AI97" i="58"/>
  <c r="AI65" i="58"/>
  <c r="AI97" i="57"/>
  <c r="AI1" i="57"/>
  <c r="AI19" i="57" s="1"/>
  <c r="AI110" i="57"/>
  <c r="AI65" i="57"/>
  <c r="AF110" i="56"/>
  <c r="AF97" i="56"/>
  <c r="AF1" i="56"/>
  <c r="AF65" i="56"/>
  <c r="AV5" i="1"/>
  <c r="AW4" i="1"/>
  <c r="AI117" i="55"/>
  <c r="AI112" i="34"/>
  <c r="AI117" i="34" s="1"/>
  <c r="AF16" i="1" s="1"/>
  <c r="AF17" i="1" s="1"/>
  <c r="AI93" i="55"/>
  <c r="AI67" i="34"/>
  <c r="AJ1" i="55"/>
  <c r="AJ19" i="55" s="1"/>
  <c r="AJ65" i="55"/>
  <c r="AJ67" i="55" s="1"/>
  <c r="AJ95" i="55" s="1"/>
  <c r="AJ97" i="55"/>
  <c r="AJ110" i="55"/>
  <c r="AJ112" i="55" s="1"/>
  <c r="K82" i="1"/>
  <c r="K83" i="1" s="1"/>
  <c r="K68" i="1"/>
  <c r="K69" i="1" s="1"/>
  <c r="K54" i="1"/>
  <c r="K55" i="1" s="1"/>
  <c r="K96" i="1"/>
  <c r="K97" i="1" s="1"/>
  <c r="K110" i="1"/>
  <c r="K111" i="1" s="1"/>
  <c r="K40" i="1"/>
  <c r="K41" i="1" s="1"/>
  <c r="J41" i="1"/>
  <c r="I13" i="1"/>
  <c r="AI93" i="34" l="1"/>
  <c r="AF9" i="1" s="1"/>
  <c r="AI95" i="34"/>
  <c r="AF11" i="1" s="1"/>
  <c r="AE20" i="56"/>
  <c r="AI20" i="57"/>
  <c r="AB22" i="1"/>
  <c r="AB26" i="1" s="1"/>
  <c r="AB27" i="1" s="1"/>
  <c r="AJ20" i="55"/>
  <c r="AJ19" i="34"/>
  <c r="AF4" i="56"/>
  <c r="AF5" i="56" s="1"/>
  <c r="AF63" i="56" s="1"/>
  <c r="AF19" i="56"/>
  <c r="AH63" i="34"/>
  <c r="AE8" i="1" s="1"/>
  <c r="AE12" i="1" s="1"/>
  <c r="AE13" i="1" s="1"/>
  <c r="AI53" i="55"/>
  <c r="AI52" i="34"/>
  <c r="AI4" i="34"/>
  <c r="AJ4" i="55"/>
  <c r="AJ5" i="55" s="1"/>
  <c r="AJ63" i="55" s="1"/>
  <c r="AJ49" i="55"/>
  <c r="AJ49" i="34" s="1"/>
  <c r="AJ46" i="55"/>
  <c r="AJ46" i="34" s="1"/>
  <c r="AJ43" i="55"/>
  <c r="AJ43" i="34" s="1"/>
  <c r="AJ40" i="55"/>
  <c r="AJ40" i="34" s="1"/>
  <c r="AJ58" i="55"/>
  <c r="AJ58" i="34" s="1"/>
  <c r="AJ61" i="55"/>
  <c r="AJ61" i="34" s="1"/>
  <c r="AJ52" i="55"/>
  <c r="AJ55" i="55"/>
  <c r="AJ55" i="34" s="1"/>
  <c r="AJ97" i="62"/>
  <c r="AJ65" i="62"/>
  <c r="AJ1" i="62"/>
  <c r="AJ110" i="62"/>
  <c r="AJ1" i="61"/>
  <c r="AJ65" i="61"/>
  <c r="AJ110" i="61"/>
  <c r="AJ97" i="61"/>
  <c r="AJ1" i="60"/>
  <c r="AJ65" i="60"/>
  <c r="AJ97" i="60"/>
  <c r="AJ110" i="60"/>
  <c r="AJ1" i="59"/>
  <c r="AJ65" i="59"/>
  <c r="AJ110" i="59"/>
  <c r="AJ97" i="59"/>
  <c r="AJ97" i="58"/>
  <c r="AJ1" i="58"/>
  <c r="AJ65" i="58"/>
  <c r="AJ110" i="58"/>
  <c r="AJ97" i="57"/>
  <c r="AJ110" i="57"/>
  <c r="AJ1" i="57"/>
  <c r="AJ19" i="57" s="1"/>
  <c r="AJ65" i="57"/>
  <c r="AG110" i="56"/>
  <c r="AG97" i="56"/>
  <c r="AG1" i="56"/>
  <c r="AG65" i="56"/>
  <c r="AW5" i="1"/>
  <c r="AX4" i="1"/>
  <c r="AJ67" i="34"/>
  <c r="AJ93" i="55"/>
  <c r="AK1" i="55"/>
  <c r="AK19" i="55" s="1"/>
  <c r="AK110" i="55"/>
  <c r="AK112" i="55" s="1"/>
  <c r="AK97" i="55"/>
  <c r="AK65" i="55"/>
  <c r="AK67" i="55" s="1"/>
  <c r="AK95" i="55" s="1"/>
  <c r="AJ112" i="34"/>
  <c r="AJ117" i="34" s="1"/>
  <c r="AG16" i="1" s="1"/>
  <c r="AG17" i="1" s="1"/>
  <c r="AJ117" i="55"/>
  <c r="L68" i="1"/>
  <c r="L69" i="1" s="1"/>
  <c r="L82" i="1"/>
  <c r="L83" i="1" s="1"/>
  <c r="L54" i="1"/>
  <c r="L55" i="1" s="1"/>
  <c r="L96" i="1"/>
  <c r="L97" i="1" s="1"/>
  <c r="L110" i="1"/>
  <c r="L111" i="1" s="1"/>
  <c r="L40" i="1"/>
  <c r="L41" i="1" s="1"/>
  <c r="K12" i="1"/>
  <c r="K13" i="1" s="1"/>
  <c r="J12" i="1"/>
  <c r="AJ93" i="34" l="1"/>
  <c r="AG9" i="1" s="1"/>
  <c r="AJ95" i="34"/>
  <c r="AG11" i="1" s="1"/>
  <c r="AJ20" i="57"/>
  <c r="AC22" i="1"/>
  <c r="AC26" i="1" s="1"/>
  <c r="AC27" i="1" s="1"/>
  <c r="AG4" i="56"/>
  <c r="AG5" i="56" s="1"/>
  <c r="AG63" i="56" s="1"/>
  <c r="AG19" i="56"/>
  <c r="AK19" i="34"/>
  <c r="AK20" i="55"/>
  <c r="AF20" i="56"/>
  <c r="AI63" i="34"/>
  <c r="AF8" i="1" s="1"/>
  <c r="AF12" i="1" s="1"/>
  <c r="AF13" i="1" s="1"/>
  <c r="AD22" i="1"/>
  <c r="AD26" i="1" s="1"/>
  <c r="AD27" i="1" s="1"/>
  <c r="AJ53" i="55"/>
  <c r="AJ52" i="34"/>
  <c r="AJ4" i="34"/>
  <c r="AK4" i="55"/>
  <c r="AK5" i="55" s="1"/>
  <c r="AK63" i="55" s="1"/>
  <c r="AK55" i="55"/>
  <c r="AK55" i="34" s="1"/>
  <c r="AK49" i="55"/>
  <c r="AK49" i="34" s="1"/>
  <c r="AK43" i="55"/>
  <c r="AK43" i="34" s="1"/>
  <c r="AK40" i="55"/>
  <c r="AK40" i="34" s="1"/>
  <c r="AK46" i="55"/>
  <c r="AK46" i="34" s="1"/>
  <c r="AK52" i="55"/>
  <c r="AK58" i="55"/>
  <c r="AK58" i="34" s="1"/>
  <c r="AK61" i="55"/>
  <c r="AK61" i="34" s="1"/>
  <c r="AK1" i="62"/>
  <c r="AK110" i="62"/>
  <c r="AK65" i="62"/>
  <c r="AK97" i="62"/>
  <c r="AK65" i="61"/>
  <c r="AK1" i="61"/>
  <c r="AK110" i="61"/>
  <c r="AK97" i="61"/>
  <c r="AK1" i="60"/>
  <c r="AK110" i="60"/>
  <c r="AK65" i="60"/>
  <c r="AK97" i="60"/>
  <c r="AK1" i="59"/>
  <c r="AK97" i="59"/>
  <c r="AK65" i="59"/>
  <c r="AK110" i="59"/>
  <c r="AK110" i="58"/>
  <c r="AK97" i="58"/>
  <c r="AK1" i="58"/>
  <c r="AK65" i="58"/>
  <c r="AK110" i="57"/>
  <c r="AK97" i="57"/>
  <c r="AK1" i="57"/>
  <c r="AK19" i="57" s="1"/>
  <c r="AK65" i="57"/>
  <c r="AH65" i="56"/>
  <c r="AH110" i="56"/>
  <c r="AH97" i="56"/>
  <c r="AH1" i="56"/>
  <c r="AX5" i="1"/>
  <c r="AY4" i="1"/>
  <c r="AK117" i="55"/>
  <c r="AK112" i="34"/>
  <c r="AK117" i="34" s="1"/>
  <c r="AH16" i="1" s="1"/>
  <c r="AH17" i="1" s="1"/>
  <c r="AK93" i="55"/>
  <c r="AK67" i="34"/>
  <c r="AL97" i="55"/>
  <c r="AL1" i="55"/>
  <c r="AL19" i="55" s="1"/>
  <c r="AL65" i="55"/>
  <c r="AL67" i="55" s="1"/>
  <c r="AL95" i="55" s="1"/>
  <c r="AL110" i="55"/>
  <c r="AL112" i="55" s="1"/>
  <c r="M54" i="1"/>
  <c r="M55" i="1" s="1"/>
  <c r="M82" i="1"/>
  <c r="M83" i="1" s="1"/>
  <c r="M68" i="1"/>
  <c r="M69" i="1" s="1"/>
  <c r="M96" i="1"/>
  <c r="M97" i="1" s="1"/>
  <c r="M110" i="1"/>
  <c r="M111" i="1" s="1"/>
  <c r="M40" i="1"/>
  <c r="J13" i="1"/>
  <c r="L12" i="1"/>
  <c r="AK93" i="34" l="1"/>
  <c r="AH9" i="1" s="1"/>
  <c r="AK95" i="34"/>
  <c r="AH11" i="1" s="1"/>
  <c r="AK20" i="57"/>
  <c r="AG20" i="56"/>
  <c r="AH4" i="56"/>
  <c r="AH5" i="56" s="1"/>
  <c r="AH63" i="56" s="1"/>
  <c r="AH19" i="56"/>
  <c r="AL20" i="55"/>
  <c r="AL19" i="34"/>
  <c r="AJ63" i="34"/>
  <c r="AG8" i="1" s="1"/>
  <c r="AG12" i="1" s="1"/>
  <c r="AG13" i="1" s="1"/>
  <c r="AK53" i="55"/>
  <c r="AK52" i="34"/>
  <c r="AK4" i="34"/>
  <c r="AL4" i="55"/>
  <c r="AL5" i="55" s="1"/>
  <c r="AL63" i="55" s="1"/>
  <c r="AL52" i="55"/>
  <c r="AL49" i="55"/>
  <c r="AL49" i="34" s="1"/>
  <c r="AL46" i="55"/>
  <c r="AL46" i="34" s="1"/>
  <c r="AL40" i="55"/>
  <c r="AL40" i="34" s="1"/>
  <c r="AL43" i="55"/>
  <c r="AL43" i="34" s="1"/>
  <c r="AL61" i="55"/>
  <c r="AL61" i="34" s="1"/>
  <c r="AL58" i="55"/>
  <c r="AL58" i="34" s="1"/>
  <c r="AL55" i="55"/>
  <c r="AL55" i="34" s="1"/>
  <c r="AL1" i="62"/>
  <c r="AL65" i="62"/>
  <c r="AL97" i="62"/>
  <c r="AL110" i="62"/>
  <c r="AL65" i="61"/>
  <c r="AL1" i="61"/>
  <c r="AL110" i="61"/>
  <c r="AL97" i="61"/>
  <c r="AL1" i="60"/>
  <c r="AL110" i="60"/>
  <c r="AL97" i="60"/>
  <c r="AL65" i="60"/>
  <c r="AL1" i="59"/>
  <c r="AL97" i="59"/>
  <c r="AL65" i="59"/>
  <c r="AL110" i="59"/>
  <c r="AL1" i="58"/>
  <c r="AL110" i="58"/>
  <c r="AL97" i="58"/>
  <c r="AL65" i="58"/>
  <c r="AL1" i="57"/>
  <c r="AL19" i="57" s="1"/>
  <c r="AL110" i="57"/>
  <c r="AL65" i="57"/>
  <c r="AL97" i="57"/>
  <c r="AI97" i="56"/>
  <c r="AI65" i="56"/>
  <c r="AI110" i="56"/>
  <c r="AI1" i="56"/>
  <c r="AY5" i="1"/>
  <c r="AL117" i="55"/>
  <c r="AL112" i="34"/>
  <c r="AL117" i="34" s="1"/>
  <c r="AI16" i="1" s="1"/>
  <c r="AI17" i="1" s="1"/>
  <c r="AL93" i="55"/>
  <c r="AL67" i="34"/>
  <c r="AM1" i="55"/>
  <c r="AM19" i="55" s="1"/>
  <c r="AM97" i="55"/>
  <c r="AM65" i="55"/>
  <c r="AM67" i="55" s="1"/>
  <c r="AM95" i="55" s="1"/>
  <c r="AM110" i="55"/>
  <c r="AM112" i="55" s="1"/>
  <c r="N54" i="1"/>
  <c r="N55" i="1" s="1"/>
  <c r="N82" i="1"/>
  <c r="N83" i="1" s="1"/>
  <c r="N68" i="1"/>
  <c r="N69" i="1" s="1"/>
  <c r="N96" i="1"/>
  <c r="N97" i="1" s="1"/>
  <c r="N40" i="1"/>
  <c r="N41" i="1" s="1"/>
  <c r="N110" i="1"/>
  <c r="N111" i="1" s="1"/>
  <c r="M41" i="1"/>
  <c r="L13" i="1"/>
  <c r="M12" i="1"/>
  <c r="AL93" i="34" l="1"/>
  <c r="AI9" i="1" s="1"/>
  <c r="AL95" i="34"/>
  <c r="AI11" i="1" s="1"/>
  <c r="AH20" i="56"/>
  <c r="AL20" i="57"/>
  <c r="AI4" i="56"/>
  <c r="AI5" i="56" s="1"/>
  <c r="AI63" i="56" s="1"/>
  <c r="AI19" i="56"/>
  <c r="AE22" i="1"/>
  <c r="AE26" i="1" s="1"/>
  <c r="AE27" i="1" s="1"/>
  <c r="AM20" i="55"/>
  <c r="AM19" i="34"/>
  <c r="AK63" i="34"/>
  <c r="AH8" i="1" s="1"/>
  <c r="AH12" i="1" s="1"/>
  <c r="AH13" i="1" s="1"/>
  <c r="AL53" i="55"/>
  <c r="AL52" i="34"/>
  <c r="AL4" i="34"/>
  <c r="AM4" i="55"/>
  <c r="AM5" i="55" s="1"/>
  <c r="AM63" i="55" s="1"/>
  <c r="AM43" i="55"/>
  <c r="AM43" i="34" s="1"/>
  <c r="AM52" i="55"/>
  <c r="AM40" i="55"/>
  <c r="AM40" i="34" s="1"/>
  <c r="AM61" i="55"/>
  <c r="AM61" i="34" s="1"/>
  <c r="AM49" i="55"/>
  <c r="AM49" i="34" s="1"/>
  <c r="AM58" i="55"/>
  <c r="AM58" i="34" s="1"/>
  <c r="AM46" i="55"/>
  <c r="AM46" i="34" s="1"/>
  <c r="AM55" i="55"/>
  <c r="AM55" i="34" s="1"/>
  <c r="AM65" i="62"/>
  <c r="AM1" i="62"/>
  <c r="AM97" i="62"/>
  <c r="AM110" i="62"/>
  <c r="AM1" i="61"/>
  <c r="AM97" i="61"/>
  <c r="AM110" i="61"/>
  <c r="AM65" i="61"/>
  <c r="AM1" i="60"/>
  <c r="AM65" i="60"/>
  <c r="AM97" i="60"/>
  <c r="AM110" i="60"/>
  <c r="AM1" i="59"/>
  <c r="AM110" i="59"/>
  <c r="AM97" i="59"/>
  <c r="AM65" i="59"/>
  <c r="AM65" i="58"/>
  <c r="AM110" i="58"/>
  <c r="AM97" i="58"/>
  <c r="AM1" i="58"/>
  <c r="AM1" i="57"/>
  <c r="AM19" i="57" s="1"/>
  <c r="AM65" i="57"/>
  <c r="AM110" i="57"/>
  <c r="AM97" i="57"/>
  <c r="AJ1" i="56"/>
  <c r="AJ65" i="56"/>
  <c r="AJ110" i="56"/>
  <c r="AJ97" i="56"/>
  <c r="AM93" i="55"/>
  <c r="AM67" i="34"/>
  <c r="AM112" i="34"/>
  <c r="AM117" i="34" s="1"/>
  <c r="AJ16" i="1" s="1"/>
  <c r="AJ17" i="1" s="1"/>
  <c r="AM117" i="55"/>
  <c r="AN1" i="55"/>
  <c r="AN19" i="55" s="1"/>
  <c r="AN65" i="55"/>
  <c r="AN67" i="55" s="1"/>
  <c r="AN95" i="55" s="1"/>
  <c r="AN97" i="55"/>
  <c r="AN110" i="55"/>
  <c r="AN112" i="55" s="1"/>
  <c r="O54" i="1"/>
  <c r="O55" i="1" s="1"/>
  <c r="O82" i="1"/>
  <c r="O83" i="1" s="1"/>
  <c r="O68" i="1"/>
  <c r="O69" i="1" s="1"/>
  <c r="O110" i="1"/>
  <c r="O111" i="1" s="1"/>
  <c r="O40" i="1"/>
  <c r="O41" i="1" s="1"/>
  <c r="O96" i="1"/>
  <c r="O97" i="1" s="1"/>
  <c r="N12" i="1"/>
  <c r="N13" i="1" s="1"/>
  <c r="M13" i="1"/>
  <c r="AM93" i="34" l="1"/>
  <c r="AJ9" i="1" s="1"/>
  <c r="AM95" i="34"/>
  <c r="AJ11" i="1" s="1"/>
  <c r="AM20" i="57"/>
  <c r="AI20" i="56"/>
  <c r="AF22" i="1"/>
  <c r="AF26" i="1" s="1"/>
  <c r="AF27" i="1" s="1"/>
  <c r="AN19" i="34"/>
  <c r="AN20" i="55"/>
  <c r="AJ4" i="56"/>
  <c r="AJ5" i="56" s="1"/>
  <c r="AJ63" i="56" s="1"/>
  <c r="AJ19" i="56"/>
  <c r="AL63" i="34"/>
  <c r="AI8" i="1" s="1"/>
  <c r="AI12" i="1" s="1"/>
  <c r="AI13" i="1" s="1"/>
  <c r="AM53" i="55"/>
  <c r="AM52" i="34"/>
  <c r="AM4" i="34"/>
  <c r="AN4" i="55"/>
  <c r="AN5" i="55" s="1"/>
  <c r="AN63" i="55" s="1"/>
  <c r="AN43" i="55"/>
  <c r="AN43" i="34" s="1"/>
  <c r="AN46" i="55"/>
  <c r="AN46" i="34" s="1"/>
  <c r="AN61" i="55"/>
  <c r="AN61" i="34" s="1"/>
  <c r="AN49" i="55"/>
  <c r="AN49" i="34" s="1"/>
  <c r="AN40" i="55"/>
  <c r="AN40" i="34" s="1"/>
  <c r="AN58" i="55"/>
  <c r="AN58" i="34" s="1"/>
  <c r="AN52" i="55"/>
  <c r="AN55" i="55"/>
  <c r="AN55" i="34" s="1"/>
  <c r="AN1" i="62"/>
  <c r="AN65" i="62"/>
  <c r="AN97" i="62"/>
  <c r="AN110" i="62"/>
  <c r="AN1" i="61"/>
  <c r="AN110" i="61"/>
  <c r="AN97" i="61"/>
  <c r="AN65" i="61"/>
  <c r="AN65" i="60"/>
  <c r="AN97" i="60"/>
  <c r="AN110" i="60"/>
  <c r="AN1" i="60"/>
  <c r="AN1" i="59"/>
  <c r="AN110" i="59"/>
  <c r="AN97" i="59"/>
  <c r="AN65" i="59"/>
  <c r="AN65" i="58"/>
  <c r="AN110" i="58"/>
  <c r="AN97" i="58"/>
  <c r="AN1" i="58"/>
  <c r="AN1" i="57"/>
  <c r="AN19" i="57" s="1"/>
  <c r="AN97" i="57"/>
  <c r="AN110" i="57"/>
  <c r="AN65" i="57"/>
  <c r="AK110" i="56"/>
  <c r="AK97" i="56"/>
  <c r="AK1" i="56"/>
  <c r="AK65" i="56"/>
  <c r="AN117" i="55"/>
  <c r="AN112" i="34"/>
  <c r="AN117" i="34" s="1"/>
  <c r="AK16" i="1" s="1"/>
  <c r="AK17" i="1" s="1"/>
  <c r="AN67" i="34"/>
  <c r="AN93" i="55"/>
  <c r="AO65" i="55"/>
  <c r="AO67" i="55" s="1"/>
  <c r="AO95" i="55" s="1"/>
  <c r="AO97" i="55"/>
  <c r="AO110" i="55"/>
  <c r="AO112" i="55" s="1"/>
  <c r="AO1" i="55"/>
  <c r="AO19" i="55" s="1"/>
  <c r="P54" i="1"/>
  <c r="P55" i="1" s="1"/>
  <c r="P82" i="1"/>
  <c r="P83" i="1" s="1"/>
  <c r="P68" i="1"/>
  <c r="P69" i="1" s="1"/>
  <c r="P40" i="1"/>
  <c r="P41" i="1" s="1"/>
  <c r="P96" i="1"/>
  <c r="P97" i="1" s="1"/>
  <c r="P110" i="1"/>
  <c r="P111" i="1" s="1"/>
  <c r="O12" i="1"/>
  <c r="O13" i="1" s="1"/>
  <c r="AN93" i="34" l="1"/>
  <c r="AK9" i="1" s="1"/>
  <c r="AN95" i="34"/>
  <c r="AK11" i="1" s="1"/>
  <c r="AO20" i="55"/>
  <c r="AO19" i="34"/>
  <c r="AG22" i="1"/>
  <c r="AG26" i="1" s="1"/>
  <c r="AG27" i="1" s="1"/>
  <c r="AN20" i="57"/>
  <c r="AK4" i="56"/>
  <c r="AH22" i="1" s="1"/>
  <c r="AH26" i="1" s="1"/>
  <c r="AH27" i="1" s="1"/>
  <c r="AK19" i="56"/>
  <c r="AJ20" i="56"/>
  <c r="AM63" i="34"/>
  <c r="AJ8" i="1" s="1"/>
  <c r="AJ12" i="1" s="1"/>
  <c r="AJ13" i="1" s="1"/>
  <c r="AN53" i="55"/>
  <c r="AN52" i="34"/>
  <c r="AN4" i="34"/>
  <c r="AO4" i="55"/>
  <c r="AO5" i="55" s="1"/>
  <c r="AO63" i="55" s="1"/>
  <c r="AO55" i="55"/>
  <c r="AO55" i="34" s="1"/>
  <c r="AO46" i="55"/>
  <c r="AO46" i="34" s="1"/>
  <c r="AO43" i="55"/>
  <c r="AO43" i="34" s="1"/>
  <c r="AO58" i="55"/>
  <c r="AO58" i="34" s="1"/>
  <c r="AO61" i="55"/>
  <c r="AO61" i="34" s="1"/>
  <c r="AO52" i="55"/>
  <c r="AO40" i="55"/>
  <c r="AO40" i="34" s="1"/>
  <c r="AO49" i="55"/>
  <c r="AO49" i="34" s="1"/>
  <c r="AO65" i="62"/>
  <c r="AO1" i="62"/>
  <c r="AO97" i="62"/>
  <c r="AO110" i="62"/>
  <c r="AO1" i="61"/>
  <c r="AO97" i="61"/>
  <c r="AO65" i="61"/>
  <c r="AO110" i="61"/>
  <c r="AO1" i="60"/>
  <c r="AO97" i="60"/>
  <c r="AO110" i="60"/>
  <c r="AO65" i="60"/>
  <c r="AO1" i="59"/>
  <c r="AO110" i="59"/>
  <c r="AO97" i="59"/>
  <c r="AO65" i="59"/>
  <c r="AO65" i="58"/>
  <c r="AO110" i="58"/>
  <c r="AO97" i="58"/>
  <c r="AO1" i="58"/>
  <c r="AO1" i="57"/>
  <c r="AO19" i="57" s="1"/>
  <c r="AO65" i="57"/>
  <c r="AO110" i="57"/>
  <c r="AO97" i="57"/>
  <c r="AL97" i="56"/>
  <c r="AL1" i="56"/>
  <c r="AL65" i="56"/>
  <c r="AL110" i="56"/>
  <c r="AO67" i="34"/>
  <c r="AO93" i="55"/>
  <c r="AO112" i="34"/>
  <c r="AO117" i="34" s="1"/>
  <c r="AL16" i="1" s="1"/>
  <c r="AL17" i="1" s="1"/>
  <c r="AO117" i="55"/>
  <c r="AP1" i="55"/>
  <c r="AP19" i="55" s="1"/>
  <c r="AP65" i="55"/>
  <c r="AP67" i="55" s="1"/>
  <c r="AP95" i="55" s="1"/>
  <c r="AP97" i="55"/>
  <c r="AP110" i="55"/>
  <c r="AP112" i="55" s="1"/>
  <c r="Q54" i="1"/>
  <c r="Q55" i="1" s="1"/>
  <c r="Q68" i="1"/>
  <c r="Q69" i="1" s="1"/>
  <c r="Q82" i="1"/>
  <c r="Q83" i="1" s="1"/>
  <c r="Q40" i="1"/>
  <c r="Q41" i="1" s="1"/>
  <c r="Q110" i="1"/>
  <c r="Q111" i="1" s="1"/>
  <c r="Q96" i="1"/>
  <c r="Q97" i="1" s="1"/>
  <c r="P12" i="1"/>
  <c r="AO93" i="34" l="1"/>
  <c r="AL9" i="1" s="1"/>
  <c r="AO95" i="34"/>
  <c r="AL11" i="1" s="1"/>
  <c r="AK5" i="56"/>
  <c r="AK63" i="56" s="1"/>
  <c r="AK20" i="56"/>
  <c r="AO20" i="57"/>
  <c r="AL4" i="56"/>
  <c r="AL5" i="56" s="1"/>
  <c r="AL63" i="56" s="1"/>
  <c r="AL19" i="56"/>
  <c r="AP20" i="55"/>
  <c r="AP19" i="34"/>
  <c r="AN63" i="34"/>
  <c r="AK8" i="1" s="1"/>
  <c r="AK12" i="1" s="1"/>
  <c r="AK13" i="1" s="1"/>
  <c r="AO53" i="55"/>
  <c r="AO52" i="34"/>
  <c r="AO4" i="34"/>
  <c r="AP4" i="55"/>
  <c r="AP4" i="34" s="1"/>
  <c r="AP43" i="55"/>
  <c r="AP43" i="34" s="1"/>
  <c r="AP55" i="55"/>
  <c r="AP55" i="34" s="1"/>
  <c r="AP52" i="55"/>
  <c r="AP49" i="55"/>
  <c r="AP49" i="34" s="1"/>
  <c r="AP61" i="55"/>
  <c r="AP61" i="34" s="1"/>
  <c r="AP40" i="55"/>
  <c r="AP40" i="34" s="1"/>
  <c r="AP46" i="55"/>
  <c r="AP46" i="34" s="1"/>
  <c r="AP58" i="55"/>
  <c r="AP58" i="34" s="1"/>
  <c r="AP65" i="62"/>
  <c r="AP110" i="62"/>
  <c r="AP1" i="62"/>
  <c r="AP97" i="62"/>
  <c r="AP1" i="61"/>
  <c r="AP65" i="61"/>
  <c r="AP97" i="61"/>
  <c r="AP110" i="61"/>
  <c r="AP1" i="60"/>
  <c r="AP65" i="60"/>
  <c r="AP97" i="60"/>
  <c r="AP110" i="60"/>
  <c r="AP1" i="59"/>
  <c r="AP97" i="59"/>
  <c r="AP110" i="59"/>
  <c r="AP65" i="59"/>
  <c r="AP1" i="58"/>
  <c r="AP65" i="58"/>
  <c r="AP110" i="58"/>
  <c r="AP97" i="58"/>
  <c r="AP65" i="57"/>
  <c r="AP110" i="57"/>
  <c r="AP1" i="57"/>
  <c r="AP19" i="57" s="1"/>
  <c r="AP97" i="57"/>
  <c r="AM65" i="56"/>
  <c r="AM110" i="56"/>
  <c r="AM97" i="56"/>
  <c r="AM1" i="56"/>
  <c r="AP93" i="55"/>
  <c r="AP67" i="34"/>
  <c r="AQ1" i="55"/>
  <c r="AQ19" i="55" s="1"/>
  <c r="AQ65" i="55"/>
  <c r="AQ67" i="55" s="1"/>
  <c r="AQ95" i="55" s="1"/>
  <c r="AQ97" i="55"/>
  <c r="AQ110" i="55"/>
  <c r="AQ112" i="55" s="1"/>
  <c r="AP117" i="55"/>
  <c r="AP112" i="34"/>
  <c r="AP117" i="34" s="1"/>
  <c r="AM16" i="1" s="1"/>
  <c r="AM17" i="1" s="1"/>
  <c r="R68" i="1"/>
  <c r="R69" i="1" s="1"/>
  <c r="R82" i="1"/>
  <c r="R83" i="1" s="1"/>
  <c r="R54" i="1"/>
  <c r="R55" i="1" s="1"/>
  <c r="R96" i="1"/>
  <c r="R97" i="1" s="1"/>
  <c r="R40" i="1"/>
  <c r="R41" i="1" s="1"/>
  <c r="R110" i="1"/>
  <c r="R111" i="1" s="1"/>
  <c r="Q12" i="1"/>
  <c r="Q13" i="1" s="1"/>
  <c r="P13" i="1"/>
  <c r="AP93" i="34" l="1"/>
  <c r="AM9" i="1" s="1"/>
  <c r="AP95" i="34"/>
  <c r="AM11" i="1" s="1"/>
  <c r="AP20" i="57"/>
  <c r="AM4" i="56"/>
  <c r="AJ22" i="1" s="1"/>
  <c r="AJ26" i="1" s="1"/>
  <c r="AJ27" i="1" s="1"/>
  <c r="AM19" i="56"/>
  <c r="AI22" i="1"/>
  <c r="AI26" i="1" s="1"/>
  <c r="AI27" i="1" s="1"/>
  <c r="AQ19" i="34"/>
  <c r="AQ20" i="55"/>
  <c r="AL20" i="56"/>
  <c r="AO63" i="34"/>
  <c r="AL8" i="1" s="1"/>
  <c r="AL12" i="1" s="1"/>
  <c r="AL13" i="1" s="1"/>
  <c r="AP53" i="55"/>
  <c r="AP52" i="34"/>
  <c r="AP63" i="34" s="1"/>
  <c r="AM8" i="1" s="1"/>
  <c r="AP5" i="55"/>
  <c r="AP63" i="55" s="1"/>
  <c r="AQ4" i="55"/>
  <c r="AQ4" i="34" s="1"/>
  <c r="AQ49" i="55"/>
  <c r="AQ49" i="34" s="1"/>
  <c r="AQ61" i="55"/>
  <c r="AQ61" i="34" s="1"/>
  <c r="AQ46" i="55"/>
  <c r="AQ46" i="34" s="1"/>
  <c r="AQ58" i="55"/>
  <c r="AQ58" i="34" s="1"/>
  <c r="AQ40" i="55"/>
  <c r="AQ40" i="34" s="1"/>
  <c r="AQ43" i="55"/>
  <c r="AQ43" i="34" s="1"/>
  <c r="AQ55" i="55"/>
  <c r="AQ55" i="34" s="1"/>
  <c r="AQ52" i="55"/>
  <c r="AQ65" i="62"/>
  <c r="AQ1" i="62"/>
  <c r="AQ97" i="62"/>
  <c r="AQ110" i="62"/>
  <c r="AQ97" i="61"/>
  <c r="AQ110" i="61"/>
  <c r="AQ1" i="61"/>
  <c r="AQ65" i="61"/>
  <c r="AQ97" i="60"/>
  <c r="AQ1" i="60"/>
  <c r="AQ65" i="60"/>
  <c r="AQ110" i="60"/>
  <c r="AQ1" i="59"/>
  <c r="AQ65" i="59"/>
  <c r="AQ110" i="59"/>
  <c r="AQ97" i="59"/>
  <c r="AQ1" i="58"/>
  <c r="AQ110" i="58"/>
  <c r="AQ97" i="58"/>
  <c r="AQ65" i="58"/>
  <c r="AQ1" i="57"/>
  <c r="AQ19" i="57" s="1"/>
  <c r="AQ97" i="57"/>
  <c r="AQ65" i="57"/>
  <c r="AQ110" i="57"/>
  <c r="AN65" i="56"/>
  <c r="AN110" i="56"/>
  <c r="AN97" i="56"/>
  <c r="AN1" i="56"/>
  <c r="AQ93" i="55"/>
  <c r="AQ67" i="34"/>
  <c r="AQ117" i="55"/>
  <c r="AQ112" i="34"/>
  <c r="AQ117" i="34" s="1"/>
  <c r="AN16" i="1" s="1"/>
  <c r="AN17" i="1" s="1"/>
  <c r="AR1" i="55"/>
  <c r="AR19" i="55" s="1"/>
  <c r="AR65" i="55"/>
  <c r="AR67" i="55" s="1"/>
  <c r="AR95" i="55" s="1"/>
  <c r="AR97" i="55"/>
  <c r="AR110" i="55"/>
  <c r="AR112" i="55" s="1"/>
  <c r="S54" i="1"/>
  <c r="S55" i="1" s="1"/>
  <c r="S82" i="1"/>
  <c r="S83" i="1" s="1"/>
  <c r="T82" i="1"/>
  <c r="T83" i="1" s="1"/>
  <c r="S68" i="1"/>
  <c r="S69" i="1" s="1"/>
  <c r="S40" i="1"/>
  <c r="S41" i="1" s="1"/>
  <c r="S96" i="1"/>
  <c r="S97" i="1" s="1"/>
  <c r="S110" i="1"/>
  <c r="S111" i="1" s="1"/>
  <c r="R12" i="1"/>
  <c r="R13" i="1" s="1"/>
  <c r="AM5" i="56" l="1"/>
  <c r="AM63" i="56" s="1"/>
  <c r="AM12" i="1"/>
  <c r="AM13" i="1" s="1"/>
  <c r="AQ93" i="34"/>
  <c r="AN9" i="1" s="1"/>
  <c r="AQ95" i="34"/>
  <c r="AN11" i="1" s="1"/>
  <c r="AQ20" i="57"/>
  <c r="AM20" i="56"/>
  <c r="AN4" i="56"/>
  <c r="AN5" i="56" s="1"/>
  <c r="AN63" i="56" s="1"/>
  <c r="AN19" i="56"/>
  <c r="AR20" i="55"/>
  <c r="AR19" i="34"/>
  <c r="AQ53" i="55"/>
  <c r="AQ52" i="34"/>
  <c r="AQ63" i="34" s="1"/>
  <c r="AN8" i="1" s="1"/>
  <c r="AQ5" i="55"/>
  <c r="AQ63" i="55" s="1"/>
  <c r="AR4" i="55"/>
  <c r="AR5" i="55" s="1"/>
  <c r="AR63" i="55" s="1"/>
  <c r="AR49" i="55"/>
  <c r="AR49" i="34" s="1"/>
  <c r="AR43" i="55"/>
  <c r="AR43" i="34" s="1"/>
  <c r="AR61" i="55"/>
  <c r="AR61" i="34" s="1"/>
  <c r="AR55" i="55"/>
  <c r="AR55" i="34" s="1"/>
  <c r="AR46" i="55"/>
  <c r="AR46" i="34" s="1"/>
  <c r="AR52" i="55"/>
  <c r="AR58" i="55"/>
  <c r="AR58" i="34" s="1"/>
  <c r="AR40" i="55"/>
  <c r="AR40" i="34" s="1"/>
  <c r="AR97" i="62"/>
  <c r="AR65" i="62"/>
  <c r="AR110" i="62"/>
  <c r="AR1" i="62"/>
  <c r="AR1" i="61"/>
  <c r="AR65" i="61"/>
  <c r="AR110" i="61"/>
  <c r="AR97" i="61"/>
  <c r="AR1" i="60"/>
  <c r="AR65" i="60"/>
  <c r="AR110" i="60"/>
  <c r="AR97" i="60"/>
  <c r="AR1" i="59"/>
  <c r="AR110" i="59"/>
  <c r="AR65" i="59"/>
  <c r="AR97" i="59"/>
  <c r="AR97" i="58"/>
  <c r="AR65" i="58"/>
  <c r="AR1" i="58"/>
  <c r="AR110" i="58"/>
  <c r="AR97" i="57"/>
  <c r="AR110" i="57"/>
  <c r="AR65" i="57"/>
  <c r="AR1" i="57"/>
  <c r="AR19" i="57" s="1"/>
  <c r="AO65" i="56"/>
  <c r="AO110" i="56"/>
  <c r="AO97" i="56"/>
  <c r="AO1" i="56"/>
  <c r="AR93" i="55"/>
  <c r="AR67" i="34"/>
  <c r="AS97" i="55"/>
  <c r="AS65" i="55"/>
  <c r="AS67" i="55" s="1"/>
  <c r="AS95" i="55" s="1"/>
  <c r="AS110" i="55"/>
  <c r="AS112" i="55" s="1"/>
  <c r="AS1" i="55"/>
  <c r="AS19" i="55" s="1"/>
  <c r="AR112" i="34"/>
  <c r="AR117" i="34" s="1"/>
  <c r="AO16" i="1" s="1"/>
  <c r="AO17" i="1" s="1"/>
  <c r="AR117" i="55"/>
  <c r="T54" i="1"/>
  <c r="T55" i="1" s="1"/>
  <c r="U40" i="1"/>
  <c r="U82" i="1"/>
  <c r="T68" i="1"/>
  <c r="T69" i="1" s="1"/>
  <c r="T110" i="1"/>
  <c r="T111" i="1" s="1"/>
  <c r="T40" i="1"/>
  <c r="T41" i="1" s="1"/>
  <c r="T96" i="1"/>
  <c r="T97" i="1" s="1"/>
  <c r="S12" i="1"/>
  <c r="S13" i="1" s="1"/>
  <c r="AR93" i="34" l="1"/>
  <c r="AO9" i="1" s="1"/>
  <c r="AR95" i="34"/>
  <c r="AO11" i="1" s="1"/>
  <c r="AN12" i="1"/>
  <c r="AN13" i="1" s="1"/>
  <c r="AS19" i="34"/>
  <c r="AS20" i="55"/>
  <c r="AR20" i="57"/>
  <c r="AN20" i="56"/>
  <c r="AO4" i="56"/>
  <c r="AO5" i="56" s="1"/>
  <c r="AO63" i="56" s="1"/>
  <c r="AO19" i="56"/>
  <c r="AK22" i="1"/>
  <c r="AK26" i="1" s="1"/>
  <c r="AK27" i="1" s="1"/>
  <c r="AR53" i="55"/>
  <c r="AR52" i="34"/>
  <c r="AR4" i="34"/>
  <c r="AS4" i="55"/>
  <c r="AS5" i="55" s="1"/>
  <c r="AS63" i="55" s="1"/>
  <c r="AS40" i="55"/>
  <c r="AS40" i="34" s="1"/>
  <c r="AS49" i="55"/>
  <c r="AS49" i="34" s="1"/>
  <c r="AS58" i="55"/>
  <c r="AS58" i="34" s="1"/>
  <c r="AS52" i="55"/>
  <c r="AS55" i="55"/>
  <c r="AS55" i="34" s="1"/>
  <c r="AS61" i="55"/>
  <c r="AS61" i="34" s="1"/>
  <c r="AS43" i="55"/>
  <c r="AS43" i="34" s="1"/>
  <c r="AS46" i="55"/>
  <c r="AS46" i="34" s="1"/>
  <c r="U83" i="1"/>
  <c r="AZ83" i="1" s="1"/>
  <c r="AZ82" i="1"/>
  <c r="U41" i="1"/>
  <c r="AZ41" i="1" s="1"/>
  <c r="AZ40" i="1"/>
  <c r="AS110" i="62"/>
  <c r="AS97" i="62"/>
  <c r="AS1" i="62"/>
  <c r="AS65" i="62"/>
  <c r="AS65" i="61"/>
  <c r="AS1" i="61"/>
  <c r="AS110" i="61"/>
  <c r="AS97" i="61"/>
  <c r="AS1" i="60"/>
  <c r="AS65" i="60"/>
  <c r="AS110" i="60"/>
  <c r="AS97" i="60"/>
  <c r="AS97" i="59"/>
  <c r="AS110" i="59"/>
  <c r="AS1" i="59"/>
  <c r="AS65" i="59"/>
  <c r="AS110" i="58"/>
  <c r="AS97" i="58"/>
  <c r="AS65" i="58"/>
  <c r="AS1" i="58"/>
  <c r="AS110" i="57"/>
  <c r="AS1" i="57"/>
  <c r="AS19" i="57" s="1"/>
  <c r="AS97" i="57"/>
  <c r="AS65" i="57"/>
  <c r="AP1" i="56"/>
  <c r="AP65" i="56"/>
  <c r="AP110" i="56"/>
  <c r="AP97" i="56"/>
  <c r="AT1" i="55"/>
  <c r="AT19" i="55" s="1"/>
  <c r="AT65" i="55"/>
  <c r="AT67" i="55" s="1"/>
  <c r="AT95" i="55" s="1"/>
  <c r="AT97" i="55"/>
  <c r="AT110" i="55"/>
  <c r="AT112" i="55" s="1"/>
  <c r="AS93" i="55"/>
  <c r="AS67" i="34"/>
  <c r="AS117" i="55"/>
  <c r="AS112" i="34"/>
  <c r="AS117" i="34" s="1"/>
  <c r="AP16" i="1" s="1"/>
  <c r="AP17" i="1" s="1"/>
  <c r="U54" i="1"/>
  <c r="U96" i="1"/>
  <c r="U110" i="1"/>
  <c r="T12" i="1"/>
  <c r="AS93" i="34" l="1"/>
  <c r="AP9" i="1" s="1"/>
  <c r="AS95" i="34"/>
  <c r="AP11" i="1" s="1"/>
  <c r="AO20" i="56"/>
  <c r="AP4" i="56"/>
  <c r="AM22" i="1" s="1"/>
  <c r="AM26" i="1" s="1"/>
  <c r="AM27" i="1" s="1"/>
  <c r="AP19" i="56"/>
  <c r="AL22" i="1"/>
  <c r="AL26" i="1" s="1"/>
  <c r="AL27" i="1" s="1"/>
  <c r="AT20" i="55"/>
  <c r="AT19" i="34"/>
  <c r="AS20" i="57"/>
  <c r="AR63" i="34"/>
  <c r="AO8" i="1" s="1"/>
  <c r="AO12" i="1" s="1"/>
  <c r="AO13" i="1" s="1"/>
  <c r="AS53" i="55"/>
  <c r="AS52" i="34"/>
  <c r="AS4" i="34"/>
  <c r="AT4" i="55"/>
  <c r="AT5" i="55" s="1"/>
  <c r="AT63" i="55" s="1"/>
  <c r="AT58" i="55"/>
  <c r="AT58" i="34" s="1"/>
  <c r="AT55" i="55"/>
  <c r="AT55" i="34" s="1"/>
  <c r="AT52" i="55"/>
  <c r="AT40" i="55"/>
  <c r="AT40" i="34" s="1"/>
  <c r="AT49" i="55"/>
  <c r="AT49" i="34" s="1"/>
  <c r="AT46" i="55"/>
  <c r="AT46" i="34" s="1"/>
  <c r="AT43" i="55"/>
  <c r="AT43" i="34" s="1"/>
  <c r="AT61" i="55"/>
  <c r="AT61" i="34" s="1"/>
  <c r="U55" i="1"/>
  <c r="AZ55" i="1" s="1"/>
  <c r="AZ54" i="1"/>
  <c r="U111" i="1"/>
  <c r="AZ110" i="1"/>
  <c r="U97" i="1"/>
  <c r="AZ97" i="1" s="1"/>
  <c r="B99" i="1" s="1"/>
  <c r="AZ96" i="1"/>
  <c r="AT1" i="62"/>
  <c r="AT97" i="62"/>
  <c r="AT110" i="62"/>
  <c r="AT65" i="62"/>
  <c r="AT65" i="61"/>
  <c r="AT1" i="61"/>
  <c r="AT110" i="61"/>
  <c r="AT97" i="61"/>
  <c r="AT65" i="60"/>
  <c r="AT110" i="60"/>
  <c r="AT97" i="60"/>
  <c r="AT1" i="60"/>
  <c r="AT65" i="59"/>
  <c r="AT1" i="59"/>
  <c r="AT110" i="59"/>
  <c r="AT97" i="59"/>
  <c r="AT110" i="58"/>
  <c r="AT97" i="58"/>
  <c r="AT1" i="58"/>
  <c r="AT65" i="58"/>
  <c r="AT1" i="57"/>
  <c r="AT19" i="57" s="1"/>
  <c r="AT110" i="57"/>
  <c r="AT97" i="57"/>
  <c r="AT65" i="57"/>
  <c r="AQ1" i="56"/>
  <c r="AQ65" i="56"/>
  <c r="AQ97" i="56"/>
  <c r="AQ110" i="56"/>
  <c r="AT93" i="55"/>
  <c r="AT67" i="34"/>
  <c r="AT117" i="55"/>
  <c r="AT112" i="34"/>
  <c r="AT117" i="34" s="1"/>
  <c r="AQ16" i="1" s="1"/>
  <c r="AQ17" i="1" s="1"/>
  <c r="AU65" i="55"/>
  <c r="AU67" i="55" s="1"/>
  <c r="AU95" i="55" s="1"/>
  <c r="AU97" i="55"/>
  <c r="AU1" i="55"/>
  <c r="AU19" i="55" s="1"/>
  <c r="AU110" i="55"/>
  <c r="AU112" i="55" s="1"/>
  <c r="B47" i="1"/>
  <c r="B61" i="1"/>
  <c r="U68" i="1"/>
  <c r="U12" i="1"/>
  <c r="U13" i="1" s="1"/>
  <c r="T13" i="1"/>
  <c r="AP5" i="56" l="1"/>
  <c r="AP63" i="56" s="1"/>
  <c r="AT93" i="34"/>
  <c r="AQ9" i="1" s="1"/>
  <c r="AT95" i="34"/>
  <c r="AQ11" i="1" s="1"/>
  <c r="AQ4" i="56"/>
  <c r="AN22" i="1" s="1"/>
  <c r="AN26" i="1" s="1"/>
  <c r="AN27" i="1" s="1"/>
  <c r="AQ19" i="56"/>
  <c r="AP20" i="56"/>
  <c r="AT20" i="57"/>
  <c r="AU20" i="55"/>
  <c r="AU19" i="34"/>
  <c r="AS63" i="34"/>
  <c r="AP8" i="1" s="1"/>
  <c r="AP12" i="1" s="1"/>
  <c r="AP13" i="1" s="1"/>
  <c r="AT53" i="55"/>
  <c r="AT52" i="34"/>
  <c r="AT4" i="34"/>
  <c r="AU4" i="55"/>
  <c r="AU5" i="55" s="1"/>
  <c r="AU63" i="55" s="1"/>
  <c r="AU40" i="55"/>
  <c r="AU40" i="34" s="1"/>
  <c r="AU55" i="55"/>
  <c r="AU55" i="34" s="1"/>
  <c r="AU46" i="55"/>
  <c r="AU46" i="34" s="1"/>
  <c r="AU52" i="55"/>
  <c r="AU49" i="55"/>
  <c r="AU49" i="34" s="1"/>
  <c r="AU61" i="55"/>
  <c r="AU61" i="34" s="1"/>
  <c r="AU43" i="55"/>
  <c r="AU43" i="34" s="1"/>
  <c r="AU58" i="55"/>
  <c r="AU58" i="34" s="1"/>
  <c r="U69" i="1"/>
  <c r="AZ69" i="1" s="1"/>
  <c r="B71" i="1" s="1"/>
  <c r="AZ68" i="1"/>
  <c r="B70" i="1" s="1"/>
  <c r="B84" i="1"/>
  <c r="B88" i="1"/>
  <c r="B116" i="1"/>
  <c r="B112" i="1"/>
  <c r="AU65" i="62"/>
  <c r="AU1" i="62"/>
  <c r="AU110" i="62"/>
  <c r="AU97" i="62"/>
  <c r="AU1" i="61"/>
  <c r="AU110" i="61"/>
  <c r="AU97" i="61"/>
  <c r="AU65" i="61"/>
  <c r="AU65" i="60"/>
  <c r="AU110" i="60"/>
  <c r="AU97" i="60"/>
  <c r="AU1" i="60"/>
  <c r="AU1" i="59"/>
  <c r="AU65" i="59"/>
  <c r="AU97" i="59"/>
  <c r="AU110" i="59"/>
  <c r="AU65" i="58"/>
  <c r="AU110" i="58"/>
  <c r="AU97" i="58"/>
  <c r="AU1" i="58"/>
  <c r="AU110" i="57"/>
  <c r="AU1" i="57"/>
  <c r="AU19" i="57" s="1"/>
  <c r="AU97" i="57"/>
  <c r="AU65" i="57"/>
  <c r="AR97" i="56"/>
  <c r="AR1" i="56"/>
  <c r="AR110" i="56"/>
  <c r="AR65" i="56"/>
  <c r="AU112" i="34"/>
  <c r="AU117" i="34" s="1"/>
  <c r="AR16" i="1" s="1"/>
  <c r="AR17" i="1" s="1"/>
  <c r="AU117" i="55"/>
  <c r="AU93" i="55"/>
  <c r="AU67" i="34"/>
  <c r="AV65" i="55"/>
  <c r="AV67" i="55" s="1"/>
  <c r="AV95" i="55" s="1"/>
  <c r="AV110" i="55"/>
  <c r="AV112" i="55" s="1"/>
  <c r="AV1" i="55"/>
  <c r="AV19" i="55" s="1"/>
  <c r="AV97" i="55"/>
  <c r="B43" i="1"/>
  <c r="B42" i="1"/>
  <c r="B56" i="1"/>
  <c r="B85" i="1"/>
  <c r="B98" i="1"/>
  <c r="B57" i="1"/>
  <c r="AQ5" i="56" l="1"/>
  <c r="AQ63" i="56" s="1"/>
  <c r="AU93" i="34"/>
  <c r="AR9" i="1" s="1"/>
  <c r="AU95" i="34"/>
  <c r="AR11" i="1" s="1"/>
  <c r="AV19" i="34"/>
  <c r="AV20" i="55"/>
  <c r="AR4" i="56"/>
  <c r="AR5" i="56" s="1"/>
  <c r="AR63" i="56" s="1"/>
  <c r="AR19" i="56"/>
  <c r="AU20" i="57"/>
  <c r="AQ20" i="56"/>
  <c r="AT63" i="34"/>
  <c r="AQ8" i="1" s="1"/>
  <c r="AQ12" i="1" s="1"/>
  <c r="AQ13" i="1" s="1"/>
  <c r="AU53" i="55"/>
  <c r="AU52" i="34"/>
  <c r="AU4" i="34"/>
  <c r="AV4" i="55"/>
  <c r="AV5" i="55" s="1"/>
  <c r="AV63" i="55" s="1"/>
  <c r="AV43" i="55"/>
  <c r="AV43" i="34" s="1"/>
  <c r="AV46" i="55"/>
  <c r="AV46" i="34" s="1"/>
  <c r="AV52" i="55"/>
  <c r="AV49" i="55"/>
  <c r="AV49" i="34" s="1"/>
  <c r="AV55" i="55"/>
  <c r="AV55" i="34" s="1"/>
  <c r="AV58" i="55"/>
  <c r="AV58" i="34" s="1"/>
  <c r="AV40" i="55"/>
  <c r="AV40" i="34" s="1"/>
  <c r="AV61" i="55"/>
  <c r="AV61" i="34" s="1"/>
  <c r="AV1" i="62"/>
  <c r="AV65" i="62"/>
  <c r="AV97" i="62"/>
  <c r="AV110" i="62"/>
  <c r="AV1" i="61"/>
  <c r="AV110" i="61"/>
  <c r="AV65" i="61"/>
  <c r="AV97" i="61"/>
  <c r="AV97" i="60"/>
  <c r="AV65" i="60"/>
  <c r="AV1" i="60"/>
  <c r="AV110" i="60"/>
  <c r="AV65" i="59"/>
  <c r="AV110" i="59"/>
  <c r="AV97" i="59"/>
  <c r="AV1" i="59"/>
  <c r="AV65" i="58"/>
  <c r="AV110" i="58"/>
  <c r="AV97" i="58"/>
  <c r="AV1" i="58"/>
  <c r="AV65" i="57"/>
  <c r="AV1" i="57"/>
  <c r="AV19" i="57" s="1"/>
  <c r="AV110" i="57"/>
  <c r="AV97" i="57"/>
  <c r="AS110" i="56"/>
  <c r="AS97" i="56"/>
  <c r="AS1" i="56"/>
  <c r="AS65" i="56"/>
  <c r="AV117" i="55"/>
  <c r="AV112" i="34"/>
  <c r="AV117" i="34" s="1"/>
  <c r="AS16" i="1" s="1"/>
  <c r="AS17" i="1" s="1"/>
  <c r="AV67" i="34"/>
  <c r="AV93" i="55"/>
  <c r="AW65" i="55"/>
  <c r="AW67" i="55" s="1"/>
  <c r="AW95" i="55" s="1"/>
  <c r="AW1" i="55"/>
  <c r="AW19" i="55" s="1"/>
  <c r="AW110" i="55"/>
  <c r="AW112" i="55" s="1"/>
  <c r="AW97" i="55"/>
  <c r="C17" i="1"/>
  <c r="C31" i="1"/>
  <c r="AO22" i="1" l="1"/>
  <c r="AO26" i="1" s="1"/>
  <c r="AO27" i="1" s="1"/>
  <c r="AV93" i="34"/>
  <c r="AS9" i="1" s="1"/>
  <c r="AV95" i="34"/>
  <c r="AS11" i="1" s="1"/>
  <c r="AV20" i="57"/>
  <c r="AR20" i="56"/>
  <c r="AS4" i="56"/>
  <c r="AS5" i="56" s="1"/>
  <c r="AS63" i="56" s="1"/>
  <c r="AS19" i="56"/>
  <c r="AW20" i="55"/>
  <c r="AW19" i="34"/>
  <c r="AU63" i="34"/>
  <c r="AR8" i="1" s="1"/>
  <c r="AR12" i="1" s="1"/>
  <c r="AR13" i="1" s="1"/>
  <c r="AV53" i="55"/>
  <c r="AV52" i="34"/>
  <c r="AV4" i="34"/>
  <c r="AW4" i="55"/>
  <c r="AW4" i="34" s="1"/>
  <c r="AW43" i="55"/>
  <c r="AW43" i="34" s="1"/>
  <c r="AW55" i="55"/>
  <c r="AW55" i="34" s="1"/>
  <c r="AW49" i="55"/>
  <c r="AW49" i="34" s="1"/>
  <c r="AW52" i="55"/>
  <c r="AW46" i="55"/>
  <c r="AW46" i="34" s="1"/>
  <c r="AW40" i="55"/>
  <c r="AW40" i="34" s="1"/>
  <c r="AW58" i="55"/>
  <c r="AW58" i="34" s="1"/>
  <c r="AW61" i="55"/>
  <c r="AW61" i="34" s="1"/>
  <c r="AW1" i="62"/>
  <c r="AW65" i="62"/>
  <c r="AW97" i="62"/>
  <c r="AW110" i="62"/>
  <c r="AW1" i="61"/>
  <c r="AW65" i="61"/>
  <c r="AW110" i="61"/>
  <c r="AW97" i="61"/>
  <c r="AW1" i="60"/>
  <c r="AW97" i="60"/>
  <c r="AW65" i="60"/>
  <c r="AW110" i="60"/>
  <c r="AW65" i="59"/>
  <c r="AW110" i="59"/>
  <c r="AW97" i="59"/>
  <c r="AW1" i="59"/>
  <c r="AW65" i="58"/>
  <c r="AW110" i="58"/>
  <c r="AW97" i="58"/>
  <c r="AW1" i="58"/>
  <c r="AW1" i="57"/>
  <c r="AW19" i="57" s="1"/>
  <c r="AW65" i="57"/>
  <c r="AW110" i="57"/>
  <c r="AW97" i="57"/>
  <c r="AT110" i="56"/>
  <c r="AT97" i="56"/>
  <c r="AT1" i="56"/>
  <c r="AT65" i="56"/>
  <c r="AW117" i="55"/>
  <c r="AW112" i="34"/>
  <c r="AW117" i="34" s="1"/>
  <c r="AT16" i="1" s="1"/>
  <c r="AT17" i="1" s="1"/>
  <c r="AX1" i="55"/>
  <c r="AX19" i="55" s="1"/>
  <c r="AX65" i="55"/>
  <c r="AX67" i="55" s="1"/>
  <c r="AX95" i="55" s="1"/>
  <c r="AX97" i="55"/>
  <c r="AX110" i="55"/>
  <c r="AX112" i="55" s="1"/>
  <c r="AW67" i="34"/>
  <c r="AW93" i="55"/>
  <c r="E17" i="1"/>
  <c r="E31" i="1"/>
  <c r="AW93" i="34" l="1"/>
  <c r="AT9" i="1" s="1"/>
  <c r="AW95" i="34"/>
  <c r="AT11" i="1" s="1"/>
  <c r="AX19" i="34"/>
  <c r="AX20" i="55"/>
  <c r="AS20" i="56"/>
  <c r="AW20" i="57"/>
  <c r="AP22" i="1"/>
  <c r="AP26" i="1" s="1"/>
  <c r="AP27" i="1" s="1"/>
  <c r="AT4" i="56"/>
  <c r="AT5" i="56" s="1"/>
  <c r="AT63" i="56" s="1"/>
  <c r="AT19" i="56"/>
  <c r="AV63" i="34"/>
  <c r="AS8" i="1" s="1"/>
  <c r="AS12" i="1" s="1"/>
  <c r="AS13" i="1" s="1"/>
  <c r="AW53" i="55"/>
  <c r="AW52" i="34"/>
  <c r="AW63" i="34" s="1"/>
  <c r="AT8" i="1" s="1"/>
  <c r="AW5" i="55"/>
  <c r="AW63" i="55" s="1"/>
  <c r="AX4" i="55"/>
  <c r="AX5" i="55" s="1"/>
  <c r="AX63" i="55" s="1"/>
  <c r="AX43" i="55"/>
  <c r="AX43" i="34" s="1"/>
  <c r="AX55" i="55"/>
  <c r="AX55" i="34" s="1"/>
  <c r="AX52" i="55"/>
  <c r="AX40" i="55"/>
  <c r="AX40" i="34" s="1"/>
  <c r="AX49" i="55"/>
  <c r="AX49" i="34" s="1"/>
  <c r="AX61" i="55"/>
  <c r="AX61" i="34" s="1"/>
  <c r="AX46" i="55"/>
  <c r="AX46" i="34" s="1"/>
  <c r="AX58" i="55"/>
  <c r="AX58" i="34" s="1"/>
  <c r="AX1" i="62"/>
  <c r="AX65" i="62"/>
  <c r="AX97" i="62"/>
  <c r="AX110" i="62"/>
  <c r="AX1" i="61"/>
  <c r="AX97" i="61"/>
  <c r="AX65" i="61"/>
  <c r="AX110" i="61"/>
  <c r="AX110" i="60"/>
  <c r="AX97" i="60"/>
  <c r="AX1" i="60"/>
  <c r="AX65" i="60"/>
  <c r="AX97" i="59"/>
  <c r="AX1" i="59"/>
  <c r="AX65" i="59"/>
  <c r="AX110" i="59"/>
  <c r="AX1" i="58"/>
  <c r="AX110" i="58"/>
  <c r="AX65" i="58"/>
  <c r="AX97" i="58"/>
  <c r="AX1" i="57"/>
  <c r="AX19" i="57" s="1"/>
  <c r="AX65" i="57"/>
  <c r="AX110" i="57"/>
  <c r="AX97" i="57"/>
  <c r="AU65" i="56"/>
  <c r="AU97" i="56"/>
  <c r="AU110" i="56"/>
  <c r="AU1" i="56"/>
  <c r="AX112" i="34"/>
  <c r="AX117" i="34" s="1"/>
  <c r="AU16" i="1" s="1"/>
  <c r="AU17" i="1" s="1"/>
  <c r="AX117" i="55"/>
  <c r="AY65" i="55"/>
  <c r="AY67" i="55" s="1"/>
  <c r="AY95" i="55" s="1"/>
  <c r="AY110" i="55"/>
  <c r="AY112" i="55" s="1"/>
  <c r="AY97" i="55"/>
  <c r="AY1" i="55"/>
  <c r="AY19" i="55" s="1"/>
  <c r="AX93" i="55"/>
  <c r="AX67" i="34"/>
  <c r="F17" i="1"/>
  <c r="F31" i="1"/>
  <c r="AT12" i="1" l="1"/>
  <c r="AT13" i="1" s="1"/>
  <c r="AX93" i="34"/>
  <c r="AU9" i="1" s="1"/>
  <c r="AX95" i="34"/>
  <c r="AU11" i="1" s="1"/>
  <c r="AT20" i="56"/>
  <c r="AU4" i="56"/>
  <c r="AU5" i="56" s="1"/>
  <c r="AU63" i="56" s="1"/>
  <c r="AU19" i="56"/>
  <c r="AQ22" i="1"/>
  <c r="AQ26" i="1" s="1"/>
  <c r="AQ27" i="1" s="1"/>
  <c r="AX20" i="57"/>
  <c r="AY20" i="55"/>
  <c r="AY19" i="34"/>
  <c r="AX53" i="55"/>
  <c r="AX52" i="34"/>
  <c r="AX4" i="34"/>
  <c r="AY4" i="55"/>
  <c r="AY4" i="34" s="1"/>
  <c r="AY52" i="55"/>
  <c r="AY49" i="55"/>
  <c r="AY49" i="34" s="1"/>
  <c r="AY61" i="55"/>
  <c r="AY61" i="34" s="1"/>
  <c r="AY46" i="55"/>
  <c r="AY46" i="34" s="1"/>
  <c r="AY58" i="55"/>
  <c r="AY58" i="34" s="1"/>
  <c r="AY40" i="55"/>
  <c r="AY40" i="34" s="1"/>
  <c r="AY43" i="55"/>
  <c r="AY43" i="34" s="1"/>
  <c r="AY55" i="55"/>
  <c r="AY55" i="34" s="1"/>
  <c r="AY1" i="62"/>
  <c r="AY97" i="62"/>
  <c r="AY65" i="62"/>
  <c r="AY110" i="62"/>
  <c r="AY1" i="61"/>
  <c r="AY110" i="61"/>
  <c r="AY65" i="61"/>
  <c r="AY97" i="61"/>
  <c r="AY1" i="60"/>
  <c r="AY97" i="60"/>
  <c r="AY65" i="60"/>
  <c r="AY110" i="60"/>
  <c r="AY65" i="59"/>
  <c r="AY97" i="59"/>
  <c r="AY110" i="59"/>
  <c r="AY1" i="59"/>
  <c r="AY1" i="58"/>
  <c r="AY65" i="58"/>
  <c r="AY97" i="58"/>
  <c r="AY110" i="58"/>
  <c r="AY1" i="57"/>
  <c r="AY19" i="57" s="1"/>
  <c r="AY97" i="57"/>
  <c r="AY65" i="57"/>
  <c r="AY110" i="57"/>
  <c r="AV65" i="56"/>
  <c r="AV110" i="56"/>
  <c r="AV97" i="56"/>
  <c r="AV1" i="56"/>
  <c r="AZ110" i="55"/>
  <c r="AZ112" i="55" s="1"/>
  <c r="AZ1" i="55"/>
  <c r="AZ19" i="55" s="1"/>
  <c r="AZ65" i="55"/>
  <c r="AZ67" i="55" s="1"/>
  <c r="AZ95" i="55" s="1"/>
  <c r="AZ97" i="55"/>
  <c r="AY117" i="55"/>
  <c r="AY112" i="34"/>
  <c r="AY117" i="34" s="1"/>
  <c r="AV16" i="1" s="1"/>
  <c r="AV17" i="1" s="1"/>
  <c r="AY93" i="55"/>
  <c r="AY67" i="34"/>
  <c r="G17" i="1"/>
  <c r="G31" i="1"/>
  <c r="AR22" i="1" l="1"/>
  <c r="AR26" i="1" s="1"/>
  <c r="AR27" i="1" s="1"/>
  <c r="AY93" i="34"/>
  <c r="AV9" i="1" s="1"/>
  <c r="AY95" i="34"/>
  <c r="AV11" i="1" s="1"/>
  <c r="AU20" i="56"/>
  <c r="AY20" i="57"/>
  <c r="AZ20" i="55"/>
  <c r="AZ19" i="34"/>
  <c r="AV4" i="56"/>
  <c r="AV5" i="56" s="1"/>
  <c r="AV63" i="56" s="1"/>
  <c r="AV19" i="56"/>
  <c r="AX63" i="34"/>
  <c r="AU8" i="1" s="1"/>
  <c r="AU12" i="1" s="1"/>
  <c r="AU13" i="1" s="1"/>
  <c r="AY53" i="55"/>
  <c r="AY52" i="34"/>
  <c r="AY63" i="34" s="1"/>
  <c r="AV8" i="1" s="1"/>
  <c r="AY5" i="55"/>
  <c r="AY63" i="55" s="1"/>
  <c r="AZ4" i="55"/>
  <c r="AZ5" i="55" s="1"/>
  <c r="AZ63" i="55" s="1"/>
  <c r="AZ43" i="55"/>
  <c r="AZ43" i="34" s="1"/>
  <c r="AZ55" i="55"/>
  <c r="AZ55" i="34" s="1"/>
  <c r="AZ46" i="55"/>
  <c r="AZ46" i="34" s="1"/>
  <c r="AZ52" i="55"/>
  <c r="AZ58" i="55"/>
  <c r="AZ58" i="34" s="1"/>
  <c r="AZ61" i="55"/>
  <c r="AZ61" i="34" s="1"/>
  <c r="AZ49" i="55"/>
  <c r="AZ49" i="34" s="1"/>
  <c r="AZ40" i="55"/>
  <c r="AZ40" i="34" s="1"/>
  <c r="AZ97" i="62"/>
  <c r="AZ1" i="62"/>
  <c r="AZ110" i="62"/>
  <c r="AZ65" i="62"/>
  <c r="AZ1" i="61"/>
  <c r="AZ65" i="61"/>
  <c r="AZ110" i="61"/>
  <c r="AZ97" i="61"/>
  <c r="AZ1" i="60"/>
  <c r="AZ65" i="60"/>
  <c r="AZ110" i="60"/>
  <c r="AZ97" i="60"/>
  <c r="AZ1" i="59"/>
  <c r="AZ65" i="59"/>
  <c r="AZ110" i="59"/>
  <c r="AZ97" i="59"/>
  <c r="AZ97" i="58"/>
  <c r="AZ1" i="58"/>
  <c r="AZ110" i="58"/>
  <c r="AZ65" i="58"/>
  <c r="AZ97" i="57"/>
  <c r="AZ1" i="57"/>
  <c r="AZ19" i="57" s="1"/>
  <c r="AZ110" i="57"/>
  <c r="AZ65" i="57"/>
  <c r="AW65" i="56"/>
  <c r="AW110" i="56"/>
  <c r="AW1" i="56"/>
  <c r="AW97" i="56"/>
  <c r="AZ93" i="55"/>
  <c r="AZ67" i="34"/>
  <c r="BA65" i="55"/>
  <c r="BA67" i="55" s="1"/>
  <c r="BA95" i="55" s="1"/>
  <c r="BA97" i="55"/>
  <c r="BA110" i="55"/>
  <c r="BA112" i="55" s="1"/>
  <c r="BA1" i="55"/>
  <c r="BA19" i="55" s="1"/>
  <c r="AZ112" i="34"/>
  <c r="AZ117" i="34" s="1"/>
  <c r="AW16" i="1" s="1"/>
  <c r="AW17" i="1" s="1"/>
  <c r="AZ117" i="55"/>
  <c r="H17" i="1"/>
  <c r="H31" i="1"/>
  <c r="AV12" i="1" l="1"/>
  <c r="AV13" i="1" s="1"/>
  <c r="AZ93" i="34"/>
  <c r="AW9" i="1" s="1"/>
  <c r="AZ95" i="34"/>
  <c r="AW11" i="1" s="1"/>
  <c r="AV20" i="56"/>
  <c r="AZ20" i="57"/>
  <c r="AS22" i="1"/>
  <c r="AS26" i="1" s="1"/>
  <c r="AS27" i="1" s="1"/>
  <c r="AW4" i="56"/>
  <c r="AW5" i="56" s="1"/>
  <c r="AW63" i="56" s="1"/>
  <c r="AW19" i="56"/>
  <c r="BA20" i="55"/>
  <c r="BA19" i="34"/>
  <c r="AZ53" i="55"/>
  <c r="AZ52" i="34"/>
  <c r="AZ4" i="34"/>
  <c r="BA4" i="55"/>
  <c r="BA4" i="34" s="1"/>
  <c r="BA55" i="55"/>
  <c r="BA55" i="34" s="1"/>
  <c r="BA49" i="55"/>
  <c r="BA49" i="34" s="1"/>
  <c r="BA43" i="55"/>
  <c r="BA43" i="34" s="1"/>
  <c r="BA58" i="55"/>
  <c r="BA58" i="34" s="1"/>
  <c r="BA46" i="55"/>
  <c r="BA46" i="34" s="1"/>
  <c r="BA52" i="55"/>
  <c r="BA61" i="55"/>
  <c r="BA61" i="34" s="1"/>
  <c r="BA40" i="55"/>
  <c r="BA40" i="34" s="1"/>
  <c r="BA110" i="62"/>
  <c r="BA65" i="62"/>
  <c r="BA1" i="62"/>
  <c r="BA97" i="62"/>
  <c r="BA65" i="61"/>
  <c r="BA1" i="61"/>
  <c r="BA97" i="61"/>
  <c r="BA110" i="61"/>
  <c r="BA1" i="60"/>
  <c r="BA65" i="60"/>
  <c r="BA110" i="60"/>
  <c r="BA97" i="60"/>
  <c r="BA65" i="59"/>
  <c r="BA1" i="59"/>
  <c r="BA110" i="59"/>
  <c r="BA97" i="59"/>
  <c r="BA97" i="58"/>
  <c r="BA1" i="58"/>
  <c r="BA110" i="58"/>
  <c r="BA65" i="58"/>
  <c r="BA110" i="57"/>
  <c r="BA1" i="57"/>
  <c r="BA19" i="57" s="1"/>
  <c r="BA65" i="57"/>
  <c r="BA97" i="57"/>
  <c r="AX1" i="56"/>
  <c r="AX65" i="56"/>
  <c r="AX110" i="56"/>
  <c r="AX97" i="56"/>
  <c r="BA117" i="55"/>
  <c r="BA112" i="34"/>
  <c r="BA117" i="34" s="1"/>
  <c r="AX16" i="1" s="1"/>
  <c r="AX17" i="1" s="1"/>
  <c r="BA93" i="55"/>
  <c r="BA67" i="34"/>
  <c r="BB65" i="55"/>
  <c r="BB67" i="55" s="1"/>
  <c r="BB95" i="55" s="1"/>
  <c r="BB97" i="55"/>
  <c r="BB110" i="55"/>
  <c r="BB112" i="55" s="1"/>
  <c r="BB1" i="55"/>
  <c r="BB19" i="55" s="1"/>
  <c r="I17" i="1"/>
  <c r="I31" i="1"/>
  <c r="BA93" i="34" l="1"/>
  <c r="AX9" i="1" s="1"/>
  <c r="BA95" i="34"/>
  <c r="AX11" i="1" s="1"/>
  <c r="AX4" i="56"/>
  <c r="AX5" i="56" s="1"/>
  <c r="AX63" i="56" s="1"/>
  <c r="AX19" i="56"/>
  <c r="AW20" i="56"/>
  <c r="BB20" i="55"/>
  <c r="BB19" i="34"/>
  <c r="AT22" i="1"/>
  <c r="AT26" i="1" s="1"/>
  <c r="AT27" i="1" s="1"/>
  <c r="BA20" i="57"/>
  <c r="AZ63" i="34"/>
  <c r="AW8" i="1" s="1"/>
  <c r="AW12" i="1" s="1"/>
  <c r="AW13" i="1" s="1"/>
  <c r="BA53" i="55"/>
  <c r="BA52" i="34"/>
  <c r="BA63" i="34" s="1"/>
  <c r="AX8" i="1" s="1"/>
  <c r="BA5" i="55"/>
  <c r="BA63" i="55" s="1"/>
  <c r="BB58" i="55"/>
  <c r="BB58" i="34" s="1"/>
  <c r="BB40" i="55"/>
  <c r="BB40" i="34" s="1"/>
  <c r="BB55" i="55"/>
  <c r="BB55" i="34" s="1"/>
  <c r="BB52" i="55"/>
  <c r="BB49" i="55"/>
  <c r="BB49" i="34" s="1"/>
  <c r="BB46" i="55"/>
  <c r="BB46" i="34" s="1"/>
  <c r="BB43" i="55"/>
  <c r="BB43" i="34" s="1"/>
  <c r="BB44" i="34" s="1"/>
  <c r="BB61" i="55"/>
  <c r="BB61" i="34" s="1"/>
  <c r="BB1" i="62"/>
  <c r="BB97" i="62"/>
  <c r="BB110" i="62"/>
  <c r="BB65" i="62"/>
  <c r="BB1" i="61"/>
  <c r="BB110" i="61"/>
  <c r="BB65" i="61"/>
  <c r="BB97" i="61"/>
  <c r="BB97" i="60"/>
  <c r="BB1" i="60"/>
  <c r="BB65" i="60"/>
  <c r="BB110" i="60"/>
  <c r="BB1" i="59"/>
  <c r="BB65" i="59"/>
  <c r="BB97" i="59"/>
  <c r="BB110" i="59"/>
  <c r="BB110" i="58"/>
  <c r="BB65" i="58"/>
  <c r="BB97" i="58"/>
  <c r="BB1" i="58"/>
  <c r="BB1" i="57"/>
  <c r="BB19" i="57" s="1"/>
  <c r="BB65" i="57"/>
  <c r="BB110" i="57"/>
  <c r="BB97" i="57"/>
  <c r="AY1" i="56"/>
  <c r="AY97" i="56"/>
  <c r="AY65" i="56"/>
  <c r="AY110" i="56"/>
  <c r="BB5" i="55"/>
  <c r="BB63" i="55" s="1"/>
  <c r="BB4" i="34"/>
  <c r="BB117" i="55"/>
  <c r="BB112" i="34"/>
  <c r="BB117" i="34" s="1"/>
  <c r="AY16" i="1" s="1"/>
  <c r="BB93" i="55"/>
  <c r="BB67" i="34"/>
  <c r="J17" i="1"/>
  <c r="J31" i="1"/>
  <c r="AX12" i="1" l="1"/>
  <c r="AX13" i="1" s="1"/>
  <c r="BB93" i="34"/>
  <c r="AY9" i="1" s="1"/>
  <c r="AZ9" i="1" s="1"/>
  <c r="BB95" i="34"/>
  <c r="AY11" i="1" s="1"/>
  <c r="AZ11" i="1" s="1"/>
  <c r="AU22" i="1"/>
  <c r="AU26" i="1" s="1"/>
  <c r="AU27" i="1" s="1"/>
  <c r="AY4" i="56"/>
  <c r="AY5" i="56" s="1"/>
  <c r="AY63" i="56" s="1"/>
  <c r="AY19" i="56"/>
  <c r="BB20" i="57"/>
  <c r="AX20" i="56"/>
  <c r="BB53" i="55"/>
  <c r="BB52" i="34"/>
  <c r="BB63" i="34" s="1"/>
  <c r="AY8" i="1" s="1"/>
  <c r="AZ8" i="1" s="1"/>
  <c r="AY17" i="1"/>
  <c r="AZ16" i="1"/>
  <c r="AZ97" i="56"/>
  <c r="AZ110" i="56"/>
  <c r="AZ1" i="56"/>
  <c r="AZ65" i="56"/>
  <c r="K17" i="1"/>
  <c r="K31" i="1"/>
  <c r="L17" i="1"/>
  <c r="AV22" i="1" l="1"/>
  <c r="AV26" i="1" s="1"/>
  <c r="AV27" i="1" s="1"/>
  <c r="AZ4" i="56"/>
  <c r="AZ5" i="56" s="1"/>
  <c r="AZ63" i="56" s="1"/>
  <c r="AZ19" i="56"/>
  <c r="AY20" i="56"/>
  <c r="AY12" i="1"/>
  <c r="AY13" i="1" s="1"/>
  <c r="BA110" i="56"/>
  <c r="BA97" i="56"/>
  <c r="BA1" i="56"/>
  <c r="BA65" i="56"/>
  <c r="L31" i="1"/>
  <c r="AW22" i="1" l="1"/>
  <c r="AW26" i="1" s="1"/>
  <c r="AW27" i="1" s="1"/>
  <c r="BA4" i="56"/>
  <c r="BA5" i="56" s="1"/>
  <c r="BA63" i="56" s="1"/>
  <c r="BA19" i="56"/>
  <c r="AZ20" i="56"/>
  <c r="BB110" i="56"/>
  <c r="BB97" i="56"/>
  <c r="BB1" i="56"/>
  <c r="BB65" i="56"/>
  <c r="M31" i="1"/>
  <c r="M17" i="1"/>
  <c r="AX22" i="1" l="1"/>
  <c r="AX26" i="1" s="1"/>
  <c r="AX27" i="1" s="1"/>
  <c r="BA20" i="56"/>
  <c r="BB4" i="56"/>
  <c r="BB5" i="56" s="1"/>
  <c r="BB63" i="56" s="1"/>
  <c r="BB19" i="56"/>
  <c r="N31" i="1"/>
  <c r="N17" i="1"/>
  <c r="AY22" i="1" l="1"/>
  <c r="AY26" i="1" s="1"/>
  <c r="AY27" i="1" s="1"/>
  <c r="BB20" i="56"/>
  <c r="O31" i="1"/>
  <c r="O17" i="1"/>
  <c r="AZ22" i="1" l="1"/>
  <c r="P17" i="1"/>
  <c r="P31" i="1"/>
  <c r="Q31" i="1" l="1"/>
  <c r="Q17" i="1"/>
  <c r="R31" i="1" l="1"/>
  <c r="R17" i="1"/>
  <c r="S17" i="1" l="1"/>
  <c r="S31" i="1"/>
  <c r="T17" i="1" l="1"/>
  <c r="T31" i="1"/>
  <c r="U31" i="1" l="1"/>
  <c r="U17" i="1"/>
  <c r="AZ17" i="1" s="1"/>
  <c r="E12" i="1"/>
  <c r="D12" i="1"/>
  <c r="C12" i="1"/>
  <c r="AZ12" i="1" l="1"/>
  <c r="B14" i="1" s="1"/>
  <c r="E13" i="1"/>
  <c r="C13" i="1"/>
  <c r="D13" i="1"/>
  <c r="B18" i="1" l="1"/>
  <c r="AZ13" i="1"/>
  <c r="B111" i="1"/>
  <c r="AZ111" i="1" s="1"/>
  <c r="B113" i="1" l="1"/>
  <c r="B15" i="1" l="1"/>
  <c r="B19" i="1" l="1"/>
  <c r="B87" i="1"/>
  <c r="B101" i="1"/>
  <c r="B115" i="1"/>
  <c r="B74" i="1"/>
  <c r="AZ115" i="1" l="1"/>
  <c r="B117" i="1" s="1"/>
  <c r="AZ101" i="1"/>
  <c r="B103" i="1" s="1"/>
  <c r="AZ87" i="1"/>
  <c r="B89" i="1" s="1"/>
  <c r="B73" i="1"/>
  <c r="B102" i="1"/>
  <c r="AZ73" i="1" l="1"/>
  <c r="B75" i="1" s="1"/>
  <c r="B26" i="1"/>
  <c r="B27" i="1" l="1"/>
  <c r="B32" i="1"/>
  <c r="B31" i="1" l="1"/>
  <c r="AZ31" i="1" l="1"/>
  <c r="B33" i="1" s="1"/>
  <c r="D26" i="1"/>
  <c r="D27" i="1" l="1"/>
  <c r="E26" i="1"/>
  <c r="E27" i="1" s="1"/>
  <c r="F26" i="1" l="1"/>
  <c r="F27" i="1" s="1"/>
  <c r="G26" i="1" l="1"/>
  <c r="G27" i="1" s="1"/>
  <c r="H26" i="1" l="1"/>
  <c r="H27" i="1" s="1"/>
  <c r="I26" i="1" l="1"/>
  <c r="I27" i="1" s="1"/>
  <c r="J26" i="1" l="1"/>
  <c r="J27" i="1" s="1"/>
  <c r="K26" i="1" l="1"/>
  <c r="K27" i="1" s="1"/>
  <c r="L26" i="1" l="1"/>
  <c r="L27" i="1" s="1"/>
  <c r="M26" i="1" l="1"/>
  <c r="M27" i="1" s="1"/>
  <c r="N26" i="1" l="1"/>
  <c r="N27" i="1" s="1"/>
  <c r="O26" i="1" l="1"/>
  <c r="O27" i="1" s="1"/>
  <c r="P26" i="1" l="1"/>
  <c r="P27" i="1" s="1"/>
  <c r="Q26" i="1" l="1"/>
  <c r="Q27" i="1" s="1"/>
  <c r="R26" i="1" l="1"/>
  <c r="R27" i="1" s="1"/>
  <c r="S26" i="1" l="1"/>
  <c r="S27" i="1" s="1"/>
  <c r="T26" i="1" l="1"/>
  <c r="T27" i="1" s="1"/>
  <c r="U26" i="1" l="1"/>
  <c r="AZ26" i="1" s="1"/>
  <c r="U27" i="1" l="1"/>
  <c r="AZ27" i="1" s="1"/>
  <c r="B29" i="1" s="1"/>
  <c r="B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G99" authorId="0" shapeId="0" xr:uid="{EFAD6C9A-C8E0-499E-BDDF-2A9692344FF9}">
      <text>
        <r>
          <rPr>
            <b/>
            <sz val="9"/>
            <color indexed="81"/>
            <rFont val="Segoe UI"/>
            <charset val="1"/>
          </rPr>
          <t>KompZWUBw:</t>
        </r>
        <r>
          <rPr>
            <sz val="9"/>
            <color indexed="81"/>
            <rFont val="Segoe UI"/>
            <charset val="1"/>
          </rPr>
          <t xml:space="preserve">
Im ersten Jahr nur zur Hälfte, da erst ab 1. Juli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FE7A34A5-26FB-41A0-970A-1A0A30E9776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9B5B0A10-2B46-40F8-A579-8D9FA69523C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65403D8E-0640-403D-84BD-58CECF225F9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5BC2E754-EB78-4352-A0D6-0EC6849A009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2624496D-5CFA-4987-A934-2A237FF2C62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6" authorId="0" shapeId="0" xr:uid="{4FAFC60D-A5C9-4F41-8DCD-2C23B91BB7BE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7" authorId="0" shapeId="0" xr:uid="{E3FC37A9-AC16-4E0B-B753-B8FC97C903F5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52" authorId="0" shapeId="0" xr:uid="{6FC6473E-E8C2-4A21-92CB-FB3FBAAAA7F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5DFFDC7C-9F78-4F83-BF00-6941761B6C8E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424D051F-EF7C-4ECD-A179-57EE0A4BB3E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F27" authorId="0" shapeId="0" xr:uid="{E1291563-0A31-414D-881B-1E04FEA1D6C6}">
      <text>
        <r>
          <rPr>
            <b/>
            <sz val="9"/>
            <color indexed="81"/>
            <rFont val="Segoe UI"/>
            <charset val="1"/>
          </rPr>
          <t>KompZWUBw:</t>
        </r>
        <r>
          <rPr>
            <sz val="9"/>
            <color indexed="81"/>
            <rFont val="Segoe UI"/>
            <charset val="1"/>
          </rPr>
          <t xml:space="preserve">
Basis für Berechnung "Gebühr aus Drittgeschäft"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77FF0622-0C20-4B9F-BFD9-14F119A3F27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52C6BCB3-6D1A-4EFD-9D91-3268027B4FE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8C1F9BB-8E13-4990-A97A-A85BCCABABF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37E24010-1233-456B-89BB-D2F7C41D454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BAD3B138-D86A-4941-91E9-1F17CC19129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2CD76362-1380-4A15-8A49-EDCB2482860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B78C7DE8-69FB-4D0C-A1AD-E0FEE6097D9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076415B6-1D96-4020-B472-B27BCF41DD2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BB186196-2BA8-4744-8D8F-8DD8467832C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FB7DDA72-4DC4-418B-95AF-B07460EC5D9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5E5EA631-6808-474F-BD38-8F6351C8C8A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AFCC3E15-408E-492C-8181-ABDB607F071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4B427878-456D-4460-A454-8BBE5ABC551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A84A4F5D-1C9C-4EE1-8301-11456CA2C32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B2E00EBF-48F9-4883-9990-1D1CB61A05D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C9F7DF0-FE4E-46F9-8DC3-36E6EAE45ED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CF07A5CF-4111-4D26-A765-7847E860102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9BD40558-0126-4D17-BE72-EF6C13B48EE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9A6D380E-C4C3-4409-9D0E-3B33AEAF3E9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C185D296-6AF5-4692-BD14-0D84400EA74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8350CCDB-9B7E-448B-81BC-B56E93BB81A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FD894EB1-70EC-4ADE-8BFD-0A2F0B3B487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053BD8C3-67C4-446C-9138-9876C8CE53F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1645D98-A519-41F9-A264-FA1E9A1F6AD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9E3CFD0B-CF51-4E7D-92D2-4C39E11C73F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A8E31375-CEC6-4DDA-B13D-96F1F8CA03F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D653C1D-4DFC-49FB-AF8D-2C26CE43F0A5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E5E67420-C735-47E0-90B6-8599CE82A87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BB834F77-2886-4B2E-A869-E0E5F1EF84C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49F7A32E-B91D-4DE5-A0F4-2D72A6AFBA7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7D93AFEB-B118-464E-BD85-9FC0CCC4034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C7E12E15-41B7-4C04-A279-C0F7DD61F69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61FC885B-42C0-4B2F-8068-9773576DCC6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BE901043-3027-4768-B244-3A3DFA46441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0E26651-7C93-4B50-AA75-775E6FCFE2FC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42F3760C-F54B-4C67-BA3E-F1ACEE62F80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AFC9D55D-D0C1-45FE-8C17-779E71CED8B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498C88A4-7F21-474D-B63E-E4453586C63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418B5AEF-693B-48EE-B4A2-634EFE0C300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C41EDAF-68DD-4EF9-B8C1-477C14EEA73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08168456-2BE1-49E1-8224-8249F2D96F7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8F675148-9130-43D8-B20A-7F1C137A40B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9C83D02D-4594-4DCF-A388-E52ADD8610F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F3A130E3-61D0-42D7-9486-ED9ACD85E3E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CF63D3D9-271C-44F5-BA28-9A3EDB1B596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60065820-CA2D-475E-BB9A-DA450EDE8B0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4979E911-1A0C-477D-B1BE-7DA619EC7D7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6842A7C0-DE2E-48B1-A955-E4190D5CBDC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F43A7C98-649E-44CF-A4BA-41687857F50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F82769BD-4E8F-4E67-94F6-B49BC99D873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07A5A791-D57A-41C8-A18A-31E0A8AE1D7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E14CD842-852C-432C-84A5-928F28D9570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DA2264DF-0C6C-4C86-A422-C62EAF62AE1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8FB26159-DFD2-469D-B5A3-44A33DCF4DA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545C8678-0FD4-4502-834F-8C996133237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8A71D9FC-07B9-43BB-8A1A-2757BF3480E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sharedStrings.xml><?xml version="1.0" encoding="utf-8"?>
<sst xmlns="http://schemas.openxmlformats.org/spreadsheetml/2006/main" count="2773" uniqueCount="374">
  <si>
    <t>Periode</t>
  </si>
  <si>
    <t>Summe</t>
  </si>
  <si>
    <t>Personal</t>
  </si>
  <si>
    <t>Anzahl</t>
  </si>
  <si>
    <t>Abzinsungs-Faktor</t>
  </si>
  <si>
    <t>Summe Personal</t>
  </si>
  <si>
    <t>Material, Anlagen</t>
  </si>
  <si>
    <t>Infrastruktur</t>
  </si>
  <si>
    <t>Summe Infrastruktur</t>
  </si>
  <si>
    <t>Summe Risiken</t>
  </si>
  <si>
    <t>Personalausgaben</t>
  </si>
  <si>
    <t>BeamteA10</t>
  </si>
  <si>
    <t>BeamteA11</t>
  </si>
  <si>
    <t>BeamteA12</t>
  </si>
  <si>
    <t>BeamteA13 G</t>
  </si>
  <si>
    <t>BeamteA13 GZ</t>
  </si>
  <si>
    <t>BeamteA13 H</t>
  </si>
  <si>
    <t>BeamteA14</t>
  </si>
  <si>
    <t>BeamteA15</t>
  </si>
  <si>
    <t>BeamteA15 Z</t>
  </si>
  <si>
    <t>BeamteA16</t>
  </si>
  <si>
    <t>BeamteB11</t>
  </si>
  <si>
    <t>SoldatenA10</t>
  </si>
  <si>
    <t>SoldatenA11</t>
  </si>
  <si>
    <t>SoldatenA12</t>
  </si>
  <si>
    <t>SoldatenA13 G</t>
  </si>
  <si>
    <t>SoldatenA13 H</t>
  </si>
  <si>
    <t>SoldatenA14</t>
  </si>
  <si>
    <t>SoldatenA15</t>
  </si>
  <si>
    <t>SoldatenA16</t>
  </si>
  <si>
    <t>SoldatenB10</t>
  </si>
  <si>
    <t>SoldatenB10 Z</t>
  </si>
  <si>
    <t>ArbeitnehmerE10</t>
  </si>
  <si>
    <t>ArbeitnehmerE11</t>
  </si>
  <si>
    <t>ArbeitnehmerE12</t>
  </si>
  <si>
    <t>ArbeitnehmerE13</t>
  </si>
  <si>
    <t>ArbeitnehmerE14</t>
  </si>
  <si>
    <t>ArbeitnehmerE15</t>
  </si>
  <si>
    <t>ArbeitnehmerE15UE</t>
  </si>
  <si>
    <t>Option 3</t>
  </si>
  <si>
    <t>Option 4</t>
  </si>
  <si>
    <t>BeamteA13 H / A14</t>
  </si>
  <si>
    <t>SoldatenA13 H / A14</t>
  </si>
  <si>
    <t>Option 1</t>
  </si>
  <si>
    <t>Option 2</t>
  </si>
  <si>
    <t>Beginn der Maßnahme</t>
  </si>
  <si>
    <t>Ende der Maßnahme</t>
  </si>
  <si>
    <t>Material</t>
  </si>
  <si>
    <t>Kategorie der Ausgabe</t>
  </si>
  <si>
    <t>Bezeichnung</t>
  </si>
  <si>
    <t>Kategorie der Einnahme</t>
  </si>
  <si>
    <t>In diesem Berechnungsblatt bitte keine Eintragungen vornehmen, da automatisiert</t>
  </si>
  <si>
    <t>Summe Material</t>
  </si>
  <si>
    <t>BeamteA5 E</t>
  </si>
  <si>
    <t>BeamteA6 E</t>
  </si>
  <si>
    <t>BeamteA6 M</t>
  </si>
  <si>
    <t>BeamteA6 M - A8</t>
  </si>
  <si>
    <t>BeamteA6 M / A7</t>
  </si>
  <si>
    <t>BeamteA7</t>
  </si>
  <si>
    <t xml:space="preserve">BeamteA7 / A8 </t>
  </si>
  <si>
    <t>BeamteA8</t>
  </si>
  <si>
    <t>BeamteA9 M</t>
  </si>
  <si>
    <t>BeamteA9 MZ</t>
  </si>
  <si>
    <t>BeamteA9 G</t>
  </si>
  <si>
    <t>BeamteA9 G - A11</t>
  </si>
  <si>
    <t>BeamteA9 G / A10</t>
  </si>
  <si>
    <t>BeamteB2</t>
  </si>
  <si>
    <t>BeamteB3</t>
  </si>
  <si>
    <t>BeamteB4</t>
  </si>
  <si>
    <t>BeamteB5</t>
  </si>
  <si>
    <t>BeamteB6</t>
  </si>
  <si>
    <t>BeamteB7</t>
  </si>
  <si>
    <t>BeamteB9</t>
  </si>
  <si>
    <t>SoldatenA3</t>
  </si>
  <si>
    <t>SoldatenA3 - A5 E</t>
  </si>
  <si>
    <t>SoldatenA3 Z</t>
  </si>
  <si>
    <t>SoldatenA4</t>
  </si>
  <si>
    <t>SoldatenA4 Z</t>
  </si>
  <si>
    <t>SoldatenA5 E</t>
  </si>
  <si>
    <t>SoldatenA5 EZ</t>
  </si>
  <si>
    <t>SoldatenA5 M</t>
  </si>
  <si>
    <t>SoldatenA5 M - A7</t>
  </si>
  <si>
    <t>SoldatenA6 E</t>
  </si>
  <si>
    <t>SoldatenA6 EZ</t>
  </si>
  <si>
    <t>SoldatenA6 M</t>
  </si>
  <si>
    <t>SoldatenA7</t>
  </si>
  <si>
    <t>SoldatenA7 - A9 MZ</t>
  </si>
  <si>
    <t>SoldatenA7 Z</t>
  </si>
  <si>
    <t>SoldatenA8 Z</t>
  </si>
  <si>
    <t>SoldatenA9 M</t>
  </si>
  <si>
    <t>SoldatenA9 MZ</t>
  </si>
  <si>
    <t>SoldatenA9 G</t>
  </si>
  <si>
    <t>SoldatenA9 G - A11</t>
  </si>
  <si>
    <t>SoldatenB2</t>
  </si>
  <si>
    <t>SoldatenB3</t>
  </si>
  <si>
    <t>SoldatenB6</t>
  </si>
  <si>
    <t>SoldatenB7</t>
  </si>
  <si>
    <t>SoldatenB9</t>
  </si>
  <si>
    <t>ArbeitnehmerE2</t>
  </si>
  <si>
    <t>ArbeitnehmerE2UE</t>
  </si>
  <si>
    <t>ArbeitnehmerE3</t>
  </si>
  <si>
    <t>ArbeitnehmerE4</t>
  </si>
  <si>
    <t>ArbeitnehmerE5</t>
  </si>
  <si>
    <t>ArbeitnehmerE6</t>
  </si>
  <si>
    <t>ArbeitnehmerE7</t>
  </si>
  <si>
    <t>ArbeitnehmerE8</t>
  </si>
  <si>
    <t>ArbeitnehmerE9A</t>
  </si>
  <si>
    <t>ArbeitnehmerE9B</t>
  </si>
  <si>
    <t>ArbeitnehmerE9C</t>
  </si>
  <si>
    <t>ArbeitnehmerB1</t>
  </si>
  <si>
    <t>ArbeitnehmerB3</t>
  </si>
  <si>
    <t>ArbeitnehmerB6</t>
  </si>
  <si>
    <t>Kategorie des Risikos</t>
  </si>
  <si>
    <t>Risiko 1:</t>
  </si>
  <si>
    <t>Risiko 2:</t>
  </si>
  <si>
    <t>Risiko 3:</t>
  </si>
  <si>
    <t>BeamteA7 / A8</t>
  </si>
  <si>
    <t>Option 5</t>
  </si>
  <si>
    <t>Option 6</t>
  </si>
  <si>
    <t>Option 7</t>
  </si>
  <si>
    <t>Option 8</t>
  </si>
  <si>
    <t>Jahr</t>
  </si>
  <si>
    <t xml:space="preserve">BAIUDBw </t>
  </si>
  <si>
    <t>FC II 2 -KompZWUBw</t>
  </si>
  <si>
    <t>Allgemeine Hinweise:</t>
  </si>
  <si>
    <t>Anwendung:</t>
  </si>
  <si>
    <t xml:space="preserve">- Ausgaben für Personal: </t>
  </si>
  <si>
    <t xml:space="preserve">- Ausgaben für Material / Infrastruktur / Sach- und Dienstleistungen: </t>
  </si>
  <si>
    <t xml:space="preserve">- Einnahmen: </t>
  </si>
  <si>
    <t xml:space="preserve">- Risikobetrachtung: </t>
  </si>
  <si>
    <t>- Risiken sind zu identifizieren, die Verteilung festzulegen und monetär zu bewerten.</t>
  </si>
  <si>
    <t>- Risiken können sein: Insolvenz, Umwelt- oder Elementarrisiken, Sicherheit, Bedarfsschwankung, technische Risiken, Leistungsstörung usw.</t>
  </si>
  <si>
    <t>- Monetäre Bewertung = Schadenshöhe * Eintrittswahrscheinlichkeit</t>
  </si>
  <si>
    <t>- Risiken können für einzelne Jahresscheiben oder für den kompletten Zeitraum festgelegt werden, Eintrag erfolgt je nach Notwendigkeit</t>
  </si>
  <si>
    <t>- Einnahmen minus Ausgaben ergeben die Nettozahlung.</t>
  </si>
  <si>
    <t>- Spezifische Angaben (z.B. die jeweiligen Einnahmen und Ausgaben einer Option oder die angenommenen Schadenswerte der Risikobetrachtung) sind im Tabellenblatt der jeweiligen Option einzutragen.</t>
  </si>
  <si>
    <t>- Diese Hilfe unterstützt bei den Berechnungen zur Erstellung einer Wirtschaftlichkeitsuntersuchung unter Anwendung der Kapitalwertmethode.</t>
  </si>
  <si>
    <t>- Allgemeingültige Angaben (z.B. der Betrachtungszeitraum oder angenommene Preissteigerungsraten) sind für alle Optionen im Tabellenblatt "Parameter" einzutragen.</t>
  </si>
  <si>
    <t>- Parameter:</t>
  </si>
  <si>
    <t>- Ausgangslage: Es ist das Referenzjahr der Ist-Bedarfsdeckung einzutragen (i.d.R. Vorjahr des Betrachtungszeitraums).</t>
  </si>
  <si>
    <t>- Eintrittswahrscheinlichkeiten für die Risikoberechnungen jeweiliger Optionen sind aufgrund der Übersichtlichkeit ebenfalls im Tabellenblatt "Parameter" einzutragen.</t>
  </si>
  <si>
    <t xml:space="preserve">- Hinterlegte Referenzwerte entsprechen den Personalnormkosten aus der Kostenrichtlinie A1-2400/1-6710 (Stand 2023). </t>
  </si>
  <si>
    <t>- Die Summenbildung sowie die Übertragung in das Tabellenblatt "KapWert" erfolgt automatisiert.</t>
  </si>
  <si>
    <t>- Sofern automatische Berechnungen überschrieben werden, sind Ausgaben mit Minuszeichen einzutragen.</t>
  </si>
  <si>
    <t xml:space="preserve">- Über den Button "Weitere Optionen" können neben den vier bereits eingeblendeten Optionen, vier weitere Optionen für die Betrachtung eingeblendet werden. </t>
  </si>
  <si>
    <t>- In der Spalte "Periode 0" ist das Feld Anzahl nicht zu befüllen da die Werte ansonsten mit in die Berechnung des Kapitalwertes einfließen.</t>
  </si>
  <si>
    <t>- Der Eintrag der Anzahl der jeweiligen Mitarbeiter der Gehaltsgruppe erfolgt dann in den Feldern der nachfolgenden Perioden 1 - x.</t>
  </si>
  <si>
    <t>Risiko 4:</t>
  </si>
  <si>
    <t>Risiko 5:</t>
  </si>
  <si>
    <t>- Verteilung des Risikos: Wer trägt das Risiko?, Prozentuale Verteilung möglich</t>
  </si>
  <si>
    <t>- Auszufüllen sind nur alle grau hinterlegten Felder</t>
  </si>
  <si>
    <t xml:space="preserve">- Die für das eingesetzte Personal zu berücksichtigende Dotierung kann mit Hilfe eines hinterlegten Dropdown Menüs (Option 1-8, Spalte B, Zellen "Gehalt") ausgewählt werden. </t>
  </si>
  <si>
    <t>- Eintrittswahrscheinlichkeiten zu etwaigen Risiken einzelner Optionen können jährlich über den angegebenen Betrachtungszeitraum berücksichtigt werden (Zeilen 13-60).</t>
  </si>
  <si>
    <t>Ausgabenhöhe
Referenzjahr</t>
  </si>
  <si>
    <t>Einnahmenhöhe
Referenzjahr</t>
  </si>
  <si>
    <t>Schadenshöhe
Referenzjahr</t>
  </si>
  <si>
    <t>Schadenshöhe *
Eintrittswahrscheinlichkeit *
Preissteigerungsraten</t>
  </si>
  <si>
    <t>Risiko 1</t>
  </si>
  <si>
    <t>Risiko 2</t>
  </si>
  <si>
    <t>Risiko 3</t>
  </si>
  <si>
    <t>Risiko 4</t>
  </si>
  <si>
    <t>Risiko 5</t>
  </si>
  <si>
    <t>Je nach Option angenommene
Eintrittswahrscheinlichkeit in %</t>
  </si>
  <si>
    <t>Energie</t>
  </si>
  <si>
    <t>Gehalt auswählen</t>
  </si>
  <si>
    <t>- Erstellung der WU: Es ist das Jahr einzugeben, in dem die WU erstellt wird, dies hat Auswirkungen auf die Kapitelwertberechnung.</t>
  </si>
  <si>
    <t>Dienstleistungen</t>
  </si>
  <si>
    <t>Bauleistungen</t>
  </si>
  <si>
    <t>langlebige Gebrauchsgüter</t>
  </si>
  <si>
    <t>mittellange Gebrauchsgüter</t>
  </si>
  <si>
    <t>Verbrauchsgüter</t>
  </si>
  <si>
    <t>Prognosewerte
Preissteigerungen</t>
  </si>
  <si>
    <t>Sonstiges 2</t>
  </si>
  <si>
    <t>Sonstiges 1</t>
  </si>
  <si>
    <t>Summe Dienstleistungen</t>
  </si>
  <si>
    <t>Dienst-
leistungen</t>
  </si>
  <si>
    <t>- Ausgaben sind mit Minuszeichen einzutragen (Option 1-8, Spalte C, Zeilen 22-36).</t>
  </si>
  <si>
    <t xml:space="preserve">- Zusätzlich können im Tabellenblatt Parameter (Spalte L/M, Zeilen 3/4) eigene Preissteigerungsraten berücksichtigt und dann ebenfalls via der Dropdown Menüs entsprechend ausgewählt werden. </t>
  </si>
  <si>
    <t>- Die hinterlegten Prognosewerte zu den Preissteigerungsraten (Spalte H-M, Zeilen 2-4) können händisch abgeändert werden, sowohl die Bezeichnung, als auch der Prozentwert.</t>
  </si>
  <si>
    <t xml:space="preserve">- Verschiedene Prognosewerte zu Preissteigerungsraten einer Ausgabenkategorie können mit Hilfe eines Dropdown Menüs (Option 1-8, Spalte D, Zeilen 4,7,10,13 und 16) ausgewählt werden. </t>
  </si>
  <si>
    <t>- Wenn in den Dropdown Menüs (Option 1-8, Spalte D, Zeilen 4,7,10,13 und 16) keine Auswahl getroffen wird, dann wird automatisch mit einer durchschnittlichen Preissteigerungsrate der entsprechenden Ausgabenkategorie gerechnet (Spalten O-R, Zeilen 1-3).</t>
  </si>
  <si>
    <t>- Die Ausgabenkategorie kann mit Hilfe eines Dropdown Menüs (Option 1-8, Spalte A, Zeilen 22-46) ausgewählt werden.</t>
  </si>
  <si>
    <t>- Eine kurze Ausgabenbezeichnung zur Erläuterung der Ausgabe ist zu ergänzen (Option 1-8, Spalte B, Zeilen 22-46).</t>
  </si>
  <si>
    <t xml:space="preserve">- Verschiedene Prognosewerte zu Preissteigerungsraten einer Ausgabenkategorie können mit Hilfe eines Dropdown Menüs (Option 1-8, Spalte D, Zeilen 22-46) ausgewählt werden. </t>
  </si>
  <si>
    <t>- Wenn in den Dropdown Menüs (Option 1-8, Spalte D, Zeilen 22-46) keine Auswahl getroffen wird, dann wird automatisch mit einer durchschnittlichen Preissteigerungsrate der entsprechenden Ausgabenkategorie gerechnet (Spalten O-R, Zeilen 1-3).</t>
  </si>
  <si>
    <t>- Verschiedene Prognosewerte zu einer Einnahmenkategorie können mit Hilfe eines Dropdown Menüs (Option 1-8, Spalte D, Zellen 54-58) ausgewählt werden.</t>
  </si>
  <si>
    <t>- Wenn in den Dropdown Menüs (Option 1-8, Spalte D, Zeilen 54-58) keine Auswahl getroffen wird, dann wird automatisch mit einer durchschnittlichen Preissteigerungsrate der entsprechenden Ausgabenkategorie gerechnet (Spalten O-R, Zeilen 1-3).</t>
  </si>
  <si>
    <t>- Die Risikokategorie kann mit Hilfe eines Dropdown Menüs (Option 1-8, Spalte A, Zellen 67-71) ausgewählt werden.</t>
  </si>
  <si>
    <t>- Verschiedene Prognosewerte zu einer Risikokategorie können mit Hilfe eines Dropdown Menüs (Option 1-8, Spalte D, Zellen67-71) ausgewählt werden.</t>
  </si>
  <si>
    <t>- Wenn in den Dropdown Menüs (Option 1-8, Spalte D, Zeilen 67-71) keine Auswahl getroffen wird, dann wird automatisch mit einer durchschnittlichen Preissteigerungsrate der entsprechenden Ausgabenkategorie gerechnet (Spalten O-R, Zeilen 1-3).</t>
  </si>
  <si>
    <t>- Die Einnahmenkategorie kann mit Hilfe eines Dropdown Menüs (Option 1-8, Spalte A, Zellen 54-58) ausgewählt werden.</t>
  </si>
  <si>
    <t>- Eine kurze Einnahmenbezeichnung zur Erläuterung der Einnahme ist zu ergänzen (Option 1-8, Spalte B, Zellen 54-58).</t>
  </si>
  <si>
    <t xml:space="preserve">- Die Ausgaben werden auf Basis der eingetragenen Ausgabenhöhe (Option 1-8, Spalte C, Zeilen 22-36) automatisch berechnet, jährlich über den Betrachtungszeitraum berücksichtigt und mit der entsprechenden Preissteigerungsrate eskaliert. </t>
  </si>
  <si>
    <t>Fällt die Ausgabe einmalig im Betrachtungszeitraum an, dann müssen die Werte der übrigen Jahre des Betrachtungszeitraums entsprechend händisch "genullt" werden.</t>
  </si>
  <si>
    <t xml:space="preserve">- Die Einnahmen werden auf Basis der eingetragenen Ausgabenhöhe (Option 1-8, Spalte C, Zeilen 54-58) automatisch berechnet, jährlich über den Betrachtungszeitraum berücksichtigt und mit der entsprechenden Preissteigerungsrate eskaliert. </t>
  </si>
  <si>
    <t>Fällt die Einnahme einmalig im Betrachtungszeitraum an, dann müssen die Werte der übrigen Jahre des Betrachtungszeitraums entsprechend händisch "genullt" werden.</t>
  </si>
  <si>
    <t>- Einnahmen sind ohne Minuszeichen einzutragen (Option 1-8, Spalte C, Zellen 54-58).</t>
  </si>
  <si>
    <t>SoldatenA13 GZ</t>
  </si>
  <si>
    <t>durchschnittliche Preissteigerungs-rate</t>
  </si>
  <si>
    <t>Durchschnittliche Preissteigerungsraten nach Ausgabenkategorie</t>
  </si>
  <si>
    <t>Diskontierungszinssatz in %</t>
  </si>
  <si>
    <t>Erstellung der WU</t>
  </si>
  <si>
    <t>Barwerte der Nettozahlungen</t>
  </si>
  <si>
    <t>Barwerte der Risiken</t>
  </si>
  <si>
    <t>Nettozahlungen</t>
  </si>
  <si>
    <t>Risiken</t>
  </si>
  <si>
    <t>Kapitalwert ohne Risiken</t>
  </si>
  <si>
    <t>Kapitalwert mit Risiken</t>
  </si>
  <si>
    <t>Summe der Nettozahlungen 
mit Risiken</t>
  </si>
  <si>
    <t>Summe der Nettozahlungen 
ohne Risiken</t>
  </si>
  <si>
    <t>BeamteA5E</t>
  </si>
  <si>
    <t>BeamteA6E</t>
  </si>
  <si>
    <t>BeamteA6M</t>
  </si>
  <si>
    <t>BeamteA6M / A7</t>
  </si>
  <si>
    <t>BeamteA6M - A8</t>
  </si>
  <si>
    <t>BeamteA9M</t>
  </si>
  <si>
    <t>BeamteA9MZ</t>
  </si>
  <si>
    <t>BeamteA9G</t>
  </si>
  <si>
    <t>BeamteA9G / A10</t>
  </si>
  <si>
    <t>BeamteA9G - A11</t>
  </si>
  <si>
    <t>Beamte13G</t>
  </si>
  <si>
    <t>BeamteA13GZ</t>
  </si>
  <si>
    <t>BeamteA13H</t>
  </si>
  <si>
    <t>BeamteA13H / A14</t>
  </si>
  <si>
    <t>BeamteA15Z</t>
  </si>
  <si>
    <t>SoldatenA3Z</t>
  </si>
  <si>
    <t>SoldatenA4Z</t>
  </si>
  <si>
    <t>SoldatenA3 - A5E</t>
  </si>
  <si>
    <t>SoldatenA5E</t>
  </si>
  <si>
    <t>SoldatenA5EZ</t>
  </si>
  <si>
    <t>SoldatenA6E</t>
  </si>
  <si>
    <t>SoldatenA6EZ</t>
  </si>
  <si>
    <t>SoldatenA5M</t>
  </si>
  <si>
    <t>SoldatenA6M</t>
  </si>
  <si>
    <t>SoldatenA5M - A7</t>
  </si>
  <si>
    <t>SoldatenA7Z</t>
  </si>
  <si>
    <t>SoldatenA8Z</t>
  </si>
  <si>
    <t>SoldatenA7 - A9MZ</t>
  </si>
  <si>
    <t>SoldatenA9G - A11</t>
  </si>
  <si>
    <t>SoldatenA9M</t>
  </si>
  <si>
    <t>SoldatenA9MZ</t>
  </si>
  <si>
    <t>SoldatenA9G</t>
  </si>
  <si>
    <t>SoldatenA13G</t>
  </si>
  <si>
    <t>SoldatenA13GZ</t>
  </si>
  <si>
    <t>SoldatenA13H</t>
  </si>
  <si>
    <t>SoldatenA13H / A14</t>
  </si>
  <si>
    <t>SoldatenB10Z</t>
  </si>
  <si>
    <t>ArbeitnehmerB2</t>
  </si>
  <si>
    <r>
      <t>Prognosewerte zur Preissteigerung basierend auf Durchschnittswerten der vergangenen 10 Jahre,</t>
    </r>
    <r>
      <rPr>
        <b/>
        <sz val="10"/>
        <rFont val="Arial"/>
        <family val="2"/>
      </rPr>
      <t xml:space="preserve"> Stand: 2025</t>
    </r>
  </si>
  <si>
    <t>Version: 10.04.2025</t>
  </si>
  <si>
    <t>Prof. Dr. Marc Eichhorn</t>
  </si>
  <si>
    <t>Summe Invest</t>
  </si>
  <si>
    <t>Summe Bau</t>
  </si>
  <si>
    <t>Summe Sachmittel</t>
  </si>
  <si>
    <t>Summe netto</t>
  </si>
  <si>
    <t>Summe brutto</t>
  </si>
  <si>
    <t>Kristallspezifische und allgemeine Geräte</t>
  </si>
  <si>
    <t>Stückpreis netto</t>
  </si>
  <si>
    <t>Gesamt netto</t>
  </si>
  <si>
    <t xml:space="preserve">1. Cr4+:YAG </t>
  </si>
  <si>
    <t>Cz-Anlage (wg. Chrom-Kontamination)</t>
  </si>
  <si>
    <t>Ir-Tiegel klein (wg. Kontamination eigener Tiegel)</t>
  </si>
  <si>
    <t>Ir-Adapter klein</t>
  </si>
  <si>
    <t>Kühler</t>
  </si>
  <si>
    <t>Induktorspule klein</t>
  </si>
  <si>
    <t>Läppmaschine f. Scheiben</t>
  </si>
  <si>
    <t>Poliermaschine f. Scheiben</t>
  </si>
  <si>
    <t>Innenlochsäge</t>
  </si>
  <si>
    <t xml:space="preserve">Polariskop </t>
  </si>
  <si>
    <t>Flachschleifmaschine zum Abrichten</t>
  </si>
  <si>
    <t>Messplatz für optische Dichte</t>
  </si>
  <si>
    <t>Presse Polieraufnahme</t>
  </si>
  <si>
    <t>Optikwaschplatz Poliermaterial</t>
  </si>
  <si>
    <t>Ultraschallbad</t>
  </si>
  <si>
    <t xml:space="preserve">Kompressoren </t>
  </si>
  <si>
    <t>Interferometer zum Messen der Planität</t>
  </si>
  <si>
    <t xml:space="preserve">2. Nd:YAG </t>
  </si>
  <si>
    <t>Cz-Anlage (wg. Spezial-Innenausbau)</t>
  </si>
  <si>
    <t>Ir-Tiegel groß</t>
  </si>
  <si>
    <t>Ir-Adapter groß</t>
  </si>
  <si>
    <t>Induktorspule groß</t>
  </si>
  <si>
    <t xml:space="preserve">3. Ho:YAG </t>
  </si>
  <si>
    <t>Cz-Anlage</t>
  </si>
  <si>
    <t xml:space="preserve">4. Yb:YAG </t>
  </si>
  <si>
    <t>Cz-Anlage, Verwendung der gleichen Anlage wie 3. Ho:YAG möglich</t>
  </si>
  <si>
    <t xml:space="preserve">5. TGG </t>
  </si>
  <si>
    <t>Cz-Anlage: neuer RF-Generator für bestehenden Kessel und Ziehkopf am IOSB</t>
  </si>
  <si>
    <t>Ir-Tiegel mittel</t>
  </si>
  <si>
    <t>Ir-Adapter mittel</t>
  </si>
  <si>
    <t>Induktorspule mittel</t>
  </si>
  <si>
    <t xml:space="preserve">6. Tm:YALO </t>
  </si>
  <si>
    <t>Cz-Anlage, bestehende Anlage am IOSB</t>
  </si>
  <si>
    <t xml:space="preserve">7. KYW </t>
  </si>
  <si>
    <t>TSSG-Anlage</t>
  </si>
  <si>
    <t xml:space="preserve">Pt-Tiegel </t>
  </si>
  <si>
    <t>8. Ho:KYW (auf KYW-Anlage 7.)</t>
  </si>
  <si>
    <t>Pt-Tiegel (wg. Kontamination eigener Tiegel)</t>
  </si>
  <si>
    <t>9. KTP</t>
  </si>
  <si>
    <t>TSSG-Anlage (wg. Spezial-Innenausbau, Flussmittel)</t>
  </si>
  <si>
    <t>Spezial-Poliermaschine</t>
  </si>
  <si>
    <t>10. KDP</t>
  </si>
  <si>
    <t>Glasapparate</t>
  </si>
  <si>
    <t xml:space="preserve">11. Allgemein (Spezialgeräte sind bei den einzelnen Kristallen aufgeführt): </t>
  </si>
  <si>
    <t>Spaltlampe</t>
  </si>
  <si>
    <t>Stereomikroskop</t>
  </si>
  <si>
    <t>Flowbox</t>
  </si>
  <si>
    <t xml:space="preserve">Diamantdrahtsäge </t>
  </si>
  <si>
    <t xml:space="preserve">Umfangsäge </t>
  </si>
  <si>
    <t>Glasbohr- und Reibmaschine zum Einsatz von Diamant-Hohlbohrern</t>
  </si>
  <si>
    <t>Diamanthohlbohrer für unterschiedliche Durchmesser</t>
  </si>
  <si>
    <t>Centerless-Schleifmaschine</t>
  </si>
  <si>
    <t>V-Schienen aus Hartmetall als Führung für unterschiedliche Stabdurchmesser</t>
  </si>
  <si>
    <t>Läppmaschine</t>
  </si>
  <si>
    <t>Rundläppmaschine</t>
  </si>
  <si>
    <t>Optikerpolierbank</t>
  </si>
  <si>
    <t xml:space="preserve">Geregelte Heizplatte </t>
  </si>
  <si>
    <t xml:space="preserve">Wärmeschränke mit Frontscheiben </t>
  </si>
  <si>
    <t>Poliermaschinen und Zubehör</t>
  </si>
  <si>
    <t>Masterläppmaschine</t>
  </si>
  <si>
    <t>Hebelpoliermaschine</t>
  </si>
  <si>
    <t>Schlierenmessgerät</t>
  </si>
  <si>
    <t>Präzisions-Interferometer</t>
  </si>
  <si>
    <t>Werkstattinterferometer</t>
  </si>
  <si>
    <t>Autokollimator Senkrechtizität</t>
  </si>
  <si>
    <t>Autokollimator Parallelität</t>
  </si>
  <si>
    <t>Hydraulische-Presse</t>
  </si>
  <si>
    <t xml:space="preserve">Hochtemperaturofen 1650°C </t>
  </si>
  <si>
    <t>Equipment zur Tiegelreinigung, mit Handschuhbox</t>
  </si>
  <si>
    <t xml:space="preserve">spezielles Mess-Spektrometer </t>
  </si>
  <si>
    <t xml:space="preserve">Element-Analysegerät </t>
  </si>
  <si>
    <t>Modulbau</t>
  </si>
  <si>
    <t>Anlagen</t>
  </si>
  <si>
    <t>&gt; Platzbedarf in m²: 14 m²/Anlage</t>
  </si>
  <si>
    <t>Sägen, Bohren, Rund- und Flachschleifen</t>
  </si>
  <si>
    <t>Läppen</t>
  </si>
  <si>
    <t>Polieren</t>
  </si>
  <si>
    <t>Doppelseitiges Polieren</t>
  </si>
  <si>
    <t>Flächenpreis Modulbau pro m² (mit geeigneter Statik f. Anlagen etc.)</t>
  </si>
  <si>
    <t>Anzahl m²</t>
  </si>
  <si>
    <t>Kosten Modulbau</t>
  </si>
  <si>
    <t>Tiefbau/Fundament (250€/m²)</t>
  </si>
  <si>
    <t>Strom, Elektro</t>
  </si>
  <si>
    <t>Kältetechnik</t>
  </si>
  <si>
    <t>Sachmittel</t>
  </si>
  <si>
    <t>Ausgangschemikalien für Czochralski-Züchtung</t>
  </si>
  <si>
    <t>Tm2O3 (kg)</t>
  </si>
  <si>
    <t>Yb2O3 (kg)</t>
  </si>
  <si>
    <t>Nd2O3 (kg)</t>
  </si>
  <si>
    <t>Ho2O3 (kg)</t>
  </si>
  <si>
    <t>Cr2O3 (kg)</t>
  </si>
  <si>
    <t>Al2O3 (kg)</t>
  </si>
  <si>
    <t>Y2O3 (kg)</t>
  </si>
  <si>
    <t>Chemikalien für TSSG-Züchtung</t>
  </si>
  <si>
    <t>Rohstoffe für Aufbauten und Mechaniken</t>
  </si>
  <si>
    <t>Laborchemikalien zur Vorbereitung und Reinigung von Equipment, Poliermittel</t>
  </si>
  <si>
    <t>Invest (Anfangsausstattung Material)</t>
  </si>
  <si>
    <t>Bau (Kauf, Aufbau und Anschluss Container)</t>
  </si>
  <si>
    <t>USt.</t>
  </si>
  <si>
    <t>netto</t>
  </si>
  <si>
    <t>brutto</t>
  </si>
  <si>
    <t>Planung Budget für Kristallzüchtung und Bearbeitung für militärisch relevante Kristalle</t>
  </si>
  <si>
    <t>alle Werte haben Preisstand 2025 (Referenzjahr 100 % für Preissteigerung)</t>
  </si>
  <si>
    <t>Investment, Räumlichkeiten, Sachmittel, Personal für Aufbau</t>
  </si>
  <si>
    <t xml:space="preserve">Extinktionsmessplatz </t>
  </si>
  <si>
    <t>Lüftungsanlage</t>
  </si>
  <si>
    <t>Drittgeschäft</t>
  </si>
  <si>
    <t xml:space="preserve">Grundlagenforschung (F&amp;T Stufe 0) zur Laserkristallzucht </t>
  </si>
  <si>
    <t>Bestandteile für Risikobetrachtung (inkl. Ust.)</t>
  </si>
  <si>
    <t>Iridium</t>
  </si>
  <si>
    <t>Platin</t>
  </si>
  <si>
    <t>davon 2025 [%]</t>
  </si>
  <si>
    <t>davon 2026 [%]</t>
  </si>
  <si>
    <t>davon 2025 [€]</t>
  </si>
  <si>
    <t>davon 2026 [€]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</si>
</sst>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#,##0\ _€"/>
    <numFmt numFmtId="166" formatCode="0.0%"/>
    <numFmt numFmtId="167" formatCode="#,##0.00\ &quot;€&quot;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sz val="12"/>
      <color indexed="10"/>
      <name val="Arial"/>
      <family val="2"/>
    </font>
    <font>
      <b/>
      <sz val="12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  <font>
      <i/>
      <u/>
      <sz val="12"/>
      <name val="Arial"/>
      <family val="2"/>
    </font>
    <font>
      <i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66FF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6" fillId="0" borderId="0"/>
    <xf numFmtId="0" fontId="5" fillId="0" borderId="0"/>
    <xf numFmtId="9" fontId="16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</cellStyleXfs>
  <cellXfs count="215">
    <xf numFmtId="0" fontId="0" fillId="0" borderId="0" xfId="0"/>
    <xf numFmtId="0" fontId="8" fillId="0" borderId="0" xfId="0" applyFont="1"/>
    <xf numFmtId="4" fontId="9" fillId="0" borderId="12" xfId="0" applyNumberFormat="1" applyFont="1" applyBorder="1" applyAlignment="1">
      <alignment vertical="top" wrapText="1"/>
    </xf>
    <xf numFmtId="0" fontId="13" fillId="0" borderId="0" xfId="0" applyFont="1"/>
    <xf numFmtId="0" fontId="9" fillId="0" borderId="0" xfId="0" applyFont="1"/>
    <xf numFmtId="0" fontId="9" fillId="0" borderId="16" xfId="0" applyFont="1" applyBorder="1"/>
    <xf numFmtId="0" fontId="10" fillId="0" borderId="0" xfId="0" applyFont="1"/>
    <xf numFmtId="0" fontId="14" fillId="0" borderId="0" xfId="0" applyFont="1"/>
    <xf numFmtId="165" fontId="10" fillId="0" borderId="0" xfId="2" applyNumberFormat="1" applyFont="1" applyBorder="1"/>
    <xf numFmtId="165" fontId="10" fillId="0" borderId="0" xfId="2" applyNumberFormat="1" applyFont="1" applyFill="1" applyBorder="1"/>
    <xf numFmtId="0" fontId="7" fillId="0" borderId="0" xfId="0" applyFont="1"/>
    <xf numFmtId="4" fontId="9" fillId="0" borderId="21" xfId="0" applyNumberFormat="1" applyFont="1" applyBorder="1" applyAlignment="1">
      <alignment horizontal="right"/>
    </xf>
    <xf numFmtId="4" fontId="10" fillId="0" borderId="28" xfId="2" applyNumberFormat="1" applyFont="1" applyBorder="1" applyAlignment="1">
      <alignment horizontal="right"/>
    </xf>
    <xf numFmtId="4" fontId="10" fillId="0" borderId="13" xfId="2" applyNumberFormat="1" applyFont="1" applyBorder="1" applyAlignment="1">
      <alignment horizontal="right"/>
    </xf>
    <xf numFmtId="0" fontId="7" fillId="0" borderId="0" xfId="0" applyFont="1" applyAlignment="1">
      <alignment vertical="center"/>
    </xf>
    <xf numFmtId="166" fontId="0" fillId="0" borderId="0" xfId="5" applyNumberFormat="1" applyFont="1" applyAlignment="1">
      <alignment horizontal="center" vertical="center"/>
    </xf>
    <xf numFmtId="10" fontId="0" fillId="3" borderId="12" xfId="5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left" vertical="top" wrapText="1"/>
    </xf>
    <xf numFmtId="4" fontId="9" fillId="2" borderId="3" xfId="0" applyNumberFormat="1" applyFont="1" applyFill="1" applyBorder="1" applyAlignment="1">
      <alignment vertical="top" wrapText="1"/>
    </xf>
    <xf numFmtId="0" fontId="11" fillId="2" borderId="32" xfId="0" applyFont="1" applyFill="1" applyBorder="1" applyAlignment="1">
      <alignment horizontal="left" vertical="top" wrapText="1"/>
    </xf>
    <xf numFmtId="4" fontId="9" fillId="2" borderId="10" xfId="0" applyNumberFormat="1" applyFont="1" applyFill="1" applyBorder="1" applyAlignment="1">
      <alignment vertical="top" wrapText="1"/>
    </xf>
    <xf numFmtId="0" fontId="9" fillId="4" borderId="2" xfId="0" applyFont="1" applyFill="1" applyBorder="1" applyAlignment="1">
      <alignment vertical="top" wrapText="1"/>
    </xf>
    <xf numFmtId="4" fontId="12" fillId="5" borderId="6" xfId="0" applyNumberFormat="1" applyFont="1" applyFill="1" applyBorder="1" applyAlignment="1">
      <alignment vertical="center" wrapText="1"/>
    </xf>
    <xf numFmtId="4" fontId="9" fillId="0" borderId="36" xfId="0" applyNumberFormat="1" applyFont="1" applyBorder="1" applyAlignment="1">
      <alignment vertical="top" wrapText="1"/>
    </xf>
    <xf numFmtId="0" fontId="9" fillId="5" borderId="18" xfId="0" applyFont="1" applyFill="1" applyBorder="1" applyAlignment="1">
      <alignment horizontal="center" vertical="top" wrapText="1"/>
    </xf>
    <xf numFmtId="0" fontId="9" fillId="5" borderId="38" xfId="0" applyFont="1" applyFill="1" applyBorder="1" applyAlignment="1">
      <alignment horizontal="center" vertical="top" wrapText="1"/>
    </xf>
    <xf numFmtId="0" fontId="9" fillId="5" borderId="28" xfId="0" applyFont="1" applyFill="1" applyBorder="1" applyAlignment="1">
      <alignment horizontal="center" vertical="top" wrapText="1"/>
    </xf>
    <xf numFmtId="0" fontId="9" fillId="5" borderId="39" xfId="0" applyFont="1" applyFill="1" applyBorder="1" applyAlignment="1">
      <alignment horizontal="center" vertical="top" wrapText="1"/>
    </xf>
    <xf numFmtId="0" fontId="9" fillId="5" borderId="17" xfId="0" applyFont="1" applyFill="1" applyBorder="1" applyAlignment="1">
      <alignment horizontal="center" vertical="top" wrapText="1"/>
    </xf>
    <xf numFmtId="0" fontId="9" fillId="5" borderId="27" xfId="0" applyFont="1" applyFill="1" applyBorder="1" applyAlignment="1">
      <alignment horizontal="center" vertical="top" wrapText="1"/>
    </xf>
    <xf numFmtId="4" fontId="12" fillId="5" borderId="6" xfId="0" applyNumberFormat="1" applyFont="1" applyFill="1" applyBorder="1" applyAlignment="1">
      <alignment vertical="top" wrapText="1"/>
    </xf>
    <xf numFmtId="4" fontId="12" fillId="5" borderId="31" xfId="0" applyNumberFormat="1" applyFont="1" applyFill="1" applyBorder="1" applyAlignment="1">
      <alignment vertical="top" wrapText="1"/>
    </xf>
    <xf numFmtId="0" fontId="9" fillId="4" borderId="37" xfId="0" applyFont="1" applyFill="1" applyBorder="1" applyAlignment="1">
      <alignment horizontal="left" vertical="top" wrapText="1"/>
    </xf>
    <xf numFmtId="0" fontId="9" fillId="4" borderId="25" xfId="0" applyFont="1" applyFill="1" applyBorder="1" applyAlignment="1">
      <alignment horizontal="left" vertical="top" wrapText="1"/>
    </xf>
    <xf numFmtId="4" fontId="9" fillId="4" borderId="21" xfId="0" applyNumberFormat="1" applyFont="1" applyFill="1" applyBorder="1" applyAlignment="1">
      <alignment vertical="top" wrapText="1"/>
    </xf>
    <xf numFmtId="4" fontId="9" fillId="4" borderId="13" xfId="0" applyNumberFormat="1" applyFont="1" applyFill="1" applyBorder="1" applyAlignment="1">
      <alignment vertical="top" wrapText="1"/>
    </xf>
    <xf numFmtId="4" fontId="9" fillId="4" borderId="40" xfId="0" applyNumberFormat="1" applyFont="1" applyFill="1" applyBorder="1" applyAlignment="1">
      <alignment vertical="top" wrapText="1"/>
    </xf>
    <xf numFmtId="10" fontId="0" fillId="3" borderId="13" xfId="5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34" xfId="0" applyFont="1" applyBorder="1" applyAlignment="1">
      <alignment vertical="center" wrapText="1"/>
    </xf>
    <xf numFmtId="0" fontId="21" fillId="4" borderId="5" xfId="0" applyFont="1" applyFill="1" applyBorder="1" applyAlignment="1">
      <alignment horizontal="center" vertical="center"/>
    </xf>
    <xf numFmtId="0" fontId="21" fillId="4" borderId="25" xfId="0" applyFont="1" applyFill="1" applyBorder="1" applyAlignment="1">
      <alignment horizontal="center" vertical="center"/>
    </xf>
    <xf numFmtId="0" fontId="7" fillId="7" borderId="31" xfId="0" applyFont="1" applyFill="1" applyBorder="1" applyAlignment="1">
      <alignment vertical="center" wrapText="1"/>
    </xf>
    <xf numFmtId="4" fontId="9" fillId="2" borderId="41" xfId="0" applyNumberFormat="1" applyFont="1" applyFill="1" applyBorder="1"/>
    <xf numFmtId="4" fontId="10" fillId="2" borderId="28" xfId="0" applyNumberFormat="1" applyFont="1" applyFill="1" applyBorder="1"/>
    <xf numFmtId="4" fontId="10" fillId="0" borderId="42" xfId="2" applyNumberFormat="1" applyFont="1" applyBorder="1" applyAlignment="1">
      <alignment horizontal="right"/>
    </xf>
    <xf numFmtId="0" fontId="9" fillId="4" borderId="19" xfId="0" applyFont="1" applyFill="1" applyBorder="1" applyAlignment="1">
      <alignment horizontal="left" vertical="top" wrapText="1"/>
    </xf>
    <xf numFmtId="0" fontId="9" fillId="4" borderId="23" xfId="0" applyFont="1" applyFill="1" applyBorder="1" applyAlignment="1">
      <alignment horizontal="left" vertical="top" wrapText="1"/>
    </xf>
    <xf numFmtId="0" fontId="9" fillId="4" borderId="32" xfId="0" applyFont="1" applyFill="1" applyBorder="1" applyAlignment="1">
      <alignment horizontal="left" vertical="top" wrapText="1"/>
    </xf>
    <xf numFmtId="0" fontId="21" fillId="4" borderId="34" xfId="0" applyFont="1" applyFill="1" applyBorder="1" applyAlignment="1">
      <alignment horizontal="center" vertical="center"/>
    </xf>
    <xf numFmtId="0" fontId="21" fillId="4" borderId="35" xfId="0" applyFont="1" applyFill="1" applyBorder="1" applyAlignment="1">
      <alignment horizontal="center" vertical="center"/>
    </xf>
    <xf numFmtId="0" fontId="22" fillId="4" borderId="19" xfId="0" applyFont="1" applyFill="1" applyBorder="1" applyAlignment="1">
      <alignment horizontal="left" vertical="top" wrapText="1"/>
    </xf>
    <xf numFmtId="0" fontId="22" fillId="4" borderId="26" xfId="0" applyFont="1" applyFill="1" applyBorder="1" applyAlignment="1">
      <alignment horizontal="left" vertical="top" wrapText="1"/>
    </xf>
    <xf numFmtId="0" fontId="22" fillId="4" borderId="29" xfId="0" applyFont="1" applyFill="1" applyBorder="1" applyAlignment="1">
      <alignment horizontal="left" vertical="top" wrapText="1"/>
    </xf>
    <xf numFmtId="0" fontId="10" fillId="5" borderId="14" xfId="0" applyFont="1" applyFill="1" applyBorder="1"/>
    <xf numFmtId="0" fontId="9" fillId="5" borderId="20" xfId="0" applyFont="1" applyFill="1" applyBorder="1" applyAlignment="1">
      <alignment horizontal="left"/>
    </xf>
    <xf numFmtId="0" fontId="9" fillId="5" borderId="24" xfId="0" applyFont="1" applyFill="1" applyBorder="1" applyAlignment="1">
      <alignment horizontal="left"/>
    </xf>
    <xf numFmtId="0" fontId="10" fillId="5" borderId="35" xfId="0" applyFont="1" applyFill="1" applyBorder="1"/>
    <xf numFmtId="0" fontId="10" fillId="5" borderId="1" xfId="0" applyFont="1" applyFill="1" applyBorder="1"/>
    <xf numFmtId="0" fontId="9" fillId="5" borderId="5" xfId="0" applyFont="1" applyFill="1" applyBorder="1" applyAlignment="1">
      <alignment horizontal="left"/>
    </xf>
    <xf numFmtId="0" fontId="10" fillId="5" borderId="11" xfId="0" applyFont="1" applyFill="1" applyBorder="1"/>
    <xf numFmtId="4" fontId="10" fillId="5" borderId="1" xfId="0" applyNumberFormat="1" applyFont="1" applyFill="1" applyBorder="1"/>
    <xf numFmtId="4" fontId="10" fillId="5" borderId="22" xfId="0" applyNumberFormat="1" applyFont="1" applyFill="1" applyBorder="1" applyAlignment="1">
      <alignment horizontal="right" vertical="center"/>
    </xf>
    <xf numFmtId="0" fontId="20" fillId="6" borderId="14" xfId="0" applyFont="1" applyFill="1" applyBorder="1"/>
    <xf numFmtId="0" fontId="20" fillId="6" borderId="15" xfId="0" applyFont="1" applyFill="1" applyBorder="1"/>
    <xf numFmtId="0" fontId="20" fillId="6" borderId="11" xfId="0" applyFont="1" applyFill="1" applyBorder="1"/>
    <xf numFmtId="0" fontId="22" fillId="6" borderId="10" xfId="0" applyFont="1" applyFill="1" applyBorder="1"/>
    <xf numFmtId="0" fontId="0" fillId="2" borderId="0" xfId="0" applyFill="1"/>
    <xf numFmtId="0" fontId="0" fillId="8" borderId="0" xfId="0" applyFill="1"/>
    <xf numFmtId="0" fontId="7" fillId="8" borderId="0" xfId="0" applyFont="1" applyFill="1"/>
    <xf numFmtId="0" fontId="24" fillId="8" borderId="0" xfId="0" applyFont="1" applyFill="1" applyAlignment="1">
      <alignment vertical="center"/>
    </xf>
    <xf numFmtId="0" fontId="7" fillId="8" borderId="0" xfId="0" quotePrefix="1" applyFont="1" applyFill="1" applyAlignment="1">
      <alignment vertical="center"/>
    </xf>
    <xf numFmtId="0" fontId="7" fillId="8" borderId="0" xfId="0" quotePrefix="1" applyFont="1" applyFill="1"/>
    <xf numFmtId="0" fontId="25" fillId="5" borderId="25" xfId="0" applyFont="1" applyFill="1" applyBorder="1"/>
    <xf numFmtId="0" fontId="10" fillId="5" borderId="46" xfId="0" applyFont="1" applyFill="1" applyBorder="1" applyAlignment="1">
      <alignment horizontal="center" vertical="center"/>
    </xf>
    <xf numFmtId="0" fontId="21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left" vertical="top" wrapText="1"/>
    </xf>
    <xf numFmtId="0" fontId="7" fillId="0" borderId="11" xfId="0" applyFont="1" applyBorder="1" applyAlignment="1">
      <alignment vertical="center" wrapText="1"/>
    </xf>
    <xf numFmtId="0" fontId="0" fillId="8" borderId="0" xfId="0" quotePrefix="1" applyFill="1"/>
    <xf numFmtId="0" fontId="26" fillId="5" borderId="31" xfId="0" applyFont="1" applyFill="1" applyBorder="1" applyAlignment="1">
      <alignment horizontal="center" wrapText="1"/>
    </xf>
    <xf numFmtId="166" fontId="0" fillId="0" borderId="51" xfId="5" applyNumberFormat="1" applyFont="1" applyBorder="1" applyAlignment="1">
      <alignment horizontal="center" vertical="center"/>
    </xf>
    <xf numFmtId="166" fontId="0" fillId="0" borderId="52" xfId="5" applyNumberFormat="1" applyFont="1" applyBorder="1" applyAlignment="1">
      <alignment horizontal="center" vertical="center"/>
    </xf>
    <xf numFmtId="166" fontId="0" fillId="0" borderId="53" xfId="5" applyNumberFormat="1" applyFont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top" wrapText="1"/>
    </xf>
    <xf numFmtId="0" fontId="7" fillId="7" borderId="1" xfId="0" applyFont="1" applyFill="1" applyBorder="1" applyAlignment="1">
      <alignment vertical="center" wrapText="1"/>
    </xf>
    <xf numFmtId="0" fontId="0" fillId="0" borderId="40" xfId="5" applyNumberFormat="1" applyFont="1" applyBorder="1" applyAlignment="1">
      <alignment horizontal="center" vertical="center"/>
    </xf>
    <xf numFmtId="0" fontId="0" fillId="0" borderId="54" xfId="5" applyNumberFormat="1" applyFont="1" applyBorder="1" applyAlignment="1">
      <alignment horizontal="center" vertical="center"/>
    </xf>
    <xf numFmtId="0" fontId="7" fillId="0" borderId="25" xfId="0" applyFont="1" applyBorder="1" applyAlignment="1">
      <alignment vertical="center" wrapText="1"/>
    </xf>
    <xf numFmtId="10" fontId="0" fillId="3" borderId="21" xfId="5" applyNumberFormat="1" applyFont="1" applyFill="1" applyBorder="1" applyAlignment="1">
      <alignment horizontal="center" vertical="center"/>
    </xf>
    <xf numFmtId="10" fontId="0" fillId="3" borderId="36" xfId="5" applyNumberFormat="1" applyFont="1" applyFill="1" applyBorder="1" applyAlignment="1">
      <alignment horizontal="center" vertical="center"/>
    </xf>
    <xf numFmtId="10" fontId="0" fillId="7" borderId="13" xfId="5" applyNumberFormat="1" applyFont="1" applyFill="1" applyBorder="1" applyAlignment="1">
      <alignment horizontal="center" vertical="center"/>
    </xf>
    <xf numFmtId="10" fontId="0" fillId="7" borderId="12" xfId="5" applyNumberFormat="1" applyFont="1" applyFill="1" applyBorder="1" applyAlignment="1">
      <alignment horizontal="center" vertical="center"/>
    </xf>
    <xf numFmtId="4" fontId="9" fillId="0" borderId="0" xfId="0" applyNumberFormat="1" applyFont="1"/>
    <xf numFmtId="0" fontId="0" fillId="0" borderId="0" xfId="0" applyAlignment="1">
      <alignment wrapText="1"/>
    </xf>
    <xf numFmtId="166" fontId="0" fillId="0" borderId="0" xfId="5" applyNumberFormat="1" applyFont="1"/>
    <xf numFmtId="0" fontId="21" fillId="4" borderId="5" xfId="0" applyFont="1" applyFill="1" applyBorder="1" applyAlignment="1">
      <alignment horizontal="center" vertical="center" wrapText="1"/>
    </xf>
    <xf numFmtId="0" fontId="21" fillId="4" borderId="34" xfId="0" applyFont="1" applyFill="1" applyBorder="1" applyAlignment="1">
      <alignment horizontal="center" vertical="center" wrapText="1"/>
    </xf>
    <xf numFmtId="0" fontId="21" fillId="4" borderId="35" xfId="0" applyFont="1" applyFill="1" applyBorder="1" applyAlignment="1">
      <alignment horizontal="center" vertical="center" wrapText="1"/>
    </xf>
    <xf numFmtId="166" fontId="0" fillId="0" borderId="5" xfId="5" applyNumberFormat="1" applyFont="1" applyBorder="1" applyAlignment="1">
      <alignment horizontal="center" vertical="center"/>
    </xf>
    <xf numFmtId="166" fontId="0" fillId="0" borderId="34" xfId="5" applyNumberFormat="1" applyFont="1" applyBorder="1" applyAlignment="1">
      <alignment horizontal="center" vertical="center"/>
    </xf>
    <xf numFmtId="166" fontId="0" fillId="0" borderId="35" xfId="5" applyNumberFormat="1" applyFont="1" applyBorder="1" applyAlignment="1">
      <alignment horizontal="center" vertical="center"/>
    </xf>
    <xf numFmtId="0" fontId="7" fillId="7" borderId="35" xfId="0" applyFont="1" applyFill="1" applyBorder="1" applyAlignment="1">
      <alignment horizontal="center" vertical="center" wrapText="1"/>
    </xf>
    <xf numFmtId="0" fontId="7" fillId="7" borderId="3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right" vertical="center" wrapText="1"/>
    </xf>
    <xf numFmtId="166" fontId="0" fillId="0" borderId="0" xfId="0" applyNumberFormat="1"/>
    <xf numFmtId="0" fontId="10" fillId="5" borderId="44" xfId="0" applyFont="1" applyFill="1" applyBorder="1"/>
    <xf numFmtId="0" fontId="10" fillId="5" borderId="45" xfId="0" applyFont="1" applyFill="1" applyBorder="1"/>
    <xf numFmtId="0" fontId="9" fillId="2" borderId="30" xfId="0" applyFont="1" applyFill="1" applyBorder="1" applyAlignment="1">
      <alignment vertical="top" wrapText="1"/>
    </xf>
    <xf numFmtId="4" fontId="9" fillId="2" borderId="43" xfId="0" applyNumberFormat="1" applyFont="1" applyFill="1" applyBorder="1" applyAlignment="1">
      <alignment vertical="top" wrapText="1"/>
    </xf>
    <xf numFmtId="4" fontId="9" fillId="2" borderId="33" xfId="0" applyNumberFormat="1" applyFont="1" applyFill="1" applyBorder="1" applyAlignment="1">
      <alignment vertical="top" wrapText="1"/>
    </xf>
    <xf numFmtId="0" fontId="19" fillId="5" borderId="1" xfId="0" applyFont="1" applyFill="1" applyBorder="1" applyAlignment="1">
      <alignment vertical="center"/>
    </xf>
    <xf numFmtId="0" fontId="19" fillId="5" borderId="4" xfId="0" applyFont="1" applyFill="1" applyBorder="1" applyAlignment="1">
      <alignment vertical="center"/>
    </xf>
    <xf numFmtId="0" fontId="19" fillId="5" borderId="11" xfId="0" applyFont="1" applyFill="1" applyBorder="1" applyAlignment="1">
      <alignment vertical="center"/>
    </xf>
    <xf numFmtId="0" fontId="9" fillId="2" borderId="1" xfId="0" applyFont="1" applyFill="1" applyBorder="1" applyAlignment="1">
      <alignment vertical="top" wrapText="1"/>
    </xf>
    <xf numFmtId="4" fontId="9" fillId="2" borderId="11" xfId="0" applyNumberFormat="1" applyFont="1" applyFill="1" applyBorder="1" applyAlignment="1">
      <alignment vertical="top" wrapText="1"/>
    </xf>
    <xf numFmtId="0" fontId="12" fillId="5" borderId="8" xfId="0" applyFont="1" applyFill="1" applyBorder="1" applyAlignment="1">
      <alignment horizontal="right" vertical="center" wrapText="1"/>
    </xf>
    <xf numFmtId="0" fontId="0" fillId="9" borderId="6" xfId="0" applyFill="1" applyBorder="1" applyAlignment="1">
      <alignment horizontal="center" vertical="center"/>
    </xf>
    <xf numFmtId="0" fontId="0" fillId="9" borderId="56" xfId="0" applyFill="1" applyBorder="1" applyAlignment="1">
      <alignment horizontal="center" vertical="center"/>
    </xf>
    <xf numFmtId="0" fontId="0" fillId="9" borderId="57" xfId="0" applyFill="1" applyBorder="1" applyAlignment="1">
      <alignment horizontal="center" vertical="center" wrapText="1"/>
    </xf>
    <xf numFmtId="166" fontId="0" fillId="2" borderId="6" xfId="5" applyNumberFormat="1" applyFont="1" applyFill="1" applyBorder="1" applyAlignment="1">
      <alignment horizontal="center" vertical="center"/>
    </xf>
    <xf numFmtId="166" fontId="0" fillId="2" borderId="56" xfId="5" applyNumberFormat="1" applyFont="1" applyFill="1" applyBorder="1" applyAlignment="1">
      <alignment horizontal="center" vertical="center"/>
    </xf>
    <xf numFmtId="166" fontId="0" fillId="2" borderId="57" xfId="5" applyNumberFormat="1" applyFont="1" applyFill="1" applyBorder="1" applyAlignment="1">
      <alignment horizontal="center" vertical="center"/>
    </xf>
    <xf numFmtId="0" fontId="7" fillId="8" borderId="0" xfId="0" quotePrefix="1" applyFont="1" applyFill="1" applyAlignment="1">
      <alignment horizontal="left"/>
    </xf>
    <xf numFmtId="0" fontId="0" fillId="8" borderId="0" xfId="0" applyFill="1" applyAlignment="1">
      <alignment horizontal="left"/>
    </xf>
    <xf numFmtId="4" fontId="0" fillId="0" borderId="0" xfId="0" applyNumberFormat="1"/>
    <xf numFmtId="0" fontId="23" fillId="8" borderId="0" xfId="0" applyFont="1" applyFill="1" applyAlignment="1">
      <alignment horizontal="left"/>
    </xf>
    <xf numFmtId="0" fontId="23" fillId="8" borderId="0" xfId="0" applyFont="1" applyFill="1"/>
    <xf numFmtId="0" fontId="15" fillId="8" borderId="0" xfId="0" applyFont="1" applyFill="1"/>
    <xf numFmtId="4" fontId="10" fillId="5" borderId="11" xfId="0" applyNumberFormat="1" applyFont="1" applyFill="1" applyBorder="1"/>
    <xf numFmtId="4" fontId="10" fillId="5" borderId="19" xfId="0" applyNumberFormat="1" applyFont="1" applyFill="1" applyBorder="1" applyAlignment="1">
      <alignment horizontal="right" vertical="center"/>
    </xf>
    <xf numFmtId="4" fontId="10" fillId="5" borderId="32" xfId="0" applyNumberFormat="1" applyFont="1" applyFill="1" applyBorder="1" applyAlignment="1">
      <alignment horizontal="right" vertical="center"/>
    </xf>
    <xf numFmtId="165" fontId="10" fillId="0" borderId="0" xfId="2" applyNumberFormat="1" applyFont="1" applyFill="1" applyBorder="1" applyAlignment="1">
      <alignment horizontal="right" vertical="center"/>
    </xf>
    <xf numFmtId="165" fontId="10" fillId="0" borderId="43" xfId="2" applyNumberFormat="1" applyFont="1" applyBorder="1"/>
    <xf numFmtId="4" fontId="10" fillId="5" borderId="58" xfId="0" applyNumberFormat="1" applyFont="1" applyFill="1" applyBorder="1" applyAlignment="1">
      <alignment horizontal="right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21" xfId="0" applyFont="1" applyFill="1" applyBorder="1" applyAlignment="1">
      <alignment horizontal="center" vertical="center"/>
    </xf>
    <xf numFmtId="166" fontId="15" fillId="2" borderId="13" xfId="5" applyNumberFormat="1" applyFont="1" applyFill="1" applyBorder="1" applyAlignment="1">
      <alignment horizontal="center" vertical="center"/>
    </xf>
    <xf numFmtId="4" fontId="9" fillId="4" borderId="21" xfId="0" applyNumberFormat="1" applyFont="1" applyFill="1" applyBorder="1" applyAlignment="1">
      <alignment horizontal="center" vertical="center" wrapText="1"/>
    </xf>
    <xf numFmtId="4" fontId="9" fillId="4" borderId="13" xfId="0" applyNumberFormat="1" applyFont="1" applyFill="1" applyBorder="1" applyAlignment="1">
      <alignment horizontal="center" vertical="center" wrapText="1"/>
    </xf>
    <xf numFmtId="4" fontId="9" fillId="4" borderId="40" xfId="0" applyNumberFormat="1" applyFont="1" applyFill="1" applyBorder="1" applyAlignment="1">
      <alignment horizontal="center" vertical="center" wrapText="1"/>
    </xf>
    <xf numFmtId="0" fontId="7" fillId="0" borderId="25" xfId="0" applyFont="1" applyBorder="1" applyAlignment="1">
      <alignment horizontal="right" vertical="center"/>
    </xf>
    <xf numFmtId="0" fontId="7" fillId="0" borderId="34" xfId="0" applyFont="1" applyBorder="1" applyAlignment="1">
      <alignment horizontal="right" vertical="center"/>
    </xf>
    <xf numFmtId="0" fontId="7" fillId="0" borderId="35" xfId="0" applyFont="1" applyBorder="1" applyAlignment="1">
      <alignment horizontal="right" vertical="center"/>
    </xf>
    <xf numFmtId="0" fontId="25" fillId="5" borderId="11" xfId="0" applyFont="1" applyFill="1" applyBorder="1" applyAlignment="1">
      <alignment wrapText="1"/>
    </xf>
    <xf numFmtId="0" fontId="23" fillId="0" borderId="0" xfId="10" applyFont="1"/>
    <xf numFmtId="0" fontId="2" fillId="0" borderId="0" xfId="10"/>
    <xf numFmtId="8" fontId="2" fillId="10" borderId="0" xfId="10" applyNumberFormat="1" applyFill="1"/>
    <xf numFmtId="8" fontId="23" fillId="10" borderId="0" xfId="10" applyNumberFormat="1" applyFont="1" applyFill="1"/>
    <xf numFmtId="8" fontId="23" fillId="0" borderId="0" xfId="10" applyNumberFormat="1" applyFont="1"/>
    <xf numFmtId="0" fontId="23" fillId="0" borderId="0" xfId="10" applyFont="1" applyAlignment="1">
      <alignment horizontal="center"/>
    </xf>
    <xf numFmtId="0" fontId="23" fillId="0" borderId="0" xfId="10" applyFont="1" applyAlignment="1">
      <alignment vertical="center"/>
    </xf>
    <xf numFmtId="8" fontId="2" fillId="0" borderId="0" xfId="10" applyNumberFormat="1"/>
    <xf numFmtId="0" fontId="2" fillId="0" borderId="0" xfId="10" applyAlignment="1">
      <alignment vertical="center"/>
    </xf>
    <xf numFmtId="0" fontId="28" fillId="0" borderId="0" xfId="10" applyFont="1"/>
    <xf numFmtId="0" fontId="30" fillId="0" borderId="0" xfId="10" applyFont="1"/>
    <xf numFmtId="4" fontId="9" fillId="11" borderId="36" xfId="0" applyNumberFormat="1" applyFont="1" applyFill="1" applyBorder="1" applyAlignment="1">
      <alignment vertical="top" wrapText="1"/>
    </xf>
    <xf numFmtId="167" fontId="2" fillId="0" borderId="0" xfId="10" applyNumberFormat="1"/>
    <xf numFmtId="0" fontId="2" fillId="12" borderId="0" xfId="10" applyFill="1"/>
    <xf numFmtId="0" fontId="2" fillId="13" borderId="0" xfId="10" applyFill="1"/>
    <xf numFmtId="0" fontId="27" fillId="0" borderId="0" xfId="10" applyFont="1" applyAlignment="1">
      <alignment horizontal="center"/>
    </xf>
    <xf numFmtId="0" fontId="29" fillId="0" borderId="0" xfId="10" applyFont="1"/>
    <xf numFmtId="0" fontId="32" fillId="0" borderId="0" xfId="10" applyFont="1"/>
    <xf numFmtId="0" fontId="23" fillId="0" borderId="0" xfId="0" applyFont="1" applyAlignment="1">
      <alignment vertical="center"/>
    </xf>
    <xf numFmtId="8" fontId="0" fillId="0" borderId="0" xfId="0" applyNumberFormat="1"/>
    <xf numFmtId="0" fontId="0" fillId="0" borderId="0" xfId="0" applyAlignment="1">
      <alignment vertical="center"/>
    </xf>
    <xf numFmtId="8" fontId="0" fillId="0" borderId="0" xfId="0" applyNumberFormat="1" applyAlignment="1">
      <alignment vertical="center"/>
    </xf>
    <xf numFmtId="0" fontId="28" fillId="0" borderId="0" xfId="0" applyFont="1" applyAlignment="1">
      <alignment vertical="center"/>
    </xf>
    <xf numFmtId="8" fontId="28" fillId="0" borderId="0" xfId="0" applyNumberFormat="1" applyFont="1"/>
    <xf numFmtId="0" fontId="29" fillId="0" borderId="0" xfId="0" applyFont="1" applyAlignment="1">
      <alignment vertical="center"/>
    </xf>
    <xf numFmtId="8" fontId="29" fillId="0" borderId="0" xfId="0" applyNumberFormat="1" applyFont="1"/>
    <xf numFmtId="0" fontId="23" fillId="0" borderId="0" xfId="0" applyFont="1"/>
    <xf numFmtId="0" fontId="29" fillId="0" borderId="0" xfId="0" applyFont="1"/>
    <xf numFmtId="9" fontId="2" fillId="10" borderId="0" xfId="5" applyFont="1" applyFill="1"/>
    <xf numFmtId="14" fontId="0" fillId="0" borderId="0" xfId="0" applyNumberFormat="1" applyAlignment="1">
      <alignment horizontal="left"/>
    </xf>
    <xf numFmtId="0" fontId="31" fillId="0" borderId="0" xfId="10" applyFont="1" applyAlignment="1">
      <alignment horizontal="center"/>
    </xf>
    <xf numFmtId="166" fontId="31" fillId="0" borderId="0" xfId="5" applyNumberFormat="1" applyFont="1" applyFill="1" applyAlignment="1">
      <alignment horizontal="center"/>
    </xf>
    <xf numFmtId="167" fontId="23" fillId="0" borderId="0" xfId="10" applyNumberFormat="1" applyFont="1"/>
    <xf numFmtId="167" fontId="1" fillId="0" borderId="0" xfId="10" applyNumberFormat="1" applyFont="1"/>
    <xf numFmtId="166" fontId="29" fillId="0" borderId="0" xfId="10" applyNumberFormat="1" applyFont="1" applyAlignment="1">
      <alignment horizontal="center"/>
    </xf>
    <xf numFmtId="166" fontId="29" fillId="0" borderId="0" xfId="5" applyNumberFormat="1" applyFont="1" applyFill="1" applyAlignment="1">
      <alignment horizontal="center"/>
    </xf>
    <xf numFmtId="166" fontId="1" fillId="0" borderId="0" xfId="5" applyNumberFormat="1" applyFont="1" applyFill="1" applyAlignment="1">
      <alignment horizontal="center"/>
    </xf>
    <xf numFmtId="0" fontId="31" fillId="13" borderId="0" xfId="10" applyFont="1" applyFill="1" applyAlignment="1">
      <alignment horizontal="left"/>
    </xf>
    <xf numFmtId="0" fontId="23" fillId="8" borderId="0" xfId="0" applyFont="1" applyFill="1" applyAlignment="1">
      <alignment horizontal="left"/>
    </xf>
    <xf numFmtId="0" fontId="7" fillId="7" borderId="7" xfId="0" applyFont="1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7" fillId="9" borderId="7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/>
    </xf>
    <xf numFmtId="0" fontId="7" fillId="0" borderId="9" xfId="0" applyFont="1" applyBorder="1" applyAlignment="1">
      <alignment horizontal="right" vertical="center"/>
    </xf>
    <xf numFmtId="0" fontId="12" fillId="5" borderId="8" xfId="0" applyFont="1" applyFill="1" applyBorder="1" applyAlignment="1">
      <alignment horizontal="right" vertical="center" wrapText="1"/>
    </xf>
    <xf numFmtId="0" fontId="12" fillId="5" borderId="9" xfId="0" applyFont="1" applyFill="1" applyBorder="1" applyAlignment="1">
      <alignment horizontal="right" vertical="center" wrapText="1"/>
    </xf>
    <xf numFmtId="0" fontId="26" fillId="5" borderId="55" xfId="0" applyFont="1" applyFill="1" applyBorder="1" applyAlignment="1">
      <alignment horizontal="center" vertical="center" wrapText="1"/>
    </xf>
    <xf numFmtId="0" fontId="26" fillId="5" borderId="3" xfId="0" applyFont="1" applyFill="1" applyBorder="1" applyAlignment="1">
      <alignment horizontal="center" vertical="center" wrapText="1"/>
    </xf>
    <xf numFmtId="0" fontId="26" fillId="5" borderId="30" xfId="0" applyFont="1" applyFill="1" applyBorder="1" applyAlignment="1">
      <alignment horizontal="center" vertical="center" wrapText="1"/>
    </xf>
    <xf numFmtId="0" fontId="26" fillId="5" borderId="33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26" fillId="5" borderId="1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 wrapText="1"/>
    </xf>
    <xf numFmtId="0" fontId="19" fillId="5" borderId="11" xfId="0" applyFont="1" applyFill="1" applyBorder="1" applyAlignment="1">
      <alignment horizontal="center" vertical="center" wrapText="1"/>
    </xf>
    <xf numFmtId="0" fontId="26" fillId="5" borderId="49" xfId="0" applyFont="1" applyFill="1" applyBorder="1" applyAlignment="1">
      <alignment horizontal="center" vertical="center" wrapText="1"/>
    </xf>
    <xf numFmtId="0" fontId="26" fillId="5" borderId="50" xfId="0" applyFont="1" applyFill="1" applyBorder="1" applyAlignment="1">
      <alignment horizontal="center" vertical="center" wrapText="1"/>
    </xf>
    <xf numFmtId="0" fontId="20" fillId="6" borderId="11" xfId="0" applyFont="1" applyFill="1" applyBorder="1" applyAlignment="1">
      <alignment horizontal="center" vertical="center" wrapText="1"/>
    </xf>
    <xf numFmtId="0" fontId="19" fillId="5" borderId="30" xfId="0" applyFont="1" applyFill="1" applyBorder="1" applyAlignment="1">
      <alignment horizontal="center" vertical="center" wrapText="1"/>
    </xf>
    <xf numFmtId="0" fontId="19" fillId="5" borderId="33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right" vertical="center" wrapText="1"/>
    </xf>
  </cellXfs>
  <cellStyles count="11">
    <cellStyle name="Euro" xfId="1" xr:uid="{00000000-0005-0000-0000-000000000000}"/>
    <cellStyle name="Prozent" xfId="5" builtinId="5"/>
    <cellStyle name="Standard" xfId="0" builtinId="0"/>
    <cellStyle name="Standard 2" xfId="8" xr:uid="{00000000-0005-0000-0000-000034000000}"/>
    <cellStyle name="Standard 2 3 5" xfId="4" xr:uid="{00000000-0005-0000-0000-000002000000}"/>
    <cellStyle name="Standard 2 3 5 3" xfId="6" xr:uid="{DFCAE143-7D16-4409-BD11-C1FD1EC86193}"/>
    <cellStyle name="Standard 2 3 5 3 2" xfId="9" xr:uid="{A3431365-BD33-4119-9354-821E02EE3D6D}"/>
    <cellStyle name="Standard 3" xfId="10" xr:uid="{F47BC87D-9F57-4BA4-9581-47289C21066E}"/>
    <cellStyle name="Standard 6" xfId="3" xr:uid="{00000000-0005-0000-0000-000003000000}"/>
    <cellStyle name="Standard 8" xfId="7" xr:uid="{D746B8D3-5FBE-4B94-995E-6DA7AE4D81B6}"/>
    <cellStyle name="Währung" xfId="2" builtinId="4"/>
  </cellStyles>
  <dxfs count="8402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66FF"/>
      <color rgb="FFFF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495300</xdr:rowOff>
        </xdr:from>
        <xdr:to>
          <xdr:col>5</xdr:col>
          <xdr:colOff>693420</xdr:colOff>
          <xdr:row>3</xdr:row>
          <xdr:rowOff>495300</xdr:rowOff>
        </xdr:to>
        <xdr:sp macro="" textlink="">
          <xdr:nvSpPr>
            <xdr:cNvPr id="22532" name="Toggle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2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424E-9ACA-4332-8EC0-CDACF8DC6C1B}">
  <sheetPr codeName="Tabelle13"/>
  <dimension ref="A1:Z1378"/>
  <sheetViews>
    <sheetView topLeftCell="A9" zoomScale="90" zoomScaleNormal="90" workbookViewId="0">
      <selection activeCell="B43" sqref="B43"/>
    </sheetView>
  </sheetViews>
  <sheetFormatPr baseColWidth="10" defaultColWidth="11.44140625" defaultRowHeight="13.2" x14ac:dyDescent="0.25"/>
  <cols>
    <col min="1" max="1" width="11.44140625" style="67"/>
    <col min="2" max="2" width="19.77734375" style="67" customWidth="1"/>
    <col min="3" max="10" width="11.44140625" style="67"/>
    <col min="11" max="11" width="13.44140625" style="67" customWidth="1"/>
    <col min="12" max="14" width="11.44140625" style="67"/>
    <col min="15" max="15" width="13" style="67" customWidth="1"/>
    <col min="16" max="18" width="11.44140625" style="67"/>
    <col min="19" max="19" width="12.77734375" style="67" customWidth="1"/>
    <col min="20" max="20" width="11.44140625" style="67"/>
    <col min="21" max="26" width="11.44140625" style="68"/>
    <col min="27" max="16384" width="11.44140625" style="67"/>
  </cols>
  <sheetData>
    <row r="1" spans="1:20" ht="14.4" x14ac:dyDescent="0.3">
      <c r="A1" s="128" t="s">
        <v>122</v>
      </c>
      <c r="B1" s="129"/>
      <c r="C1" s="68"/>
      <c r="D1" s="68"/>
      <c r="E1" s="68"/>
      <c r="F1" s="68"/>
      <c r="G1" s="68"/>
      <c r="H1" s="68"/>
      <c r="I1" s="68"/>
      <c r="J1" s="68"/>
      <c r="K1" s="130"/>
      <c r="L1" s="68"/>
      <c r="M1" s="68"/>
      <c r="N1" s="68"/>
      <c r="O1" s="130"/>
      <c r="P1" s="68"/>
      <c r="Q1" s="68"/>
      <c r="R1" s="68"/>
      <c r="S1" s="130"/>
      <c r="T1" s="130"/>
    </row>
    <row r="2" spans="1:20" ht="14.4" x14ac:dyDescent="0.3">
      <c r="A2" s="185" t="s">
        <v>123</v>
      </c>
      <c r="B2" s="185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</row>
    <row r="3" spans="1:20" x14ac:dyDescent="0.2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</row>
    <row r="4" spans="1:20" x14ac:dyDescent="0.25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x14ac:dyDescent="0.25">
      <c r="A5" s="68"/>
      <c r="B5" s="70" t="s">
        <v>124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</row>
    <row r="6" spans="1:20" x14ac:dyDescent="0.25">
      <c r="A6" s="68"/>
      <c r="B6" s="69"/>
      <c r="C6" s="68"/>
      <c r="D6" s="68"/>
      <c r="E6" s="71" t="s">
        <v>136</v>
      </c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x14ac:dyDescent="0.25">
      <c r="A7" s="68"/>
      <c r="B7" s="69"/>
      <c r="C7" s="68"/>
      <c r="D7" s="68"/>
      <c r="E7" s="72" t="s">
        <v>137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</row>
    <row r="8" spans="1:20" x14ac:dyDescent="0.25">
      <c r="A8" s="68"/>
      <c r="B8" s="69"/>
      <c r="C8" s="68"/>
      <c r="D8" s="68"/>
      <c r="E8" s="72" t="s">
        <v>135</v>
      </c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</row>
    <row r="9" spans="1:20" x14ac:dyDescent="0.25">
      <c r="A9" s="68"/>
      <c r="B9" s="69"/>
      <c r="C9" s="68"/>
      <c r="D9" s="68"/>
      <c r="E9" s="72" t="s">
        <v>140</v>
      </c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</row>
    <row r="10" spans="1:20" x14ac:dyDescent="0.25">
      <c r="A10" s="68"/>
      <c r="B10" s="69"/>
      <c r="C10" s="68"/>
      <c r="D10" s="68"/>
      <c r="E10" s="72" t="s">
        <v>150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</row>
    <row r="11" spans="1:20" x14ac:dyDescent="0.25">
      <c r="A11" s="68"/>
      <c r="B11" s="69"/>
      <c r="C11" s="68"/>
      <c r="D11" s="68"/>
      <c r="E11" s="72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x14ac:dyDescent="0.25">
      <c r="A12" s="68"/>
      <c r="B12" s="69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</row>
    <row r="13" spans="1:20" x14ac:dyDescent="0.25">
      <c r="A13" s="68"/>
      <c r="B13" s="70" t="s">
        <v>125</v>
      </c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1:20" x14ac:dyDescent="0.25">
      <c r="A14" s="68"/>
      <c r="B14" s="70"/>
      <c r="C14" s="68"/>
      <c r="D14" s="68"/>
      <c r="E14" s="72" t="s">
        <v>138</v>
      </c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1:20" x14ac:dyDescent="0.25">
      <c r="A15" s="68"/>
      <c r="B15" s="70"/>
      <c r="C15" s="68"/>
      <c r="D15" s="68"/>
      <c r="E15" s="72"/>
      <c r="F15" s="72" t="s">
        <v>165</v>
      </c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1:20" x14ac:dyDescent="0.25">
      <c r="A16" s="68"/>
      <c r="B16" s="70"/>
      <c r="C16" s="68"/>
      <c r="D16" s="68"/>
      <c r="E16" s="72"/>
      <c r="F16" s="72" t="s">
        <v>139</v>
      </c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1:26" x14ac:dyDescent="0.25">
      <c r="A17" s="68"/>
      <c r="B17" s="70"/>
      <c r="C17" s="68"/>
      <c r="D17" s="68"/>
      <c r="E17" s="72"/>
      <c r="F17" s="72" t="s">
        <v>144</v>
      </c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1:26" x14ac:dyDescent="0.25">
      <c r="A18" s="68"/>
      <c r="B18" s="70"/>
      <c r="C18" s="68"/>
      <c r="D18" s="68"/>
      <c r="E18" s="72"/>
      <c r="F18" s="72" t="s">
        <v>178</v>
      </c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</row>
    <row r="19" spans="1:26" x14ac:dyDescent="0.25">
      <c r="A19" s="68"/>
      <c r="B19" s="70"/>
      <c r="C19" s="68"/>
      <c r="D19" s="68"/>
      <c r="E19" s="72"/>
      <c r="F19" s="72" t="s">
        <v>152</v>
      </c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</row>
    <row r="20" spans="1:26" x14ac:dyDescent="0.25">
      <c r="A20" s="68"/>
      <c r="B20" s="69"/>
      <c r="C20" s="68"/>
      <c r="D20" s="68"/>
      <c r="E20" s="72" t="s">
        <v>126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</row>
    <row r="21" spans="1:26" x14ac:dyDescent="0.25">
      <c r="A21" s="68"/>
      <c r="B21" s="69"/>
      <c r="C21" s="68"/>
      <c r="D21" s="68"/>
      <c r="E21" s="72"/>
      <c r="F21" s="72" t="s">
        <v>151</v>
      </c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  <row r="22" spans="1:26" x14ac:dyDescent="0.25">
      <c r="A22" s="68"/>
      <c r="B22" s="69"/>
      <c r="C22" s="68"/>
      <c r="D22" s="68"/>
      <c r="E22" s="72"/>
      <c r="F22" s="72" t="s">
        <v>141</v>
      </c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</row>
    <row r="23" spans="1:26" x14ac:dyDescent="0.25">
      <c r="A23" s="68"/>
      <c r="B23" s="69"/>
      <c r="C23" s="68"/>
      <c r="D23" s="68"/>
      <c r="E23" s="72"/>
      <c r="F23" s="72" t="s">
        <v>145</v>
      </c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</row>
    <row r="24" spans="1:26" x14ac:dyDescent="0.25">
      <c r="A24" s="68"/>
      <c r="B24" s="69"/>
      <c r="C24" s="68"/>
      <c r="D24" s="68"/>
      <c r="E24" s="72"/>
      <c r="F24" s="72" t="s">
        <v>146</v>
      </c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</row>
    <row r="25" spans="1:26" x14ac:dyDescent="0.25">
      <c r="A25" s="68"/>
      <c r="B25" s="69"/>
      <c r="C25" s="68"/>
      <c r="D25" s="68"/>
      <c r="E25" s="72"/>
      <c r="F25" s="72" t="s">
        <v>142</v>
      </c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</row>
    <row r="26" spans="1:26" x14ac:dyDescent="0.25">
      <c r="A26" s="68"/>
      <c r="B26" s="69"/>
      <c r="C26" s="68"/>
      <c r="D26" s="68"/>
      <c r="E26" s="72"/>
      <c r="F26" s="72" t="s">
        <v>143</v>
      </c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</row>
    <row r="27" spans="1:26" x14ac:dyDescent="0.25">
      <c r="A27" s="68"/>
      <c r="B27" s="69"/>
      <c r="C27" s="68"/>
      <c r="D27" s="68"/>
      <c r="E27" s="72"/>
      <c r="F27" s="72" t="s">
        <v>179</v>
      </c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</row>
    <row r="28" spans="1:26" x14ac:dyDescent="0.25">
      <c r="A28" s="68"/>
      <c r="B28" s="69"/>
      <c r="C28" s="68"/>
      <c r="D28" s="68"/>
      <c r="E28" s="72"/>
      <c r="F28" s="72" t="s">
        <v>177</v>
      </c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</row>
    <row r="29" spans="1:26" x14ac:dyDescent="0.25">
      <c r="A29" s="68"/>
      <c r="B29" s="69"/>
      <c r="C29" s="68"/>
      <c r="D29" s="68"/>
      <c r="E29" s="72"/>
      <c r="F29" s="72" t="s">
        <v>180</v>
      </c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</row>
    <row r="30" spans="1:26" x14ac:dyDescent="0.25">
      <c r="A30" s="68"/>
      <c r="B30" s="68"/>
      <c r="C30" s="68"/>
      <c r="D30" s="68"/>
      <c r="E30" s="72" t="s">
        <v>127</v>
      </c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</row>
    <row r="31" spans="1:26" x14ac:dyDescent="0.25">
      <c r="A31" s="68"/>
      <c r="B31" s="68"/>
      <c r="C31" s="68"/>
      <c r="D31" s="68"/>
      <c r="E31" s="72"/>
      <c r="F31" s="125" t="s">
        <v>192</v>
      </c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</row>
    <row r="32" spans="1:26" x14ac:dyDescent="0.25">
      <c r="A32" s="68"/>
      <c r="B32" s="68"/>
      <c r="C32" s="68"/>
      <c r="D32" s="68"/>
      <c r="E32" s="72"/>
      <c r="F32" s="125" t="s">
        <v>193</v>
      </c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</row>
    <row r="33" spans="1:20" x14ac:dyDescent="0.25">
      <c r="A33" s="68"/>
      <c r="B33" s="68"/>
      <c r="C33" s="68"/>
      <c r="D33" s="68"/>
      <c r="E33" s="72"/>
      <c r="F33" s="78" t="s">
        <v>181</v>
      </c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</row>
    <row r="34" spans="1:20" x14ac:dyDescent="0.25">
      <c r="A34" s="68"/>
      <c r="B34" s="68"/>
      <c r="C34" s="68"/>
      <c r="D34" s="68"/>
      <c r="E34" s="72"/>
      <c r="F34" s="78" t="s">
        <v>182</v>
      </c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</row>
    <row r="35" spans="1:20" x14ac:dyDescent="0.25">
      <c r="A35" s="68"/>
      <c r="B35" s="68"/>
      <c r="C35" s="68"/>
      <c r="D35" s="68"/>
      <c r="E35" s="72"/>
      <c r="F35" s="72" t="s">
        <v>176</v>
      </c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</row>
    <row r="36" spans="1:20" ht="12.75" customHeight="1" x14ac:dyDescent="0.25">
      <c r="A36" s="68"/>
      <c r="B36" s="68"/>
      <c r="C36" s="68"/>
      <c r="D36" s="68"/>
      <c r="E36" s="72"/>
      <c r="F36" s="72" t="s">
        <v>183</v>
      </c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</row>
    <row r="37" spans="1:20" ht="12.75" customHeight="1" x14ac:dyDescent="0.25">
      <c r="A37" s="68"/>
      <c r="B37" s="68"/>
      <c r="C37" s="68"/>
      <c r="D37" s="68"/>
      <c r="E37" s="72"/>
      <c r="F37" s="72" t="s">
        <v>177</v>
      </c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</row>
    <row r="38" spans="1:20" ht="12.75" customHeight="1" x14ac:dyDescent="0.25">
      <c r="A38" s="68"/>
      <c r="B38" s="68"/>
      <c r="C38" s="68"/>
      <c r="D38" s="68"/>
      <c r="E38" s="72"/>
      <c r="F38" s="72" t="s">
        <v>184</v>
      </c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</row>
    <row r="39" spans="1:20" x14ac:dyDescent="0.25">
      <c r="A39" s="68"/>
      <c r="B39" s="68"/>
      <c r="C39" s="68"/>
      <c r="D39" s="68"/>
      <c r="E39" s="72"/>
      <c r="F39" s="72" t="s">
        <v>134</v>
      </c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</row>
    <row r="40" spans="1:20" x14ac:dyDescent="0.25">
      <c r="A40" s="68"/>
      <c r="B40" s="68"/>
      <c r="C40" s="68"/>
      <c r="D40" s="68"/>
      <c r="E40" s="72"/>
      <c r="F40" s="72" t="s">
        <v>142</v>
      </c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</row>
    <row r="41" spans="1:20" x14ac:dyDescent="0.25">
      <c r="A41" s="68"/>
      <c r="B41" s="68"/>
      <c r="C41" s="68"/>
      <c r="D41" s="68"/>
      <c r="E41" s="72" t="s">
        <v>128</v>
      </c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</row>
    <row r="42" spans="1:20" x14ac:dyDescent="0.25">
      <c r="A42" s="68"/>
      <c r="B42" s="68"/>
      <c r="C42" s="68"/>
      <c r="D42" s="68"/>
      <c r="E42" s="72"/>
      <c r="F42" s="125" t="s">
        <v>194</v>
      </c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</row>
    <row r="43" spans="1:20" x14ac:dyDescent="0.25">
      <c r="A43" s="68"/>
      <c r="B43" s="68"/>
      <c r="C43" s="68"/>
      <c r="D43" s="68"/>
      <c r="E43" s="72"/>
      <c r="F43" s="125" t="s">
        <v>195</v>
      </c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</row>
    <row r="44" spans="1:20" x14ac:dyDescent="0.25">
      <c r="A44" s="68"/>
      <c r="B44" s="68"/>
      <c r="C44" s="68"/>
      <c r="D44" s="68"/>
      <c r="E44" s="72"/>
      <c r="F44" s="78" t="s">
        <v>190</v>
      </c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</row>
    <row r="45" spans="1:20" x14ac:dyDescent="0.25">
      <c r="A45" s="68"/>
      <c r="B45" s="68"/>
      <c r="C45" s="68"/>
      <c r="D45" s="68"/>
      <c r="E45" s="72"/>
      <c r="F45" s="78" t="s">
        <v>191</v>
      </c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</row>
    <row r="46" spans="1:20" x14ac:dyDescent="0.25">
      <c r="A46" s="68"/>
      <c r="B46" s="68"/>
      <c r="C46" s="68"/>
      <c r="D46" s="68"/>
      <c r="E46" s="72"/>
      <c r="F46" s="72" t="s">
        <v>196</v>
      </c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</row>
    <row r="47" spans="1:20" x14ac:dyDescent="0.25">
      <c r="A47" s="68"/>
      <c r="B47" s="68"/>
      <c r="C47" s="68"/>
      <c r="D47" s="68"/>
      <c r="E47" s="72"/>
      <c r="F47" s="72" t="s">
        <v>185</v>
      </c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</row>
    <row r="48" spans="1:20" x14ac:dyDescent="0.25">
      <c r="A48" s="68"/>
      <c r="B48" s="68"/>
      <c r="C48" s="68"/>
      <c r="D48" s="68"/>
      <c r="E48" s="72"/>
      <c r="F48" s="72" t="s">
        <v>177</v>
      </c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</row>
    <row r="49" spans="1:20" x14ac:dyDescent="0.25">
      <c r="A49" s="68"/>
      <c r="B49" s="68"/>
      <c r="C49" s="68"/>
      <c r="D49" s="68"/>
      <c r="E49" s="72"/>
      <c r="F49" s="72" t="s">
        <v>186</v>
      </c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</row>
    <row r="50" spans="1:20" x14ac:dyDescent="0.25">
      <c r="A50" s="68"/>
      <c r="B50" s="68"/>
      <c r="C50" s="68"/>
      <c r="D50" s="68"/>
      <c r="E50" s="72"/>
      <c r="F50" s="72" t="s">
        <v>134</v>
      </c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</row>
    <row r="51" spans="1:20" x14ac:dyDescent="0.25">
      <c r="A51" s="68"/>
      <c r="B51" s="68"/>
      <c r="C51" s="68"/>
      <c r="D51" s="68"/>
      <c r="E51" s="72"/>
      <c r="F51" s="72" t="s">
        <v>142</v>
      </c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</row>
    <row r="52" spans="1:20" x14ac:dyDescent="0.25">
      <c r="A52" s="68"/>
      <c r="B52" s="68"/>
      <c r="C52" s="68"/>
      <c r="D52" s="68"/>
      <c r="E52" s="72" t="s">
        <v>129</v>
      </c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</row>
    <row r="53" spans="1:20" x14ac:dyDescent="0.25">
      <c r="A53" s="68"/>
      <c r="B53" s="68"/>
      <c r="C53" s="68"/>
      <c r="D53" s="68"/>
      <c r="E53" s="72"/>
      <c r="F53" s="78" t="s">
        <v>187</v>
      </c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</row>
    <row r="54" spans="1:20" x14ac:dyDescent="0.25">
      <c r="A54" s="68"/>
      <c r="B54" s="68"/>
      <c r="C54" s="68"/>
      <c r="D54" s="68"/>
      <c r="E54" s="68"/>
      <c r="F54" s="72" t="s">
        <v>130</v>
      </c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</row>
    <row r="55" spans="1:20" x14ac:dyDescent="0.25">
      <c r="A55" s="68"/>
      <c r="B55" s="68"/>
      <c r="C55" s="68"/>
      <c r="D55" s="68"/>
      <c r="E55" s="68"/>
      <c r="F55" s="72" t="s">
        <v>188</v>
      </c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</row>
    <row r="56" spans="1:20" x14ac:dyDescent="0.25">
      <c r="A56" s="68"/>
      <c r="B56" s="68"/>
      <c r="C56" s="68"/>
      <c r="D56" s="68"/>
      <c r="E56" s="68"/>
      <c r="F56" s="72" t="s">
        <v>177</v>
      </c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</row>
    <row r="57" spans="1:20" x14ac:dyDescent="0.25">
      <c r="A57" s="68"/>
      <c r="B57" s="68"/>
      <c r="C57" s="68"/>
      <c r="D57" s="68"/>
      <c r="E57" s="68"/>
      <c r="F57" s="72" t="s">
        <v>189</v>
      </c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</row>
    <row r="58" spans="1:20" x14ac:dyDescent="0.25">
      <c r="A58" s="68"/>
      <c r="B58" s="68"/>
      <c r="C58" s="68"/>
      <c r="D58" s="68"/>
      <c r="E58" s="68"/>
      <c r="F58" s="72" t="s">
        <v>131</v>
      </c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</row>
    <row r="59" spans="1:20" x14ac:dyDescent="0.25">
      <c r="A59" s="68"/>
      <c r="B59" s="68"/>
      <c r="C59" s="68"/>
      <c r="D59" s="68"/>
      <c r="E59" s="68"/>
      <c r="F59" s="72" t="s">
        <v>132</v>
      </c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</row>
    <row r="60" spans="1:20" x14ac:dyDescent="0.25">
      <c r="A60" s="68"/>
      <c r="B60" s="68"/>
      <c r="C60" s="68"/>
      <c r="D60" s="68"/>
      <c r="E60" s="68"/>
      <c r="F60" s="72" t="s">
        <v>133</v>
      </c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</row>
    <row r="61" spans="1:20" x14ac:dyDescent="0.25">
      <c r="A61" s="68"/>
      <c r="B61" s="68"/>
      <c r="C61" s="68"/>
      <c r="D61" s="68"/>
      <c r="E61" s="68"/>
      <c r="F61" s="72" t="s">
        <v>149</v>
      </c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</row>
    <row r="62" spans="1:20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</row>
    <row r="63" spans="1:20" x14ac:dyDescent="0.25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</row>
    <row r="64" spans="1:20" x14ac:dyDescent="0.25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</row>
    <row r="65" spans="1:20" x14ac:dyDescent="0.25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</row>
    <row r="66" spans="1:20" x14ac:dyDescent="0.25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</row>
    <row r="67" spans="1:20" x14ac:dyDescent="0.25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</row>
    <row r="68" spans="1:20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</row>
    <row r="69" spans="1:20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</row>
    <row r="70" spans="1:20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</row>
    <row r="71" spans="1:20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</row>
    <row r="72" spans="1:20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</row>
    <row r="73" spans="1:20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</row>
    <row r="74" spans="1:20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</row>
    <row r="75" spans="1:20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</row>
    <row r="76" spans="1:20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</row>
    <row r="77" spans="1:20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</row>
    <row r="78" spans="1:20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</row>
    <row r="79" spans="1:20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</row>
    <row r="80" spans="1:20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</row>
    <row r="81" spans="1:20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</row>
    <row r="82" spans="1:20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</row>
    <row r="83" spans="1:20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</row>
    <row r="84" spans="1:20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</row>
    <row r="85" spans="1:20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</row>
    <row r="86" spans="1:20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</row>
    <row r="87" spans="1:20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</row>
    <row r="88" spans="1:20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</row>
    <row r="89" spans="1:20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</row>
    <row r="90" spans="1:20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</row>
    <row r="91" spans="1:20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</row>
    <row r="92" spans="1:20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</row>
    <row r="93" spans="1:20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</row>
    <row r="94" spans="1:20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</row>
    <row r="95" spans="1:20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</row>
    <row r="96" spans="1:20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</row>
    <row r="97" spans="1:20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</row>
    <row r="98" spans="1:20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</row>
    <row r="99" spans="1:20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</row>
    <row r="100" spans="1:20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</row>
    <row r="101" spans="1:20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</row>
    <row r="102" spans="1:20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</row>
    <row r="103" spans="1:20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</row>
    <row r="104" spans="1:20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</row>
    <row r="105" spans="1:20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</row>
    <row r="106" spans="1:20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</row>
    <row r="107" spans="1:20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</row>
    <row r="108" spans="1:20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</row>
    <row r="109" spans="1:20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</row>
    <row r="110" spans="1:20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</row>
    <row r="111" spans="1:20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</row>
    <row r="112" spans="1:20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</row>
    <row r="113" spans="1:20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</row>
    <row r="114" spans="1:20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</row>
    <row r="115" spans="1:20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</row>
    <row r="116" spans="1:20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</row>
    <row r="117" spans="1:20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</row>
    <row r="118" spans="1:20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</row>
    <row r="119" spans="1:20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</row>
    <row r="120" spans="1:20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</row>
    <row r="121" spans="1:20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</row>
    <row r="122" spans="1:20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</row>
    <row r="123" spans="1:20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</row>
    <row r="124" spans="1:20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</row>
    <row r="125" spans="1:20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</row>
    <row r="126" spans="1:20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</row>
    <row r="127" spans="1:20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</row>
    <row r="128" spans="1:20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</row>
    <row r="129" spans="1:20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</row>
    <row r="130" spans="1:20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</row>
    <row r="131" spans="1:20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</row>
    <row r="132" spans="1:20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</row>
    <row r="133" spans="1:20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</row>
    <row r="134" spans="1:20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</row>
    <row r="135" spans="1:20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</row>
    <row r="136" spans="1:20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</row>
    <row r="137" spans="1:20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</row>
    <row r="138" spans="1:20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</row>
    <row r="139" spans="1:20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</row>
    <row r="140" spans="1:20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</row>
    <row r="141" spans="1:20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</row>
    <row r="142" spans="1:20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</row>
    <row r="143" spans="1:20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</row>
    <row r="144" spans="1:20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</row>
    <row r="145" spans="1:20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</row>
    <row r="146" spans="1:20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</row>
    <row r="147" spans="1:20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</row>
    <row r="148" spans="1:20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</row>
    <row r="149" spans="1:20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</row>
    <row r="150" spans="1:20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</row>
    <row r="151" spans="1:20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</row>
    <row r="152" spans="1:20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</row>
    <row r="153" spans="1:20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</row>
    <row r="154" spans="1:20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</row>
    <row r="155" spans="1:20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</row>
    <row r="156" spans="1:20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</row>
    <row r="157" spans="1:20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</row>
    <row r="158" spans="1:20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</row>
    <row r="159" spans="1:20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</row>
    <row r="160" spans="1:20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</row>
    <row r="161" spans="1:20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</row>
    <row r="162" spans="1:20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</row>
    <row r="163" spans="1:20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</row>
    <row r="164" spans="1:20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</row>
    <row r="165" spans="1:20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</row>
    <row r="166" spans="1:20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</row>
    <row r="167" spans="1:20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</row>
    <row r="168" spans="1:20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</row>
    <row r="169" spans="1:20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</row>
    <row r="170" spans="1:20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</row>
    <row r="171" spans="1:20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</row>
    <row r="172" spans="1:20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</row>
    <row r="173" spans="1:20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</row>
    <row r="174" spans="1:20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</row>
    <row r="175" spans="1:20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</row>
    <row r="176" spans="1:20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</row>
    <row r="177" spans="1:20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</row>
    <row r="178" spans="1:20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</row>
    <row r="179" spans="1:20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</row>
    <row r="180" spans="1:20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</row>
    <row r="181" spans="1:20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</row>
    <row r="182" spans="1:20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</row>
    <row r="183" spans="1:20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</row>
    <row r="184" spans="1:20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</row>
    <row r="185" spans="1:20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</row>
    <row r="186" spans="1:20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</row>
    <row r="187" spans="1:20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</row>
    <row r="188" spans="1:20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</row>
    <row r="189" spans="1:20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</row>
    <row r="190" spans="1:20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</row>
    <row r="191" spans="1:20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</row>
    <row r="192" spans="1:20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</row>
    <row r="193" spans="1:20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</row>
    <row r="194" spans="1:20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</row>
    <row r="195" spans="1:20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</row>
    <row r="196" spans="1:20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</row>
    <row r="197" spans="1:20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</row>
    <row r="198" spans="1:20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</row>
    <row r="199" spans="1:20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</row>
    <row r="200" spans="1:20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</row>
    <row r="201" spans="1:20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</row>
    <row r="202" spans="1:20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</row>
    <row r="203" spans="1:20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</row>
    <row r="204" spans="1:20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</row>
    <row r="205" spans="1:20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</row>
    <row r="206" spans="1:20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</row>
    <row r="207" spans="1:20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</row>
    <row r="208" spans="1:20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</row>
    <row r="209" spans="1:20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</row>
    <row r="210" spans="1:20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</row>
    <row r="211" spans="1:20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</row>
    <row r="212" spans="1:20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</row>
    <row r="213" spans="1:20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</row>
    <row r="214" spans="1:20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</row>
    <row r="215" spans="1:20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</row>
    <row r="216" spans="1:20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</row>
    <row r="217" spans="1:20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</row>
    <row r="218" spans="1:20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</row>
    <row r="219" spans="1:20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</row>
    <row r="220" spans="1:20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</row>
    <row r="221" spans="1:20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</row>
    <row r="222" spans="1:20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</row>
    <row r="223" spans="1:20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</row>
    <row r="224" spans="1:20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</row>
    <row r="225" spans="1:20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</row>
    <row r="226" spans="1:20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</row>
    <row r="227" spans="1:20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</row>
    <row r="228" spans="1:20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</row>
    <row r="229" spans="1:20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</row>
    <row r="230" spans="1:20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</row>
    <row r="231" spans="1:20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</row>
    <row r="232" spans="1:20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</row>
    <row r="233" spans="1:20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</row>
    <row r="234" spans="1:20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</row>
    <row r="235" spans="1:20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</row>
    <row r="236" spans="1:20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</row>
    <row r="237" spans="1:20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</row>
    <row r="238" spans="1:20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</row>
    <row r="239" spans="1:20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</row>
    <row r="240" spans="1:20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</row>
    <row r="241" spans="1:20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</row>
    <row r="242" spans="1:20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</row>
    <row r="243" spans="1:20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</row>
    <row r="244" spans="1:20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</row>
    <row r="245" spans="1:20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</row>
    <row r="246" spans="1:20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</row>
    <row r="247" spans="1:20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</row>
    <row r="248" spans="1:20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</row>
    <row r="249" spans="1:20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</row>
    <row r="250" spans="1:20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</row>
    <row r="251" spans="1:20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</row>
    <row r="252" spans="1:20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</row>
    <row r="253" spans="1:20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</row>
    <row r="254" spans="1:20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</row>
    <row r="255" spans="1:20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</row>
    <row r="256" spans="1:20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</row>
    <row r="257" spans="1:20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</row>
    <row r="258" spans="1:20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</row>
    <row r="259" spans="1:20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</row>
    <row r="260" spans="1:20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</row>
    <row r="261" spans="1:20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</row>
    <row r="262" spans="1:20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</row>
    <row r="263" spans="1:20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</row>
    <row r="264" spans="1:20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</row>
    <row r="265" spans="1:20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</row>
    <row r="266" spans="1:20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</row>
    <row r="267" spans="1:20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</row>
    <row r="268" spans="1:20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</row>
    <row r="269" spans="1:20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</row>
    <row r="270" spans="1:20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</row>
    <row r="271" spans="1:20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</row>
    <row r="272" spans="1:20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</row>
    <row r="273" spans="1:20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</row>
    <row r="274" spans="1:20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</row>
    <row r="275" spans="1:20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</row>
    <row r="276" spans="1:20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</row>
    <row r="277" spans="1:20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</row>
    <row r="278" spans="1:20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</row>
    <row r="279" spans="1:20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</row>
    <row r="280" spans="1:20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</row>
    <row r="281" spans="1:20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</row>
    <row r="282" spans="1:20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</row>
    <row r="283" spans="1:20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</row>
    <row r="284" spans="1:20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</row>
    <row r="285" spans="1:20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</row>
    <row r="286" spans="1:20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</row>
    <row r="287" spans="1:20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</row>
    <row r="288" spans="1:20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</row>
    <row r="289" spans="1:20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</row>
    <row r="290" spans="1:20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</row>
    <row r="291" spans="1:20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</row>
    <row r="292" spans="1:20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</row>
    <row r="293" spans="1:20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</row>
    <row r="294" spans="1:20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</row>
    <row r="295" spans="1:20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</row>
    <row r="296" spans="1:20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</row>
    <row r="297" spans="1:20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</row>
    <row r="298" spans="1:20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</row>
    <row r="299" spans="1:20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</row>
    <row r="300" spans="1:20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</row>
    <row r="301" spans="1:20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</row>
    <row r="302" spans="1:20" x14ac:dyDescent="0.25">
      <c r="A302" s="68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</row>
    <row r="303" spans="1:20" x14ac:dyDescent="0.25">
      <c r="A303" s="68"/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</row>
    <row r="304" spans="1:20" x14ac:dyDescent="0.25">
      <c r="A304" s="68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</row>
    <row r="305" spans="1:20" x14ac:dyDescent="0.25">
      <c r="A305" s="68"/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</row>
    <row r="306" spans="1:20" x14ac:dyDescent="0.25">
      <c r="A306" s="68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</row>
    <row r="307" spans="1:20" x14ac:dyDescent="0.25">
      <c r="A307" s="68"/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</row>
    <row r="308" spans="1:20" x14ac:dyDescent="0.25">
      <c r="A308" s="68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</row>
    <row r="309" spans="1:20" x14ac:dyDescent="0.25">
      <c r="A309" s="68"/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</row>
    <row r="310" spans="1:20" x14ac:dyDescent="0.25">
      <c r="A310" s="68"/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</row>
    <row r="311" spans="1:20" x14ac:dyDescent="0.25">
      <c r="A311" s="68"/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</row>
    <row r="312" spans="1:20" x14ac:dyDescent="0.25">
      <c r="A312" s="68"/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</row>
    <row r="313" spans="1:20" x14ac:dyDescent="0.25">
      <c r="A313" s="68"/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</row>
    <row r="314" spans="1:20" x14ac:dyDescent="0.25">
      <c r="A314" s="68"/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</row>
    <row r="315" spans="1:20" x14ac:dyDescent="0.25">
      <c r="A315" s="68"/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</row>
    <row r="316" spans="1:20" x14ac:dyDescent="0.25">
      <c r="A316" s="68"/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</row>
    <row r="317" spans="1:20" x14ac:dyDescent="0.25">
      <c r="A317" s="68"/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</row>
    <row r="318" spans="1:20" x14ac:dyDescent="0.25">
      <c r="A318" s="68"/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</row>
    <row r="319" spans="1:20" x14ac:dyDescent="0.25">
      <c r="A319" s="68"/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</row>
    <row r="320" spans="1:20" x14ac:dyDescent="0.25">
      <c r="A320" s="68"/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</row>
    <row r="321" spans="1:20" x14ac:dyDescent="0.25">
      <c r="A321" s="68"/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</row>
    <row r="322" spans="1:20" x14ac:dyDescent="0.25">
      <c r="A322" s="68"/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</row>
    <row r="323" spans="1:20" x14ac:dyDescent="0.25">
      <c r="A323" s="68"/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</row>
    <row r="324" spans="1:20" x14ac:dyDescent="0.25">
      <c r="A324" s="68"/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</row>
    <row r="325" spans="1:20" x14ac:dyDescent="0.25">
      <c r="A325" s="68"/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</row>
    <row r="326" spans="1:20" x14ac:dyDescent="0.25">
      <c r="A326" s="68"/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</row>
    <row r="327" spans="1:20" x14ac:dyDescent="0.25">
      <c r="A327" s="68"/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</row>
    <row r="328" spans="1:20" x14ac:dyDescent="0.25">
      <c r="A328" s="68"/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</row>
    <row r="329" spans="1:20" x14ac:dyDescent="0.25">
      <c r="A329" s="68"/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</row>
    <row r="330" spans="1:20" x14ac:dyDescent="0.25">
      <c r="A330" s="68"/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</row>
    <row r="331" spans="1:20" x14ac:dyDescent="0.25">
      <c r="A331" s="68"/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</row>
    <row r="332" spans="1:20" x14ac:dyDescent="0.25">
      <c r="A332" s="68"/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</row>
    <row r="333" spans="1:20" x14ac:dyDescent="0.25">
      <c r="A333" s="68"/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</row>
    <row r="334" spans="1:20" x14ac:dyDescent="0.25">
      <c r="A334" s="68"/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</row>
    <row r="335" spans="1:20" x14ac:dyDescent="0.25">
      <c r="A335" s="68"/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</row>
    <row r="336" spans="1:20" x14ac:dyDescent="0.25">
      <c r="A336" s="68"/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</row>
    <row r="337" spans="1:20" x14ac:dyDescent="0.25">
      <c r="A337" s="68"/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</row>
    <row r="338" spans="1:20" x14ac:dyDescent="0.25">
      <c r="A338" s="68"/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</row>
    <row r="339" spans="1:20" x14ac:dyDescent="0.25">
      <c r="A339" s="68"/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</row>
    <row r="340" spans="1:20" x14ac:dyDescent="0.25">
      <c r="A340" s="68"/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</row>
    <row r="341" spans="1:20" x14ac:dyDescent="0.25">
      <c r="A341" s="68"/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</row>
    <row r="342" spans="1:20" x14ac:dyDescent="0.25">
      <c r="A342" s="68"/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</row>
    <row r="343" spans="1:20" x14ac:dyDescent="0.25">
      <c r="A343" s="68"/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</row>
    <row r="344" spans="1:20" x14ac:dyDescent="0.25">
      <c r="A344" s="68"/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</row>
    <row r="345" spans="1:20" x14ac:dyDescent="0.25">
      <c r="A345" s="68"/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</row>
    <row r="346" spans="1:20" x14ac:dyDescent="0.25">
      <c r="A346" s="68"/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</row>
    <row r="347" spans="1:20" x14ac:dyDescent="0.25">
      <c r="A347" s="68"/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</row>
    <row r="348" spans="1:20" x14ac:dyDescent="0.25">
      <c r="A348" s="68"/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</row>
    <row r="349" spans="1:20" x14ac:dyDescent="0.25">
      <c r="A349" s="68"/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</row>
    <row r="350" spans="1:20" x14ac:dyDescent="0.25">
      <c r="A350" s="68"/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</row>
    <row r="351" spans="1:20" x14ac:dyDescent="0.25">
      <c r="A351" s="68"/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</row>
    <row r="352" spans="1:20" x14ac:dyDescent="0.25">
      <c r="A352" s="68"/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</row>
    <row r="353" spans="1:20" x14ac:dyDescent="0.25">
      <c r="A353" s="68"/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</row>
    <row r="354" spans="1:20" x14ac:dyDescent="0.25">
      <c r="A354" s="68"/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</row>
    <row r="355" spans="1:20" x14ac:dyDescent="0.25">
      <c r="A355" s="68"/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</row>
    <row r="356" spans="1:20" x14ac:dyDescent="0.25">
      <c r="A356" s="68"/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</row>
    <row r="357" spans="1:20" x14ac:dyDescent="0.25">
      <c r="A357" s="68"/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</row>
    <row r="358" spans="1:20" x14ac:dyDescent="0.25">
      <c r="A358" s="68"/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</row>
    <row r="359" spans="1:20" x14ac:dyDescent="0.25">
      <c r="A359" s="68"/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</row>
    <row r="360" spans="1:20" x14ac:dyDescent="0.25">
      <c r="A360" s="68"/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</row>
    <row r="361" spans="1:20" x14ac:dyDescent="0.25">
      <c r="A361" s="68"/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</row>
    <row r="362" spans="1:20" x14ac:dyDescent="0.25">
      <c r="A362" s="68"/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</row>
    <row r="363" spans="1:20" x14ac:dyDescent="0.25">
      <c r="A363" s="68"/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</row>
    <row r="364" spans="1:20" x14ac:dyDescent="0.25">
      <c r="A364" s="68"/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</row>
    <row r="365" spans="1:20" x14ac:dyDescent="0.25">
      <c r="A365" s="68"/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</row>
    <row r="366" spans="1:20" x14ac:dyDescent="0.25">
      <c r="A366" s="68"/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</row>
    <row r="367" spans="1:20" x14ac:dyDescent="0.25">
      <c r="A367" s="68"/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</row>
    <row r="368" spans="1:20" x14ac:dyDescent="0.25">
      <c r="A368" s="68"/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</row>
    <row r="369" spans="1:20" x14ac:dyDescent="0.25">
      <c r="A369" s="68"/>
      <c r="B369" s="68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</row>
    <row r="370" spans="1:20" x14ac:dyDescent="0.25">
      <c r="A370" s="68"/>
      <c r="B370" s="68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</row>
    <row r="371" spans="1:20" x14ac:dyDescent="0.25">
      <c r="A371" s="68"/>
      <c r="B371" s="68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</row>
    <row r="372" spans="1:20" x14ac:dyDescent="0.25">
      <c r="A372" s="68"/>
      <c r="B372" s="68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</row>
    <row r="373" spans="1:20" x14ac:dyDescent="0.25">
      <c r="A373" s="68"/>
      <c r="B373" s="68"/>
      <c r="C373" s="68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</row>
    <row r="374" spans="1:20" x14ac:dyDescent="0.25">
      <c r="A374" s="68"/>
      <c r="B374" s="68"/>
      <c r="C374" s="68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</row>
    <row r="375" spans="1:20" x14ac:dyDescent="0.25">
      <c r="A375" s="68"/>
      <c r="B375" s="68"/>
      <c r="C375" s="68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</row>
    <row r="376" spans="1:20" x14ac:dyDescent="0.25">
      <c r="A376" s="68"/>
      <c r="B376" s="68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</row>
    <row r="377" spans="1:20" x14ac:dyDescent="0.25">
      <c r="A377" s="68"/>
      <c r="B377" s="68"/>
      <c r="C377" s="68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</row>
    <row r="378" spans="1:20" x14ac:dyDescent="0.25">
      <c r="A378" s="68"/>
      <c r="B378" s="68"/>
      <c r="C378" s="68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</row>
    <row r="379" spans="1:20" x14ac:dyDescent="0.25">
      <c r="A379" s="68"/>
      <c r="B379" s="68"/>
      <c r="C379" s="68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</row>
    <row r="380" spans="1:20" x14ac:dyDescent="0.25">
      <c r="A380" s="68"/>
      <c r="B380" s="68"/>
      <c r="C380" s="68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</row>
    <row r="381" spans="1:20" x14ac:dyDescent="0.25">
      <c r="A381" s="68"/>
      <c r="B381" s="68"/>
      <c r="C381" s="68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</row>
    <row r="382" spans="1:20" x14ac:dyDescent="0.25">
      <c r="A382" s="68"/>
      <c r="B382" s="68"/>
      <c r="C382" s="68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</row>
    <row r="383" spans="1:20" x14ac:dyDescent="0.25">
      <c r="A383" s="68"/>
      <c r="B383" s="68"/>
      <c r="C383" s="68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</row>
    <row r="384" spans="1:20" x14ac:dyDescent="0.25">
      <c r="A384" s="68"/>
      <c r="B384" s="68"/>
      <c r="C384" s="68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</row>
    <row r="385" spans="1:20" x14ac:dyDescent="0.25">
      <c r="A385" s="68"/>
      <c r="B385" s="68"/>
      <c r="C385" s="68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</row>
    <row r="386" spans="1:20" x14ac:dyDescent="0.25">
      <c r="A386" s="68"/>
      <c r="B386" s="68"/>
      <c r="C386" s="68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</row>
    <row r="387" spans="1:20" x14ac:dyDescent="0.25">
      <c r="A387" s="68"/>
      <c r="B387" s="68"/>
      <c r="C387" s="68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</row>
    <row r="388" spans="1:20" x14ac:dyDescent="0.25">
      <c r="A388" s="68"/>
      <c r="B388" s="68"/>
      <c r="C388" s="68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</row>
    <row r="389" spans="1:20" x14ac:dyDescent="0.25">
      <c r="A389" s="68"/>
      <c r="B389" s="68"/>
      <c r="C389" s="68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</row>
    <row r="390" spans="1:20" x14ac:dyDescent="0.25">
      <c r="A390" s="68"/>
      <c r="B390" s="68"/>
      <c r="C390" s="68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</row>
    <row r="391" spans="1:20" x14ac:dyDescent="0.25">
      <c r="A391" s="68"/>
      <c r="B391" s="68"/>
      <c r="C391" s="68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</row>
    <row r="392" spans="1:20" x14ac:dyDescent="0.25">
      <c r="A392" s="68"/>
      <c r="B392" s="68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</row>
    <row r="393" spans="1:20" x14ac:dyDescent="0.25">
      <c r="A393" s="68"/>
      <c r="B393" s="68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</row>
    <row r="394" spans="1:20" x14ac:dyDescent="0.25">
      <c r="A394" s="68"/>
      <c r="B394" s="68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</row>
    <row r="395" spans="1:20" x14ac:dyDescent="0.25">
      <c r="A395" s="68"/>
      <c r="B395" s="68"/>
      <c r="C395" s="68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</row>
    <row r="396" spans="1:20" x14ac:dyDescent="0.25">
      <c r="A396" s="68"/>
      <c r="B396" s="68"/>
      <c r="C396" s="68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</row>
    <row r="397" spans="1:20" x14ac:dyDescent="0.25">
      <c r="A397" s="68"/>
      <c r="B397" s="68"/>
      <c r="C397" s="68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</row>
    <row r="398" spans="1:20" x14ac:dyDescent="0.25">
      <c r="A398" s="68"/>
      <c r="B398" s="68"/>
      <c r="C398" s="68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</row>
    <row r="399" spans="1:20" x14ac:dyDescent="0.25">
      <c r="A399" s="68"/>
      <c r="B399" s="68"/>
      <c r="C399" s="68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</row>
    <row r="400" spans="1:20" x14ac:dyDescent="0.25">
      <c r="A400" s="68"/>
      <c r="B400" s="68"/>
      <c r="C400" s="68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</row>
    <row r="401" spans="1:20" x14ac:dyDescent="0.25">
      <c r="A401" s="68"/>
      <c r="B401" s="68"/>
      <c r="C401" s="68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</row>
    <row r="402" spans="1:20" x14ac:dyDescent="0.25">
      <c r="A402" s="68"/>
      <c r="B402" s="68"/>
      <c r="C402" s="68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</row>
    <row r="403" spans="1:20" x14ac:dyDescent="0.25">
      <c r="A403" s="68"/>
      <c r="B403" s="68"/>
      <c r="C403" s="68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</row>
    <row r="404" spans="1:20" x14ac:dyDescent="0.25">
      <c r="A404" s="68"/>
      <c r="B404" s="68"/>
      <c r="C404" s="68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</row>
    <row r="405" spans="1:20" x14ac:dyDescent="0.25">
      <c r="A405" s="68"/>
      <c r="B405" s="68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</row>
    <row r="406" spans="1:20" x14ac:dyDescent="0.25">
      <c r="A406" s="68"/>
      <c r="B406" s="68"/>
      <c r="C406" s="68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</row>
    <row r="407" spans="1:20" x14ac:dyDescent="0.25">
      <c r="A407" s="68"/>
      <c r="B407" s="68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</row>
    <row r="408" spans="1:20" x14ac:dyDescent="0.25">
      <c r="A408" s="68"/>
      <c r="B408" s="68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</row>
    <row r="409" spans="1:20" x14ac:dyDescent="0.25">
      <c r="A409" s="68"/>
      <c r="B409" s="68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</row>
    <row r="410" spans="1:20" x14ac:dyDescent="0.25">
      <c r="A410" s="68"/>
      <c r="B410" s="68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</row>
    <row r="411" spans="1:20" x14ac:dyDescent="0.25">
      <c r="A411" s="68"/>
      <c r="B411" s="68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</row>
    <row r="412" spans="1:20" x14ac:dyDescent="0.25">
      <c r="A412" s="68"/>
      <c r="B412" s="68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</row>
    <row r="413" spans="1:20" x14ac:dyDescent="0.25">
      <c r="A413" s="68"/>
      <c r="B413" s="68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</row>
    <row r="414" spans="1:20" x14ac:dyDescent="0.25">
      <c r="A414" s="68"/>
      <c r="B414" s="68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</row>
    <row r="415" spans="1:20" x14ac:dyDescent="0.25">
      <c r="A415" s="68"/>
      <c r="B415" s="68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</row>
    <row r="416" spans="1:20" x14ac:dyDescent="0.25">
      <c r="A416" s="68"/>
      <c r="B416" s="68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</row>
    <row r="417" spans="1:20" x14ac:dyDescent="0.25">
      <c r="A417" s="68"/>
      <c r="B417" s="68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</row>
    <row r="418" spans="1:20" x14ac:dyDescent="0.25">
      <c r="A418" s="68"/>
      <c r="B418" s="68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</row>
    <row r="419" spans="1:20" x14ac:dyDescent="0.25">
      <c r="A419" s="68"/>
      <c r="B419" s="68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</row>
    <row r="420" spans="1:20" x14ac:dyDescent="0.25">
      <c r="A420" s="68"/>
      <c r="B420" s="68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</row>
    <row r="421" spans="1:20" x14ac:dyDescent="0.25">
      <c r="A421" s="68"/>
      <c r="B421" s="68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</row>
    <row r="422" spans="1:20" x14ac:dyDescent="0.25">
      <c r="A422" s="68"/>
      <c r="B422" s="68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</row>
    <row r="423" spans="1:20" x14ac:dyDescent="0.25">
      <c r="A423" s="68"/>
      <c r="B423" s="68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</row>
    <row r="424" spans="1:20" x14ac:dyDescent="0.25">
      <c r="A424" s="68"/>
      <c r="B424" s="68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</row>
    <row r="425" spans="1:20" x14ac:dyDescent="0.25">
      <c r="A425" s="68"/>
      <c r="B425" s="68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</row>
    <row r="426" spans="1:20" x14ac:dyDescent="0.25">
      <c r="A426" s="68"/>
      <c r="B426" s="68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</row>
    <row r="427" spans="1:20" x14ac:dyDescent="0.25">
      <c r="A427" s="68"/>
      <c r="B427" s="68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</row>
    <row r="428" spans="1:20" x14ac:dyDescent="0.25">
      <c r="A428" s="68"/>
      <c r="B428" s="68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</row>
    <row r="429" spans="1:20" x14ac:dyDescent="0.25">
      <c r="A429" s="68"/>
      <c r="B429" s="68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</row>
    <row r="430" spans="1:20" x14ac:dyDescent="0.25">
      <c r="A430" s="68"/>
      <c r="B430" s="68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</row>
    <row r="431" spans="1:20" x14ac:dyDescent="0.25">
      <c r="A431" s="68"/>
      <c r="B431" s="68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</row>
    <row r="432" spans="1:20" x14ac:dyDescent="0.25">
      <c r="A432" s="68"/>
      <c r="B432" s="68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</row>
    <row r="433" spans="1:20" x14ac:dyDescent="0.25">
      <c r="A433" s="68"/>
      <c r="B433" s="68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</row>
    <row r="434" spans="1:20" x14ac:dyDescent="0.25">
      <c r="A434" s="68"/>
      <c r="B434" s="68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</row>
    <row r="435" spans="1:20" x14ac:dyDescent="0.25">
      <c r="A435" s="68"/>
      <c r="B435" s="68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</row>
    <row r="436" spans="1:20" x14ac:dyDescent="0.25">
      <c r="A436" s="68"/>
      <c r="B436" s="68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</row>
    <row r="437" spans="1:20" x14ac:dyDescent="0.25">
      <c r="A437" s="68"/>
      <c r="B437" s="68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</row>
    <row r="438" spans="1:20" x14ac:dyDescent="0.25">
      <c r="A438" s="68"/>
      <c r="B438" s="68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</row>
    <row r="439" spans="1:20" x14ac:dyDescent="0.25">
      <c r="A439" s="68"/>
      <c r="B439" s="68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</row>
    <row r="440" spans="1:20" x14ac:dyDescent="0.25">
      <c r="A440" s="68"/>
      <c r="B440" s="68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</row>
    <row r="441" spans="1:20" x14ac:dyDescent="0.25">
      <c r="A441" s="68"/>
      <c r="B441" s="68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</row>
    <row r="442" spans="1:20" x14ac:dyDescent="0.25">
      <c r="A442" s="68"/>
      <c r="B442" s="68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</row>
    <row r="443" spans="1:20" x14ac:dyDescent="0.25">
      <c r="A443" s="68"/>
      <c r="B443" s="68"/>
      <c r="C443" s="68"/>
      <c r="D443" s="68"/>
      <c r="E443" s="68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</row>
    <row r="444" spans="1:20" x14ac:dyDescent="0.25">
      <c r="A444" s="68"/>
      <c r="B444" s="68"/>
      <c r="C444" s="68"/>
      <c r="D444" s="68"/>
      <c r="E444" s="68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</row>
    <row r="445" spans="1:20" x14ac:dyDescent="0.25">
      <c r="A445" s="68"/>
      <c r="B445" s="68"/>
      <c r="C445" s="68"/>
      <c r="D445" s="68"/>
      <c r="E445" s="68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</row>
    <row r="446" spans="1:20" x14ac:dyDescent="0.25">
      <c r="A446" s="68"/>
      <c r="B446" s="68"/>
      <c r="C446" s="68"/>
      <c r="D446" s="68"/>
      <c r="E446" s="68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</row>
    <row r="447" spans="1:20" x14ac:dyDescent="0.25">
      <c r="A447" s="68"/>
      <c r="B447" s="68"/>
      <c r="C447" s="68"/>
      <c r="D447" s="68"/>
      <c r="E447" s="68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</row>
    <row r="448" spans="1:20" x14ac:dyDescent="0.25">
      <c r="A448" s="68"/>
      <c r="B448" s="68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</row>
    <row r="449" spans="1:20" x14ac:dyDescent="0.25">
      <c r="A449" s="68"/>
      <c r="B449" s="68"/>
      <c r="C449" s="68"/>
      <c r="D449" s="68"/>
      <c r="E449" s="68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</row>
    <row r="450" spans="1:20" x14ac:dyDescent="0.25">
      <c r="A450" s="68"/>
      <c r="B450" s="68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</row>
    <row r="451" spans="1:20" x14ac:dyDescent="0.25">
      <c r="A451" s="68"/>
      <c r="B451" s="68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</row>
    <row r="452" spans="1:20" x14ac:dyDescent="0.25">
      <c r="A452" s="68"/>
      <c r="B452" s="68"/>
      <c r="C452" s="68"/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</row>
    <row r="453" spans="1:20" x14ac:dyDescent="0.25">
      <c r="A453" s="68"/>
      <c r="B453" s="68"/>
      <c r="C453" s="68"/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</row>
    <row r="454" spans="1:20" x14ac:dyDescent="0.25">
      <c r="A454" s="68"/>
      <c r="B454" s="68"/>
      <c r="C454" s="68"/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</row>
    <row r="455" spans="1:20" x14ac:dyDescent="0.25">
      <c r="A455" s="68"/>
      <c r="B455" s="68"/>
      <c r="C455" s="68"/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</row>
    <row r="456" spans="1:20" x14ac:dyDescent="0.25">
      <c r="A456" s="68"/>
      <c r="B456" s="68"/>
      <c r="C456" s="68"/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</row>
    <row r="457" spans="1:20" x14ac:dyDescent="0.25">
      <c r="A457" s="68"/>
      <c r="B457" s="68"/>
      <c r="C457" s="68"/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</row>
    <row r="458" spans="1:20" x14ac:dyDescent="0.25">
      <c r="A458" s="68"/>
      <c r="B458" s="68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</row>
    <row r="459" spans="1:20" x14ac:dyDescent="0.25">
      <c r="A459" s="68"/>
      <c r="B459" s="68"/>
      <c r="C459" s="68"/>
      <c r="D459" s="68"/>
      <c r="E459" s="68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</row>
    <row r="460" spans="1:20" x14ac:dyDescent="0.25">
      <c r="A460" s="68"/>
      <c r="B460" s="68"/>
      <c r="C460" s="68"/>
      <c r="D460" s="68"/>
      <c r="E460" s="68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</row>
    <row r="461" spans="1:20" x14ac:dyDescent="0.25">
      <c r="A461" s="68"/>
      <c r="B461" s="68"/>
      <c r="C461" s="68"/>
      <c r="D461" s="68"/>
      <c r="E461" s="68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</row>
    <row r="462" spans="1:20" x14ac:dyDescent="0.25">
      <c r="A462" s="68"/>
      <c r="B462" s="68"/>
      <c r="C462" s="68"/>
      <c r="D462" s="68"/>
      <c r="E462" s="68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</row>
    <row r="463" spans="1:20" x14ac:dyDescent="0.25">
      <c r="A463" s="68"/>
      <c r="B463" s="68"/>
      <c r="C463" s="68"/>
      <c r="D463" s="68"/>
      <c r="E463" s="68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</row>
    <row r="464" spans="1:20" x14ac:dyDescent="0.25">
      <c r="A464" s="68"/>
      <c r="B464" s="68"/>
      <c r="C464" s="68"/>
      <c r="D464" s="68"/>
      <c r="E464" s="68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</row>
    <row r="465" spans="1:20" x14ac:dyDescent="0.25">
      <c r="A465" s="68"/>
      <c r="B465" s="68"/>
      <c r="C465" s="68"/>
      <c r="D465" s="68"/>
      <c r="E465" s="68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</row>
    <row r="466" spans="1:20" x14ac:dyDescent="0.25">
      <c r="A466" s="68"/>
      <c r="B466" s="68"/>
      <c r="C466" s="68"/>
      <c r="D466" s="68"/>
      <c r="E466" s="68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</row>
    <row r="467" spans="1:20" x14ac:dyDescent="0.25">
      <c r="A467" s="68"/>
      <c r="B467" s="68"/>
      <c r="C467" s="68"/>
      <c r="D467" s="68"/>
      <c r="E467" s="68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</row>
    <row r="468" spans="1:20" x14ac:dyDescent="0.25">
      <c r="A468" s="68"/>
      <c r="B468" s="68"/>
      <c r="C468" s="68"/>
      <c r="D468" s="68"/>
      <c r="E468" s="68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</row>
    <row r="469" spans="1:20" x14ac:dyDescent="0.25">
      <c r="A469" s="68"/>
      <c r="B469" s="68"/>
      <c r="C469" s="68"/>
      <c r="D469" s="68"/>
      <c r="E469" s="68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</row>
    <row r="470" spans="1:20" x14ac:dyDescent="0.25">
      <c r="A470" s="68"/>
      <c r="B470" s="68"/>
      <c r="C470" s="68"/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</row>
    <row r="471" spans="1:20" x14ac:dyDescent="0.25">
      <c r="A471" s="68"/>
      <c r="B471" s="68"/>
      <c r="C471" s="68"/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</row>
    <row r="472" spans="1:20" x14ac:dyDescent="0.25">
      <c r="A472" s="68"/>
      <c r="B472" s="68"/>
      <c r="C472" s="68"/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</row>
    <row r="473" spans="1:20" x14ac:dyDescent="0.25">
      <c r="A473" s="68"/>
      <c r="B473" s="68"/>
      <c r="C473" s="68"/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</row>
    <row r="474" spans="1:20" x14ac:dyDescent="0.25">
      <c r="A474" s="68"/>
      <c r="B474" s="68"/>
      <c r="C474" s="68"/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</row>
    <row r="475" spans="1:20" x14ac:dyDescent="0.25">
      <c r="A475" s="68"/>
      <c r="B475" s="68"/>
      <c r="C475" s="68"/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</row>
    <row r="476" spans="1:20" x14ac:dyDescent="0.25">
      <c r="A476" s="68"/>
      <c r="B476" s="68"/>
      <c r="C476" s="68"/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</row>
    <row r="477" spans="1:20" x14ac:dyDescent="0.25">
      <c r="A477" s="68"/>
      <c r="B477" s="68"/>
      <c r="C477" s="68"/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</row>
    <row r="478" spans="1:20" x14ac:dyDescent="0.25">
      <c r="A478" s="68"/>
      <c r="B478" s="68"/>
      <c r="C478" s="68"/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</row>
    <row r="479" spans="1:20" x14ac:dyDescent="0.25">
      <c r="A479" s="68"/>
      <c r="B479" s="68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</row>
    <row r="480" spans="1:20" x14ac:dyDescent="0.25">
      <c r="A480" s="68"/>
      <c r="B480" s="68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</row>
    <row r="481" spans="1:20" x14ac:dyDescent="0.25">
      <c r="A481" s="68"/>
      <c r="B481" s="68"/>
      <c r="C481" s="68"/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</row>
    <row r="482" spans="1:20" x14ac:dyDescent="0.25">
      <c r="A482" s="68"/>
      <c r="B482" s="68"/>
      <c r="C482" s="68"/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</row>
    <row r="483" spans="1:20" x14ac:dyDescent="0.25">
      <c r="A483" s="68"/>
      <c r="B483" s="68"/>
      <c r="C483" s="68"/>
      <c r="D483" s="68"/>
      <c r="E483" s="68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</row>
    <row r="484" spans="1:20" x14ac:dyDescent="0.25">
      <c r="A484" s="68"/>
      <c r="B484" s="68"/>
      <c r="C484" s="68"/>
      <c r="D484" s="68"/>
      <c r="E484" s="68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</row>
    <row r="485" spans="1:20" x14ac:dyDescent="0.25">
      <c r="A485" s="68"/>
      <c r="B485" s="68"/>
      <c r="C485" s="68"/>
      <c r="D485" s="68"/>
      <c r="E485" s="68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</row>
    <row r="486" spans="1:20" x14ac:dyDescent="0.25">
      <c r="A486" s="68"/>
      <c r="B486" s="68"/>
      <c r="C486" s="68"/>
      <c r="D486" s="68"/>
      <c r="E486" s="68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</row>
    <row r="487" spans="1:20" x14ac:dyDescent="0.25">
      <c r="A487" s="68"/>
      <c r="B487" s="68"/>
      <c r="C487" s="68"/>
      <c r="D487" s="68"/>
      <c r="E487" s="68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</row>
    <row r="488" spans="1:20" x14ac:dyDescent="0.25">
      <c r="A488" s="68"/>
      <c r="B488" s="68"/>
      <c r="C488" s="68"/>
      <c r="D488" s="68"/>
      <c r="E488" s="68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</row>
    <row r="489" spans="1:20" x14ac:dyDescent="0.25">
      <c r="A489" s="68"/>
      <c r="B489" s="68"/>
      <c r="C489" s="68"/>
      <c r="D489" s="68"/>
      <c r="E489" s="68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</row>
    <row r="490" spans="1:20" x14ac:dyDescent="0.25">
      <c r="A490" s="68"/>
      <c r="B490" s="68"/>
      <c r="C490" s="68"/>
      <c r="D490" s="68"/>
      <c r="E490" s="68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</row>
    <row r="491" spans="1:20" x14ac:dyDescent="0.25">
      <c r="A491" s="68"/>
      <c r="B491" s="68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</row>
    <row r="492" spans="1:20" x14ac:dyDescent="0.25">
      <c r="A492" s="68"/>
      <c r="B492" s="68"/>
      <c r="C492" s="68"/>
      <c r="D492" s="68"/>
      <c r="E492" s="68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</row>
    <row r="493" spans="1:20" x14ac:dyDescent="0.25">
      <c r="A493" s="68"/>
      <c r="B493" s="68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</row>
    <row r="494" spans="1:20" x14ac:dyDescent="0.25">
      <c r="A494" s="68"/>
      <c r="B494" s="68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</row>
    <row r="495" spans="1:20" x14ac:dyDescent="0.25">
      <c r="A495" s="68"/>
      <c r="B495" s="68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</row>
    <row r="496" spans="1:20" x14ac:dyDescent="0.25">
      <c r="A496" s="68"/>
      <c r="B496" s="68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</row>
    <row r="497" spans="1:20" x14ac:dyDescent="0.25">
      <c r="A497" s="68"/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</row>
    <row r="498" spans="1:20" x14ac:dyDescent="0.25">
      <c r="A498" s="68"/>
      <c r="B498" s="68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</row>
    <row r="499" spans="1:20" x14ac:dyDescent="0.25">
      <c r="A499" s="68"/>
      <c r="B499" s="68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</row>
    <row r="500" spans="1:20" x14ac:dyDescent="0.25">
      <c r="A500" s="68"/>
      <c r="B500" s="68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</row>
    <row r="501" spans="1:20" x14ac:dyDescent="0.25">
      <c r="A501" s="68"/>
      <c r="B501" s="68"/>
      <c r="C501" s="68"/>
      <c r="D501" s="68"/>
      <c r="E501" s="68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</row>
    <row r="502" spans="1:20" x14ac:dyDescent="0.25">
      <c r="A502" s="68"/>
      <c r="B502" s="68"/>
      <c r="C502" s="68"/>
      <c r="D502" s="68"/>
      <c r="E502" s="68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</row>
    <row r="503" spans="1:20" x14ac:dyDescent="0.25">
      <c r="A503" s="68"/>
      <c r="B503" s="68"/>
      <c r="C503" s="68"/>
      <c r="D503" s="68"/>
      <c r="E503" s="68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</row>
    <row r="504" spans="1:20" x14ac:dyDescent="0.25">
      <c r="A504" s="68"/>
      <c r="B504" s="68"/>
      <c r="C504" s="68"/>
      <c r="D504" s="68"/>
      <c r="E504" s="68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</row>
    <row r="505" spans="1:20" x14ac:dyDescent="0.25">
      <c r="A505" s="68"/>
      <c r="B505" s="68"/>
      <c r="C505" s="68"/>
      <c r="D505" s="68"/>
      <c r="E505" s="68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</row>
    <row r="506" spans="1:20" x14ac:dyDescent="0.25">
      <c r="A506" s="68"/>
      <c r="B506" s="68"/>
      <c r="C506" s="68"/>
      <c r="D506" s="68"/>
      <c r="E506" s="68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</row>
    <row r="507" spans="1:20" x14ac:dyDescent="0.25">
      <c r="A507" s="68"/>
      <c r="B507" s="68"/>
      <c r="C507" s="68"/>
      <c r="D507" s="68"/>
      <c r="E507" s="68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</row>
    <row r="508" spans="1:20" x14ac:dyDescent="0.25">
      <c r="A508" s="68"/>
      <c r="B508" s="68"/>
      <c r="C508" s="68"/>
      <c r="D508" s="68"/>
      <c r="E508" s="68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</row>
    <row r="509" spans="1:20" x14ac:dyDescent="0.25">
      <c r="A509" s="68"/>
      <c r="B509" s="68"/>
      <c r="C509" s="68"/>
      <c r="D509" s="68"/>
      <c r="E509" s="68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</row>
    <row r="510" spans="1:20" x14ac:dyDescent="0.25">
      <c r="A510" s="68"/>
      <c r="B510" s="68"/>
      <c r="C510" s="68"/>
      <c r="D510" s="68"/>
      <c r="E510" s="68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</row>
    <row r="511" spans="1:20" x14ac:dyDescent="0.25">
      <c r="A511" s="68"/>
      <c r="B511" s="68"/>
      <c r="C511" s="68"/>
      <c r="D511" s="68"/>
      <c r="E511" s="68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</row>
    <row r="512" spans="1:20" x14ac:dyDescent="0.25">
      <c r="A512" s="68"/>
      <c r="B512" s="68"/>
      <c r="C512" s="68"/>
      <c r="D512" s="68"/>
      <c r="E512" s="68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</row>
    <row r="513" spans="1:20" x14ac:dyDescent="0.25">
      <c r="A513" s="68"/>
      <c r="B513" s="68"/>
      <c r="C513" s="68"/>
      <c r="D513" s="68"/>
      <c r="E513" s="68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</row>
    <row r="514" spans="1:20" x14ac:dyDescent="0.25">
      <c r="A514" s="68"/>
      <c r="B514" s="68"/>
      <c r="C514" s="68"/>
      <c r="D514" s="68"/>
      <c r="E514" s="68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</row>
    <row r="515" spans="1:20" x14ac:dyDescent="0.25">
      <c r="A515" s="68"/>
      <c r="B515" s="68"/>
      <c r="C515" s="68"/>
      <c r="D515" s="68"/>
      <c r="E515" s="68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</row>
    <row r="516" spans="1:20" x14ac:dyDescent="0.25">
      <c r="A516" s="68"/>
      <c r="B516" s="68"/>
      <c r="C516" s="68"/>
      <c r="D516" s="68"/>
      <c r="E516" s="68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</row>
    <row r="517" spans="1:20" x14ac:dyDescent="0.25">
      <c r="A517" s="68"/>
      <c r="B517" s="68"/>
      <c r="C517" s="68"/>
      <c r="D517" s="68"/>
      <c r="E517" s="68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</row>
    <row r="518" spans="1:20" x14ac:dyDescent="0.25">
      <c r="A518" s="68"/>
      <c r="B518" s="68"/>
      <c r="C518" s="68"/>
      <c r="D518" s="68"/>
      <c r="E518" s="68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</row>
    <row r="519" spans="1:20" x14ac:dyDescent="0.25">
      <c r="A519" s="68"/>
      <c r="B519" s="68"/>
      <c r="C519" s="68"/>
      <c r="D519" s="68"/>
      <c r="E519" s="68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</row>
    <row r="520" spans="1:20" x14ac:dyDescent="0.25">
      <c r="A520" s="68"/>
      <c r="B520" s="68"/>
      <c r="C520" s="68"/>
      <c r="D520" s="68"/>
      <c r="E520" s="68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</row>
    <row r="521" spans="1:20" x14ac:dyDescent="0.25">
      <c r="A521" s="68"/>
      <c r="B521" s="68"/>
      <c r="C521" s="68"/>
      <c r="D521" s="68"/>
      <c r="E521" s="68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</row>
    <row r="522" spans="1:20" x14ac:dyDescent="0.25">
      <c r="A522" s="68"/>
      <c r="B522" s="68"/>
      <c r="C522" s="68"/>
      <c r="D522" s="68"/>
      <c r="E522" s="68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</row>
    <row r="523" spans="1:20" x14ac:dyDescent="0.25">
      <c r="A523" s="68"/>
      <c r="B523" s="68"/>
      <c r="C523" s="68"/>
      <c r="D523" s="68"/>
      <c r="E523" s="68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</row>
    <row r="524" spans="1:20" x14ac:dyDescent="0.25">
      <c r="A524" s="68"/>
      <c r="B524" s="68"/>
      <c r="C524" s="68"/>
      <c r="D524" s="68"/>
      <c r="E524" s="68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</row>
    <row r="525" spans="1:20" x14ac:dyDescent="0.25">
      <c r="A525" s="68"/>
      <c r="B525" s="68"/>
      <c r="C525" s="68"/>
      <c r="D525" s="68"/>
      <c r="E525" s="68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</row>
    <row r="526" spans="1:20" x14ac:dyDescent="0.25">
      <c r="A526" s="68"/>
      <c r="B526" s="68"/>
      <c r="C526" s="68"/>
      <c r="D526" s="68"/>
      <c r="E526" s="68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</row>
    <row r="527" spans="1:20" x14ac:dyDescent="0.25">
      <c r="A527" s="68"/>
      <c r="B527" s="68"/>
      <c r="C527" s="68"/>
      <c r="D527" s="68"/>
      <c r="E527" s="68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</row>
    <row r="528" spans="1:20" x14ac:dyDescent="0.25">
      <c r="A528" s="68"/>
      <c r="B528" s="68"/>
      <c r="C528" s="68"/>
      <c r="D528" s="68"/>
      <c r="E528" s="68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</row>
    <row r="529" spans="1:20" x14ac:dyDescent="0.25">
      <c r="A529" s="68"/>
      <c r="B529" s="68"/>
      <c r="C529" s="68"/>
      <c r="D529" s="68"/>
      <c r="E529" s="68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</row>
    <row r="530" spans="1:20" x14ac:dyDescent="0.25">
      <c r="A530" s="68"/>
      <c r="B530" s="68"/>
      <c r="C530" s="68"/>
      <c r="D530" s="68"/>
      <c r="E530" s="68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</row>
    <row r="531" spans="1:20" x14ac:dyDescent="0.25">
      <c r="A531" s="68"/>
      <c r="B531" s="68"/>
      <c r="C531" s="68"/>
      <c r="D531" s="68"/>
      <c r="E531" s="68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</row>
    <row r="532" spans="1:20" x14ac:dyDescent="0.25">
      <c r="A532" s="68"/>
      <c r="B532" s="68"/>
      <c r="C532" s="68"/>
      <c r="D532" s="68"/>
      <c r="E532" s="68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</row>
    <row r="533" spans="1:20" x14ac:dyDescent="0.25">
      <c r="A533" s="68"/>
      <c r="B533" s="68"/>
      <c r="C533" s="68"/>
      <c r="D533" s="68"/>
      <c r="E533" s="68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</row>
    <row r="534" spans="1:20" x14ac:dyDescent="0.25">
      <c r="A534" s="68"/>
      <c r="B534" s="68"/>
      <c r="C534" s="68"/>
      <c r="D534" s="68"/>
      <c r="E534" s="68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</row>
    <row r="535" spans="1:20" x14ac:dyDescent="0.25">
      <c r="A535" s="68"/>
      <c r="B535" s="68"/>
      <c r="C535" s="68"/>
      <c r="D535" s="68"/>
      <c r="E535" s="68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</row>
    <row r="536" spans="1:20" x14ac:dyDescent="0.25">
      <c r="A536" s="68"/>
      <c r="B536" s="68"/>
      <c r="C536" s="68"/>
      <c r="D536" s="68"/>
      <c r="E536" s="68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</row>
    <row r="537" spans="1:20" x14ac:dyDescent="0.25">
      <c r="A537" s="68"/>
      <c r="B537" s="68"/>
      <c r="C537" s="68"/>
      <c r="D537" s="68"/>
      <c r="E537" s="68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</row>
    <row r="538" spans="1:20" x14ac:dyDescent="0.25">
      <c r="A538" s="68"/>
      <c r="B538" s="68"/>
      <c r="C538" s="68"/>
      <c r="D538" s="68"/>
      <c r="E538" s="68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</row>
    <row r="539" spans="1:20" x14ac:dyDescent="0.25">
      <c r="A539" s="68"/>
      <c r="B539" s="68"/>
      <c r="C539" s="68"/>
      <c r="D539" s="68"/>
      <c r="E539" s="68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</row>
    <row r="540" spans="1:20" x14ac:dyDescent="0.25">
      <c r="A540" s="68"/>
      <c r="B540" s="68"/>
      <c r="C540" s="68"/>
      <c r="D540" s="68"/>
      <c r="E540" s="68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</row>
    <row r="541" spans="1:20" x14ac:dyDescent="0.25">
      <c r="A541" s="68"/>
      <c r="B541" s="68"/>
      <c r="C541" s="68"/>
      <c r="D541" s="68"/>
      <c r="E541" s="68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</row>
    <row r="542" spans="1:20" x14ac:dyDescent="0.25">
      <c r="A542" s="68"/>
      <c r="B542" s="68"/>
      <c r="C542" s="68"/>
      <c r="D542" s="68"/>
      <c r="E542" s="68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</row>
    <row r="543" spans="1:20" x14ac:dyDescent="0.25">
      <c r="A543" s="68"/>
      <c r="B543" s="68"/>
      <c r="C543" s="68"/>
      <c r="D543" s="68"/>
      <c r="E543" s="68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</row>
    <row r="544" spans="1:20" x14ac:dyDescent="0.25">
      <c r="A544" s="68"/>
      <c r="B544" s="68"/>
      <c r="C544" s="68"/>
      <c r="D544" s="68"/>
      <c r="E544" s="68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</row>
    <row r="545" spans="1:20" x14ac:dyDescent="0.25">
      <c r="A545" s="68"/>
      <c r="B545" s="68"/>
      <c r="C545" s="68"/>
      <c r="D545" s="68"/>
      <c r="E545" s="68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</row>
    <row r="546" spans="1:20" x14ac:dyDescent="0.25">
      <c r="A546" s="68"/>
      <c r="B546" s="68"/>
      <c r="C546" s="68"/>
      <c r="D546" s="68"/>
      <c r="E546" s="68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</row>
    <row r="547" spans="1:20" x14ac:dyDescent="0.25">
      <c r="A547" s="68"/>
      <c r="B547" s="68"/>
      <c r="C547" s="68"/>
      <c r="D547" s="68"/>
      <c r="E547" s="68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</row>
    <row r="548" spans="1:20" x14ac:dyDescent="0.25">
      <c r="A548" s="68"/>
      <c r="B548" s="68"/>
      <c r="C548" s="68"/>
      <c r="D548" s="68"/>
      <c r="E548" s="68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</row>
    <row r="549" spans="1:20" x14ac:dyDescent="0.25">
      <c r="A549" s="68"/>
      <c r="B549" s="68"/>
      <c r="C549" s="68"/>
      <c r="D549" s="68"/>
      <c r="E549" s="68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</row>
    <row r="550" spans="1:20" x14ac:dyDescent="0.25">
      <c r="A550" s="68"/>
      <c r="B550" s="68"/>
      <c r="C550" s="68"/>
      <c r="D550" s="68"/>
      <c r="E550" s="68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</row>
    <row r="551" spans="1:20" x14ac:dyDescent="0.25">
      <c r="A551" s="68"/>
      <c r="B551" s="68"/>
      <c r="C551" s="68"/>
      <c r="D551" s="68"/>
      <c r="E551" s="68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</row>
    <row r="552" spans="1:20" x14ac:dyDescent="0.25">
      <c r="A552" s="68"/>
      <c r="B552" s="68"/>
      <c r="C552" s="68"/>
      <c r="D552" s="68"/>
      <c r="E552" s="68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</row>
    <row r="553" spans="1:20" x14ac:dyDescent="0.25">
      <c r="A553" s="68"/>
      <c r="B553" s="68"/>
      <c r="C553" s="68"/>
      <c r="D553" s="68"/>
      <c r="E553" s="68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</row>
    <row r="554" spans="1:20" x14ac:dyDescent="0.25">
      <c r="A554" s="68"/>
      <c r="B554" s="68"/>
      <c r="C554" s="68"/>
      <c r="D554" s="68"/>
      <c r="E554" s="68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</row>
    <row r="555" spans="1:20" x14ac:dyDescent="0.25">
      <c r="A555" s="68"/>
      <c r="B555" s="68"/>
      <c r="C555" s="68"/>
      <c r="D555" s="68"/>
      <c r="E555" s="68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</row>
    <row r="556" spans="1:20" x14ac:dyDescent="0.25">
      <c r="A556" s="68"/>
      <c r="B556" s="68"/>
      <c r="C556" s="68"/>
      <c r="D556" s="68"/>
      <c r="E556" s="68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</row>
    <row r="557" spans="1:20" x14ac:dyDescent="0.25">
      <c r="A557" s="68"/>
      <c r="B557" s="68"/>
      <c r="C557" s="68"/>
      <c r="D557" s="68"/>
      <c r="E557" s="68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</row>
    <row r="558" spans="1:20" x14ac:dyDescent="0.25">
      <c r="A558" s="68"/>
      <c r="B558" s="68"/>
      <c r="C558" s="68"/>
      <c r="D558" s="68"/>
      <c r="E558" s="68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</row>
    <row r="559" spans="1:20" x14ac:dyDescent="0.25">
      <c r="A559" s="68"/>
      <c r="B559" s="68"/>
      <c r="C559" s="68"/>
      <c r="D559" s="68"/>
      <c r="E559" s="68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</row>
    <row r="560" spans="1:20" x14ac:dyDescent="0.25">
      <c r="A560" s="68"/>
      <c r="B560" s="68"/>
      <c r="C560" s="68"/>
      <c r="D560" s="68"/>
      <c r="E560" s="68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</row>
    <row r="561" spans="1:20" x14ac:dyDescent="0.25">
      <c r="A561" s="68"/>
      <c r="B561" s="68"/>
      <c r="C561" s="68"/>
      <c r="D561" s="68"/>
      <c r="E561" s="68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</row>
    <row r="562" spans="1:20" x14ac:dyDescent="0.25">
      <c r="A562" s="68"/>
      <c r="B562" s="68"/>
      <c r="C562" s="68"/>
      <c r="D562" s="68"/>
      <c r="E562" s="68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</row>
    <row r="563" spans="1:20" x14ac:dyDescent="0.25">
      <c r="A563" s="68"/>
      <c r="B563" s="68"/>
      <c r="C563" s="68"/>
      <c r="D563" s="68"/>
      <c r="E563" s="68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</row>
    <row r="564" spans="1:20" x14ac:dyDescent="0.25">
      <c r="A564" s="68"/>
      <c r="B564" s="68"/>
      <c r="C564" s="68"/>
      <c r="D564" s="68"/>
      <c r="E564" s="68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</row>
    <row r="565" spans="1:20" x14ac:dyDescent="0.25">
      <c r="A565" s="68"/>
      <c r="B565" s="68"/>
      <c r="C565" s="68"/>
      <c r="D565" s="68"/>
      <c r="E565" s="68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</row>
    <row r="566" spans="1:20" x14ac:dyDescent="0.25">
      <c r="A566" s="68"/>
      <c r="B566" s="68"/>
      <c r="C566" s="68"/>
      <c r="D566" s="68"/>
      <c r="E566" s="68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</row>
    <row r="567" spans="1:20" x14ac:dyDescent="0.25">
      <c r="A567" s="68"/>
      <c r="B567" s="68"/>
      <c r="C567" s="68"/>
      <c r="D567" s="68"/>
      <c r="E567" s="68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</row>
    <row r="568" spans="1:20" x14ac:dyDescent="0.25">
      <c r="A568" s="68"/>
      <c r="B568" s="68"/>
      <c r="C568" s="68"/>
      <c r="D568" s="68"/>
      <c r="E568" s="68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</row>
    <row r="569" spans="1:20" x14ac:dyDescent="0.25">
      <c r="A569" s="68"/>
      <c r="B569" s="68"/>
      <c r="C569" s="68"/>
      <c r="D569" s="68"/>
      <c r="E569" s="68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</row>
    <row r="570" spans="1:20" x14ac:dyDescent="0.25">
      <c r="A570" s="68"/>
      <c r="B570" s="68"/>
      <c r="C570" s="68"/>
      <c r="D570" s="68"/>
      <c r="E570" s="68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</row>
    <row r="571" spans="1:20" x14ac:dyDescent="0.25">
      <c r="A571" s="68"/>
      <c r="B571" s="68"/>
      <c r="C571" s="68"/>
      <c r="D571" s="68"/>
      <c r="E571" s="68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</row>
    <row r="572" spans="1:20" x14ac:dyDescent="0.25">
      <c r="A572" s="68"/>
      <c r="B572" s="68"/>
      <c r="C572" s="68"/>
      <c r="D572" s="68"/>
      <c r="E572" s="68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</row>
    <row r="573" spans="1:20" x14ac:dyDescent="0.25">
      <c r="A573" s="68"/>
      <c r="B573" s="68"/>
      <c r="C573" s="68"/>
      <c r="D573" s="68"/>
      <c r="E573" s="68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</row>
    <row r="574" spans="1:20" x14ac:dyDescent="0.25">
      <c r="A574" s="68"/>
      <c r="B574" s="68"/>
      <c r="C574" s="68"/>
      <c r="D574" s="68"/>
      <c r="E574" s="68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</row>
    <row r="575" spans="1:20" x14ac:dyDescent="0.25">
      <c r="A575" s="68"/>
      <c r="B575" s="68"/>
      <c r="C575" s="68"/>
      <c r="D575" s="68"/>
      <c r="E575" s="68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</row>
    <row r="576" spans="1:20" x14ac:dyDescent="0.25">
      <c r="A576" s="68"/>
      <c r="B576" s="68"/>
      <c r="C576" s="68"/>
      <c r="D576" s="68"/>
      <c r="E576" s="68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</row>
    <row r="577" spans="1:20" x14ac:dyDescent="0.25">
      <c r="A577" s="68"/>
      <c r="B577" s="68"/>
      <c r="C577" s="68"/>
      <c r="D577" s="68"/>
      <c r="E577" s="68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</row>
    <row r="578" spans="1:20" x14ac:dyDescent="0.25">
      <c r="A578" s="68"/>
      <c r="B578" s="68"/>
      <c r="C578" s="68"/>
      <c r="D578" s="68"/>
      <c r="E578" s="68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</row>
    <row r="579" spans="1:20" x14ac:dyDescent="0.25">
      <c r="A579" s="68"/>
      <c r="B579" s="68"/>
      <c r="C579" s="68"/>
      <c r="D579" s="68"/>
      <c r="E579" s="68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</row>
    <row r="580" spans="1:20" x14ac:dyDescent="0.25">
      <c r="A580" s="68"/>
      <c r="B580" s="68"/>
      <c r="C580" s="68"/>
      <c r="D580" s="68"/>
      <c r="E580" s="68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</row>
    <row r="581" spans="1:20" x14ac:dyDescent="0.25">
      <c r="A581" s="68"/>
      <c r="B581" s="68"/>
      <c r="C581" s="68"/>
      <c r="D581" s="68"/>
      <c r="E581" s="68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</row>
    <row r="582" spans="1:20" x14ac:dyDescent="0.25">
      <c r="A582" s="68"/>
      <c r="B582" s="68"/>
      <c r="C582" s="68"/>
      <c r="D582" s="68"/>
      <c r="E582" s="68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</row>
    <row r="583" spans="1:20" x14ac:dyDescent="0.25">
      <c r="A583" s="68"/>
      <c r="B583" s="68"/>
      <c r="C583" s="68"/>
      <c r="D583" s="68"/>
      <c r="E583" s="68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</row>
    <row r="584" spans="1:20" x14ac:dyDescent="0.25">
      <c r="A584" s="68"/>
      <c r="B584" s="68"/>
      <c r="C584" s="68"/>
      <c r="D584" s="68"/>
      <c r="E584" s="68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</row>
    <row r="585" spans="1:20" x14ac:dyDescent="0.25">
      <c r="A585" s="68"/>
      <c r="B585" s="68"/>
      <c r="C585" s="68"/>
      <c r="D585" s="68"/>
      <c r="E585" s="68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</row>
    <row r="586" spans="1:20" x14ac:dyDescent="0.25">
      <c r="A586" s="68"/>
      <c r="B586" s="68"/>
      <c r="C586" s="68"/>
      <c r="D586" s="68"/>
      <c r="E586" s="68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</row>
    <row r="587" spans="1:20" x14ac:dyDescent="0.25">
      <c r="A587" s="68"/>
      <c r="B587" s="68"/>
      <c r="C587" s="68"/>
      <c r="D587" s="68"/>
      <c r="E587" s="68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</row>
    <row r="588" spans="1:20" x14ac:dyDescent="0.25">
      <c r="A588" s="68"/>
      <c r="B588" s="68"/>
      <c r="C588" s="68"/>
      <c r="D588" s="68"/>
      <c r="E588" s="68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</row>
    <row r="589" spans="1:20" x14ac:dyDescent="0.25">
      <c r="A589" s="68"/>
      <c r="B589" s="68"/>
      <c r="C589" s="68"/>
      <c r="D589" s="68"/>
      <c r="E589" s="68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</row>
    <row r="590" spans="1:20" x14ac:dyDescent="0.25">
      <c r="A590" s="68"/>
      <c r="B590" s="68"/>
      <c r="C590" s="68"/>
      <c r="D590" s="68"/>
      <c r="E590" s="68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</row>
    <row r="591" spans="1:20" x14ac:dyDescent="0.25">
      <c r="A591" s="68"/>
      <c r="B591" s="68"/>
      <c r="C591" s="68"/>
      <c r="D591" s="68"/>
      <c r="E591" s="68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</row>
    <row r="592" spans="1:20" x14ac:dyDescent="0.25">
      <c r="A592" s="68"/>
      <c r="B592" s="68"/>
      <c r="C592" s="68"/>
      <c r="D592" s="68"/>
      <c r="E592" s="68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</row>
    <row r="593" spans="1:20" x14ac:dyDescent="0.25">
      <c r="A593" s="68"/>
      <c r="B593" s="68"/>
      <c r="C593" s="68"/>
      <c r="D593" s="68"/>
      <c r="E593" s="68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</row>
    <row r="594" spans="1:20" x14ac:dyDescent="0.25">
      <c r="A594" s="68"/>
      <c r="B594" s="68"/>
      <c r="C594" s="68"/>
      <c r="D594" s="68"/>
      <c r="E594" s="68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</row>
    <row r="595" spans="1:20" x14ac:dyDescent="0.25">
      <c r="A595" s="68"/>
      <c r="B595" s="68"/>
      <c r="C595" s="68"/>
      <c r="D595" s="68"/>
      <c r="E595" s="68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</row>
    <row r="596" spans="1:20" x14ac:dyDescent="0.25">
      <c r="A596" s="68"/>
      <c r="B596" s="68"/>
      <c r="C596" s="68"/>
      <c r="D596" s="68"/>
      <c r="E596" s="68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</row>
    <row r="597" spans="1:20" x14ac:dyDescent="0.25">
      <c r="A597" s="68"/>
      <c r="B597" s="68"/>
      <c r="C597" s="68"/>
      <c r="D597" s="68"/>
      <c r="E597" s="68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</row>
    <row r="598" spans="1:20" x14ac:dyDescent="0.25">
      <c r="A598" s="68"/>
      <c r="B598" s="68"/>
      <c r="C598" s="68"/>
      <c r="D598" s="68"/>
      <c r="E598" s="68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</row>
    <row r="599" spans="1:20" x14ac:dyDescent="0.25">
      <c r="A599" s="68"/>
      <c r="B599" s="68"/>
      <c r="C599" s="68"/>
      <c r="D599" s="68"/>
      <c r="E599" s="68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</row>
    <row r="600" spans="1:20" x14ac:dyDescent="0.25">
      <c r="A600" s="68"/>
      <c r="B600" s="68"/>
      <c r="C600" s="68"/>
      <c r="D600" s="68"/>
      <c r="E600" s="68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</row>
    <row r="601" spans="1:20" x14ac:dyDescent="0.25">
      <c r="A601" s="68"/>
      <c r="B601" s="68"/>
      <c r="C601" s="68"/>
      <c r="D601" s="68"/>
      <c r="E601" s="68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</row>
    <row r="602" spans="1:20" x14ac:dyDescent="0.25">
      <c r="A602" s="68"/>
      <c r="B602" s="68"/>
      <c r="C602" s="68"/>
      <c r="D602" s="68"/>
      <c r="E602" s="68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</row>
    <row r="603" spans="1:20" x14ac:dyDescent="0.25">
      <c r="A603" s="68"/>
      <c r="B603" s="68"/>
      <c r="C603" s="68"/>
      <c r="D603" s="68"/>
      <c r="E603" s="68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</row>
    <row r="604" spans="1:20" x14ac:dyDescent="0.25">
      <c r="A604" s="68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</row>
    <row r="605" spans="1:20" x14ac:dyDescent="0.25">
      <c r="A605" s="68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</row>
    <row r="606" spans="1:20" x14ac:dyDescent="0.25">
      <c r="A606" s="68"/>
      <c r="B606" s="68"/>
      <c r="C606" s="68"/>
      <c r="D606" s="68"/>
      <c r="E606" s="68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</row>
    <row r="607" spans="1:20" x14ac:dyDescent="0.25">
      <c r="A607" s="68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</row>
    <row r="608" spans="1:20" x14ac:dyDescent="0.25">
      <c r="A608" s="68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</row>
    <row r="609" spans="1:20" x14ac:dyDescent="0.25">
      <c r="A609" s="68"/>
      <c r="B609" s="68"/>
      <c r="C609" s="68"/>
      <c r="D609" s="68"/>
      <c r="E609" s="68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</row>
    <row r="610" spans="1:20" x14ac:dyDescent="0.25">
      <c r="A610" s="68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</row>
    <row r="611" spans="1:20" x14ac:dyDescent="0.25">
      <c r="A611" s="68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</row>
    <row r="612" spans="1:20" x14ac:dyDescent="0.25">
      <c r="A612" s="68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</row>
    <row r="613" spans="1:20" x14ac:dyDescent="0.25">
      <c r="A613" s="68"/>
      <c r="B613" s="68"/>
      <c r="C613" s="68"/>
      <c r="D613" s="68"/>
      <c r="E613" s="68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</row>
    <row r="614" spans="1:20" x14ac:dyDescent="0.25">
      <c r="A614" s="68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</row>
    <row r="615" spans="1:20" x14ac:dyDescent="0.25">
      <c r="A615" s="68"/>
      <c r="B615" s="68"/>
      <c r="C615" s="68"/>
      <c r="D615" s="68"/>
      <c r="E615" s="68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</row>
    <row r="616" spans="1:20" x14ac:dyDescent="0.25">
      <c r="A616" s="68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</row>
    <row r="617" spans="1:20" x14ac:dyDescent="0.25">
      <c r="A617" s="68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</row>
    <row r="618" spans="1:20" x14ac:dyDescent="0.25">
      <c r="A618" s="68"/>
      <c r="B618" s="68"/>
      <c r="C618" s="68"/>
      <c r="D618" s="68"/>
      <c r="E618" s="68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</row>
    <row r="619" spans="1:20" x14ac:dyDescent="0.25">
      <c r="A619" s="68"/>
      <c r="B619" s="68"/>
      <c r="C619" s="68"/>
      <c r="D619" s="68"/>
      <c r="E619" s="68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</row>
    <row r="620" spans="1:20" x14ac:dyDescent="0.25">
      <c r="A620" s="68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</row>
    <row r="621" spans="1:20" x14ac:dyDescent="0.25">
      <c r="A621" s="68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</row>
    <row r="622" spans="1:20" x14ac:dyDescent="0.25">
      <c r="A622" s="68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</row>
    <row r="623" spans="1:20" x14ac:dyDescent="0.25">
      <c r="A623" s="68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</row>
    <row r="624" spans="1:20" x14ac:dyDescent="0.25">
      <c r="A624" s="68"/>
      <c r="B624" s="68"/>
      <c r="C624" s="68"/>
      <c r="D624" s="68"/>
      <c r="E624" s="68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</row>
    <row r="625" spans="1:20" x14ac:dyDescent="0.25">
      <c r="A625" s="68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</row>
    <row r="626" spans="1:20" x14ac:dyDescent="0.25">
      <c r="A626" s="68"/>
      <c r="B626" s="68"/>
      <c r="C626" s="68"/>
      <c r="D626" s="68"/>
      <c r="E626" s="68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</row>
    <row r="627" spans="1:20" x14ac:dyDescent="0.25">
      <c r="A627" s="68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</row>
    <row r="628" spans="1:20" x14ac:dyDescent="0.25">
      <c r="A628" s="68"/>
      <c r="B628" s="68"/>
      <c r="C628" s="68"/>
      <c r="D628" s="68"/>
      <c r="E628" s="68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</row>
    <row r="629" spans="1:20" x14ac:dyDescent="0.25">
      <c r="A629" s="68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</row>
    <row r="630" spans="1:20" x14ac:dyDescent="0.25">
      <c r="A630" s="68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</row>
    <row r="631" spans="1:20" x14ac:dyDescent="0.25">
      <c r="A631" s="68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</row>
    <row r="632" spans="1:20" x14ac:dyDescent="0.25">
      <c r="A632" s="68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</row>
    <row r="633" spans="1:20" x14ac:dyDescent="0.25">
      <c r="A633" s="68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</row>
    <row r="634" spans="1:20" x14ac:dyDescent="0.25">
      <c r="A634" s="68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</row>
    <row r="635" spans="1:20" x14ac:dyDescent="0.25">
      <c r="A635" s="68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</row>
    <row r="636" spans="1:20" x14ac:dyDescent="0.25">
      <c r="A636" s="68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</row>
    <row r="637" spans="1:20" x14ac:dyDescent="0.25">
      <c r="A637" s="68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</row>
    <row r="638" spans="1:20" x14ac:dyDescent="0.25">
      <c r="A638" s="68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</row>
    <row r="639" spans="1:20" x14ac:dyDescent="0.25">
      <c r="A639" s="68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</row>
    <row r="640" spans="1:20" x14ac:dyDescent="0.25">
      <c r="A640" s="68"/>
      <c r="B640" s="68"/>
      <c r="C640" s="68"/>
      <c r="D640" s="68"/>
      <c r="E640" s="68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</row>
    <row r="641" spans="1:20" x14ac:dyDescent="0.25">
      <c r="A641" s="68"/>
      <c r="B641" s="68"/>
      <c r="C641" s="68"/>
      <c r="D641" s="68"/>
      <c r="E641" s="68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</row>
    <row r="642" spans="1:20" x14ac:dyDescent="0.25">
      <c r="A642" s="68"/>
      <c r="B642" s="68"/>
      <c r="C642" s="68"/>
      <c r="D642" s="68"/>
      <c r="E642" s="68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</row>
    <row r="643" spans="1:20" x14ac:dyDescent="0.25">
      <c r="A643" s="68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</row>
    <row r="644" spans="1:20" x14ac:dyDescent="0.25">
      <c r="A644" s="68"/>
      <c r="B644" s="68"/>
      <c r="C644" s="68"/>
      <c r="D644" s="68"/>
      <c r="E644" s="68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</row>
    <row r="645" spans="1:20" x14ac:dyDescent="0.25">
      <c r="A645" s="68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</row>
    <row r="646" spans="1:20" x14ac:dyDescent="0.25">
      <c r="A646" s="68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</row>
    <row r="647" spans="1:20" x14ac:dyDescent="0.25">
      <c r="A647" s="68"/>
      <c r="B647" s="68"/>
      <c r="C647" s="68"/>
      <c r="D647" s="68"/>
      <c r="E647" s="68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</row>
    <row r="648" spans="1:20" x14ac:dyDescent="0.25">
      <c r="A648" s="68"/>
      <c r="B648" s="68"/>
      <c r="C648" s="68"/>
      <c r="D648" s="68"/>
      <c r="E648" s="68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</row>
    <row r="649" spans="1:20" x14ac:dyDescent="0.25">
      <c r="A649" s="68"/>
      <c r="B649" s="68"/>
      <c r="C649" s="68"/>
      <c r="D649" s="68"/>
      <c r="E649" s="68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</row>
    <row r="650" spans="1:20" x14ac:dyDescent="0.25">
      <c r="A650" s="68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</row>
    <row r="651" spans="1:20" x14ac:dyDescent="0.25">
      <c r="A651" s="68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</row>
    <row r="652" spans="1:20" x14ac:dyDescent="0.25">
      <c r="A652" s="68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</row>
    <row r="653" spans="1:20" x14ac:dyDescent="0.25">
      <c r="A653" s="68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</row>
    <row r="654" spans="1:20" x14ac:dyDescent="0.25">
      <c r="A654" s="68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</row>
    <row r="655" spans="1:20" x14ac:dyDescent="0.25">
      <c r="A655" s="68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</row>
    <row r="656" spans="1:20" x14ac:dyDescent="0.25">
      <c r="A656" s="68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</row>
    <row r="657" spans="1:20" x14ac:dyDescent="0.25">
      <c r="A657" s="68"/>
      <c r="B657" s="68"/>
      <c r="C657" s="68"/>
      <c r="D657" s="68"/>
      <c r="E657" s="68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</row>
    <row r="658" spans="1:20" x14ac:dyDescent="0.25">
      <c r="A658" s="68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</row>
    <row r="659" spans="1:20" x14ac:dyDescent="0.25">
      <c r="A659" s="68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</row>
    <row r="660" spans="1:20" x14ac:dyDescent="0.25">
      <c r="A660" s="68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</row>
    <row r="661" spans="1:20" x14ac:dyDescent="0.25">
      <c r="A661" s="68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</row>
    <row r="662" spans="1:20" x14ac:dyDescent="0.25">
      <c r="A662" s="68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</row>
    <row r="663" spans="1:20" x14ac:dyDescent="0.25">
      <c r="A663" s="68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</row>
    <row r="664" spans="1:20" x14ac:dyDescent="0.25">
      <c r="A664" s="68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</row>
    <row r="665" spans="1:20" x14ac:dyDescent="0.25">
      <c r="A665" s="68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</row>
    <row r="666" spans="1:20" x14ac:dyDescent="0.25">
      <c r="A666" s="68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</row>
    <row r="667" spans="1:20" x14ac:dyDescent="0.25">
      <c r="A667" s="68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</row>
    <row r="668" spans="1:20" x14ac:dyDescent="0.25">
      <c r="A668" s="68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</row>
    <row r="669" spans="1:20" x14ac:dyDescent="0.25">
      <c r="A669" s="68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</row>
    <row r="670" spans="1:20" x14ac:dyDescent="0.25">
      <c r="A670" s="68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</row>
    <row r="671" spans="1:20" x14ac:dyDescent="0.25">
      <c r="A671" s="68"/>
      <c r="B671" s="68"/>
      <c r="C671" s="68"/>
      <c r="D671" s="68"/>
      <c r="E671" s="68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</row>
    <row r="672" spans="1:20" x14ac:dyDescent="0.25">
      <c r="A672" s="68"/>
      <c r="B672" s="68"/>
      <c r="C672" s="68"/>
      <c r="D672" s="68"/>
      <c r="E672" s="68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</row>
    <row r="673" spans="1:20" x14ac:dyDescent="0.25">
      <c r="A673" s="68"/>
      <c r="B673" s="68"/>
      <c r="C673" s="68"/>
      <c r="D673" s="68"/>
      <c r="E673" s="68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</row>
    <row r="674" spans="1:20" x14ac:dyDescent="0.25">
      <c r="A674" s="68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</row>
    <row r="675" spans="1:20" x14ac:dyDescent="0.25">
      <c r="A675" s="68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</row>
    <row r="676" spans="1:20" x14ac:dyDescent="0.25">
      <c r="A676" s="68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</row>
    <row r="677" spans="1:20" x14ac:dyDescent="0.25">
      <c r="A677" s="68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</row>
    <row r="678" spans="1:20" x14ac:dyDescent="0.25">
      <c r="A678" s="68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</row>
    <row r="679" spans="1:20" x14ac:dyDescent="0.25">
      <c r="A679" s="68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</row>
    <row r="680" spans="1:20" x14ac:dyDescent="0.25">
      <c r="A680" s="68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</row>
    <row r="681" spans="1:20" x14ac:dyDescent="0.25">
      <c r="A681" s="68"/>
      <c r="B681" s="68"/>
      <c r="C681" s="68"/>
      <c r="D681" s="68"/>
      <c r="E681" s="68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</row>
    <row r="682" spans="1:20" x14ac:dyDescent="0.25">
      <c r="A682" s="68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</row>
    <row r="683" spans="1:20" x14ac:dyDescent="0.25">
      <c r="A683" s="68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</row>
    <row r="684" spans="1:20" x14ac:dyDescent="0.25">
      <c r="A684" s="68"/>
      <c r="B684" s="68"/>
      <c r="C684" s="68"/>
      <c r="D684" s="68"/>
      <c r="E684" s="68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</row>
    <row r="685" spans="1:20" x14ac:dyDescent="0.25">
      <c r="A685" s="68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</row>
    <row r="686" spans="1:20" x14ac:dyDescent="0.25">
      <c r="A686" s="68"/>
      <c r="B686" s="68"/>
      <c r="C686" s="68"/>
      <c r="D686" s="68"/>
      <c r="E686" s="68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</row>
    <row r="687" spans="1:20" x14ac:dyDescent="0.25">
      <c r="A687" s="68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</row>
    <row r="688" spans="1:20" x14ac:dyDescent="0.25">
      <c r="A688" s="68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</row>
    <row r="689" spans="1:20" x14ac:dyDescent="0.25">
      <c r="A689" s="68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</row>
    <row r="690" spans="1:20" x14ac:dyDescent="0.25">
      <c r="A690" s="68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</row>
    <row r="691" spans="1:20" x14ac:dyDescent="0.25">
      <c r="A691" s="68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</row>
    <row r="692" spans="1:20" x14ac:dyDescent="0.25">
      <c r="A692" s="68"/>
      <c r="B692" s="68"/>
      <c r="C692" s="68"/>
      <c r="D692" s="68"/>
      <c r="E692" s="68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</row>
    <row r="693" spans="1:20" x14ac:dyDescent="0.25">
      <c r="A693" s="68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</row>
    <row r="694" spans="1:20" x14ac:dyDescent="0.25">
      <c r="A694" s="68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</row>
    <row r="695" spans="1:20" x14ac:dyDescent="0.25">
      <c r="A695" s="68"/>
      <c r="B695" s="68"/>
      <c r="C695" s="68"/>
      <c r="D695" s="68"/>
      <c r="E695" s="68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</row>
    <row r="696" spans="1:20" x14ac:dyDescent="0.25">
      <c r="A696" s="68"/>
      <c r="B696" s="68"/>
      <c r="C696" s="68"/>
      <c r="D696" s="68"/>
      <c r="E696" s="68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</row>
    <row r="697" spans="1:20" x14ac:dyDescent="0.25">
      <c r="A697" s="68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</row>
    <row r="698" spans="1:20" x14ac:dyDescent="0.25">
      <c r="A698" s="68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</row>
    <row r="699" spans="1:20" x14ac:dyDescent="0.25">
      <c r="A699" s="68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</row>
    <row r="700" spans="1:20" x14ac:dyDescent="0.25">
      <c r="A700" s="68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</row>
    <row r="701" spans="1:20" x14ac:dyDescent="0.25">
      <c r="A701" s="68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</row>
    <row r="702" spans="1:20" x14ac:dyDescent="0.25">
      <c r="A702" s="68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</row>
    <row r="703" spans="1:20" x14ac:dyDescent="0.25">
      <c r="A703" s="68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</row>
    <row r="704" spans="1:20" x14ac:dyDescent="0.25">
      <c r="A704" s="68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</row>
    <row r="705" spans="1:20" x14ac:dyDescent="0.25">
      <c r="A705" s="68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</row>
    <row r="706" spans="1:20" x14ac:dyDescent="0.25">
      <c r="A706" s="68"/>
      <c r="B706" s="68"/>
      <c r="C706" s="68"/>
      <c r="D706" s="68"/>
      <c r="E706" s="68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</row>
    <row r="707" spans="1:20" x14ac:dyDescent="0.25">
      <c r="A707" s="68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</row>
    <row r="708" spans="1:20" x14ac:dyDescent="0.25">
      <c r="A708" s="68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</row>
    <row r="709" spans="1:20" x14ac:dyDescent="0.25">
      <c r="A709" s="68"/>
      <c r="B709" s="68"/>
      <c r="C709" s="68"/>
      <c r="D709" s="68"/>
      <c r="E709" s="68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</row>
    <row r="710" spans="1:20" x14ac:dyDescent="0.25">
      <c r="A710" s="68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</row>
    <row r="711" spans="1:20" x14ac:dyDescent="0.25">
      <c r="A711" s="68"/>
      <c r="B711" s="68"/>
      <c r="C711" s="68"/>
      <c r="D711" s="68"/>
      <c r="E711" s="68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</row>
    <row r="712" spans="1:20" x14ac:dyDescent="0.25">
      <c r="A712" s="68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</row>
    <row r="713" spans="1:20" x14ac:dyDescent="0.25">
      <c r="A713" s="68"/>
      <c r="B713" s="68"/>
      <c r="C713" s="68"/>
      <c r="D713" s="68"/>
      <c r="E713" s="68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</row>
    <row r="714" spans="1:20" x14ac:dyDescent="0.25">
      <c r="A714" s="68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</row>
    <row r="715" spans="1:20" x14ac:dyDescent="0.25">
      <c r="A715" s="68"/>
      <c r="B715" s="68"/>
      <c r="C715" s="68"/>
      <c r="D715" s="68"/>
      <c r="E715" s="68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</row>
    <row r="716" spans="1:20" x14ac:dyDescent="0.25">
      <c r="A716" s="68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</row>
    <row r="717" spans="1:20" x14ac:dyDescent="0.25">
      <c r="A717" s="68"/>
      <c r="B717" s="68"/>
      <c r="C717" s="68"/>
      <c r="D717" s="68"/>
      <c r="E717" s="68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</row>
    <row r="718" spans="1:20" x14ac:dyDescent="0.25">
      <c r="A718" s="68"/>
      <c r="B718" s="68"/>
      <c r="C718" s="68"/>
      <c r="D718" s="68"/>
      <c r="E718" s="68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</row>
    <row r="719" spans="1:20" x14ac:dyDescent="0.25">
      <c r="A719" s="68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</row>
    <row r="720" spans="1:20" x14ac:dyDescent="0.25">
      <c r="A720" s="68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</row>
    <row r="721" spans="1:20" x14ac:dyDescent="0.25">
      <c r="A721" s="68"/>
      <c r="B721" s="68"/>
      <c r="C721" s="68"/>
      <c r="D721" s="68"/>
      <c r="E721" s="68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</row>
    <row r="722" spans="1:20" x14ac:dyDescent="0.25">
      <c r="A722" s="68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</row>
    <row r="723" spans="1:20" x14ac:dyDescent="0.25">
      <c r="A723" s="68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</row>
    <row r="724" spans="1:20" x14ac:dyDescent="0.25">
      <c r="A724" s="68"/>
      <c r="B724" s="68"/>
      <c r="C724" s="68"/>
      <c r="D724" s="68"/>
      <c r="E724" s="68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</row>
    <row r="725" spans="1:20" x14ac:dyDescent="0.25">
      <c r="A725" s="68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</row>
    <row r="726" spans="1:20" x14ac:dyDescent="0.25">
      <c r="A726" s="68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</row>
    <row r="727" spans="1:20" x14ac:dyDescent="0.25">
      <c r="A727" s="68"/>
      <c r="B727" s="68"/>
      <c r="C727" s="68"/>
      <c r="D727" s="68"/>
      <c r="E727" s="68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</row>
    <row r="728" spans="1:20" x14ac:dyDescent="0.25">
      <c r="A728" s="68"/>
      <c r="B728" s="68"/>
      <c r="C728" s="68"/>
      <c r="D728" s="68"/>
      <c r="E728" s="68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</row>
    <row r="729" spans="1:20" x14ac:dyDescent="0.25">
      <c r="A729" s="68"/>
      <c r="B729" s="68"/>
      <c r="C729" s="68"/>
      <c r="D729" s="68"/>
      <c r="E729" s="68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</row>
    <row r="730" spans="1:20" x14ac:dyDescent="0.25">
      <c r="A730" s="68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</row>
    <row r="731" spans="1:20" x14ac:dyDescent="0.25">
      <c r="A731" s="68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</row>
    <row r="732" spans="1:20" x14ac:dyDescent="0.25">
      <c r="A732" s="68"/>
      <c r="B732" s="68"/>
      <c r="C732" s="68"/>
      <c r="D732" s="68"/>
      <c r="E732" s="68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</row>
    <row r="733" spans="1:20" x14ac:dyDescent="0.25">
      <c r="A733" s="68"/>
      <c r="B733" s="68"/>
      <c r="C733" s="68"/>
      <c r="D733" s="68"/>
      <c r="E733" s="68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</row>
    <row r="734" spans="1:20" x14ac:dyDescent="0.25">
      <c r="A734" s="68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</row>
    <row r="735" spans="1:20" x14ac:dyDescent="0.25">
      <c r="A735" s="68"/>
      <c r="B735" s="68"/>
      <c r="C735" s="68"/>
      <c r="D735" s="68"/>
      <c r="E735" s="68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</row>
    <row r="736" spans="1:20" x14ac:dyDescent="0.25">
      <c r="A736" s="68"/>
      <c r="B736" s="68"/>
      <c r="C736" s="68"/>
      <c r="D736" s="68"/>
      <c r="E736" s="68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</row>
    <row r="737" spans="1:20" x14ac:dyDescent="0.25">
      <c r="A737" s="68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</row>
    <row r="738" spans="1:20" x14ac:dyDescent="0.25">
      <c r="A738" s="68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</row>
    <row r="739" spans="1:20" x14ac:dyDescent="0.25">
      <c r="A739" s="68"/>
      <c r="B739" s="68"/>
      <c r="C739" s="68"/>
      <c r="D739" s="68"/>
      <c r="E739" s="68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</row>
    <row r="740" spans="1:20" x14ac:dyDescent="0.25">
      <c r="A740" s="68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</row>
    <row r="741" spans="1:20" x14ac:dyDescent="0.25">
      <c r="A741" s="68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</row>
    <row r="742" spans="1:20" x14ac:dyDescent="0.25">
      <c r="A742" s="68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</row>
    <row r="743" spans="1:20" x14ac:dyDescent="0.25">
      <c r="A743" s="68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</row>
    <row r="744" spans="1:20" x14ac:dyDescent="0.25">
      <c r="A744" s="68"/>
      <c r="B744" s="68"/>
      <c r="C744" s="68"/>
      <c r="D744" s="68"/>
      <c r="E744" s="68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</row>
    <row r="745" spans="1:20" x14ac:dyDescent="0.25">
      <c r="A745" s="68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</row>
    <row r="746" spans="1:20" x14ac:dyDescent="0.25">
      <c r="A746" s="68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</row>
    <row r="747" spans="1:20" x14ac:dyDescent="0.25">
      <c r="A747" s="68"/>
      <c r="B747" s="68"/>
      <c r="C747" s="68"/>
      <c r="D747" s="68"/>
      <c r="E747" s="68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</row>
    <row r="748" spans="1:20" x14ac:dyDescent="0.25">
      <c r="A748" s="68"/>
      <c r="B748" s="68"/>
      <c r="C748" s="68"/>
      <c r="D748" s="68"/>
      <c r="E748" s="68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</row>
    <row r="749" spans="1:20" x14ac:dyDescent="0.25">
      <c r="A749" s="68"/>
      <c r="B749" s="68"/>
      <c r="C749" s="68"/>
      <c r="D749" s="68"/>
      <c r="E749" s="68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</row>
    <row r="750" spans="1:20" x14ac:dyDescent="0.25">
      <c r="A750" s="68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</row>
    <row r="751" spans="1:20" x14ac:dyDescent="0.25">
      <c r="A751" s="68"/>
      <c r="B751" s="68"/>
      <c r="C751" s="68"/>
      <c r="D751" s="68"/>
      <c r="E751" s="68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</row>
    <row r="752" spans="1:20" x14ac:dyDescent="0.25">
      <c r="A752" s="68"/>
      <c r="B752" s="68"/>
      <c r="C752" s="68"/>
      <c r="D752" s="68"/>
      <c r="E752" s="68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</row>
    <row r="753" spans="1:20" x14ac:dyDescent="0.25">
      <c r="A753" s="68"/>
      <c r="B753" s="68"/>
      <c r="C753" s="68"/>
      <c r="D753" s="68"/>
      <c r="E753" s="68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</row>
    <row r="754" spans="1:20" x14ac:dyDescent="0.25">
      <c r="A754" s="68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</row>
    <row r="755" spans="1:20" x14ac:dyDescent="0.25">
      <c r="A755" s="68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</row>
    <row r="756" spans="1:20" x14ac:dyDescent="0.25">
      <c r="A756" s="68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</row>
    <row r="757" spans="1:20" x14ac:dyDescent="0.25">
      <c r="A757" s="68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</row>
    <row r="758" spans="1:20" x14ac:dyDescent="0.25">
      <c r="A758" s="68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</row>
    <row r="759" spans="1:20" x14ac:dyDescent="0.25">
      <c r="A759" s="68"/>
      <c r="B759" s="68"/>
      <c r="C759" s="68"/>
      <c r="D759" s="68"/>
      <c r="E759" s="68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</row>
    <row r="760" spans="1:20" x14ac:dyDescent="0.25">
      <c r="A760" s="68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</row>
    <row r="761" spans="1:20" x14ac:dyDescent="0.25">
      <c r="A761" s="68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</row>
    <row r="762" spans="1:20" x14ac:dyDescent="0.25">
      <c r="A762" s="68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</row>
    <row r="763" spans="1:20" x14ac:dyDescent="0.25">
      <c r="A763" s="68"/>
      <c r="B763" s="68"/>
      <c r="C763" s="68"/>
      <c r="D763" s="68"/>
      <c r="E763" s="68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</row>
    <row r="764" spans="1:20" x14ac:dyDescent="0.25">
      <c r="A764" s="68"/>
      <c r="B764" s="68"/>
      <c r="C764" s="68"/>
      <c r="D764" s="68"/>
      <c r="E764" s="68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</row>
    <row r="765" spans="1:20" x14ac:dyDescent="0.25">
      <c r="A765" s="68"/>
      <c r="B765" s="68"/>
      <c r="C765" s="68"/>
      <c r="D765" s="68"/>
      <c r="E765" s="68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</row>
    <row r="766" spans="1:20" x14ac:dyDescent="0.25">
      <c r="A766" s="68"/>
      <c r="B766" s="68"/>
      <c r="C766" s="68"/>
      <c r="D766" s="68"/>
      <c r="E766" s="68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</row>
    <row r="767" spans="1:20" x14ac:dyDescent="0.25">
      <c r="A767" s="68"/>
      <c r="B767" s="68"/>
      <c r="C767" s="68"/>
      <c r="D767" s="68"/>
      <c r="E767" s="68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</row>
    <row r="768" spans="1:20" x14ac:dyDescent="0.25">
      <c r="A768" s="68"/>
      <c r="B768" s="68"/>
      <c r="C768" s="68"/>
      <c r="D768" s="68"/>
      <c r="E768" s="68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</row>
    <row r="769" spans="1:20" x14ac:dyDescent="0.25">
      <c r="A769" s="68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</row>
    <row r="770" spans="1:20" x14ac:dyDescent="0.25">
      <c r="A770" s="68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</row>
    <row r="771" spans="1:20" x14ac:dyDescent="0.25">
      <c r="A771" s="68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</row>
    <row r="772" spans="1:20" x14ac:dyDescent="0.25">
      <c r="A772" s="68"/>
      <c r="B772" s="68"/>
      <c r="C772" s="68"/>
      <c r="D772" s="68"/>
      <c r="E772" s="68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</row>
    <row r="773" spans="1:20" x14ac:dyDescent="0.25">
      <c r="A773" s="68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</row>
    <row r="774" spans="1:20" x14ac:dyDescent="0.25">
      <c r="A774" s="68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</row>
    <row r="775" spans="1:20" x14ac:dyDescent="0.25">
      <c r="A775" s="68"/>
      <c r="B775" s="68"/>
      <c r="C775" s="68"/>
      <c r="D775" s="68"/>
      <c r="E775" s="68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</row>
    <row r="776" spans="1:20" x14ac:dyDescent="0.25">
      <c r="A776" s="68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</row>
    <row r="777" spans="1:20" x14ac:dyDescent="0.25">
      <c r="A777" s="68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</row>
    <row r="778" spans="1:20" x14ac:dyDescent="0.25">
      <c r="A778" s="68"/>
      <c r="B778" s="68"/>
      <c r="C778" s="68"/>
      <c r="D778" s="68"/>
      <c r="E778" s="68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</row>
    <row r="779" spans="1:20" x14ac:dyDescent="0.25">
      <c r="A779" s="68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</row>
    <row r="780" spans="1:20" x14ac:dyDescent="0.25">
      <c r="A780" s="68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</row>
    <row r="781" spans="1:20" x14ac:dyDescent="0.25">
      <c r="A781" s="68"/>
      <c r="B781" s="68"/>
      <c r="C781" s="68"/>
      <c r="D781" s="68"/>
      <c r="E781" s="68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</row>
    <row r="782" spans="1:20" x14ac:dyDescent="0.25">
      <c r="A782" s="68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</row>
    <row r="783" spans="1:20" x14ac:dyDescent="0.25">
      <c r="A783" s="68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</row>
    <row r="784" spans="1:20" x14ac:dyDescent="0.25">
      <c r="A784" s="68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</row>
    <row r="785" spans="1:20" x14ac:dyDescent="0.25">
      <c r="A785" s="68"/>
      <c r="B785" s="68"/>
      <c r="C785" s="68"/>
      <c r="D785" s="68"/>
      <c r="E785" s="68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</row>
    <row r="786" spans="1:20" x14ac:dyDescent="0.25">
      <c r="A786" s="68"/>
      <c r="B786" s="68"/>
      <c r="C786" s="68"/>
      <c r="D786" s="68"/>
      <c r="E786" s="68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</row>
    <row r="787" spans="1:20" x14ac:dyDescent="0.25">
      <c r="A787" s="68"/>
      <c r="B787" s="68"/>
      <c r="C787" s="68"/>
      <c r="D787" s="68"/>
      <c r="E787" s="68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</row>
    <row r="788" spans="1:20" x14ac:dyDescent="0.25">
      <c r="A788" s="68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</row>
    <row r="789" spans="1:20" x14ac:dyDescent="0.25">
      <c r="A789" s="68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</row>
    <row r="790" spans="1:20" x14ac:dyDescent="0.25">
      <c r="A790" s="68"/>
      <c r="B790" s="68"/>
      <c r="C790" s="68"/>
      <c r="D790" s="68"/>
      <c r="E790" s="68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</row>
    <row r="791" spans="1:20" x14ac:dyDescent="0.25">
      <c r="A791" s="68"/>
      <c r="B791" s="68"/>
      <c r="C791" s="68"/>
      <c r="D791" s="68"/>
      <c r="E791" s="68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</row>
    <row r="792" spans="1:20" x14ac:dyDescent="0.25">
      <c r="A792" s="68"/>
      <c r="B792" s="68"/>
      <c r="C792" s="68"/>
      <c r="D792" s="68"/>
      <c r="E792" s="68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</row>
    <row r="793" spans="1:20" x14ac:dyDescent="0.25">
      <c r="A793" s="68"/>
      <c r="B793" s="68"/>
      <c r="C793" s="68"/>
      <c r="D793" s="68"/>
      <c r="E793" s="68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</row>
    <row r="794" spans="1:20" x14ac:dyDescent="0.25">
      <c r="A794" s="68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</row>
    <row r="795" spans="1:20" x14ac:dyDescent="0.25">
      <c r="A795" s="68"/>
      <c r="B795" s="68"/>
      <c r="C795" s="68"/>
      <c r="D795" s="68"/>
      <c r="E795" s="68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</row>
    <row r="796" spans="1:20" x14ac:dyDescent="0.25">
      <c r="A796" s="68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</row>
    <row r="797" spans="1:20" x14ac:dyDescent="0.25">
      <c r="A797" s="68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</row>
    <row r="798" spans="1:20" x14ac:dyDescent="0.25">
      <c r="A798" s="68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</row>
    <row r="799" spans="1:20" x14ac:dyDescent="0.25">
      <c r="A799" s="68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</row>
    <row r="800" spans="1:20" x14ac:dyDescent="0.25">
      <c r="A800" s="68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</row>
    <row r="801" spans="1:20" x14ac:dyDescent="0.25">
      <c r="A801" s="68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</row>
    <row r="802" spans="1:20" x14ac:dyDescent="0.25">
      <c r="A802" s="68"/>
      <c r="B802" s="68"/>
      <c r="C802" s="68"/>
      <c r="D802" s="68"/>
      <c r="E802" s="68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</row>
    <row r="803" spans="1:20" x14ac:dyDescent="0.25">
      <c r="A803" s="68"/>
      <c r="B803" s="68"/>
      <c r="C803" s="68"/>
      <c r="D803" s="68"/>
      <c r="E803" s="68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</row>
    <row r="804" spans="1:20" x14ac:dyDescent="0.25">
      <c r="A804" s="68"/>
      <c r="B804" s="68"/>
      <c r="C804" s="68"/>
      <c r="D804" s="68"/>
      <c r="E804" s="68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</row>
    <row r="805" spans="1:20" x14ac:dyDescent="0.25">
      <c r="A805" s="68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</row>
    <row r="806" spans="1:20" x14ac:dyDescent="0.25">
      <c r="A806" s="68"/>
      <c r="B806" s="68"/>
      <c r="C806" s="68"/>
      <c r="D806" s="68"/>
      <c r="E806" s="68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</row>
    <row r="807" spans="1:20" x14ac:dyDescent="0.25">
      <c r="A807" s="68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</row>
    <row r="808" spans="1:20" x14ac:dyDescent="0.25">
      <c r="A808" s="68"/>
      <c r="B808" s="68"/>
      <c r="C808" s="68"/>
      <c r="D808" s="68"/>
      <c r="E808" s="68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</row>
    <row r="809" spans="1:20" x14ac:dyDescent="0.25">
      <c r="A809" s="68"/>
      <c r="B809" s="68"/>
      <c r="C809" s="68"/>
      <c r="D809" s="68"/>
      <c r="E809" s="68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</row>
    <row r="810" spans="1:20" x14ac:dyDescent="0.25">
      <c r="A810" s="68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</row>
    <row r="811" spans="1:20" x14ac:dyDescent="0.25">
      <c r="A811" s="68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</row>
    <row r="812" spans="1:20" x14ac:dyDescent="0.25">
      <c r="A812" s="68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</row>
    <row r="813" spans="1:20" x14ac:dyDescent="0.25">
      <c r="A813" s="68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</row>
    <row r="814" spans="1:20" x14ac:dyDescent="0.25">
      <c r="A814" s="68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</row>
    <row r="815" spans="1:20" x14ac:dyDescent="0.25">
      <c r="A815" s="68"/>
      <c r="B815" s="68"/>
      <c r="C815" s="68"/>
      <c r="D815" s="68"/>
      <c r="E815" s="68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</row>
    <row r="816" spans="1:20" x14ac:dyDescent="0.25">
      <c r="A816" s="68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</row>
    <row r="817" spans="1:20" x14ac:dyDescent="0.25">
      <c r="A817" s="68"/>
      <c r="B817" s="68"/>
      <c r="C817" s="68"/>
      <c r="D817" s="68"/>
      <c r="E817" s="68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</row>
    <row r="818" spans="1:20" x14ac:dyDescent="0.25">
      <c r="A818" s="68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</row>
    <row r="819" spans="1:20" x14ac:dyDescent="0.25">
      <c r="A819" s="68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</row>
    <row r="820" spans="1:20" x14ac:dyDescent="0.25">
      <c r="A820" s="68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</row>
    <row r="821" spans="1:20" x14ac:dyDescent="0.25">
      <c r="A821" s="68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</row>
    <row r="822" spans="1:20" x14ac:dyDescent="0.25">
      <c r="A822" s="68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</row>
    <row r="823" spans="1:20" x14ac:dyDescent="0.25">
      <c r="A823" s="68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</row>
    <row r="824" spans="1:20" x14ac:dyDescent="0.25">
      <c r="A824" s="68"/>
      <c r="B824" s="68"/>
      <c r="C824" s="68"/>
      <c r="D824" s="68"/>
      <c r="E824" s="68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</row>
    <row r="825" spans="1:20" x14ac:dyDescent="0.25">
      <c r="A825" s="68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</row>
    <row r="826" spans="1:20" x14ac:dyDescent="0.25">
      <c r="A826" s="68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</row>
    <row r="827" spans="1:20" x14ac:dyDescent="0.25">
      <c r="A827" s="68"/>
      <c r="B827" s="68"/>
      <c r="C827" s="68"/>
      <c r="D827" s="68"/>
      <c r="E827" s="68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</row>
    <row r="828" spans="1:20" x14ac:dyDescent="0.25">
      <c r="A828" s="68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</row>
    <row r="829" spans="1:20" x14ac:dyDescent="0.25">
      <c r="A829" s="68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</row>
    <row r="830" spans="1:20" x14ac:dyDescent="0.25">
      <c r="A830" s="68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</row>
    <row r="831" spans="1:20" x14ac:dyDescent="0.25">
      <c r="A831" s="68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</row>
    <row r="832" spans="1:20" x14ac:dyDescent="0.25">
      <c r="A832" s="68"/>
      <c r="B832" s="68"/>
      <c r="C832" s="68"/>
      <c r="D832" s="68"/>
      <c r="E832" s="68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</row>
    <row r="833" spans="1:20" x14ac:dyDescent="0.25">
      <c r="A833" s="68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</row>
    <row r="834" spans="1:20" x14ac:dyDescent="0.25">
      <c r="A834" s="68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</row>
    <row r="835" spans="1:20" x14ac:dyDescent="0.25">
      <c r="A835" s="68"/>
      <c r="B835" s="68"/>
      <c r="C835" s="68"/>
      <c r="D835" s="68"/>
      <c r="E835" s="68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</row>
    <row r="836" spans="1:20" x14ac:dyDescent="0.25">
      <c r="A836" s="68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</row>
    <row r="837" spans="1:20" x14ac:dyDescent="0.25">
      <c r="A837" s="68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</row>
    <row r="838" spans="1:20" x14ac:dyDescent="0.25">
      <c r="A838" s="68"/>
      <c r="B838" s="68"/>
      <c r="C838" s="68"/>
      <c r="D838" s="68"/>
      <c r="E838" s="68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</row>
    <row r="839" spans="1:20" x14ac:dyDescent="0.25">
      <c r="A839" s="68"/>
      <c r="B839" s="68"/>
      <c r="C839" s="68"/>
      <c r="D839" s="68"/>
      <c r="E839" s="68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</row>
    <row r="840" spans="1:20" x14ac:dyDescent="0.25">
      <c r="A840" s="68"/>
      <c r="B840" s="68"/>
      <c r="C840" s="68"/>
      <c r="D840" s="68"/>
      <c r="E840" s="68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</row>
    <row r="841" spans="1:20" x14ac:dyDescent="0.25">
      <c r="A841" s="68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</row>
    <row r="842" spans="1:20" x14ac:dyDescent="0.25">
      <c r="A842" s="68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</row>
    <row r="843" spans="1:20" x14ac:dyDescent="0.25">
      <c r="A843" s="68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</row>
    <row r="844" spans="1:20" x14ac:dyDescent="0.25">
      <c r="A844" s="68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</row>
    <row r="845" spans="1:20" x14ac:dyDescent="0.25">
      <c r="A845" s="68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</row>
    <row r="846" spans="1:20" x14ac:dyDescent="0.25">
      <c r="A846" s="68"/>
      <c r="B846" s="68"/>
      <c r="C846" s="68"/>
      <c r="D846" s="68"/>
      <c r="E846" s="68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</row>
    <row r="847" spans="1:20" x14ac:dyDescent="0.25">
      <c r="A847" s="68"/>
      <c r="B847" s="68"/>
      <c r="C847" s="68"/>
      <c r="D847" s="68"/>
      <c r="E847" s="68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</row>
    <row r="848" spans="1:20" x14ac:dyDescent="0.25">
      <c r="A848" s="68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</row>
    <row r="849" spans="1:20" x14ac:dyDescent="0.25">
      <c r="A849" s="68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</row>
    <row r="850" spans="1:20" x14ac:dyDescent="0.25">
      <c r="A850" s="68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</row>
    <row r="851" spans="1:20" x14ac:dyDescent="0.25">
      <c r="A851" s="68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</row>
    <row r="852" spans="1:20" x14ac:dyDescent="0.25">
      <c r="A852" s="68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</row>
    <row r="853" spans="1:20" x14ac:dyDescent="0.25">
      <c r="A853" s="68"/>
      <c r="B853" s="68"/>
      <c r="C853" s="68"/>
      <c r="D853" s="68"/>
      <c r="E853" s="68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</row>
    <row r="854" spans="1:20" x14ac:dyDescent="0.25">
      <c r="A854" s="68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</row>
    <row r="855" spans="1:20" x14ac:dyDescent="0.25">
      <c r="A855" s="68"/>
      <c r="B855" s="68"/>
      <c r="C855" s="68"/>
      <c r="D855" s="68"/>
      <c r="E855" s="68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</row>
    <row r="856" spans="1:20" x14ac:dyDescent="0.25">
      <c r="A856" s="68"/>
      <c r="B856" s="68"/>
      <c r="C856" s="68"/>
      <c r="D856" s="68"/>
      <c r="E856" s="68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</row>
    <row r="857" spans="1:20" x14ac:dyDescent="0.25">
      <c r="A857" s="68"/>
      <c r="B857" s="68"/>
      <c r="C857" s="68"/>
      <c r="D857" s="68"/>
      <c r="E857" s="68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</row>
    <row r="858" spans="1:20" x14ac:dyDescent="0.25">
      <c r="A858" s="68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</row>
    <row r="859" spans="1:20" x14ac:dyDescent="0.25">
      <c r="A859" s="68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</row>
    <row r="860" spans="1:20" x14ac:dyDescent="0.25">
      <c r="A860" s="68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</row>
    <row r="861" spans="1:20" x14ac:dyDescent="0.25">
      <c r="A861" s="68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</row>
    <row r="862" spans="1:20" x14ac:dyDescent="0.25">
      <c r="A862" s="68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</row>
    <row r="863" spans="1:20" x14ac:dyDescent="0.25">
      <c r="A863" s="68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</row>
    <row r="864" spans="1:20" x14ac:dyDescent="0.25">
      <c r="A864" s="68"/>
      <c r="B864" s="68"/>
      <c r="C864" s="68"/>
      <c r="D864" s="68"/>
      <c r="E864" s="68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</row>
    <row r="865" spans="1:20" x14ac:dyDescent="0.25">
      <c r="A865" s="68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</row>
    <row r="866" spans="1:20" x14ac:dyDescent="0.25">
      <c r="A866" s="68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</row>
    <row r="867" spans="1:20" x14ac:dyDescent="0.25">
      <c r="A867" s="68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</row>
    <row r="868" spans="1:20" x14ac:dyDescent="0.25">
      <c r="A868" s="68"/>
      <c r="B868" s="68"/>
      <c r="C868" s="68"/>
      <c r="D868" s="68"/>
      <c r="E868" s="68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</row>
    <row r="869" spans="1:20" x14ac:dyDescent="0.25">
      <c r="A869" s="68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</row>
    <row r="870" spans="1:20" x14ac:dyDescent="0.25">
      <c r="A870" s="68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</row>
    <row r="871" spans="1:20" x14ac:dyDescent="0.25">
      <c r="A871" s="68"/>
      <c r="B871" s="68"/>
      <c r="C871" s="68"/>
      <c r="D871" s="68"/>
      <c r="E871" s="68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</row>
    <row r="872" spans="1:20" x14ac:dyDescent="0.25">
      <c r="A872" s="68"/>
      <c r="B872" s="68"/>
      <c r="C872" s="68"/>
      <c r="D872" s="68"/>
      <c r="E872" s="68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</row>
    <row r="873" spans="1:20" x14ac:dyDescent="0.25">
      <c r="A873" s="68"/>
      <c r="B873" s="68"/>
      <c r="C873" s="68"/>
      <c r="D873" s="68"/>
      <c r="E873" s="68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</row>
    <row r="874" spans="1:20" x14ac:dyDescent="0.25">
      <c r="A874" s="68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</row>
    <row r="875" spans="1:20" x14ac:dyDescent="0.25">
      <c r="A875" s="68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</row>
    <row r="876" spans="1:20" x14ac:dyDescent="0.25">
      <c r="A876" s="68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</row>
    <row r="877" spans="1:20" x14ac:dyDescent="0.25">
      <c r="A877" s="68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</row>
    <row r="878" spans="1:20" x14ac:dyDescent="0.25">
      <c r="A878" s="68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</row>
    <row r="879" spans="1:20" x14ac:dyDescent="0.25">
      <c r="A879" s="68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</row>
    <row r="880" spans="1:20" x14ac:dyDescent="0.25">
      <c r="A880" s="68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</row>
    <row r="881" spans="1:20" x14ac:dyDescent="0.25">
      <c r="A881" s="68"/>
      <c r="B881" s="68"/>
      <c r="C881" s="68"/>
      <c r="D881" s="68"/>
      <c r="E881" s="68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</row>
    <row r="882" spans="1:20" x14ac:dyDescent="0.25">
      <c r="A882" s="68"/>
      <c r="B882" s="68"/>
      <c r="C882" s="68"/>
      <c r="D882" s="68"/>
      <c r="E882" s="68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</row>
    <row r="883" spans="1:20" x14ac:dyDescent="0.25">
      <c r="A883" s="68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</row>
    <row r="884" spans="1:20" x14ac:dyDescent="0.25">
      <c r="A884" s="68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</row>
    <row r="885" spans="1:20" x14ac:dyDescent="0.25">
      <c r="A885" s="68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</row>
    <row r="886" spans="1:20" x14ac:dyDescent="0.25">
      <c r="A886" s="68"/>
      <c r="B886" s="68"/>
      <c r="C886" s="68"/>
      <c r="D886" s="68"/>
      <c r="E886" s="68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</row>
    <row r="887" spans="1:20" x14ac:dyDescent="0.25">
      <c r="A887" s="68"/>
      <c r="B887" s="68"/>
      <c r="C887" s="68"/>
      <c r="D887" s="68"/>
      <c r="E887" s="68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</row>
    <row r="888" spans="1:20" x14ac:dyDescent="0.25">
      <c r="A888" s="68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</row>
    <row r="889" spans="1:20" x14ac:dyDescent="0.25">
      <c r="A889" s="68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</row>
    <row r="890" spans="1:20" x14ac:dyDescent="0.25">
      <c r="A890" s="68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</row>
    <row r="891" spans="1:20" x14ac:dyDescent="0.25">
      <c r="A891" s="68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</row>
    <row r="892" spans="1:20" x14ac:dyDescent="0.25">
      <c r="A892" s="68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</row>
    <row r="893" spans="1:20" x14ac:dyDescent="0.25">
      <c r="A893" s="68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</row>
    <row r="894" spans="1:20" x14ac:dyDescent="0.25">
      <c r="A894" s="68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</row>
    <row r="895" spans="1:20" x14ac:dyDescent="0.25">
      <c r="A895" s="68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</row>
    <row r="896" spans="1:20" x14ac:dyDescent="0.25">
      <c r="A896" s="68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</row>
    <row r="897" spans="1:20" x14ac:dyDescent="0.25">
      <c r="A897" s="68"/>
      <c r="B897" s="68"/>
      <c r="C897" s="68"/>
      <c r="D897" s="68"/>
      <c r="E897" s="68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</row>
    <row r="898" spans="1:20" x14ac:dyDescent="0.25">
      <c r="A898" s="68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</row>
    <row r="899" spans="1:20" x14ac:dyDescent="0.25">
      <c r="A899" s="68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</row>
    <row r="900" spans="1:20" x14ac:dyDescent="0.25">
      <c r="A900" s="68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</row>
    <row r="901" spans="1:20" x14ac:dyDescent="0.25">
      <c r="A901" s="68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</row>
    <row r="902" spans="1:20" x14ac:dyDescent="0.25">
      <c r="A902" s="68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</row>
    <row r="903" spans="1:20" x14ac:dyDescent="0.25">
      <c r="A903" s="68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</row>
    <row r="904" spans="1:20" x14ac:dyDescent="0.25">
      <c r="A904" s="68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</row>
    <row r="905" spans="1:20" x14ac:dyDescent="0.25">
      <c r="A905" s="68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</row>
    <row r="906" spans="1:20" x14ac:dyDescent="0.25">
      <c r="A906" s="68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</row>
    <row r="907" spans="1:20" x14ac:dyDescent="0.25">
      <c r="A907" s="68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</row>
    <row r="908" spans="1:20" x14ac:dyDescent="0.25">
      <c r="A908" s="68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</row>
    <row r="909" spans="1:20" x14ac:dyDescent="0.25">
      <c r="A909" s="68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</row>
    <row r="910" spans="1:20" x14ac:dyDescent="0.25">
      <c r="A910" s="68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</row>
    <row r="911" spans="1:20" x14ac:dyDescent="0.25">
      <c r="A911" s="68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</row>
    <row r="912" spans="1:20" x14ac:dyDescent="0.25">
      <c r="A912" s="68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</row>
    <row r="913" spans="1:20" x14ac:dyDescent="0.25">
      <c r="A913" s="68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</row>
    <row r="914" spans="1:20" x14ac:dyDescent="0.25">
      <c r="A914" s="68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</row>
    <row r="915" spans="1:20" x14ac:dyDescent="0.25">
      <c r="A915" s="68"/>
      <c r="B915" s="68"/>
      <c r="C915" s="68"/>
      <c r="D915" s="68"/>
      <c r="E915" s="68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</row>
    <row r="916" spans="1:20" x14ac:dyDescent="0.25">
      <c r="A916" s="68"/>
      <c r="B916" s="68"/>
      <c r="C916" s="68"/>
      <c r="D916" s="68"/>
      <c r="E916" s="68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</row>
    <row r="917" spans="1:20" x14ac:dyDescent="0.25">
      <c r="A917" s="68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</row>
    <row r="918" spans="1:20" x14ac:dyDescent="0.25">
      <c r="A918" s="68"/>
      <c r="B918" s="68"/>
      <c r="C918" s="68"/>
      <c r="D918" s="68"/>
      <c r="E918" s="68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</row>
    <row r="919" spans="1:20" x14ac:dyDescent="0.25">
      <c r="A919" s="68"/>
      <c r="B919" s="68"/>
      <c r="C919" s="68"/>
      <c r="D919" s="68"/>
      <c r="E919" s="68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</row>
    <row r="920" spans="1:20" x14ac:dyDescent="0.25">
      <c r="A920" s="68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</row>
    <row r="921" spans="1:20" x14ac:dyDescent="0.25">
      <c r="A921" s="68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</row>
    <row r="922" spans="1:20" x14ac:dyDescent="0.25">
      <c r="A922" s="68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</row>
    <row r="923" spans="1:20" x14ac:dyDescent="0.25">
      <c r="A923" s="68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</row>
    <row r="924" spans="1:20" x14ac:dyDescent="0.25">
      <c r="A924" s="68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</row>
    <row r="925" spans="1:20" x14ac:dyDescent="0.25">
      <c r="A925" s="68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</row>
    <row r="926" spans="1:20" x14ac:dyDescent="0.25">
      <c r="A926" s="68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</row>
    <row r="927" spans="1:20" x14ac:dyDescent="0.25">
      <c r="A927" s="68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</row>
    <row r="928" spans="1:20" x14ac:dyDescent="0.25">
      <c r="A928" s="68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</row>
    <row r="929" spans="1:20" x14ac:dyDescent="0.25">
      <c r="A929" s="68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</row>
    <row r="930" spans="1:20" x14ac:dyDescent="0.25">
      <c r="A930" s="68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</row>
    <row r="931" spans="1:20" x14ac:dyDescent="0.25">
      <c r="A931" s="68"/>
      <c r="B931" s="68"/>
      <c r="C931" s="68"/>
      <c r="D931" s="68"/>
      <c r="E931" s="68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</row>
    <row r="932" spans="1:20" x14ac:dyDescent="0.25">
      <c r="A932" s="68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</row>
    <row r="933" spans="1:20" x14ac:dyDescent="0.25">
      <c r="A933" s="68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</row>
    <row r="934" spans="1:20" x14ac:dyDescent="0.25">
      <c r="A934" s="68"/>
      <c r="B934" s="68"/>
      <c r="C934" s="68"/>
      <c r="D934" s="68"/>
      <c r="E934" s="68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</row>
    <row r="935" spans="1:20" x14ac:dyDescent="0.25">
      <c r="A935" s="68"/>
      <c r="B935" s="68"/>
      <c r="C935" s="68"/>
      <c r="D935" s="68"/>
      <c r="E935" s="68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</row>
    <row r="936" spans="1:20" x14ac:dyDescent="0.25">
      <c r="A936" s="68"/>
      <c r="B936" s="68"/>
      <c r="C936" s="68"/>
      <c r="D936" s="68"/>
      <c r="E936" s="68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</row>
    <row r="937" spans="1:20" x14ac:dyDescent="0.25">
      <c r="A937" s="68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</row>
    <row r="938" spans="1:20" x14ac:dyDescent="0.25">
      <c r="A938" s="68"/>
      <c r="B938" s="68"/>
      <c r="C938" s="68"/>
      <c r="D938" s="68"/>
      <c r="E938" s="68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</row>
    <row r="939" spans="1:20" x14ac:dyDescent="0.25">
      <c r="A939" s="68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</row>
    <row r="940" spans="1:20" x14ac:dyDescent="0.25">
      <c r="A940" s="68"/>
      <c r="B940" s="68"/>
      <c r="C940" s="68"/>
      <c r="D940" s="68"/>
      <c r="E940" s="68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</row>
    <row r="941" spans="1:20" x14ac:dyDescent="0.25">
      <c r="A941" s="68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</row>
    <row r="942" spans="1:20" x14ac:dyDescent="0.25">
      <c r="A942" s="68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</row>
    <row r="943" spans="1:20" x14ac:dyDescent="0.25">
      <c r="A943" s="68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</row>
    <row r="944" spans="1:20" x14ac:dyDescent="0.25">
      <c r="A944" s="68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</row>
    <row r="945" spans="1:20" x14ac:dyDescent="0.25">
      <c r="A945" s="68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</row>
    <row r="946" spans="1:20" x14ac:dyDescent="0.25">
      <c r="A946" s="68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</row>
    <row r="947" spans="1:20" x14ac:dyDescent="0.25">
      <c r="A947" s="68"/>
      <c r="B947" s="68"/>
      <c r="C947" s="68"/>
      <c r="D947" s="68"/>
      <c r="E947" s="68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</row>
    <row r="948" spans="1:20" x14ac:dyDescent="0.25">
      <c r="A948" s="68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</row>
    <row r="949" spans="1:20" x14ac:dyDescent="0.25">
      <c r="A949" s="68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</row>
    <row r="950" spans="1:20" x14ac:dyDescent="0.25">
      <c r="A950" s="68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</row>
    <row r="951" spans="1:20" x14ac:dyDescent="0.25">
      <c r="A951" s="68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</row>
    <row r="952" spans="1:20" x14ac:dyDescent="0.25">
      <c r="A952" s="68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</row>
    <row r="953" spans="1:20" x14ac:dyDescent="0.25">
      <c r="A953" s="68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</row>
    <row r="954" spans="1:20" x14ac:dyDescent="0.25">
      <c r="A954" s="68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</row>
    <row r="955" spans="1:20" x14ac:dyDescent="0.25">
      <c r="A955" s="68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</row>
    <row r="956" spans="1:20" x14ac:dyDescent="0.25">
      <c r="A956" s="68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</row>
    <row r="957" spans="1:20" x14ac:dyDescent="0.25">
      <c r="A957" s="68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</row>
    <row r="958" spans="1:20" x14ac:dyDescent="0.25">
      <c r="A958" s="68"/>
      <c r="B958" s="68"/>
      <c r="C958" s="68"/>
      <c r="D958" s="68"/>
      <c r="E958" s="68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</row>
    <row r="959" spans="1:20" x14ac:dyDescent="0.25">
      <c r="A959" s="68"/>
      <c r="B959" s="68"/>
      <c r="C959" s="68"/>
      <c r="D959" s="68"/>
      <c r="E959" s="68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</row>
    <row r="960" spans="1:20" x14ac:dyDescent="0.25">
      <c r="A960" s="68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</row>
    <row r="961" spans="1:20" x14ac:dyDescent="0.25">
      <c r="A961" s="68"/>
      <c r="B961" s="68"/>
      <c r="C961" s="68"/>
      <c r="D961" s="68"/>
      <c r="E961" s="68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</row>
    <row r="962" spans="1:20" x14ac:dyDescent="0.25">
      <c r="A962" s="68"/>
      <c r="B962" s="68"/>
      <c r="C962" s="68"/>
      <c r="D962" s="68"/>
      <c r="E962" s="68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</row>
    <row r="963" spans="1:20" x14ac:dyDescent="0.25">
      <c r="A963" s="68"/>
      <c r="B963" s="68"/>
      <c r="C963" s="68"/>
      <c r="D963" s="68"/>
      <c r="E963" s="68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</row>
    <row r="964" spans="1:20" x14ac:dyDescent="0.25">
      <c r="A964" s="68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</row>
    <row r="965" spans="1:20" x14ac:dyDescent="0.25">
      <c r="A965" s="68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</row>
    <row r="966" spans="1:20" x14ac:dyDescent="0.25">
      <c r="A966" s="68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</row>
    <row r="967" spans="1:20" x14ac:dyDescent="0.25">
      <c r="A967" s="68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</row>
    <row r="968" spans="1:20" x14ac:dyDescent="0.25">
      <c r="A968" s="68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</row>
    <row r="969" spans="1:20" x14ac:dyDescent="0.25">
      <c r="A969" s="68"/>
      <c r="B969" s="68"/>
      <c r="C969" s="68"/>
      <c r="D969" s="68"/>
      <c r="E969" s="68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</row>
    <row r="970" spans="1:20" x14ac:dyDescent="0.25">
      <c r="A970" s="68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</row>
    <row r="971" spans="1:20" x14ac:dyDescent="0.25">
      <c r="A971" s="68"/>
      <c r="B971" s="68"/>
      <c r="C971" s="68"/>
      <c r="D971" s="68"/>
      <c r="E971" s="68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</row>
    <row r="972" spans="1:20" x14ac:dyDescent="0.25">
      <c r="A972" s="68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</row>
    <row r="973" spans="1:20" x14ac:dyDescent="0.25">
      <c r="A973" s="68"/>
      <c r="B973" s="68"/>
      <c r="C973" s="68"/>
      <c r="D973" s="68"/>
      <c r="E973" s="68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</row>
    <row r="974" spans="1:20" x14ac:dyDescent="0.25">
      <c r="A974" s="68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</row>
    <row r="975" spans="1:20" x14ac:dyDescent="0.25">
      <c r="A975" s="68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</row>
    <row r="976" spans="1:20" x14ac:dyDescent="0.25">
      <c r="A976" s="68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</row>
    <row r="977" spans="1:20" x14ac:dyDescent="0.25">
      <c r="A977" s="68"/>
      <c r="B977" s="68"/>
      <c r="C977" s="68"/>
      <c r="D977" s="68"/>
      <c r="E977" s="68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</row>
    <row r="978" spans="1:20" x14ac:dyDescent="0.25">
      <c r="A978" s="68"/>
      <c r="B978" s="68"/>
      <c r="C978" s="68"/>
      <c r="D978" s="68"/>
      <c r="E978" s="68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</row>
    <row r="979" spans="1:20" x14ac:dyDescent="0.25">
      <c r="A979" s="68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</row>
    <row r="980" spans="1:20" x14ac:dyDescent="0.25">
      <c r="A980" s="68"/>
      <c r="B980" s="68"/>
      <c r="C980" s="68"/>
      <c r="D980" s="68"/>
      <c r="E980" s="68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</row>
    <row r="981" spans="1:20" x14ac:dyDescent="0.25">
      <c r="A981" s="68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</row>
    <row r="982" spans="1:20" x14ac:dyDescent="0.25">
      <c r="A982" s="68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</row>
    <row r="983" spans="1:20" x14ac:dyDescent="0.25">
      <c r="A983" s="68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</row>
    <row r="984" spans="1:20" x14ac:dyDescent="0.25">
      <c r="A984" s="68"/>
      <c r="B984" s="68"/>
      <c r="C984" s="68"/>
      <c r="D984" s="68"/>
      <c r="E984" s="68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</row>
    <row r="985" spans="1:20" x14ac:dyDescent="0.25">
      <c r="A985" s="68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</row>
    <row r="986" spans="1:20" x14ac:dyDescent="0.25">
      <c r="A986" s="68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</row>
    <row r="987" spans="1:20" x14ac:dyDescent="0.25">
      <c r="A987" s="68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</row>
    <row r="988" spans="1:20" x14ac:dyDescent="0.25">
      <c r="A988" s="68"/>
      <c r="B988" s="68"/>
      <c r="C988" s="68"/>
      <c r="D988" s="68"/>
      <c r="E988" s="68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</row>
    <row r="989" spans="1:20" x14ac:dyDescent="0.25">
      <c r="A989" s="68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</row>
    <row r="990" spans="1:20" x14ac:dyDescent="0.25">
      <c r="A990" s="68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</row>
    <row r="991" spans="1:20" x14ac:dyDescent="0.25">
      <c r="A991" s="68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</row>
    <row r="992" spans="1:20" x14ac:dyDescent="0.25">
      <c r="A992" s="68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</row>
    <row r="993" spans="1:20" x14ac:dyDescent="0.25">
      <c r="A993" s="68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</row>
    <row r="994" spans="1:20" x14ac:dyDescent="0.25">
      <c r="A994" s="68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</row>
    <row r="995" spans="1:20" x14ac:dyDescent="0.25">
      <c r="A995" s="68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</row>
    <row r="996" spans="1:20" x14ac:dyDescent="0.25">
      <c r="A996" s="68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</row>
    <row r="997" spans="1:20" x14ac:dyDescent="0.25">
      <c r="A997" s="68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</row>
    <row r="998" spans="1:20" x14ac:dyDescent="0.25">
      <c r="A998" s="68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</row>
    <row r="999" spans="1:20" x14ac:dyDescent="0.25">
      <c r="A999" s="68"/>
      <c r="B999" s="68"/>
      <c r="C999" s="68"/>
      <c r="D999" s="68"/>
      <c r="E999" s="68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</row>
    <row r="1000" spans="1:20" x14ac:dyDescent="0.25">
      <c r="A1000" s="68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</row>
    <row r="1001" spans="1:20" x14ac:dyDescent="0.25">
      <c r="A1001" s="68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</row>
    <row r="1002" spans="1:20" x14ac:dyDescent="0.25">
      <c r="A1002" s="68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</row>
    <row r="1003" spans="1:20" x14ac:dyDescent="0.25">
      <c r="A1003" s="68"/>
      <c r="B1003" s="68"/>
      <c r="C1003" s="68"/>
      <c r="D1003" s="68"/>
      <c r="E1003" s="68"/>
      <c r="F1003" s="68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</row>
    <row r="1004" spans="1:20" x14ac:dyDescent="0.25">
      <c r="A1004" s="68"/>
      <c r="B1004" s="68"/>
      <c r="C1004" s="68"/>
      <c r="D1004" s="68"/>
      <c r="E1004" s="68"/>
      <c r="F1004" s="68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</row>
    <row r="1005" spans="1:20" x14ac:dyDescent="0.25">
      <c r="A1005" s="68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</row>
    <row r="1006" spans="1:20" x14ac:dyDescent="0.25">
      <c r="A1006" s="68"/>
      <c r="B1006" s="68"/>
      <c r="C1006" s="68"/>
      <c r="D1006" s="68"/>
      <c r="E1006" s="68"/>
      <c r="F1006" s="68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</row>
    <row r="1007" spans="1:20" x14ac:dyDescent="0.25">
      <c r="A1007" s="68"/>
      <c r="B1007" s="68"/>
      <c r="C1007" s="68"/>
      <c r="D1007" s="68"/>
      <c r="E1007" s="68"/>
      <c r="F1007" s="68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</row>
    <row r="1008" spans="1:20" x14ac:dyDescent="0.25">
      <c r="A1008" s="68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</row>
    <row r="1009" spans="1:20" x14ac:dyDescent="0.25">
      <c r="A1009" s="68"/>
      <c r="B1009" s="68"/>
      <c r="C1009" s="68"/>
      <c r="D1009" s="68"/>
      <c r="E1009" s="68"/>
      <c r="F1009" s="68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</row>
    <row r="1010" spans="1:20" x14ac:dyDescent="0.25">
      <c r="A1010" s="68"/>
      <c r="B1010" s="68"/>
      <c r="C1010" s="68"/>
      <c r="D1010" s="68"/>
      <c r="E1010" s="68"/>
      <c r="F1010" s="68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</row>
    <row r="1011" spans="1:20" x14ac:dyDescent="0.25">
      <c r="A1011" s="68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</row>
    <row r="1012" spans="1:20" x14ac:dyDescent="0.25">
      <c r="A1012" s="68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</row>
    <row r="1013" spans="1:20" x14ac:dyDescent="0.25">
      <c r="A1013" s="68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</row>
    <row r="1014" spans="1:20" x14ac:dyDescent="0.25">
      <c r="A1014" s="68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</row>
    <row r="1015" spans="1:20" x14ac:dyDescent="0.25">
      <c r="A1015" s="68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</row>
    <row r="1016" spans="1:20" x14ac:dyDescent="0.25">
      <c r="A1016" s="68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</row>
    <row r="1017" spans="1:20" x14ac:dyDescent="0.25">
      <c r="A1017" s="68"/>
      <c r="B1017" s="68"/>
      <c r="C1017" s="68"/>
      <c r="D1017" s="68"/>
      <c r="E1017" s="68"/>
      <c r="F1017" s="68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</row>
    <row r="1018" spans="1:20" x14ac:dyDescent="0.25">
      <c r="A1018" s="68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</row>
    <row r="1019" spans="1:20" x14ac:dyDescent="0.25">
      <c r="A1019" s="68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</row>
    <row r="1020" spans="1:20" x14ac:dyDescent="0.25">
      <c r="A1020" s="68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</row>
    <row r="1021" spans="1:20" x14ac:dyDescent="0.25">
      <c r="A1021" s="68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</row>
    <row r="1022" spans="1:20" x14ac:dyDescent="0.25">
      <c r="A1022" s="68"/>
      <c r="B1022" s="68"/>
      <c r="C1022" s="68"/>
      <c r="D1022" s="68"/>
      <c r="E1022" s="68"/>
      <c r="F1022" s="68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</row>
    <row r="1023" spans="1:20" x14ac:dyDescent="0.25">
      <c r="A1023" s="68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</row>
    <row r="1024" spans="1:20" x14ac:dyDescent="0.25">
      <c r="A1024" s="68"/>
      <c r="B1024" s="68"/>
      <c r="C1024" s="68"/>
      <c r="D1024" s="68"/>
      <c r="E1024" s="68"/>
      <c r="F1024" s="68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</row>
    <row r="1025" spans="1:20" x14ac:dyDescent="0.25">
      <c r="A1025" s="68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</row>
    <row r="1026" spans="1:20" x14ac:dyDescent="0.25">
      <c r="A1026" s="68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</row>
    <row r="1027" spans="1:20" x14ac:dyDescent="0.25">
      <c r="A1027" s="68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</row>
    <row r="1028" spans="1:20" x14ac:dyDescent="0.25">
      <c r="A1028" s="68"/>
      <c r="B1028" s="68"/>
      <c r="C1028" s="68"/>
      <c r="D1028" s="68"/>
      <c r="E1028" s="68"/>
      <c r="F1028" s="68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</row>
    <row r="1029" spans="1:20" x14ac:dyDescent="0.25">
      <c r="A1029" s="68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</row>
    <row r="1030" spans="1:20" x14ac:dyDescent="0.25">
      <c r="A1030" s="68"/>
      <c r="B1030" s="68"/>
      <c r="C1030" s="68"/>
      <c r="D1030" s="68"/>
      <c r="E1030" s="68"/>
      <c r="F1030" s="68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</row>
    <row r="1031" spans="1:20" x14ac:dyDescent="0.25">
      <c r="A1031" s="68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</row>
    <row r="1032" spans="1:20" x14ac:dyDescent="0.25">
      <c r="A1032" s="68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</row>
    <row r="1033" spans="1:20" x14ac:dyDescent="0.25">
      <c r="A1033" s="68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</row>
    <row r="1034" spans="1:20" x14ac:dyDescent="0.25">
      <c r="A1034" s="68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</row>
    <row r="1035" spans="1:20" x14ac:dyDescent="0.25">
      <c r="A1035" s="68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</row>
    <row r="1036" spans="1:20" x14ac:dyDescent="0.25">
      <c r="A1036" s="68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</row>
    <row r="1037" spans="1:20" x14ac:dyDescent="0.25">
      <c r="A1037" s="68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</row>
    <row r="1038" spans="1:20" x14ac:dyDescent="0.25">
      <c r="A1038" s="68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</row>
    <row r="1039" spans="1:20" x14ac:dyDescent="0.25">
      <c r="A1039" s="68"/>
      <c r="B1039" s="68"/>
      <c r="C1039" s="68"/>
      <c r="D1039" s="68"/>
      <c r="E1039" s="68"/>
      <c r="F1039" s="68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</row>
    <row r="1040" spans="1:20" x14ac:dyDescent="0.25">
      <c r="A1040" s="68"/>
      <c r="B1040" s="68"/>
      <c r="C1040" s="68"/>
      <c r="D1040" s="68"/>
      <c r="E1040" s="68"/>
      <c r="F1040" s="68"/>
      <c r="G1040" s="68"/>
      <c r="H1040" s="68"/>
      <c r="I1040" s="68"/>
      <c r="J1040" s="68"/>
      <c r="K1040" s="68"/>
      <c r="L1040" s="68"/>
      <c r="M1040" s="68"/>
      <c r="N1040" s="68"/>
      <c r="O1040" s="68"/>
      <c r="P1040" s="68"/>
      <c r="Q1040" s="68"/>
      <c r="R1040" s="68"/>
      <c r="S1040" s="68"/>
      <c r="T1040" s="68"/>
    </row>
    <row r="1041" spans="1:20" x14ac:dyDescent="0.25">
      <c r="A1041" s="68"/>
      <c r="B1041" s="68"/>
      <c r="C1041" s="68"/>
      <c r="D1041" s="68"/>
      <c r="E1041" s="68"/>
      <c r="F1041" s="68"/>
      <c r="G1041" s="68"/>
      <c r="H1041" s="68"/>
      <c r="I1041" s="68"/>
      <c r="J1041" s="68"/>
      <c r="K1041" s="68"/>
      <c r="L1041" s="68"/>
      <c r="M1041" s="68"/>
      <c r="N1041" s="68"/>
      <c r="O1041" s="68"/>
      <c r="P1041" s="68"/>
      <c r="Q1041" s="68"/>
      <c r="R1041" s="68"/>
      <c r="S1041" s="68"/>
      <c r="T1041" s="68"/>
    </row>
    <row r="1042" spans="1:20" x14ac:dyDescent="0.25">
      <c r="A1042" s="68"/>
      <c r="B1042" s="68"/>
      <c r="C1042" s="68"/>
      <c r="D1042" s="68"/>
      <c r="E1042" s="68"/>
      <c r="F1042" s="68"/>
      <c r="G1042" s="68"/>
      <c r="H1042" s="68"/>
      <c r="I1042" s="68"/>
      <c r="J1042" s="68"/>
      <c r="K1042" s="68"/>
      <c r="L1042" s="68"/>
      <c r="M1042" s="68"/>
      <c r="N1042" s="68"/>
      <c r="O1042" s="68"/>
      <c r="P1042" s="68"/>
      <c r="Q1042" s="68"/>
      <c r="R1042" s="68"/>
      <c r="S1042" s="68"/>
      <c r="T1042" s="68"/>
    </row>
    <row r="1043" spans="1:20" x14ac:dyDescent="0.25">
      <c r="A1043" s="68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</row>
    <row r="1044" spans="1:20" x14ac:dyDescent="0.25">
      <c r="A1044" s="68"/>
      <c r="B1044" s="68"/>
      <c r="C1044" s="68"/>
      <c r="D1044" s="68"/>
      <c r="E1044" s="68"/>
      <c r="F1044" s="68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</row>
    <row r="1045" spans="1:20" x14ac:dyDescent="0.25">
      <c r="A1045" s="68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</row>
    <row r="1046" spans="1:20" x14ac:dyDescent="0.25">
      <c r="A1046" s="68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</row>
    <row r="1047" spans="1:20" x14ac:dyDescent="0.25">
      <c r="A1047" s="68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</row>
    <row r="1048" spans="1:20" x14ac:dyDescent="0.25">
      <c r="A1048" s="68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</row>
    <row r="1049" spans="1:20" x14ac:dyDescent="0.25">
      <c r="A1049" s="68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</row>
    <row r="1050" spans="1:20" x14ac:dyDescent="0.25">
      <c r="A1050" s="68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</row>
    <row r="1051" spans="1:20" x14ac:dyDescent="0.25">
      <c r="A1051" s="68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</row>
    <row r="1052" spans="1:20" x14ac:dyDescent="0.25">
      <c r="A1052" s="68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</row>
    <row r="1053" spans="1:20" x14ac:dyDescent="0.25">
      <c r="A1053" s="68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</row>
    <row r="1054" spans="1:20" x14ac:dyDescent="0.25">
      <c r="A1054" s="68"/>
      <c r="B1054" s="68"/>
      <c r="C1054" s="68"/>
      <c r="D1054" s="68"/>
      <c r="E1054" s="68"/>
      <c r="F1054" s="68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</row>
    <row r="1055" spans="1:20" x14ac:dyDescent="0.25">
      <c r="A1055" s="68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</row>
    <row r="1056" spans="1:20" x14ac:dyDescent="0.25">
      <c r="A1056" s="68"/>
      <c r="B1056" s="68"/>
      <c r="C1056" s="68"/>
      <c r="D1056" s="68"/>
      <c r="E1056" s="68"/>
      <c r="F1056" s="68"/>
      <c r="G1056" s="68"/>
      <c r="H1056" s="68"/>
      <c r="I1056" s="68"/>
      <c r="J1056" s="68"/>
      <c r="K1056" s="68"/>
      <c r="L1056" s="68"/>
      <c r="M1056" s="68"/>
      <c r="N1056" s="68"/>
      <c r="O1056" s="68"/>
      <c r="P1056" s="68"/>
      <c r="Q1056" s="68"/>
      <c r="R1056" s="68"/>
      <c r="S1056" s="68"/>
      <c r="T1056" s="68"/>
    </row>
    <row r="1057" spans="1:20" x14ac:dyDescent="0.25">
      <c r="A1057" s="68"/>
      <c r="B1057" s="68"/>
      <c r="C1057" s="68"/>
      <c r="D1057" s="68"/>
      <c r="E1057" s="68"/>
      <c r="F1057" s="68"/>
      <c r="G1057" s="68"/>
      <c r="H1057" s="68"/>
      <c r="I1057" s="68"/>
      <c r="J1057" s="68"/>
      <c r="K1057" s="68"/>
      <c r="L1057" s="68"/>
      <c r="M1057" s="68"/>
      <c r="N1057" s="68"/>
      <c r="O1057" s="68"/>
      <c r="P1057" s="68"/>
      <c r="Q1057" s="68"/>
      <c r="R1057" s="68"/>
      <c r="S1057" s="68"/>
      <c r="T1057" s="68"/>
    </row>
    <row r="1058" spans="1:20" x14ac:dyDescent="0.25">
      <c r="A1058" s="68"/>
      <c r="B1058" s="68"/>
      <c r="C1058" s="68"/>
      <c r="D1058" s="68"/>
      <c r="E1058" s="68"/>
      <c r="F1058" s="68"/>
      <c r="G1058" s="68"/>
      <c r="H1058" s="68"/>
      <c r="I1058" s="68"/>
      <c r="J1058" s="68"/>
      <c r="K1058" s="68"/>
      <c r="L1058" s="68"/>
      <c r="M1058" s="68"/>
      <c r="N1058" s="68"/>
      <c r="O1058" s="68"/>
      <c r="P1058" s="68"/>
      <c r="Q1058" s="68"/>
      <c r="R1058" s="68"/>
      <c r="S1058" s="68"/>
      <c r="T1058" s="68"/>
    </row>
    <row r="1059" spans="1:20" x14ac:dyDescent="0.25">
      <c r="A1059" s="68"/>
      <c r="B1059" s="68"/>
      <c r="C1059" s="68"/>
      <c r="D1059" s="68"/>
      <c r="E1059" s="68"/>
      <c r="F1059" s="68"/>
      <c r="G1059" s="68"/>
      <c r="H1059" s="68"/>
      <c r="I1059" s="68"/>
      <c r="J1059" s="68"/>
      <c r="K1059" s="68"/>
      <c r="L1059" s="68"/>
      <c r="M1059" s="68"/>
      <c r="N1059" s="68"/>
      <c r="O1059" s="68"/>
      <c r="P1059" s="68"/>
      <c r="Q1059" s="68"/>
      <c r="R1059" s="68"/>
      <c r="S1059" s="68"/>
      <c r="T1059" s="68"/>
    </row>
    <row r="1060" spans="1:20" x14ac:dyDescent="0.25">
      <c r="A1060" s="68"/>
      <c r="B1060" s="68"/>
      <c r="C1060" s="68"/>
      <c r="D1060" s="68"/>
      <c r="E1060" s="68"/>
      <c r="F1060" s="68"/>
      <c r="G1060" s="68"/>
      <c r="H1060" s="68"/>
      <c r="I1060" s="68"/>
      <c r="J1060" s="68"/>
      <c r="K1060" s="68"/>
      <c r="L1060" s="68"/>
      <c r="M1060" s="68"/>
      <c r="N1060" s="68"/>
      <c r="O1060" s="68"/>
      <c r="P1060" s="68"/>
      <c r="Q1060" s="68"/>
      <c r="R1060" s="68"/>
      <c r="S1060" s="68"/>
      <c r="T1060" s="68"/>
    </row>
    <row r="1061" spans="1:20" x14ac:dyDescent="0.25">
      <c r="A1061" s="68"/>
      <c r="B1061" s="68"/>
      <c r="C1061" s="68"/>
      <c r="D1061" s="68"/>
      <c r="E1061" s="68"/>
      <c r="F1061" s="68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</row>
    <row r="1062" spans="1:20" x14ac:dyDescent="0.25">
      <c r="A1062" s="68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</row>
    <row r="1063" spans="1:20" x14ac:dyDescent="0.25">
      <c r="A1063" s="68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</row>
    <row r="1064" spans="1:20" x14ac:dyDescent="0.25">
      <c r="A1064" s="68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</row>
    <row r="1065" spans="1:20" x14ac:dyDescent="0.25">
      <c r="A1065" s="68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</row>
    <row r="1066" spans="1:20" x14ac:dyDescent="0.25">
      <c r="A1066" s="68"/>
      <c r="B1066" s="68"/>
      <c r="C1066" s="68"/>
      <c r="D1066" s="68"/>
      <c r="E1066" s="68"/>
      <c r="F1066" s="68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</row>
    <row r="1067" spans="1:20" x14ac:dyDescent="0.25">
      <c r="A1067" s="68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</row>
    <row r="1068" spans="1:20" x14ac:dyDescent="0.25">
      <c r="A1068" s="68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</row>
    <row r="1069" spans="1:20" x14ac:dyDescent="0.25">
      <c r="A1069" s="68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</row>
    <row r="1070" spans="1:20" x14ac:dyDescent="0.25">
      <c r="A1070" s="68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</row>
    <row r="1071" spans="1:20" x14ac:dyDescent="0.25">
      <c r="A1071" s="68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</row>
    <row r="1072" spans="1:20" x14ac:dyDescent="0.25">
      <c r="A1072" s="68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</row>
    <row r="1073" spans="1:20" x14ac:dyDescent="0.25">
      <c r="A1073" s="68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</row>
    <row r="1074" spans="1:20" x14ac:dyDescent="0.25">
      <c r="A1074" s="68"/>
      <c r="B1074" s="68"/>
      <c r="C1074" s="68"/>
      <c r="D1074" s="68"/>
      <c r="E1074" s="68"/>
      <c r="F1074" s="68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</row>
    <row r="1075" spans="1:20" x14ac:dyDescent="0.25">
      <c r="A1075" s="68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</row>
    <row r="1076" spans="1:20" x14ac:dyDescent="0.25">
      <c r="A1076" s="68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</row>
    <row r="1077" spans="1:20" x14ac:dyDescent="0.25">
      <c r="A1077" s="68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</row>
    <row r="1078" spans="1:20" x14ac:dyDescent="0.25">
      <c r="A1078" s="68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</row>
    <row r="1079" spans="1:20" x14ac:dyDescent="0.25">
      <c r="A1079" s="68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</row>
    <row r="1080" spans="1:20" x14ac:dyDescent="0.25">
      <c r="A1080" s="68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</row>
    <row r="1081" spans="1:20" x14ac:dyDescent="0.25">
      <c r="A1081" s="68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</row>
    <row r="1082" spans="1:20" x14ac:dyDescent="0.25">
      <c r="A1082" s="68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</row>
    <row r="1083" spans="1:20" x14ac:dyDescent="0.25">
      <c r="A1083" s="68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</row>
    <row r="1084" spans="1:20" x14ac:dyDescent="0.25">
      <c r="A1084" s="68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</row>
    <row r="1085" spans="1:20" x14ac:dyDescent="0.25">
      <c r="A1085" s="68"/>
      <c r="B1085" s="68"/>
      <c r="C1085" s="68"/>
      <c r="D1085" s="68"/>
      <c r="E1085" s="68"/>
      <c r="F1085" s="68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</row>
    <row r="1086" spans="1:20" x14ac:dyDescent="0.25">
      <c r="A1086" s="68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</row>
    <row r="1087" spans="1:20" x14ac:dyDescent="0.25">
      <c r="A1087" s="68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</row>
    <row r="1088" spans="1:20" x14ac:dyDescent="0.25">
      <c r="A1088" s="68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</row>
    <row r="1089" spans="1:20" x14ac:dyDescent="0.25">
      <c r="A1089" s="68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</row>
    <row r="1090" spans="1:20" x14ac:dyDescent="0.25">
      <c r="A1090" s="68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</row>
    <row r="1091" spans="1:20" x14ac:dyDescent="0.25">
      <c r="A1091" s="68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</row>
    <row r="1092" spans="1:20" x14ac:dyDescent="0.25">
      <c r="A1092" s="68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</row>
    <row r="1093" spans="1:20" x14ac:dyDescent="0.25">
      <c r="A1093" s="68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</row>
    <row r="1094" spans="1:20" x14ac:dyDescent="0.25">
      <c r="A1094" s="68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</row>
    <row r="1095" spans="1:20" x14ac:dyDescent="0.25">
      <c r="A1095" s="68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</row>
    <row r="1096" spans="1:20" x14ac:dyDescent="0.25">
      <c r="A1096" s="68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</row>
    <row r="1097" spans="1:20" x14ac:dyDescent="0.25">
      <c r="A1097" s="68"/>
      <c r="B1097" s="68"/>
      <c r="C1097" s="68"/>
      <c r="D1097" s="68"/>
      <c r="E1097" s="68"/>
      <c r="F1097" s="68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</row>
    <row r="1098" spans="1:20" x14ac:dyDescent="0.25">
      <c r="A1098" s="68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</row>
    <row r="1099" spans="1:20" x14ac:dyDescent="0.25">
      <c r="A1099" s="68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</row>
    <row r="1100" spans="1:20" x14ac:dyDescent="0.25">
      <c r="A1100" s="68"/>
      <c r="B1100" s="68"/>
      <c r="C1100" s="68"/>
      <c r="D1100" s="68"/>
      <c r="E1100" s="68"/>
      <c r="F1100" s="68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</row>
    <row r="1101" spans="1:20" x14ac:dyDescent="0.25">
      <c r="A1101" s="68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</row>
    <row r="1102" spans="1:20" x14ac:dyDescent="0.25">
      <c r="A1102" s="68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</row>
    <row r="1103" spans="1:20" x14ac:dyDescent="0.25">
      <c r="A1103" s="68"/>
      <c r="B1103" s="68"/>
      <c r="C1103" s="68"/>
      <c r="D1103" s="68"/>
      <c r="E1103" s="68"/>
      <c r="F1103" s="68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</row>
    <row r="1104" spans="1:20" x14ac:dyDescent="0.25">
      <c r="A1104" s="68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</row>
    <row r="1105" spans="1:20" x14ac:dyDescent="0.25">
      <c r="A1105" s="68"/>
      <c r="B1105" s="68"/>
      <c r="C1105" s="68"/>
      <c r="D1105" s="68"/>
      <c r="E1105" s="68"/>
      <c r="F1105" s="68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</row>
    <row r="1106" spans="1:20" x14ac:dyDescent="0.25">
      <c r="A1106" s="68"/>
      <c r="B1106" s="68"/>
      <c r="C1106" s="68"/>
      <c r="D1106" s="68"/>
      <c r="E1106" s="68"/>
      <c r="F1106" s="68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</row>
    <row r="1107" spans="1:20" x14ac:dyDescent="0.25">
      <c r="A1107" s="68"/>
      <c r="B1107" s="68"/>
      <c r="C1107" s="68"/>
      <c r="D1107" s="68"/>
      <c r="E1107" s="68"/>
      <c r="F1107" s="68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</row>
    <row r="1108" spans="1:20" x14ac:dyDescent="0.25">
      <c r="A1108" s="68"/>
      <c r="B1108" s="68"/>
      <c r="C1108" s="68"/>
      <c r="D1108" s="68"/>
      <c r="E1108" s="68"/>
      <c r="F1108" s="68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</row>
    <row r="1109" spans="1:20" x14ac:dyDescent="0.25">
      <c r="A1109" s="68"/>
      <c r="B1109" s="68"/>
      <c r="C1109" s="68"/>
      <c r="D1109" s="68"/>
      <c r="E1109" s="68"/>
      <c r="F1109" s="68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</row>
    <row r="1110" spans="1:20" x14ac:dyDescent="0.25">
      <c r="A1110" s="68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</row>
    <row r="1111" spans="1:20" x14ac:dyDescent="0.25">
      <c r="A1111" s="68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</row>
    <row r="1112" spans="1:20" x14ac:dyDescent="0.25">
      <c r="A1112" s="68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</row>
    <row r="1113" spans="1:20" x14ac:dyDescent="0.25">
      <c r="A1113" s="68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</row>
    <row r="1114" spans="1:20" x14ac:dyDescent="0.25">
      <c r="A1114" s="68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</row>
    <row r="1115" spans="1:20" x14ac:dyDescent="0.25">
      <c r="A1115" s="68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</row>
    <row r="1116" spans="1:20" x14ac:dyDescent="0.25">
      <c r="A1116" s="68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</row>
    <row r="1117" spans="1:20" x14ac:dyDescent="0.25">
      <c r="A1117" s="68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</row>
    <row r="1118" spans="1:20" x14ac:dyDescent="0.25">
      <c r="A1118" s="68"/>
      <c r="B1118" s="68"/>
      <c r="C1118" s="68"/>
      <c r="D1118" s="68"/>
      <c r="E1118" s="68"/>
      <c r="F1118" s="68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</row>
    <row r="1119" spans="1:20" x14ac:dyDescent="0.25">
      <c r="A1119" s="68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</row>
    <row r="1120" spans="1:20" x14ac:dyDescent="0.25">
      <c r="A1120" s="68"/>
      <c r="B1120" s="68"/>
      <c r="C1120" s="68"/>
      <c r="D1120" s="68"/>
      <c r="E1120" s="68"/>
      <c r="F1120" s="68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</row>
    <row r="1121" spans="1:20" x14ac:dyDescent="0.25">
      <c r="A1121" s="68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</row>
    <row r="1122" spans="1:20" x14ac:dyDescent="0.25">
      <c r="A1122" s="68"/>
      <c r="B1122" s="68"/>
      <c r="C1122" s="68"/>
      <c r="D1122" s="68"/>
      <c r="E1122" s="68"/>
      <c r="F1122" s="68"/>
      <c r="G1122" s="68"/>
      <c r="H1122" s="68"/>
      <c r="I1122" s="68"/>
      <c r="J1122" s="68"/>
      <c r="K1122" s="68"/>
      <c r="L1122" s="68"/>
      <c r="M1122" s="68"/>
      <c r="N1122" s="68"/>
      <c r="O1122" s="68"/>
      <c r="P1122" s="68"/>
      <c r="Q1122" s="68"/>
      <c r="R1122" s="68"/>
      <c r="S1122" s="68"/>
      <c r="T1122" s="68"/>
    </row>
    <row r="1123" spans="1:20" x14ac:dyDescent="0.25">
      <c r="A1123" s="68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</row>
    <row r="1124" spans="1:20" x14ac:dyDescent="0.25">
      <c r="A1124" s="68"/>
      <c r="B1124" s="68"/>
      <c r="C1124" s="68"/>
      <c r="D1124" s="68"/>
      <c r="E1124" s="68"/>
      <c r="F1124" s="68"/>
      <c r="G1124" s="68"/>
      <c r="H1124" s="68"/>
      <c r="I1124" s="68"/>
      <c r="J1124" s="68"/>
      <c r="K1124" s="68"/>
      <c r="L1124" s="68"/>
      <c r="M1124" s="68"/>
      <c r="N1124" s="68"/>
      <c r="O1124" s="68"/>
      <c r="P1124" s="68"/>
      <c r="Q1124" s="68"/>
      <c r="R1124" s="68"/>
      <c r="S1124" s="68"/>
      <c r="T1124" s="68"/>
    </row>
    <row r="1125" spans="1:20" x14ac:dyDescent="0.25">
      <c r="A1125" s="68"/>
      <c r="B1125" s="68"/>
      <c r="C1125" s="68"/>
      <c r="D1125" s="68"/>
      <c r="E1125" s="68"/>
      <c r="F1125" s="68"/>
      <c r="G1125" s="68"/>
      <c r="H1125" s="68"/>
      <c r="I1125" s="68"/>
      <c r="J1125" s="68"/>
      <c r="K1125" s="68"/>
      <c r="L1125" s="68"/>
      <c r="M1125" s="68"/>
      <c r="N1125" s="68"/>
      <c r="O1125" s="68"/>
      <c r="P1125" s="68"/>
      <c r="Q1125" s="68"/>
      <c r="R1125" s="68"/>
      <c r="S1125" s="68"/>
      <c r="T1125" s="68"/>
    </row>
    <row r="1126" spans="1:20" x14ac:dyDescent="0.25">
      <c r="A1126" s="68"/>
      <c r="B1126" s="68"/>
      <c r="C1126" s="68"/>
      <c r="D1126" s="68"/>
      <c r="E1126" s="68"/>
      <c r="F1126" s="68"/>
      <c r="G1126" s="68"/>
      <c r="H1126" s="68"/>
      <c r="I1126" s="68"/>
      <c r="J1126" s="68"/>
      <c r="K1126" s="68"/>
      <c r="L1126" s="68"/>
      <c r="M1126" s="68"/>
      <c r="N1126" s="68"/>
      <c r="O1126" s="68"/>
      <c r="P1126" s="68"/>
      <c r="Q1126" s="68"/>
      <c r="R1126" s="68"/>
      <c r="S1126" s="68"/>
      <c r="T1126" s="68"/>
    </row>
    <row r="1127" spans="1:20" x14ac:dyDescent="0.25">
      <c r="A1127" s="68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</row>
    <row r="1128" spans="1:20" x14ac:dyDescent="0.25">
      <c r="A1128" s="68"/>
      <c r="B1128" s="68"/>
      <c r="C1128" s="68"/>
      <c r="D1128" s="68"/>
      <c r="E1128" s="68"/>
      <c r="F1128" s="68"/>
      <c r="G1128" s="68"/>
      <c r="H1128" s="68"/>
      <c r="I1128" s="68"/>
      <c r="J1128" s="68"/>
      <c r="K1128" s="68"/>
      <c r="L1128" s="68"/>
      <c r="M1128" s="68"/>
      <c r="N1128" s="68"/>
      <c r="O1128" s="68"/>
      <c r="P1128" s="68"/>
      <c r="Q1128" s="68"/>
      <c r="R1128" s="68"/>
      <c r="S1128" s="68"/>
      <c r="T1128" s="68"/>
    </row>
    <row r="1129" spans="1:20" x14ac:dyDescent="0.25">
      <c r="A1129" s="68"/>
      <c r="B1129" s="68"/>
      <c r="C1129" s="68"/>
      <c r="D1129" s="68"/>
      <c r="E1129" s="68"/>
      <c r="F1129" s="68"/>
      <c r="G1129" s="68"/>
      <c r="H1129" s="68"/>
      <c r="I1129" s="68"/>
      <c r="J1129" s="68"/>
      <c r="K1129" s="68"/>
      <c r="L1129" s="68"/>
      <c r="M1129" s="68"/>
      <c r="N1129" s="68"/>
      <c r="O1129" s="68"/>
      <c r="P1129" s="68"/>
      <c r="Q1129" s="68"/>
      <c r="R1129" s="68"/>
      <c r="S1129" s="68"/>
      <c r="T1129" s="68"/>
    </row>
    <row r="1130" spans="1:20" x14ac:dyDescent="0.25">
      <c r="A1130" s="68"/>
      <c r="B1130" s="68"/>
      <c r="C1130" s="68"/>
      <c r="D1130" s="68"/>
      <c r="E1130" s="68"/>
      <c r="F1130" s="68"/>
      <c r="G1130" s="68"/>
      <c r="H1130" s="68"/>
      <c r="I1130" s="68"/>
      <c r="J1130" s="68"/>
      <c r="K1130" s="68"/>
      <c r="L1130" s="68"/>
      <c r="M1130" s="68"/>
      <c r="N1130" s="68"/>
      <c r="O1130" s="68"/>
      <c r="P1130" s="68"/>
      <c r="Q1130" s="68"/>
      <c r="R1130" s="68"/>
      <c r="S1130" s="68"/>
      <c r="T1130" s="68"/>
    </row>
    <row r="1131" spans="1:20" x14ac:dyDescent="0.25">
      <c r="A1131" s="68"/>
      <c r="B1131" s="68"/>
      <c r="C1131" s="68"/>
      <c r="D1131" s="68"/>
      <c r="E1131" s="68"/>
      <c r="F1131" s="68"/>
      <c r="G1131" s="68"/>
      <c r="H1131" s="68"/>
      <c r="I1131" s="68"/>
      <c r="J1131" s="68"/>
      <c r="K1131" s="68"/>
      <c r="L1131" s="68"/>
      <c r="M1131" s="68"/>
      <c r="N1131" s="68"/>
      <c r="O1131" s="68"/>
      <c r="P1131" s="68"/>
      <c r="Q1131" s="68"/>
      <c r="R1131" s="68"/>
      <c r="S1131" s="68"/>
      <c r="T1131" s="68"/>
    </row>
    <row r="1132" spans="1:20" x14ac:dyDescent="0.25">
      <c r="A1132" s="68"/>
      <c r="B1132" s="68"/>
      <c r="C1132" s="68"/>
      <c r="D1132" s="68"/>
      <c r="E1132" s="68"/>
      <c r="F1132" s="68"/>
      <c r="G1132" s="68"/>
      <c r="H1132" s="68"/>
      <c r="I1132" s="68"/>
      <c r="J1132" s="68"/>
      <c r="K1132" s="68"/>
      <c r="L1132" s="68"/>
      <c r="M1132" s="68"/>
      <c r="N1132" s="68"/>
      <c r="O1132" s="68"/>
      <c r="P1132" s="68"/>
      <c r="Q1132" s="68"/>
      <c r="R1132" s="68"/>
      <c r="S1132" s="68"/>
      <c r="T1132" s="68"/>
    </row>
    <row r="1133" spans="1:20" x14ac:dyDescent="0.25">
      <c r="A1133" s="68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</row>
    <row r="1134" spans="1:20" x14ac:dyDescent="0.25">
      <c r="A1134" s="68"/>
      <c r="B1134" s="68"/>
      <c r="C1134" s="68"/>
      <c r="D1134" s="68"/>
      <c r="E1134" s="68"/>
      <c r="F1134" s="68"/>
      <c r="G1134" s="68"/>
      <c r="H1134" s="68"/>
      <c r="I1134" s="68"/>
      <c r="J1134" s="68"/>
      <c r="K1134" s="68"/>
      <c r="L1134" s="68"/>
      <c r="M1134" s="68"/>
      <c r="N1134" s="68"/>
      <c r="O1134" s="68"/>
      <c r="P1134" s="68"/>
      <c r="Q1134" s="68"/>
      <c r="R1134" s="68"/>
      <c r="S1134" s="68"/>
      <c r="T1134" s="68"/>
    </row>
    <row r="1135" spans="1:20" x14ac:dyDescent="0.25">
      <c r="A1135" s="68"/>
      <c r="B1135" s="68"/>
      <c r="C1135" s="68"/>
      <c r="D1135" s="68"/>
      <c r="E1135" s="68"/>
      <c r="F1135" s="68"/>
      <c r="G1135" s="68"/>
      <c r="H1135" s="68"/>
      <c r="I1135" s="68"/>
      <c r="J1135" s="68"/>
      <c r="K1135" s="68"/>
      <c r="L1135" s="68"/>
      <c r="M1135" s="68"/>
      <c r="N1135" s="68"/>
      <c r="O1135" s="68"/>
      <c r="P1135" s="68"/>
      <c r="Q1135" s="68"/>
      <c r="R1135" s="68"/>
      <c r="S1135" s="68"/>
      <c r="T1135" s="68"/>
    </row>
    <row r="1136" spans="1:20" x14ac:dyDescent="0.25">
      <c r="A1136" s="68"/>
      <c r="B1136" s="68"/>
      <c r="C1136" s="68"/>
      <c r="D1136" s="68"/>
      <c r="E1136" s="68"/>
      <c r="F1136" s="68"/>
      <c r="G1136" s="68"/>
      <c r="H1136" s="68"/>
      <c r="I1136" s="68"/>
      <c r="J1136" s="68"/>
      <c r="K1136" s="68"/>
      <c r="L1136" s="68"/>
      <c r="M1136" s="68"/>
      <c r="N1136" s="68"/>
      <c r="O1136" s="68"/>
      <c r="P1136" s="68"/>
      <c r="Q1136" s="68"/>
      <c r="R1136" s="68"/>
      <c r="S1136" s="68"/>
      <c r="T1136" s="68"/>
    </row>
    <row r="1137" spans="1:20" x14ac:dyDescent="0.25">
      <c r="A1137" s="68"/>
      <c r="B1137" s="68"/>
      <c r="C1137" s="68"/>
      <c r="D1137" s="68"/>
      <c r="E1137" s="68"/>
      <c r="F1137" s="68"/>
      <c r="G1137" s="68"/>
      <c r="H1137" s="68"/>
      <c r="I1137" s="68"/>
      <c r="J1137" s="68"/>
      <c r="K1137" s="68"/>
      <c r="L1137" s="68"/>
      <c r="M1137" s="68"/>
      <c r="N1137" s="68"/>
      <c r="O1137" s="68"/>
      <c r="P1137" s="68"/>
      <c r="Q1137" s="68"/>
      <c r="R1137" s="68"/>
      <c r="S1137" s="68"/>
      <c r="T1137" s="68"/>
    </row>
    <row r="1138" spans="1:20" x14ac:dyDescent="0.25">
      <c r="A1138" s="68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</row>
    <row r="1139" spans="1:20" x14ac:dyDescent="0.25">
      <c r="A1139" s="68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</row>
    <row r="1140" spans="1:20" x14ac:dyDescent="0.25">
      <c r="A1140" s="68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</row>
    <row r="1141" spans="1:20" x14ac:dyDescent="0.25">
      <c r="A1141" s="68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</row>
    <row r="1142" spans="1:20" x14ac:dyDescent="0.25">
      <c r="A1142" s="68"/>
      <c r="B1142" s="68"/>
      <c r="C1142" s="68"/>
      <c r="D1142" s="68"/>
      <c r="E1142" s="68"/>
      <c r="F1142" s="68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</row>
    <row r="1143" spans="1:20" x14ac:dyDescent="0.25">
      <c r="A1143" s="68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</row>
    <row r="1144" spans="1:20" x14ac:dyDescent="0.25">
      <c r="A1144" s="68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</row>
    <row r="1145" spans="1:20" x14ac:dyDescent="0.25">
      <c r="A1145" s="68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</row>
    <row r="1146" spans="1:20" x14ac:dyDescent="0.25">
      <c r="A1146" s="68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</row>
    <row r="1147" spans="1:20" x14ac:dyDescent="0.25">
      <c r="A1147" s="68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</row>
    <row r="1148" spans="1:20" x14ac:dyDescent="0.25">
      <c r="A1148" s="68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</row>
    <row r="1149" spans="1:20" x14ac:dyDescent="0.25">
      <c r="A1149" s="68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</row>
    <row r="1150" spans="1:20" x14ac:dyDescent="0.25">
      <c r="A1150" s="68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</row>
    <row r="1151" spans="1:20" x14ac:dyDescent="0.25">
      <c r="A1151" s="68"/>
      <c r="B1151" s="68"/>
      <c r="C1151" s="68"/>
      <c r="D1151" s="68"/>
      <c r="E1151" s="68"/>
      <c r="F1151" s="68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</row>
    <row r="1152" spans="1:20" x14ac:dyDescent="0.25">
      <c r="A1152" s="68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</row>
    <row r="1153" spans="1:20" x14ac:dyDescent="0.25">
      <c r="A1153" s="68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</row>
    <row r="1154" spans="1:20" x14ac:dyDescent="0.25">
      <c r="A1154" s="68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</row>
    <row r="1155" spans="1:20" x14ac:dyDescent="0.25">
      <c r="A1155" s="68"/>
      <c r="B1155" s="68"/>
      <c r="C1155" s="68"/>
      <c r="D1155" s="68"/>
      <c r="E1155" s="68"/>
      <c r="F1155" s="68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</row>
    <row r="1156" spans="1:20" x14ac:dyDescent="0.25">
      <c r="A1156" s="68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</row>
    <row r="1157" spans="1:20" x14ac:dyDescent="0.25">
      <c r="A1157" s="68"/>
      <c r="B1157" s="68"/>
      <c r="C1157" s="68"/>
      <c r="D1157" s="68"/>
      <c r="E1157" s="68"/>
      <c r="F1157" s="68"/>
      <c r="G1157" s="68"/>
      <c r="H1157" s="68"/>
      <c r="I1157" s="68"/>
      <c r="J1157" s="68"/>
      <c r="K1157" s="68"/>
      <c r="L1157" s="68"/>
      <c r="M1157" s="68"/>
      <c r="N1157" s="68"/>
      <c r="O1157" s="68"/>
      <c r="P1157" s="68"/>
      <c r="Q1157" s="68"/>
      <c r="R1157" s="68"/>
      <c r="S1157" s="68"/>
      <c r="T1157" s="68"/>
    </row>
    <row r="1158" spans="1:20" x14ac:dyDescent="0.25">
      <c r="A1158" s="68"/>
      <c r="B1158" s="68"/>
      <c r="C1158" s="68"/>
      <c r="D1158" s="68"/>
      <c r="E1158" s="68"/>
      <c r="F1158" s="68"/>
      <c r="G1158" s="68"/>
      <c r="H1158" s="68"/>
      <c r="I1158" s="68"/>
      <c r="J1158" s="68"/>
      <c r="K1158" s="68"/>
      <c r="L1158" s="68"/>
      <c r="M1158" s="68"/>
      <c r="N1158" s="68"/>
      <c r="O1158" s="68"/>
      <c r="P1158" s="68"/>
      <c r="Q1158" s="68"/>
      <c r="R1158" s="68"/>
      <c r="S1158" s="68"/>
      <c r="T1158" s="68"/>
    </row>
    <row r="1159" spans="1:20" x14ac:dyDescent="0.25">
      <c r="A1159" s="68"/>
      <c r="B1159" s="68"/>
      <c r="C1159" s="68"/>
      <c r="D1159" s="68"/>
      <c r="E1159" s="68"/>
      <c r="F1159" s="68"/>
      <c r="G1159" s="68"/>
      <c r="H1159" s="68"/>
      <c r="I1159" s="68"/>
      <c r="J1159" s="68"/>
      <c r="K1159" s="68"/>
      <c r="L1159" s="68"/>
      <c r="M1159" s="68"/>
      <c r="N1159" s="68"/>
      <c r="O1159" s="68"/>
      <c r="P1159" s="68"/>
      <c r="Q1159" s="68"/>
      <c r="R1159" s="68"/>
      <c r="S1159" s="68"/>
      <c r="T1159" s="68"/>
    </row>
    <row r="1160" spans="1:20" x14ac:dyDescent="0.25">
      <c r="A1160" s="68"/>
      <c r="B1160" s="68"/>
      <c r="C1160" s="68"/>
      <c r="D1160" s="68"/>
      <c r="E1160" s="68"/>
      <c r="F1160" s="68"/>
      <c r="G1160" s="68"/>
      <c r="H1160" s="68"/>
      <c r="I1160" s="68"/>
      <c r="J1160" s="68"/>
      <c r="K1160" s="68"/>
      <c r="L1160" s="68"/>
      <c r="M1160" s="68"/>
      <c r="N1160" s="68"/>
      <c r="O1160" s="68"/>
      <c r="P1160" s="68"/>
      <c r="Q1160" s="68"/>
      <c r="R1160" s="68"/>
      <c r="S1160" s="68"/>
      <c r="T1160" s="68"/>
    </row>
    <row r="1161" spans="1:20" x14ac:dyDescent="0.25">
      <c r="A1161" s="68"/>
      <c r="B1161" s="68"/>
      <c r="C1161" s="68"/>
      <c r="D1161" s="68"/>
      <c r="E1161" s="68"/>
      <c r="F1161" s="68"/>
      <c r="G1161" s="68"/>
      <c r="H1161" s="68"/>
      <c r="I1161" s="68"/>
      <c r="J1161" s="68"/>
      <c r="K1161" s="68"/>
      <c r="L1161" s="68"/>
      <c r="M1161" s="68"/>
      <c r="N1161" s="68"/>
      <c r="O1161" s="68"/>
      <c r="P1161" s="68"/>
      <c r="Q1161" s="68"/>
      <c r="R1161" s="68"/>
      <c r="S1161" s="68"/>
      <c r="T1161" s="68"/>
    </row>
    <row r="1162" spans="1:20" x14ac:dyDescent="0.25">
      <c r="A1162" s="68"/>
      <c r="B1162" s="68"/>
      <c r="C1162" s="68"/>
      <c r="D1162" s="68"/>
      <c r="E1162" s="68"/>
      <c r="F1162" s="68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</row>
    <row r="1163" spans="1:20" x14ac:dyDescent="0.25">
      <c r="A1163" s="68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</row>
    <row r="1164" spans="1:20" x14ac:dyDescent="0.25">
      <c r="A1164" s="68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</row>
    <row r="1165" spans="1:20" x14ac:dyDescent="0.25">
      <c r="A1165" s="68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</row>
    <row r="1166" spans="1:20" x14ac:dyDescent="0.25">
      <c r="A1166" s="68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</row>
    <row r="1167" spans="1:20" x14ac:dyDescent="0.25">
      <c r="A1167" s="68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</row>
    <row r="1168" spans="1:20" x14ac:dyDescent="0.25">
      <c r="A1168" s="68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</row>
    <row r="1169" spans="1:20" x14ac:dyDescent="0.25">
      <c r="A1169" s="68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</row>
    <row r="1170" spans="1:20" x14ac:dyDescent="0.25">
      <c r="A1170" s="68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</row>
    <row r="1171" spans="1:20" x14ac:dyDescent="0.25">
      <c r="A1171" s="68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</row>
    <row r="1172" spans="1:20" x14ac:dyDescent="0.25">
      <c r="A1172" s="68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</row>
    <row r="1173" spans="1:20" x14ac:dyDescent="0.25">
      <c r="A1173" s="68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</row>
    <row r="1174" spans="1:20" x14ac:dyDescent="0.25">
      <c r="A1174" s="68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</row>
    <row r="1175" spans="1:20" x14ac:dyDescent="0.25">
      <c r="A1175" s="68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</row>
    <row r="1176" spans="1:20" x14ac:dyDescent="0.25">
      <c r="A1176" s="68"/>
      <c r="B1176" s="68"/>
      <c r="C1176" s="68"/>
      <c r="D1176" s="68"/>
      <c r="E1176" s="68"/>
      <c r="F1176" s="68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</row>
    <row r="1177" spans="1:20" x14ac:dyDescent="0.25">
      <c r="A1177" s="68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</row>
    <row r="1178" spans="1:20" x14ac:dyDescent="0.25">
      <c r="A1178" s="68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</row>
    <row r="1179" spans="1:20" x14ac:dyDescent="0.25">
      <c r="A1179" s="68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</row>
    <row r="1180" spans="1:20" x14ac:dyDescent="0.25">
      <c r="A1180" s="68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</row>
    <row r="1181" spans="1:20" x14ac:dyDescent="0.25">
      <c r="A1181" s="68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</row>
    <row r="1182" spans="1:20" x14ac:dyDescent="0.25">
      <c r="A1182" s="68"/>
      <c r="B1182" s="68"/>
      <c r="C1182" s="68"/>
      <c r="D1182" s="68"/>
      <c r="E1182" s="68"/>
      <c r="F1182" s="68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</row>
    <row r="1183" spans="1:20" x14ac:dyDescent="0.25">
      <c r="A1183" s="68"/>
      <c r="B1183" s="68"/>
      <c r="C1183" s="68"/>
      <c r="D1183" s="68"/>
      <c r="E1183" s="68"/>
      <c r="F1183" s="68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</row>
    <row r="1184" spans="1:20" x14ac:dyDescent="0.25">
      <c r="A1184" s="68"/>
      <c r="B1184" s="68"/>
      <c r="C1184" s="68"/>
      <c r="D1184" s="68"/>
      <c r="E1184" s="68"/>
      <c r="F1184" s="68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</row>
    <row r="1185" spans="1:20" x14ac:dyDescent="0.25">
      <c r="A1185" s="68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</row>
    <row r="1186" spans="1:20" x14ac:dyDescent="0.25">
      <c r="A1186" s="68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</row>
    <row r="1187" spans="1:20" x14ac:dyDescent="0.25">
      <c r="A1187" s="68"/>
      <c r="B1187" s="68"/>
      <c r="C1187" s="68"/>
      <c r="D1187" s="68"/>
      <c r="E1187" s="68"/>
      <c r="F1187" s="68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</row>
    <row r="1188" spans="1:20" x14ac:dyDescent="0.25">
      <c r="A1188" s="68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</row>
    <row r="1189" spans="1:20" x14ac:dyDescent="0.25">
      <c r="A1189" s="68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</row>
    <row r="1190" spans="1:20" x14ac:dyDescent="0.25">
      <c r="A1190" s="68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</row>
    <row r="1191" spans="1:20" x14ac:dyDescent="0.25">
      <c r="A1191" s="68"/>
      <c r="B1191" s="68"/>
      <c r="C1191" s="68"/>
      <c r="D1191" s="68"/>
      <c r="E1191" s="68"/>
      <c r="F1191" s="68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</row>
    <row r="1192" spans="1:20" x14ac:dyDescent="0.25">
      <c r="A1192" s="68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</row>
    <row r="1193" spans="1:20" x14ac:dyDescent="0.25">
      <c r="A1193" s="68"/>
      <c r="B1193" s="68"/>
      <c r="C1193" s="68"/>
      <c r="D1193" s="68"/>
      <c r="E1193" s="68"/>
      <c r="F1193" s="68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</row>
    <row r="1194" spans="1:20" x14ac:dyDescent="0.25">
      <c r="A1194" s="68"/>
      <c r="B1194" s="68"/>
      <c r="C1194" s="68"/>
      <c r="D1194" s="68"/>
      <c r="E1194" s="68"/>
      <c r="F1194" s="68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</row>
    <row r="1195" spans="1:20" x14ac:dyDescent="0.25">
      <c r="A1195" s="68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</row>
    <row r="1196" spans="1:20" x14ac:dyDescent="0.25">
      <c r="A1196" s="68"/>
      <c r="B1196" s="68"/>
      <c r="C1196" s="68"/>
      <c r="D1196" s="68"/>
      <c r="E1196" s="68"/>
      <c r="F1196" s="68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</row>
    <row r="1197" spans="1:20" x14ac:dyDescent="0.25">
      <c r="A1197" s="68"/>
      <c r="B1197" s="68"/>
      <c r="C1197" s="68"/>
      <c r="D1197" s="68"/>
      <c r="E1197" s="68"/>
      <c r="F1197" s="68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</row>
    <row r="1198" spans="1:20" x14ac:dyDescent="0.25">
      <c r="A1198" s="68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</row>
    <row r="1199" spans="1:20" x14ac:dyDescent="0.25">
      <c r="A1199" s="68"/>
      <c r="B1199" s="68"/>
      <c r="C1199" s="68"/>
      <c r="D1199" s="68"/>
      <c r="E1199" s="68"/>
      <c r="F1199" s="68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</row>
    <row r="1200" spans="1:20" x14ac:dyDescent="0.25">
      <c r="A1200" s="68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</row>
    <row r="1201" spans="1:20" x14ac:dyDescent="0.25">
      <c r="A1201" s="68"/>
      <c r="B1201" s="68"/>
      <c r="C1201" s="68"/>
      <c r="D1201" s="68"/>
      <c r="E1201" s="68"/>
      <c r="F1201" s="68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</row>
    <row r="1202" spans="1:20" x14ac:dyDescent="0.25">
      <c r="A1202" s="68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</row>
    <row r="1203" spans="1:20" x14ac:dyDescent="0.25">
      <c r="A1203" s="68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</row>
    <row r="1204" spans="1:20" x14ac:dyDescent="0.25">
      <c r="A1204" s="68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</row>
    <row r="1205" spans="1:20" x14ac:dyDescent="0.25">
      <c r="A1205" s="68"/>
      <c r="B1205" s="68"/>
      <c r="C1205" s="68"/>
      <c r="D1205" s="68"/>
      <c r="E1205" s="68"/>
      <c r="F1205" s="68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</row>
    <row r="1206" spans="1:20" x14ac:dyDescent="0.25">
      <c r="A1206" s="68"/>
      <c r="B1206" s="68"/>
      <c r="C1206" s="68"/>
      <c r="D1206" s="68"/>
      <c r="E1206" s="68"/>
      <c r="F1206" s="68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</row>
    <row r="1207" spans="1:20" x14ac:dyDescent="0.25">
      <c r="A1207" s="68"/>
      <c r="B1207" s="68"/>
      <c r="C1207" s="68"/>
      <c r="D1207" s="68"/>
      <c r="E1207" s="68"/>
      <c r="F1207" s="68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</row>
    <row r="1208" spans="1:20" x14ac:dyDescent="0.25">
      <c r="A1208" s="68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</row>
    <row r="1209" spans="1:20" x14ac:dyDescent="0.25">
      <c r="A1209" s="68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</row>
    <row r="1210" spans="1:20" x14ac:dyDescent="0.25">
      <c r="A1210" s="68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</row>
    <row r="1211" spans="1:20" x14ac:dyDescent="0.25">
      <c r="A1211" s="68"/>
      <c r="B1211" s="68"/>
      <c r="C1211" s="68"/>
      <c r="D1211" s="68"/>
      <c r="E1211" s="68"/>
      <c r="F1211" s="68"/>
      <c r="G1211" s="68"/>
      <c r="H1211" s="68"/>
      <c r="I1211" s="68"/>
      <c r="J1211" s="68"/>
      <c r="K1211" s="68"/>
      <c r="L1211" s="68"/>
      <c r="M1211" s="68"/>
      <c r="N1211" s="68"/>
      <c r="O1211" s="68"/>
      <c r="P1211" s="68"/>
      <c r="Q1211" s="68"/>
      <c r="R1211" s="68"/>
      <c r="S1211" s="68"/>
      <c r="T1211" s="68"/>
    </row>
    <row r="1212" spans="1:20" x14ac:dyDescent="0.25">
      <c r="A1212" s="68"/>
      <c r="B1212" s="68"/>
      <c r="C1212" s="68"/>
      <c r="D1212" s="68"/>
      <c r="E1212" s="68"/>
      <c r="F1212" s="68"/>
      <c r="G1212" s="68"/>
      <c r="H1212" s="68"/>
      <c r="I1212" s="68"/>
      <c r="J1212" s="68"/>
      <c r="K1212" s="68"/>
      <c r="L1212" s="68"/>
      <c r="M1212" s="68"/>
      <c r="N1212" s="68"/>
      <c r="O1212" s="68"/>
      <c r="P1212" s="68"/>
      <c r="Q1212" s="68"/>
      <c r="R1212" s="68"/>
      <c r="S1212" s="68"/>
      <c r="T1212" s="68"/>
    </row>
    <row r="1213" spans="1:20" x14ac:dyDescent="0.25">
      <c r="A1213" s="68"/>
      <c r="B1213" s="68"/>
      <c r="C1213" s="68"/>
      <c r="D1213" s="68"/>
      <c r="E1213" s="68"/>
      <c r="F1213" s="68"/>
      <c r="G1213" s="68"/>
      <c r="H1213" s="68"/>
      <c r="I1213" s="68"/>
      <c r="J1213" s="68"/>
      <c r="K1213" s="68"/>
      <c r="L1213" s="68"/>
      <c r="M1213" s="68"/>
      <c r="N1213" s="68"/>
      <c r="O1213" s="68"/>
      <c r="P1213" s="68"/>
      <c r="Q1213" s="68"/>
      <c r="R1213" s="68"/>
      <c r="S1213" s="68"/>
      <c r="T1213" s="68"/>
    </row>
    <row r="1214" spans="1:20" x14ac:dyDescent="0.25">
      <c r="A1214" s="68"/>
      <c r="B1214" s="68"/>
      <c r="C1214" s="68"/>
      <c r="D1214" s="68"/>
      <c r="E1214" s="68"/>
      <c r="F1214" s="68"/>
      <c r="G1214" s="68"/>
      <c r="H1214" s="68"/>
      <c r="I1214" s="68"/>
      <c r="J1214" s="68"/>
      <c r="K1214" s="68"/>
      <c r="L1214" s="68"/>
      <c r="M1214" s="68"/>
      <c r="N1214" s="68"/>
      <c r="O1214" s="68"/>
      <c r="P1214" s="68"/>
      <c r="Q1214" s="68"/>
      <c r="R1214" s="68"/>
      <c r="S1214" s="68"/>
      <c r="T1214" s="68"/>
    </row>
    <row r="1215" spans="1:20" x14ac:dyDescent="0.25">
      <c r="A1215" s="68"/>
      <c r="B1215" s="68"/>
      <c r="C1215" s="68"/>
      <c r="D1215" s="68"/>
      <c r="E1215" s="68"/>
      <c r="F1215" s="68"/>
      <c r="G1215" s="68"/>
      <c r="H1215" s="68"/>
      <c r="I1215" s="68"/>
      <c r="J1215" s="68"/>
      <c r="K1215" s="68"/>
      <c r="L1215" s="68"/>
      <c r="M1215" s="68"/>
      <c r="N1215" s="68"/>
      <c r="O1215" s="68"/>
      <c r="P1215" s="68"/>
      <c r="Q1215" s="68"/>
      <c r="R1215" s="68"/>
      <c r="S1215" s="68"/>
      <c r="T1215" s="68"/>
    </row>
    <row r="1216" spans="1:20" x14ac:dyDescent="0.25">
      <c r="A1216" s="68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</row>
    <row r="1217" spans="1:20" x14ac:dyDescent="0.25">
      <c r="A1217" s="68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</row>
    <row r="1218" spans="1:20" x14ac:dyDescent="0.25">
      <c r="A1218" s="68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</row>
    <row r="1219" spans="1:20" x14ac:dyDescent="0.25">
      <c r="A1219" s="68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</row>
    <row r="1220" spans="1:20" x14ac:dyDescent="0.25">
      <c r="A1220" s="68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</row>
    <row r="1221" spans="1:20" x14ac:dyDescent="0.25">
      <c r="A1221" s="68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</row>
    <row r="1222" spans="1:20" x14ac:dyDescent="0.25">
      <c r="A1222" s="68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</row>
    <row r="1223" spans="1:20" x14ac:dyDescent="0.25">
      <c r="A1223" s="68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</row>
    <row r="1224" spans="1:20" x14ac:dyDescent="0.25">
      <c r="A1224" s="68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</row>
    <row r="1225" spans="1:20" x14ac:dyDescent="0.25">
      <c r="A1225" s="68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</row>
    <row r="1226" spans="1:20" x14ac:dyDescent="0.25">
      <c r="A1226" s="68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</row>
    <row r="1227" spans="1:20" x14ac:dyDescent="0.25">
      <c r="A1227" s="68"/>
      <c r="B1227" s="68"/>
      <c r="C1227" s="68"/>
      <c r="D1227" s="68"/>
      <c r="E1227" s="68"/>
      <c r="F1227" s="68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</row>
    <row r="1228" spans="1:20" x14ac:dyDescent="0.25">
      <c r="A1228" s="68"/>
      <c r="B1228" s="68"/>
      <c r="C1228" s="68"/>
      <c r="D1228" s="68"/>
      <c r="E1228" s="68"/>
      <c r="F1228" s="68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</row>
    <row r="1229" spans="1:20" x14ac:dyDescent="0.25">
      <c r="A1229" s="68"/>
      <c r="B1229" s="68"/>
      <c r="C1229" s="68"/>
      <c r="D1229" s="68"/>
      <c r="E1229" s="68"/>
      <c r="F1229" s="68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</row>
    <row r="1230" spans="1:20" x14ac:dyDescent="0.25">
      <c r="A1230" s="68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</row>
    <row r="1231" spans="1:20" x14ac:dyDescent="0.25">
      <c r="A1231" s="68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</row>
    <row r="1232" spans="1:20" x14ac:dyDescent="0.25">
      <c r="A1232" s="68"/>
      <c r="B1232" s="68"/>
      <c r="C1232" s="68"/>
      <c r="D1232" s="68"/>
      <c r="E1232" s="68"/>
      <c r="F1232" s="68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</row>
    <row r="1233" spans="1:20" x14ac:dyDescent="0.25">
      <c r="A1233" s="68"/>
      <c r="B1233" s="68"/>
      <c r="C1233" s="68"/>
      <c r="D1233" s="68"/>
      <c r="E1233" s="68"/>
      <c r="F1233" s="68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</row>
    <row r="1234" spans="1:20" x14ac:dyDescent="0.25">
      <c r="A1234" s="68"/>
      <c r="B1234" s="68"/>
      <c r="C1234" s="68"/>
      <c r="D1234" s="68"/>
      <c r="E1234" s="68"/>
      <c r="F1234" s="68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</row>
    <row r="1235" spans="1:20" x14ac:dyDescent="0.25">
      <c r="A1235" s="68"/>
      <c r="B1235" s="68"/>
      <c r="C1235" s="68"/>
      <c r="D1235" s="68"/>
      <c r="E1235" s="68"/>
      <c r="F1235" s="68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</row>
    <row r="1236" spans="1:20" x14ac:dyDescent="0.25">
      <c r="A1236" s="68"/>
      <c r="B1236" s="68"/>
      <c r="C1236" s="68"/>
      <c r="D1236" s="68"/>
      <c r="E1236" s="68"/>
      <c r="F1236" s="68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</row>
    <row r="1237" spans="1:20" x14ac:dyDescent="0.25">
      <c r="A1237" s="68"/>
      <c r="B1237" s="68"/>
      <c r="C1237" s="68"/>
      <c r="D1237" s="68"/>
      <c r="E1237" s="68"/>
      <c r="F1237" s="68"/>
      <c r="G1237" s="68"/>
      <c r="H1237" s="68"/>
      <c r="I1237" s="68"/>
      <c r="J1237" s="68"/>
      <c r="K1237" s="68"/>
      <c r="L1237" s="68"/>
      <c r="M1237" s="68"/>
      <c r="N1237" s="68"/>
      <c r="O1237" s="68"/>
      <c r="P1237" s="68"/>
      <c r="Q1237" s="68"/>
      <c r="R1237" s="68"/>
      <c r="S1237" s="68"/>
      <c r="T1237" s="68"/>
    </row>
    <row r="1238" spans="1:20" x14ac:dyDescent="0.25">
      <c r="A1238" s="68"/>
      <c r="B1238" s="68"/>
      <c r="C1238" s="68"/>
      <c r="D1238" s="68"/>
      <c r="E1238" s="68"/>
      <c r="F1238" s="68"/>
      <c r="G1238" s="68"/>
      <c r="H1238" s="68"/>
      <c r="I1238" s="68"/>
      <c r="J1238" s="68"/>
      <c r="K1238" s="68"/>
      <c r="L1238" s="68"/>
      <c r="M1238" s="68"/>
      <c r="N1238" s="68"/>
      <c r="O1238" s="68"/>
      <c r="P1238" s="68"/>
      <c r="Q1238" s="68"/>
      <c r="R1238" s="68"/>
      <c r="S1238" s="68"/>
      <c r="T1238" s="68"/>
    </row>
    <row r="1239" spans="1:20" x14ac:dyDescent="0.25">
      <c r="A1239" s="68"/>
      <c r="B1239" s="68"/>
      <c r="C1239" s="68"/>
      <c r="D1239" s="68"/>
      <c r="E1239" s="68"/>
      <c r="F1239" s="68"/>
      <c r="G1239" s="68"/>
      <c r="H1239" s="68"/>
      <c r="I1239" s="68"/>
      <c r="J1239" s="68"/>
      <c r="K1239" s="68"/>
      <c r="L1239" s="68"/>
      <c r="M1239" s="68"/>
      <c r="N1239" s="68"/>
      <c r="O1239" s="68"/>
      <c r="P1239" s="68"/>
      <c r="Q1239" s="68"/>
      <c r="R1239" s="68"/>
      <c r="S1239" s="68"/>
      <c r="T1239" s="68"/>
    </row>
    <row r="1240" spans="1:20" x14ac:dyDescent="0.25">
      <c r="A1240" s="68"/>
      <c r="B1240" s="68"/>
      <c r="C1240" s="68"/>
      <c r="D1240" s="68"/>
      <c r="E1240" s="68"/>
      <c r="F1240" s="68"/>
      <c r="G1240" s="68"/>
      <c r="H1240" s="68"/>
      <c r="I1240" s="68"/>
      <c r="J1240" s="68"/>
      <c r="K1240" s="68"/>
      <c r="L1240" s="68"/>
      <c r="M1240" s="68"/>
      <c r="N1240" s="68"/>
      <c r="O1240" s="68"/>
      <c r="P1240" s="68"/>
      <c r="Q1240" s="68"/>
      <c r="R1240" s="68"/>
      <c r="S1240" s="68"/>
      <c r="T1240" s="68"/>
    </row>
    <row r="1241" spans="1:20" x14ac:dyDescent="0.25">
      <c r="A1241" s="68"/>
      <c r="B1241" s="68"/>
      <c r="C1241" s="68"/>
      <c r="D1241" s="68"/>
      <c r="E1241" s="68"/>
      <c r="F1241" s="68"/>
      <c r="G1241" s="68"/>
      <c r="H1241" s="68"/>
      <c r="I1241" s="68"/>
      <c r="J1241" s="68"/>
      <c r="K1241" s="68"/>
      <c r="L1241" s="68"/>
      <c r="M1241" s="68"/>
      <c r="N1241" s="68"/>
      <c r="O1241" s="68"/>
      <c r="P1241" s="68"/>
      <c r="Q1241" s="68"/>
      <c r="R1241" s="68"/>
      <c r="S1241" s="68"/>
      <c r="T1241" s="68"/>
    </row>
    <row r="1242" spans="1:20" x14ac:dyDescent="0.25">
      <c r="A1242" s="68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</row>
    <row r="1243" spans="1:20" x14ac:dyDescent="0.25">
      <c r="A1243" s="68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</row>
    <row r="1244" spans="1:20" x14ac:dyDescent="0.25">
      <c r="A1244" s="68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</row>
    <row r="1245" spans="1:20" x14ac:dyDescent="0.25">
      <c r="A1245" s="68"/>
      <c r="B1245" s="68"/>
      <c r="C1245" s="68"/>
      <c r="D1245" s="68"/>
      <c r="E1245" s="68"/>
      <c r="F1245" s="68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</row>
    <row r="1246" spans="1:20" x14ac:dyDescent="0.25">
      <c r="A1246" s="68"/>
      <c r="B1246" s="68"/>
      <c r="C1246" s="68"/>
      <c r="D1246" s="68"/>
      <c r="E1246" s="68"/>
      <c r="F1246" s="68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</row>
    <row r="1247" spans="1:20" x14ac:dyDescent="0.25">
      <c r="A1247" s="68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</row>
    <row r="1248" spans="1:20" x14ac:dyDescent="0.25">
      <c r="A1248" s="68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</row>
    <row r="1249" spans="1:20" x14ac:dyDescent="0.25">
      <c r="A1249" s="68"/>
      <c r="B1249" s="68"/>
      <c r="C1249" s="68"/>
      <c r="D1249" s="68"/>
      <c r="E1249" s="68"/>
      <c r="F1249" s="68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</row>
    <row r="1250" spans="1:20" x14ac:dyDescent="0.25">
      <c r="A1250" s="68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</row>
    <row r="1251" spans="1:20" x14ac:dyDescent="0.25">
      <c r="A1251" s="68"/>
      <c r="B1251" s="68"/>
      <c r="C1251" s="68"/>
      <c r="D1251" s="68"/>
      <c r="E1251" s="68"/>
      <c r="F1251" s="68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</row>
    <row r="1252" spans="1:20" x14ac:dyDescent="0.25">
      <c r="A1252" s="68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</row>
    <row r="1253" spans="1:20" x14ac:dyDescent="0.25">
      <c r="A1253" s="68"/>
      <c r="B1253" s="68"/>
      <c r="C1253" s="68"/>
      <c r="D1253" s="68"/>
      <c r="E1253" s="68"/>
      <c r="F1253" s="68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</row>
    <row r="1254" spans="1:20" x14ac:dyDescent="0.25">
      <c r="A1254" s="68"/>
      <c r="B1254" s="68"/>
      <c r="C1254" s="68"/>
      <c r="D1254" s="68"/>
      <c r="E1254" s="68"/>
      <c r="F1254" s="68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</row>
    <row r="1255" spans="1:20" x14ac:dyDescent="0.25">
      <c r="A1255" s="68"/>
      <c r="B1255" s="68"/>
      <c r="C1255" s="68"/>
      <c r="D1255" s="68"/>
      <c r="E1255" s="68"/>
      <c r="F1255" s="68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</row>
    <row r="1256" spans="1:20" x14ac:dyDescent="0.25">
      <c r="A1256" s="68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</row>
    <row r="1257" spans="1:20" x14ac:dyDescent="0.25">
      <c r="A1257" s="68"/>
      <c r="B1257" s="68"/>
      <c r="C1257" s="68"/>
      <c r="D1257" s="68"/>
      <c r="E1257" s="68"/>
      <c r="F1257" s="68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</row>
    <row r="1258" spans="1:20" x14ac:dyDescent="0.25">
      <c r="A1258" s="68"/>
      <c r="B1258" s="68"/>
      <c r="C1258" s="68"/>
      <c r="D1258" s="68"/>
      <c r="E1258" s="68"/>
      <c r="F1258" s="68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</row>
    <row r="1259" spans="1:20" x14ac:dyDescent="0.25">
      <c r="A1259" s="68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</row>
    <row r="1260" spans="1:20" x14ac:dyDescent="0.25">
      <c r="A1260" s="68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</row>
    <row r="1261" spans="1:20" x14ac:dyDescent="0.25">
      <c r="A1261" s="68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</row>
    <row r="1262" spans="1:20" x14ac:dyDescent="0.25">
      <c r="A1262" s="68"/>
      <c r="B1262" s="68"/>
      <c r="C1262" s="68"/>
      <c r="D1262" s="68"/>
      <c r="E1262" s="68"/>
      <c r="F1262" s="68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</row>
    <row r="1263" spans="1:20" x14ac:dyDescent="0.25">
      <c r="A1263" s="68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</row>
    <row r="1264" spans="1:20" x14ac:dyDescent="0.25">
      <c r="A1264" s="68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</row>
    <row r="1265" spans="1:20" x14ac:dyDescent="0.25">
      <c r="A1265" s="68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</row>
    <row r="1266" spans="1:20" x14ac:dyDescent="0.25">
      <c r="A1266" s="68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</row>
    <row r="1267" spans="1:20" x14ac:dyDescent="0.25">
      <c r="A1267" s="68"/>
      <c r="B1267" s="68"/>
      <c r="C1267" s="68"/>
      <c r="D1267" s="68"/>
      <c r="E1267" s="68"/>
      <c r="F1267" s="68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</row>
    <row r="1268" spans="1:20" x14ac:dyDescent="0.25">
      <c r="A1268" s="68"/>
      <c r="B1268" s="68"/>
      <c r="C1268" s="68"/>
      <c r="D1268" s="68"/>
      <c r="E1268" s="68"/>
      <c r="F1268" s="68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</row>
    <row r="1269" spans="1:20" x14ac:dyDescent="0.25">
      <c r="A1269" s="68"/>
      <c r="B1269" s="68"/>
      <c r="C1269" s="68"/>
      <c r="D1269" s="68"/>
      <c r="E1269" s="68"/>
      <c r="F1269" s="68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</row>
    <row r="1270" spans="1:20" x14ac:dyDescent="0.25">
      <c r="A1270" s="68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</row>
    <row r="1271" spans="1:20" x14ac:dyDescent="0.25">
      <c r="A1271" s="68"/>
      <c r="B1271" s="68"/>
      <c r="C1271" s="68"/>
      <c r="D1271" s="68"/>
      <c r="E1271" s="68"/>
      <c r="F1271" s="68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</row>
    <row r="1272" spans="1:20" x14ac:dyDescent="0.25">
      <c r="A1272" s="68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</row>
    <row r="1273" spans="1:20" x14ac:dyDescent="0.25">
      <c r="A1273" s="68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</row>
    <row r="1274" spans="1:20" x14ac:dyDescent="0.25">
      <c r="A1274" s="68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</row>
    <row r="1275" spans="1:20" x14ac:dyDescent="0.25">
      <c r="A1275" s="68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</row>
    <row r="1276" spans="1:20" x14ac:dyDescent="0.25">
      <c r="A1276" s="68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</row>
    <row r="1277" spans="1:20" x14ac:dyDescent="0.25">
      <c r="A1277" s="68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</row>
    <row r="1278" spans="1:20" x14ac:dyDescent="0.25">
      <c r="A1278" s="68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</row>
    <row r="1279" spans="1:20" x14ac:dyDescent="0.25">
      <c r="A1279" s="68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</row>
    <row r="1280" spans="1:20" x14ac:dyDescent="0.25">
      <c r="A1280" s="68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</row>
    <row r="1281" spans="1:20" x14ac:dyDescent="0.25">
      <c r="A1281" s="68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</row>
    <row r="1282" spans="1:20" x14ac:dyDescent="0.25">
      <c r="A1282" s="68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</row>
    <row r="1283" spans="1:20" x14ac:dyDescent="0.25">
      <c r="A1283" s="68"/>
      <c r="B1283" s="68"/>
      <c r="C1283" s="68"/>
      <c r="D1283" s="68"/>
      <c r="E1283" s="68"/>
      <c r="F1283" s="68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</row>
    <row r="1284" spans="1:20" x14ac:dyDescent="0.25">
      <c r="A1284" s="68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</row>
    <row r="1285" spans="1:20" x14ac:dyDescent="0.25">
      <c r="A1285" s="68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</row>
    <row r="1286" spans="1:20" x14ac:dyDescent="0.25">
      <c r="A1286" s="68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</row>
    <row r="1287" spans="1:20" x14ac:dyDescent="0.25">
      <c r="A1287" s="68"/>
      <c r="B1287" s="68"/>
      <c r="C1287" s="68"/>
      <c r="D1287" s="68"/>
      <c r="E1287" s="68"/>
      <c r="F1287" s="68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</row>
    <row r="1288" spans="1:20" x14ac:dyDescent="0.25">
      <c r="A1288" s="68"/>
      <c r="B1288" s="68"/>
      <c r="C1288" s="68"/>
      <c r="D1288" s="68"/>
      <c r="E1288" s="68"/>
      <c r="F1288" s="68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</row>
    <row r="1289" spans="1:20" x14ac:dyDescent="0.25">
      <c r="A1289" s="68"/>
      <c r="B1289" s="68"/>
      <c r="C1289" s="68"/>
      <c r="D1289" s="68"/>
      <c r="E1289" s="68"/>
      <c r="F1289" s="68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</row>
    <row r="1290" spans="1:20" x14ac:dyDescent="0.25">
      <c r="A1290" s="68"/>
      <c r="B1290" s="68"/>
      <c r="C1290" s="68"/>
      <c r="D1290" s="68"/>
      <c r="E1290" s="68"/>
      <c r="F1290" s="68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</row>
    <row r="1291" spans="1:20" x14ac:dyDescent="0.25">
      <c r="A1291" s="68"/>
      <c r="B1291" s="68"/>
      <c r="C1291" s="68"/>
      <c r="D1291" s="68"/>
      <c r="E1291" s="68"/>
      <c r="F1291" s="68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</row>
    <row r="1292" spans="1:20" x14ac:dyDescent="0.25">
      <c r="A1292" s="68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</row>
    <row r="1293" spans="1:20" x14ac:dyDescent="0.25">
      <c r="A1293" s="68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</row>
    <row r="1294" spans="1:20" x14ac:dyDescent="0.25">
      <c r="A1294" s="68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</row>
    <row r="1295" spans="1:20" x14ac:dyDescent="0.25">
      <c r="A1295" s="68"/>
      <c r="B1295" s="68"/>
      <c r="C1295" s="68"/>
      <c r="D1295" s="68"/>
      <c r="E1295" s="68"/>
      <c r="F1295" s="68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</row>
    <row r="1296" spans="1:20" x14ac:dyDescent="0.25">
      <c r="A1296" s="68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</row>
    <row r="1297" spans="1:20" x14ac:dyDescent="0.25">
      <c r="A1297" s="68"/>
      <c r="B1297" s="68"/>
      <c r="C1297" s="68"/>
      <c r="D1297" s="68"/>
      <c r="E1297" s="68"/>
      <c r="F1297" s="68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</row>
    <row r="1298" spans="1:20" x14ac:dyDescent="0.25">
      <c r="A1298" s="68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</row>
    <row r="1299" spans="1:20" x14ac:dyDescent="0.25">
      <c r="A1299" s="68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</row>
    <row r="1300" spans="1:20" x14ac:dyDescent="0.25">
      <c r="A1300" s="68"/>
      <c r="B1300" s="68"/>
      <c r="C1300" s="68"/>
      <c r="D1300" s="68"/>
      <c r="E1300" s="68"/>
      <c r="F1300" s="68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</row>
    <row r="1301" spans="1:20" x14ac:dyDescent="0.25">
      <c r="A1301" s="68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</row>
    <row r="1302" spans="1:20" x14ac:dyDescent="0.25">
      <c r="A1302" s="68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</row>
    <row r="1303" spans="1:20" x14ac:dyDescent="0.25">
      <c r="A1303" s="68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</row>
    <row r="1304" spans="1:20" x14ac:dyDescent="0.25">
      <c r="A1304" s="68"/>
      <c r="B1304" s="68"/>
      <c r="C1304" s="68"/>
      <c r="D1304" s="68"/>
      <c r="E1304" s="68"/>
      <c r="F1304" s="68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</row>
    <row r="1305" spans="1:20" x14ac:dyDescent="0.25">
      <c r="A1305" s="68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</row>
    <row r="1306" spans="1:20" x14ac:dyDescent="0.25">
      <c r="A1306" s="68"/>
      <c r="B1306" s="68"/>
      <c r="C1306" s="68"/>
      <c r="D1306" s="68"/>
      <c r="E1306" s="68"/>
      <c r="F1306" s="68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</row>
    <row r="1307" spans="1:20" x14ac:dyDescent="0.25">
      <c r="A1307" s="68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</row>
    <row r="1308" spans="1:20" x14ac:dyDescent="0.25">
      <c r="A1308" s="68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</row>
    <row r="1309" spans="1:20" x14ac:dyDescent="0.25">
      <c r="A1309" s="68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</row>
    <row r="1310" spans="1:20" x14ac:dyDescent="0.25">
      <c r="A1310" s="68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</row>
    <row r="1311" spans="1:20" x14ac:dyDescent="0.25">
      <c r="A1311" s="68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</row>
    <row r="1312" spans="1:20" x14ac:dyDescent="0.25">
      <c r="A1312" s="68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</row>
    <row r="1313" spans="1:20" x14ac:dyDescent="0.25">
      <c r="A1313" s="68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</row>
    <row r="1314" spans="1:20" x14ac:dyDescent="0.25">
      <c r="A1314" s="68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</row>
    <row r="1315" spans="1:20" x14ac:dyDescent="0.25">
      <c r="A1315" s="68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</row>
    <row r="1316" spans="1:20" x14ac:dyDescent="0.25">
      <c r="A1316" s="68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</row>
    <row r="1317" spans="1:20" x14ac:dyDescent="0.25">
      <c r="A1317" s="68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</row>
    <row r="1318" spans="1:20" x14ac:dyDescent="0.25">
      <c r="A1318" s="68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</row>
    <row r="1319" spans="1:20" x14ac:dyDescent="0.25">
      <c r="A1319" s="68"/>
      <c r="B1319" s="68"/>
      <c r="C1319" s="68"/>
      <c r="D1319" s="68"/>
      <c r="E1319" s="68"/>
      <c r="F1319" s="68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</row>
    <row r="1320" spans="1:20" x14ac:dyDescent="0.25">
      <c r="A1320" s="68"/>
      <c r="B1320" s="68"/>
      <c r="C1320" s="68"/>
      <c r="D1320" s="68"/>
      <c r="E1320" s="68"/>
      <c r="F1320" s="68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</row>
    <row r="1321" spans="1:20" x14ac:dyDescent="0.25">
      <c r="A1321" s="68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</row>
    <row r="1322" spans="1:20" x14ac:dyDescent="0.25">
      <c r="A1322" s="68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</row>
    <row r="1323" spans="1:20" x14ac:dyDescent="0.25">
      <c r="A1323" s="68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</row>
    <row r="1324" spans="1:20" x14ac:dyDescent="0.25">
      <c r="A1324" s="68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</row>
    <row r="1325" spans="1:20" x14ac:dyDescent="0.25">
      <c r="A1325" s="68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</row>
    <row r="1326" spans="1:20" x14ac:dyDescent="0.25">
      <c r="A1326" s="68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</row>
    <row r="1327" spans="1:20" x14ac:dyDescent="0.25">
      <c r="A1327" s="68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</row>
    <row r="1328" spans="1:20" x14ac:dyDescent="0.25">
      <c r="A1328" s="68"/>
      <c r="B1328" s="68"/>
      <c r="C1328" s="68"/>
      <c r="D1328" s="68"/>
      <c r="E1328" s="68"/>
      <c r="F1328" s="68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</row>
    <row r="1329" spans="1:20" x14ac:dyDescent="0.25">
      <c r="A1329" s="68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</row>
    <row r="1330" spans="1:20" x14ac:dyDescent="0.25">
      <c r="A1330" s="68"/>
      <c r="B1330" s="68"/>
      <c r="C1330" s="68"/>
      <c r="D1330" s="68"/>
      <c r="E1330" s="68"/>
      <c r="F1330" s="68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</row>
    <row r="1331" spans="1:20" x14ac:dyDescent="0.25">
      <c r="A1331" s="68"/>
      <c r="B1331" s="68"/>
      <c r="C1331" s="68"/>
      <c r="D1331" s="68"/>
      <c r="E1331" s="68"/>
      <c r="F1331" s="68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</row>
    <row r="1332" spans="1:20" x14ac:dyDescent="0.25">
      <c r="A1332" s="68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</row>
    <row r="1333" spans="1:20" x14ac:dyDescent="0.25">
      <c r="A1333" s="68"/>
      <c r="B1333" s="68"/>
      <c r="C1333" s="68"/>
      <c r="D1333" s="68"/>
      <c r="E1333" s="68"/>
      <c r="F1333" s="68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</row>
    <row r="1334" spans="1:20" x14ac:dyDescent="0.25">
      <c r="A1334" s="68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</row>
    <row r="1335" spans="1:20" x14ac:dyDescent="0.25">
      <c r="A1335" s="68"/>
      <c r="B1335" s="68"/>
      <c r="C1335" s="68"/>
      <c r="D1335" s="68"/>
      <c r="E1335" s="68"/>
      <c r="F1335" s="68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</row>
    <row r="1336" spans="1:20" x14ac:dyDescent="0.25">
      <c r="A1336" s="68"/>
      <c r="B1336" s="68"/>
      <c r="C1336" s="68"/>
      <c r="D1336" s="68"/>
      <c r="E1336" s="68"/>
      <c r="F1336" s="68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</row>
    <row r="1337" spans="1:20" x14ac:dyDescent="0.25">
      <c r="A1337" s="68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</row>
    <row r="1338" spans="1:20" x14ac:dyDescent="0.25">
      <c r="A1338" s="68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</row>
    <row r="1339" spans="1:20" x14ac:dyDescent="0.25">
      <c r="A1339" s="68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</row>
    <row r="1340" spans="1:20" x14ac:dyDescent="0.25">
      <c r="A1340" s="68"/>
      <c r="B1340" s="68"/>
      <c r="C1340" s="68"/>
      <c r="D1340" s="68"/>
      <c r="E1340" s="68"/>
      <c r="F1340" s="68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</row>
    <row r="1341" spans="1:20" x14ac:dyDescent="0.25">
      <c r="A1341" s="68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</row>
    <row r="1342" spans="1:20" x14ac:dyDescent="0.25">
      <c r="A1342" s="68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</row>
    <row r="1343" spans="1:20" x14ac:dyDescent="0.25">
      <c r="A1343" s="68"/>
      <c r="B1343" s="68"/>
      <c r="C1343" s="68"/>
      <c r="D1343" s="68"/>
      <c r="E1343" s="68"/>
      <c r="F1343" s="68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</row>
    <row r="1344" spans="1:20" x14ac:dyDescent="0.25">
      <c r="A1344" s="68"/>
      <c r="B1344" s="68"/>
      <c r="C1344" s="68"/>
      <c r="D1344" s="68"/>
      <c r="E1344" s="68"/>
      <c r="F1344" s="68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</row>
    <row r="1345" spans="1:20" x14ac:dyDescent="0.25">
      <c r="A1345" s="68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</row>
    <row r="1346" spans="1:20" x14ac:dyDescent="0.25">
      <c r="A1346" s="68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</row>
    <row r="1347" spans="1:20" x14ac:dyDescent="0.25">
      <c r="A1347" s="68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</row>
    <row r="1348" spans="1:20" x14ac:dyDescent="0.25">
      <c r="A1348" s="68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</row>
    <row r="1349" spans="1:20" x14ac:dyDescent="0.25">
      <c r="A1349" s="68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</row>
    <row r="1350" spans="1:20" x14ac:dyDescent="0.25">
      <c r="A1350" s="68"/>
      <c r="B1350" s="68"/>
      <c r="C1350" s="68"/>
      <c r="D1350" s="68"/>
      <c r="E1350" s="68"/>
      <c r="F1350" s="68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</row>
    <row r="1351" spans="1:20" x14ac:dyDescent="0.25">
      <c r="A1351" s="68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</row>
    <row r="1352" spans="1:20" x14ac:dyDescent="0.25">
      <c r="A1352" s="68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</row>
    <row r="1353" spans="1:20" x14ac:dyDescent="0.25">
      <c r="A1353" s="68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</row>
    <row r="1354" spans="1:20" x14ac:dyDescent="0.25">
      <c r="A1354" s="68"/>
      <c r="B1354" s="68"/>
      <c r="C1354" s="68"/>
      <c r="D1354" s="68"/>
      <c r="E1354" s="68"/>
      <c r="F1354" s="68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</row>
    <row r="1355" spans="1:20" x14ac:dyDescent="0.25">
      <c r="A1355" s="68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</row>
    <row r="1356" spans="1:20" x14ac:dyDescent="0.25">
      <c r="A1356" s="68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</row>
    <row r="1357" spans="1:20" x14ac:dyDescent="0.25">
      <c r="A1357" s="68"/>
      <c r="B1357" s="68"/>
      <c r="C1357" s="68"/>
      <c r="D1357" s="68"/>
      <c r="E1357" s="68"/>
      <c r="F1357" s="68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</row>
    <row r="1358" spans="1:20" x14ac:dyDescent="0.25">
      <c r="A1358" s="68"/>
      <c r="B1358" s="68"/>
      <c r="C1358" s="68"/>
      <c r="D1358" s="68"/>
      <c r="E1358" s="68"/>
      <c r="F1358" s="68"/>
      <c r="G1358" s="68"/>
      <c r="H1358" s="68"/>
      <c r="I1358" s="68"/>
      <c r="J1358" s="68"/>
      <c r="K1358" s="68"/>
      <c r="L1358" s="68"/>
      <c r="M1358" s="68"/>
      <c r="N1358" s="68"/>
      <c r="O1358" s="68"/>
      <c r="P1358" s="68"/>
      <c r="Q1358" s="68"/>
      <c r="R1358" s="68"/>
      <c r="S1358" s="68"/>
      <c r="T1358" s="68"/>
    </row>
    <row r="1359" spans="1:20" x14ac:dyDescent="0.25">
      <c r="A1359" s="68"/>
      <c r="B1359" s="68"/>
      <c r="C1359" s="68"/>
      <c r="D1359" s="68"/>
      <c r="E1359" s="68"/>
      <c r="F1359" s="68"/>
      <c r="G1359" s="68"/>
      <c r="H1359" s="68"/>
      <c r="I1359" s="68"/>
      <c r="J1359" s="68"/>
      <c r="K1359" s="68"/>
      <c r="L1359" s="68"/>
      <c r="M1359" s="68"/>
      <c r="N1359" s="68"/>
      <c r="O1359" s="68"/>
      <c r="P1359" s="68"/>
      <c r="Q1359" s="68"/>
      <c r="R1359" s="68"/>
      <c r="S1359" s="68"/>
      <c r="T1359" s="68"/>
    </row>
    <row r="1360" spans="1:20" x14ac:dyDescent="0.25">
      <c r="A1360" s="68"/>
      <c r="B1360" s="68"/>
      <c r="C1360" s="68"/>
      <c r="D1360" s="68"/>
      <c r="E1360" s="68"/>
      <c r="F1360" s="68"/>
      <c r="G1360" s="68"/>
      <c r="H1360" s="68"/>
      <c r="I1360" s="68"/>
      <c r="J1360" s="68"/>
      <c r="K1360" s="68"/>
      <c r="L1360" s="68"/>
      <c r="M1360" s="68"/>
      <c r="N1360" s="68"/>
      <c r="O1360" s="68"/>
      <c r="P1360" s="68"/>
      <c r="Q1360" s="68"/>
      <c r="R1360" s="68"/>
      <c r="S1360" s="68"/>
      <c r="T1360" s="68"/>
    </row>
    <row r="1361" spans="1:20" x14ac:dyDescent="0.25">
      <c r="A1361" s="68"/>
      <c r="B1361" s="68"/>
      <c r="C1361" s="68"/>
      <c r="D1361" s="68"/>
      <c r="E1361" s="68"/>
      <c r="F1361" s="68"/>
      <c r="G1361" s="68"/>
      <c r="H1361" s="68"/>
      <c r="I1361" s="68"/>
      <c r="J1361" s="68"/>
      <c r="K1361" s="68"/>
      <c r="L1361" s="68"/>
      <c r="M1361" s="68"/>
      <c r="N1361" s="68"/>
      <c r="O1361" s="68"/>
      <c r="P1361" s="68"/>
      <c r="Q1361" s="68"/>
      <c r="R1361" s="68"/>
      <c r="S1361" s="68"/>
      <c r="T1361" s="68"/>
    </row>
    <row r="1362" spans="1:20" x14ac:dyDescent="0.25">
      <c r="A1362" s="68"/>
      <c r="B1362" s="68"/>
      <c r="C1362" s="68"/>
      <c r="D1362" s="68"/>
      <c r="E1362" s="68"/>
      <c r="F1362" s="68"/>
      <c r="G1362" s="68"/>
      <c r="H1362" s="68"/>
      <c r="I1362" s="68"/>
      <c r="J1362" s="68"/>
      <c r="K1362" s="68"/>
      <c r="L1362" s="68"/>
      <c r="M1362" s="68"/>
      <c r="N1362" s="68"/>
      <c r="O1362" s="68"/>
      <c r="P1362" s="68"/>
      <c r="Q1362" s="68"/>
      <c r="R1362" s="68"/>
      <c r="S1362" s="68"/>
      <c r="T1362" s="68"/>
    </row>
    <row r="1363" spans="1:20" x14ac:dyDescent="0.25">
      <c r="A1363" s="68"/>
      <c r="B1363" s="68"/>
      <c r="C1363" s="68"/>
      <c r="D1363" s="68"/>
      <c r="E1363" s="68"/>
      <c r="F1363" s="68"/>
      <c r="G1363" s="68"/>
      <c r="H1363" s="68"/>
      <c r="I1363" s="68"/>
      <c r="J1363" s="68"/>
      <c r="K1363" s="68"/>
      <c r="L1363" s="68"/>
      <c r="M1363" s="68"/>
      <c r="N1363" s="68"/>
      <c r="O1363" s="68"/>
      <c r="P1363" s="68"/>
      <c r="Q1363" s="68"/>
      <c r="R1363" s="68"/>
      <c r="S1363" s="68"/>
      <c r="T1363" s="68"/>
    </row>
    <row r="1364" spans="1:20" x14ac:dyDescent="0.25">
      <c r="A1364" s="68"/>
      <c r="B1364" s="68"/>
      <c r="C1364" s="68"/>
      <c r="D1364" s="68"/>
      <c r="E1364" s="68"/>
      <c r="F1364" s="68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</row>
    <row r="1365" spans="1:20" x14ac:dyDescent="0.25">
      <c r="A1365" s="68"/>
      <c r="B1365" s="68"/>
      <c r="C1365" s="68"/>
      <c r="D1365" s="68"/>
      <c r="E1365" s="68"/>
      <c r="F1365" s="68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</row>
    <row r="1366" spans="1:20" x14ac:dyDescent="0.25">
      <c r="A1366" s="68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</row>
    <row r="1367" spans="1:20" x14ac:dyDescent="0.25">
      <c r="A1367" s="68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</row>
    <row r="1368" spans="1:20" x14ac:dyDescent="0.25">
      <c r="A1368" s="68"/>
      <c r="B1368" s="68"/>
      <c r="C1368" s="68"/>
      <c r="D1368" s="68"/>
      <c r="E1368" s="68"/>
      <c r="F1368" s="68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</row>
    <row r="1369" spans="1:20" x14ac:dyDescent="0.25">
      <c r="A1369" s="68"/>
      <c r="B1369" s="68"/>
      <c r="C1369" s="68"/>
      <c r="D1369" s="68"/>
      <c r="E1369" s="68"/>
      <c r="F1369" s="68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</row>
    <row r="1370" spans="1:20" x14ac:dyDescent="0.25">
      <c r="A1370" s="68"/>
      <c r="B1370" s="68"/>
      <c r="C1370" s="68"/>
      <c r="D1370" s="68"/>
      <c r="E1370" s="68"/>
      <c r="F1370" s="68"/>
      <c r="G1370" s="68"/>
      <c r="H1370" s="68"/>
      <c r="I1370" s="68"/>
      <c r="J1370" s="68"/>
      <c r="K1370" s="68"/>
      <c r="L1370" s="68"/>
      <c r="M1370" s="68"/>
      <c r="N1370" s="68"/>
      <c r="O1370" s="68"/>
      <c r="P1370" s="68"/>
      <c r="Q1370" s="68"/>
      <c r="R1370" s="68"/>
      <c r="S1370" s="68"/>
      <c r="T1370" s="68"/>
    </row>
    <row r="1371" spans="1:20" x14ac:dyDescent="0.25">
      <c r="A1371" s="68"/>
      <c r="B1371" s="68"/>
      <c r="C1371" s="68"/>
      <c r="D1371" s="68"/>
      <c r="E1371" s="68"/>
      <c r="F1371" s="68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</row>
    <row r="1372" spans="1:20" x14ac:dyDescent="0.25">
      <c r="A1372" s="68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</row>
    <row r="1373" spans="1:20" x14ac:dyDescent="0.25">
      <c r="A1373" s="68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</row>
    <row r="1374" spans="1:20" x14ac:dyDescent="0.25">
      <c r="A1374" s="68"/>
      <c r="B1374" s="68"/>
      <c r="C1374" s="68"/>
      <c r="D1374" s="68"/>
      <c r="E1374" s="68"/>
      <c r="F1374" s="68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</row>
    <row r="1375" spans="1:20" x14ac:dyDescent="0.25">
      <c r="A1375" s="68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</row>
    <row r="1376" spans="1:20" x14ac:dyDescent="0.25">
      <c r="A1376" s="68"/>
      <c r="B1376" s="68"/>
      <c r="C1376" s="68"/>
      <c r="D1376" s="68"/>
      <c r="E1376" s="68"/>
      <c r="F1376" s="68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</row>
    <row r="1377" spans="1:20" x14ac:dyDescent="0.25">
      <c r="A1377" s="68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</row>
    <row r="1378" spans="1:20" x14ac:dyDescent="0.25">
      <c r="A1378" s="68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</row>
  </sheetData>
  <mergeCells count="1">
    <mergeCell ref="A2:B2"/>
  </mergeCells>
  <pageMargins left="0.7" right="0.7" top="0.78740157499999996" bottom="0.78740157499999996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BC117"/>
  <sheetViews>
    <sheetView zoomScale="90" zoomScaleNormal="90" workbookViewId="0"/>
  </sheetViews>
  <sheetFormatPr baseColWidth="10" defaultRowHeight="13.2" x14ac:dyDescent="0.25"/>
  <cols>
    <col min="1" max="1" width="35.77734375" customWidth="1"/>
    <col min="2" max="2" width="18" bestFit="1" customWidth="1"/>
    <col min="3" max="5" width="15.44140625" customWidth="1"/>
    <col min="6" max="17" width="16.77734375" bestFit="1" customWidth="1"/>
    <col min="18" max="51" width="13.77734375" hidden="1" customWidth="1"/>
    <col min="52" max="52" width="18" bestFit="1" customWidth="1"/>
    <col min="53" max="53" width="15.77734375" customWidth="1"/>
    <col min="55" max="55" width="15.21875" bestFit="1" customWidth="1"/>
  </cols>
  <sheetData>
    <row r="1" spans="1:55" s="4" customFormat="1" ht="15.6" x14ac:dyDescent="0.3">
      <c r="A1" s="7" t="s">
        <v>51</v>
      </c>
      <c r="B1" s="6"/>
      <c r="C1" s="6"/>
      <c r="D1" s="6"/>
      <c r="E1" s="7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5" ht="15" customHeight="1" thickBo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5" ht="17.25" customHeight="1" thickBot="1" x14ac:dyDescent="0.35">
      <c r="A3" s="63" t="s">
        <v>121</v>
      </c>
      <c r="B3" s="64">
        <f>Parameter!B6</f>
        <v>2025</v>
      </c>
      <c r="C3" s="64">
        <f>Parameter!C6</f>
        <v>2026</v>
      </c>
      <c r="D3" s="64">
        <f>Parameter!D6</f>
        <v>2027</v>
      </c>
      <c r="E3" s="64">
        <f>Parameter!E6</f>
        <v>2028</v>
      </c>
      <c r="F3" s="64">
        <f>Parameter!F6</f>
        <v>2029</v>
      </c>
      <c r="G3" s="64">
        <f>Parameter!G6</f>
        <v>2030</v>
      </c>
      <c r="H3" s="64">
        <f>Parameter!H6</f>
        <v>2031</v>
      </c>
      <c r="I3" s="64">
        <f>Parameter!I6</f>
        <v>2032</v>
      </c>
      <c r="J3" s="64">
        <f>Parameter!J6</f>
        <v>2033</v>
      </c>
      <c r="K3" s="64">
        <f>Parameter!K6</f>
        <v>2034</v>
      </c>
      <c r="L3" s="64">
        <f>Parameter!L6</f>
        <v>2035</v>
      </c>
      <c r="M3" s="64">
        <f>Parameter!M6</f>
        <v>2036</v>
      </c>
      <c r="N3" s="64">
        <f>Parameter!N6</f>
        <v>2037</v>
      </c>
      <c r="O3" s="64">
        <f>Parameter!O6</f>
        <v>2038</v>
      </c>
      <c r="P3" s="64">
        <f>Parameter!P6</f>
        <v>2039</v>
      </c>
      <c r="Q3" s="64">
        <f>Parameter!Q6</f>
        <v>2040</v>
      </c>
      <c r="R3" s="64" t="str">
        <f>Parameter!R6</f>
        <v/>
      </c>
      <c r="S3" s="64" t="str">
        <f>Parameter!S6</f>
        <v/>
      </c>
      <c r="T3" s="64" t="str">
        <f>Parameter!T6</f>
        <v/>
      </c>
      <c r="U3" s="64" t="str">
        <f>Parameter!U6</f>
        <v/>
      </c>
      <c r="V3" s="64" t="str">
        <f>Parameter!V6</f>
        <v/>
      </c>
      <c r="W3" s="64" t="str">
        <f>Parameter!W6</f>
        <v/>
      </c>
      <c r="X3" s="64" t="str">
        <f>Parameter!X6</f>
        <v/>
      </c>
      <c r="Y3" s="64" t="str">
        <f>Parameter!Y6</f>
        <v/>
      </c>
      <c r="Z3" s="64" t="str">
        <f>Parameter!Z6</f>
        <v/>
      </c>
      <c r="AA3" s="64" t="str">
        <f>Parameter!AA6</f>
        <v/>
      </c>
      <c r="AB3" s="64" t="str">
        <f>Parameter!AB6</f>
        <v/>
      </c>
      <c r="AC3" s="64" t="str">
        <f>Parameter!AC6</f>
        <v/>
      </c>
      <c r="AD3" s="64" t="str">
        <f>Parameter!AD6</f>
        <v/>
      </c>
      <c r="AE3" s="64" t="str">
        <f>Parameter!AE6</f>
        <v/>
      </c>
      <c r="AF3" s="64" t="str">
        <f>Parameter!AF6</f>
        <v/>
      </c>
      <c r="AG3" s="64" t="str">
        <f>Parameter!AG6</f>
        <v/>
      </c>
      <c r="AH3" s="64" t="str">
        <f>Parameter!AH6</f>
        <v/>
      </c>
      <c r="AI3" s="64" t="str">
        <f>Parameter!AI6</f>
        <v/>
      </c>
      <c r="AJ3" s="64" t="str">
        <f>Parameter!AJ6</f>
        <v/>
      </c>
      <c r="AK3" s="64" t="str">
        <f>Parameter!AK6</f>
        <v/>
      </c>
      <c r="AL3" s="64" t="str">
        <f>Parameter!AL6</f>
        <v/>
      </c>
      <c r="AM3" s="64" t="str">
        <f>Parameter!AM6</f>
        <v/>
      </c>
      <c r="AN3" s="64" t="str">
        <f>Parameter!AN6</f>
        <v/>
      </c>
      <c r="AO3" s="64" t="str">
        <f>Parameter!AO6</f>
        <v/>
      </c>
      <c r="AP3" s="64" t="str">
        <f>Parameter!AP6</f>
        <v/>
      </c>
      <c r="AQ3" s="64" t="str">
        <f>Parameter!AQ6</f>
        <v/>
      </c>
      <c r="AR3" s="64" t="str">
        <f>Parameter!AR6</f>
        <v/>
      </c>
      <c r="AS3" s="64" t="str">
        <f>Parameter!AS6</f>
        <v/>
      </c>
      <c r="AT3" s="64" t="str">
        <f>Parameter!AT6</f>
        <v/>
      </c>
      <c r="AU3" s="64" t="str">
        <f>Parameter!AU6</f>
        <v/>
      </c>
      <c r="AV3" s="64" t="str">
        <f>Parameter!AV6</f>
        <v/>
      </c>
      <c r="AW3" s="64" t="str">
        <f>Parameter!AW6</f>
        <v/>
      </c>
      <c r="AX3" s="64" t="str">
        <f>Parameter!AX6</f>
        <v/>
      </c>
      <c r="AY3" s="64" t="str">
        <f>Parameter!AY6</f>
        <v/>
      </c>
      <c r="AZ3" s="1"/>
    </row>
    <row r="4" spans="1:55" s="4" customFormat="1" ht="16.8" thickTop="1" thickBot="1" x14ac:dyDescent="0.35">
      <c r="A4" s="63" t="s">
        <v>0</v>
      </c>
      <c r="B4" s="64">
        <f>IF(Parameter!B2="","",Parameter!$B$2-Parameter!$E$1)</f>
        <v>0</v>
      </c>
      <c r="C4" s="64">
        <f>IF(B4="","",B4+1)</f>
        <v>1</v>
      </c>
      <c r="D4" s="64">
        <f t="shared" ref="D4:AY4" si="0">IF(C4="","",C4+1)</f>
        <v>2</v>
      </c>
      <c r="E4" s="64">
        <f t="shared" si="0"/>
        <v>3</v>
      </c>
      <c r="F4" s="64">
        <f t="shared" si="0"/>
        <v>4</v>
      </c>
      <c r="G4" s="64">
        <f t="shared" si="0"/>
        <v>5</v>
      </c>
      <c r="H4" s="64">
        <f t="shared" si="0"/>
        <v>6</v>
      </c>
      <c r="I4" s="64">
        <f t="shared" si="0"/>
        <v>7</v>
      </c>
      <c r="J4" s="64">
        <f t="shared" si="0"/>
        <v>8</v>
      </c>
      <c r="K4" s="64">
        <f t="shared" si="0"/>
        <v>9</v>
      </c>
      <c r="L4" s="64">
        <f t="shared" si="0"/>
        <v>10</v>
      </c>
      <c r="M4" s="64">
        <f t="shared" si="0"/>
        <v>11</v>
      </c>
      <c r="N4" s="64">
        <f t="shared" si="0"/>
        <v>12</v>
      </c>
      <c r="O4" s="64">
        <f t="shared" si="0"/>
        <v>13</v>
      </c>
      <c r="P4" s="64">
        <f t="shared" si="0"/>
        <v>14</v>
      </c>
      <c r="Q4" s="64">
        <f t="shared" si="0"/>
        <v>15</v>
      </c>
      <c r="R4" s="64">
        <f t="shared" si="0"/>
        <v>16</v>
      </c>
      <c r="S4" s="64">
        <f t="shared" si="0"/>
        <v>17</v>
      </c>
      <c r="T4" s="64">
        <f t="shared" si="0"/>
        <v>18</v>
      </c>
      <c r="U4" s="64">
        <f t="shared" si="0"/>
        <v>19</v>
      </c>
      <c r="V4" s="64">
        <f t="shared" si="0"/>
        <v>20</v>
      </c>
      <c r="W4" s="64">
        <f t="shared" si="0"/>
        <v>21</v>
      </c>
      <c r="X4" s="64">
        <f t="shared" si="0"/>
        <v>22</v>
      </c>
      <c r="Y4" s="64">
        <f t="shared" si="0"/>
        <v>23</v>
      </c>
      <c r="Z4" s="64">
        <f t="shared" si="0"/>
        <v>24</v>
      </c>
      <c r="AA4" s="64">
        <f t="shared" si="0"/>
        <v>25</v>
      </c>
      <c r="AB4" s="64">
        <f t="shared" si="0"/>
        <v>26</v>
      </c>
      <c r="AC4" s="64">
        <f t="shared" si="0"/>
        <v>27</v>
      </c>
      <c r="AD4" s="64">
        <f t="shared" si="0"/>
        <v>28</v>
      </c>
      <c r="AE4" s="64">
        <f t="shared" si="0"/>
        <v>29</v>
      </c>
      <c r="AF4" s="64">
        <f t="shared" si="0"/>
        <v>30</v>
      </c>
      <c r="AG4" s="64">
        <f t="shared" si="0"/>
        <v>31</v>
      </c>
      <c r="AH4" s="64">
        <f t="shared" si="0"/>
        <v>32</v>
      </c>
      <c r="AI4" s="64">
        <f t="shared" si="0"/>
        <v>33</v>
      </c>
      <c r="AJ4" s="64">
        <f t="shared" si="0"/>
        <v>34</v>
      </c>
      <c r="AK4" s="64">
        <f t="shared" si="0"/>
        <v>35</v>
      </c>
      <c r="AL4" s="64">
        <f t="shared" si="0"/>
        <v>36</v>
      </c>
      <c r="AM4" s="64">
        <f t="shared" si="0"/>
        <v>37</v>
      </c>
      <c r="AN4" s="64">
        <f t="shared" si="0"/>
        <v>38</v>
      </c>
      <c r="AO4" s="64">
        <f t="shared" si="0"/>
        <v>39</v>
      </c>
      <c r="AP4" s="64">
        <f t="shared" si="0"/>
        <v>40</v>
      </c>
      <c r="AQ4" s="64">
        <f t="shared" si="0"/>
        <v>41</v>
      </c>
      <c r="AR4" s="64">
        <f t="shared" si="0"/>
        <v>42</v>
      </c>
      <c r="AS4" s="64">
        <f t="shared" si="0"/>
        <v>43</v>
      </c>
      <c r="AT4" s="64">
        <f t="shared" si="0"/>
        <v>44</v>
      </c>
      <c r="AU4" s="64">
        <f t="shared" si="0"/>
        <v>45</v>
      </c>
      <c r="AV4" s="64">
        <f t="shared" si="0"/>
        <v>46</v>
      </c>
      <c r="AW4" s="64">
        <f t="shared" si="0"/>
        <v>47</v>
      </c>
      <c r="AX4" s="64">
        <f t="shared" si="0"/>
        <v>48</v>
      </c>
      <c r="AY4" s="64">
        <f t="shared" si="0"/>
        <v>49</v>
      </c>
      <c r="AZ4" s="3"/>
    </row>
    <row r="5" spans="1:55" s="4" customFormat="1" ht="16.8" thickTop="1" thickBot="1" x14ac:dyDescent="0.35">
      <c r="A5" s="65" t="s">
        <v>4</v>
      </c>
      <c r="B5" s="66">
        <f>IF(B4="","",(1+Parameter!$B$4)^-B4)</f>
        <v>1</v>
      </c>
      <c r="C5" s="66">
        <f>IF(C4="","",(1+Parameter!$B$4)^-C4)</f>
        <v>0.98911968348170143</v>
      </c>
      <c r="D5" s="66">
        <f>IF(D4="","",(1+Parameter!$B$4)^-D4)</f>
        <v>0.97835774825094113</v>
      </c>
      <c r="E5" s="66">
        <f>IF(E4="","",(1+Parameter!$B$4)^-E4)</f>
        <v>0.96771290628184092</v>
      </c>
      <c r="F5" s="66">
        <f>IF(F4="","",(1+Parameter!$B$4)^-F4)</f>
        <v>0.95718388356265172</v>
      </c>
      <c r="G5" s="66">
        <f>IF(G4="","",(1+Parameter!$B$4)^-G4)</f>
        <v>0.9467694199432759</v>
      </c>
      <c r="H5" s="66">
        <f>IF(H4="","",(1+Parameter!$B$4)^-H4)</f>
        <v>0.93646826898444691</v>
      </c>
      <c r="I5" s="66">
        <f>IF(I4="","",(1+Parameter!$B$4)^-I4)</f>
        <v>0.92627919780855283</v>
      </c>
      <c r="J5" s="66">
        <f>IF(J4="","",(1+Parameter!$B$4)^-J4)</f>
        <v>0.91620098695208008</v>
      </c>
      <c r="K5" s="66">
        <f>IF(K4="","",(1+Parameter!$B$4)^-K4)</f>
        <v>0.90623243021966382</v>
      </c>
      <c r="L5" s="66">
        <f>IF(L4="","",(1+Parameter!$B$4)^-L4)</f>
        <v>0.89637233453972698</v>
      </c>
      <c r="M5" s="66">
        <f>IF(M4="","",(1+Parameter!$B$4)^-M4)</f>
        <v>0.88661951982168841</v>
      </c>
      <c r="N5" s="66">
        <f>IF(N4="","",(1+Parameter!$B$4)^-N4)</f>
        <v>0.87697281881472633</v>
      </c>
      <c r="O5" s="66">
        <f>IF(O4="","",(1+Parameter!$B$4)^-O4)</f>
        <v>0.86743107696807775</v>
      </c>
      <c r="P5" s="66">
        <f>IF(P4="","",(1+Parameter!$B$4)^-P4)</f>
        <v>0.85799315229285633</v>
      </c>
      <c r="Q5" s="66">
        <f>IF(Q4="","",(1+Parameter!$B$4)^-Q4)</f>
        <v>0.84865791522537726</v>
      </c>
      <c r="R5" s="66">
        <f>IF(R4="","",(1+Parameter!$B$4)^-R4)</f>
        <v>0.83942424849196573</v>
      </c>
      <c r="S5" s="66">
        <f>IF(S4="","",(1+Parameter!$B$4)^-S4)</f>
        <v>0.83029104697523815</v>
      </c>
      <c r="T5" s="66">
        <f>IF(T4="","",(1+Parameter!$B$4)^-T4)</f>
        <v>0.82125721758183801</v>
      </c>
      <c r="U5" s="66">
        <f>IF(U4="","",(1+Parameter!$B$4)^-U4)</f>
        <v>0.81232167911161024</v>
      </c>
      <c r="V5" s="66">
        <f>IF(V4="","",(1+Parameter!$B$4)^-V4)</f>
        <v>0.80348336212820015</v>
      </c>
      <c r="W5" s="66">
        <f>IF(W4="","",(1+Parameter!$B$4)^-W4)</f>
        <v>0.7947412088310587</v>
      </c>
      <c r="X5" s="66">
        <f>IF(X4="","",(1+Parameter!$B$4)^-X4)</f>
        <v>0.78609417292884143</v>
      </c>
      <c r="Y5" s="66">
        <f>IF(Y4="","",(1+Parameter!$B$4)^-Y4)</f>
        <v>0.77754121951418542</v>
      </c>
      <c r="Z5" s="66">
        <f>IF(Z4="","",(1+Parameter!$B$4)^-Z4)</f>
        <v>0.76908132493984704</v>
      </c>
      <c r="AA5" s="66">
        <f>IF(AA4="","",(1+Parameter!$B$4)^-AA4)</f>
        <v>0.76071347669618905</v>
      </c>
      <c r="AB5" s="66">
        <f>IF(AB4="","",(1+Parameter!$B$4)^-AB4)</f>
        <v>0.75243667328999919</v>
      </c>
      <c r="AC5" s="66">
        <f>IF(AC4="","",(1+Parameter!$B$4)^-AC4)</f>
        <v>0.74424992412462831</v>
      </c>
      <c r="AD5" s="66">
        <f>IF(AD4="","",(1+Parameter!$B$4)^-AD4)</f>
        <v>0.73615224938143242</v>
      </c>
      <c r="AE5" s="66">
        <f>IF(AE4="","",(1+Parameter!$B$4)^-AE4)</f>
        <v>0.72814267990250514</v>
      </c>
      <c r="AF5" s="66">
        <f>IF(AF4="","",(1+Parameter!$B$4)^-AF4)</f>
        <v>0.72022025707468362</v>
      </c>
      <c r="AG5" s="66">
        <f>IF(AG4="","",(1+Parameter!$B$4)^-AG4)</f>
        <v>0.71238403271482065</v>
      </c>
      <c r="AH5" s="66">
        <f>IF(AH4="","",(1+Parameter!$B$4)^-AH4)</f>
        <v>0.7046330689563014</v>
      </c>
      <c r="AI5" s="66">
        <f>IF(AI4="","",(1+Parameter!$B$4)^-AI4)</f>
        <v>0.6969664381367966</v>
      </c>
      <c r="AJ5" s="66">
        <f>IF(AJ4="","",(1+Parameter!$B$4)^-AJ4)</f>
        <v>0.68938322268723706</v>
      </c>
      <c r="AK5" s="66">
        <f>IF(AK4="","",(1+Parameter!$B$4)^-AK4)</f>
        <v>0.68188251502199515</v>
      </c>
      <c r="AL5" s="66">
        <f>IF(AL4="","",(1+Parameter!$B$4)^-AL4)</f>
        <v>0.67446341743026239</v>
      </c>
      <c r="AM5" s="66">
        <f>IF(AM4="","",(1+Parameter!$B$4)^-AM4)</f>
        <v>0.66712504196860778</v>
      </c>
      <c r="AN5" s="66">
        <f>IF(AN4="","",(1+Parameter!$B$4)^-AN4)</f>
        <v>0.65986651035470589</v>
      </c>
      <c r="AO5" s="66">
        <f>IF(AO4="","",(1+Parameter!$B$4)^-AO4)</f>
        <v>0.65268695386222153</v>
      </c>
      <c r="AP5" s="66">
        <f>IF(AP4="","",(1+Parameter!$B$4)^-AP4)</f>
        <v>0.64558551321683644</v>
      </c>
      <c r="AQ5" s="66">
        <f>IF(AQ4="","",(1+Parameter!$B$4)^-AQ4)</f>
        <v>0.6385613384934089</v>
      </c>
      <c r="AR5" s="66">
        <f>IF(AR4="","",(1+Parameter!$B$4)^-AR4)</f>
        <v>0.63161358901425224</v>
      </c>
      <c r="AS5" s="66">
        <f>IF(AS4="","",(1+Parameter!$B$4)^-AS4)</f>
        <v>0.62474143324851861</v>
      </c>
      <c r="AT5" s="66">
        <f>IF(AT4="","",(1+Parameter!$B$4)^-AT4)</f>
        <v>0.61794404871267905</v>
      </c>
      <c r="AU5" s="66">
        <f>IF(AU4="","",(1+Parameter!$B$4)^-AU4)</f>
        <v>0.61122062187208626</v>
      </c>
      <c r="AV5" s="66">
        <f>IF(AV4="","",(1+Parameter!$B$4)^-AV4)</f>
        <v>0.60457034804360654</v>
      </c>
      <c r="AW5" s="66">
        <f>IF(AW4="","",(1+Parameter!$B$4)^-AW4)</f>
        <v>0.59799243129931423</v>
      </c>
      <c r="AX5" s="66">
        <f>IF(AX4="","",(1+Parameter!$B$4)^-AX4)</f>
        <v>0.59148608437123074</v>
      </c>
      <c r="AY5" s="66">
        <f>IF(AY4="","",(1+Parameter!$B$4)^-AY4)</f>
        <v>0.5850505285571026</v>
      </c>
      <c r="AZ5" s="3"/>
    </row>
    <row r="6" spans="1:55" s="4" customFormat="1" ht="15" customHeight="1" thickBot="1" x14ac:dyDescent="0.3">
      <c r="A6" s="5"/>
    </row>
    <row r="7" spans="1:55" s="4" customFormat="1" ht="16.2" thickBot="1" x14ac:dyDescent="0.35">
      <c r="A7" s="54" t="s">
        <v>43</v>
      </c>
      <c r="B7" s="108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74" t="s">
        <v>1</v>
      </c>
    </row>
    <row r="8" spans="1:55" s="4" customFormat="1" ht="16.2" thickTop="1" x14ac:dyDescent="0.25">
      <c r="A8" s="55" t="s">
        <v>2</v>
      </c>
      <c r="B8" s="11" t="str">
        <f>IF(AND('Option 1'!E63=0,'Option 1'!E92=0,'Option 1'!E104=0),"",'Option 1'!E63+'Option 1'!E92+'Option 1'!E104)</f>
        <v/>
      </c>
      <c r="C8" s="11" t="str">
        <f>IF(AND('Option 1'!F63=0,'Option 1'!F92=0,'Option 1'!F104=0),"",'Option 1'!F63+'Option 1'!F92+'Option 1'!F104)</f>
        <v/>
      </c>
      <c r="D8" s="11" t="str">
        <f>IF(AND('Option 1'!G63=0,'Option 1'!G92=0,'Option 1'!G104=0),"",'Option 1'!G63+'Option 1'!G92+'Option 1'!G104)</f>
        <v/>
      </c>
      <c r="E8" s="11" t="str">
        <f>IF(AND('Option 1'!H63=0,'Option 1'!H92=0,'Option 1'!H104=0),"",'Option 1'!H63+'Option 1'!H92+'Option 1'!H104)</f>
        <v/>
      </c>
      <c r="F8" s="11" t="str">
        <f>IF(AND('Option 1'!I63=0,'Option 1'!I92=0,'Option 1'!I104=0),"",'Option 1'!I63+'Option 1'!I92+'Option 1'!I104)</f>
        <v/>
      </c>
      <c r="G8" s="11" t="str">
        <f>IF(AND('Option 1'!J63=0,'Option 1'!J92=0,'Option 1'!J104=0),"",'Option 1'!J63+'Option 1'!J92+'Option 1'!J104)</f>
        <v/>
      </c>
      <c r="H8" s="11" t="str">
        <f>IF(AND('Option 1'!K63=0,'Option 1'!K92=0,'Option 1'!K104=0),"",'Option 1'!K63+'Option 1'!K92+'Option 1'!K104)</f>
        <v/>
      </c>
      <c r="I8" s="11" t="str">
        <f>IF(AND('Option 1'!L63=0,'Option 1'!L92=0,'Option 1'!L104=0),"",'Option 1'!L63+'Option 1'!L92+'Option 1'!L104)</f>
        <v/>
      </c>
      <c r="J8" s="11" t="str">
        <f>IF(AND('Option 1'!M63=0,'Option 1'!M92=0,'Option 1'!M104=0),"",'Option 1'!M63+'Option 1'!M92+'Option 1'!M104)</f>
        <v/>
      </c>
      <c r="K8" s="11" t="str">
        <f>IF(AND('Option 1'!N63=0,'Option 1'!N92=0,'Option 1'!N104=0),"",'Option 1'!N63+'Option 1'!N92+'Option 1'!N104)</f>
        <v/>
      </c>
      <c r="L8" s="11" t="str">
        <f>IF(AND('Option 1'!O63=0,'Option 1'!O92=0,'Option 1'!O104=0),"",'Option 1'!O63+'Option 1'!O92+'Option 1'!O104)</f>
        <v/>
      </c>
      <c r="M8" s="11" t="str">
        <f>IF(AND('Option 1'!P63=0,'Option 1'!P92=0,'Option 1'!P104=0),"",'Option 1'!P63+'Option 1'!P92+'Option 1'!P104)</f>
        <v/>
      </c>
      <c r="N8" s="11" t="str">
        <f>IF(AND('Option 1'!Q63=0,'Option 1'!Q92=0,'Option 1'!Q104=0),"",'Option 1'!Q63+'Option 1'!Q92+'Option 1'!Q104)</f>
        <v/>
      </c>
      <c r="O8" s="11" t="str">
        <f>IF(AND('Option 1'!R63=0,'Option 1'!R92=0,'Option 1'!R104=0),"",'Option 1'!R63+'Option 1'!R92+'Option 1'!R104)</f>
        <v/>
      </c>
      <c r="P8" s="11" t="str">
        <f>IF(AND('Option 1'!S63=0,'Option 1'!S92=0,'Option 1'!S104=0),"",'Option 1'!S63+'Option 1'!S92+'Option 1'!S104)</f>
        <v/>
      </c>
      <c r="Q8" s="11" t="str">
        <f>IF(AND('Option 1'!T63=0,'Option 1'!T92=0,'Option 1'!T104=0),"",'Option 1'!T63+'Option 1'!T92+'Option 1'!T104)</f>
        <v/>
      </c>
      <c r="R8" s="11" t="str">
        <f>IF(AND('Option 1'!U63=0,'Option 1'!U92=0,'Option 1'!U104=0),"",'Option 1'!U63+'Option 1'!U92+'Option 1'!U104)</f>
        <v/>
      </c>
      <c r="S8" s="11" t="str">
        <f>IF(AND('Option 1'!V63=0,'Option 1'!V92=0,'Option 1'!V104=0),"",'Option 1'!V63+'Option 1'!V92+'Option 1'!V104)</f>
        <v/>
      </c>
      <c r="T8" s="11" t="str">
        <f>IF(AND('Option 1'!W63=0,'Option 1'!W92=0,'Option 1'!W104=0),"",'Option 1'!W63+'Option 1'!W92+'Option 1'!W104)</f>
        <v/>
      </c>
      <c r="U8" s="11" t="str">
        <f>IF(AND('Option 1'!X63=0,'Option 1'!X92=0,'Option 1'!X104=0),"",'Option 1'!X63+'Option 1'!X92+'Option 1'!X104)</f>
        <v/>
      </c>
      <c r="V8" s="11" t="str">
        <f>IF(AND('Option 1'!Y63=0,'Option 1'!Y92=0,'Option 1'!Y104=0),"",'Option 1'!Y63+'Option 1'!Y92+'Option 1'!Y104)</f>
        <v/>
      </c>
      <c r="W8" s="11" t="str">
        <f>IF(AND('Option 1'!Z63=0,'Option 1'!Z92=0,'Option 1'!Z104=0),"",'Option 1'!Z63+'Option 1'!Z92+'Option 1'!Z104)</f>
        <v/>
      </c>
      <c r="X8" s="11" t="str">
        <f>IF(AND('Option 1'!AA63=0,'Option 1'!AA92=0,'Option 1'!AA104=0),"",'Option 1'!AA63+'Option 1'!AA92+'Option 1'!AA104)</f>
        <v/>
      </c>
      <c r="Y8" s="11" t="str">
        <f>IF(AND('Option 1'!AB63=0,'Option 1'!AB92=0,'Option 1'!AB104=0),"",'Option 1'!AB63+'Option 1'!AB92+'Option 1'!AB104)</f>
        <v/>
      </c>
      <c r="Z8" s="11" t="str">
        <f>IF(AND('Option 1'!AC63=0,'Option 1'!AC92=0,'Option 1'!AC104=0),"",'Option 1'!AC63+'Option 1'!AC92+'Option 1'!AC104)</f>
        <v/>
      </c>
      <c r="AA8" s="11" t="str">
        <f>IF(AND('Option 1'!AD63=0,'Option 1'!AD92=0,'Option 1'!AD104=0),"",'Option 1'!AD63+'Option 1'!AD92+'Option 1'!AD104)</f>
        <v/>
      </c>
      <c r="AB8" s="11" t="str">
        <f>IF(AND('Option 1'!AE63=0,'Option 1'!AE92=0,'Option 1'!AE104=0),"",'Option 1'!AE63+'Option 1'!AE92+'Option 1'!AE104)</f>
        <v/>
      </c>
      <c r="AC8" s="11" t="str">
        <f>IF(AND('Option 1'!AF63=0,'Option 1'!AF92=0,'Option 1'!AF104=0),"",'Option 1'!AF63+'Option 1'!AF92+'Option 1'!AF104)</f>
        <v/>
      </c>
      <c r="AD8" s="11" t="str">
        <f>IF(AND('Option 1'!AG63=0,'Option 1'!AG92=0,'Option 1'!AG104=0),"",'Option 1'!AG63+'Option 1'!AG92+'Option 1'!AG104)</f>
        <v/>
      </c>
      <c r="AE8" s="11" t="str">
        <f>IF(AND('Option 1'!AH63=0,'Option 1'!AH92=0,'Option 1'!AH104=0),"",'Option 1'!AH63+'Option 1'!AH92+'Option 1'!AH104)</f>
        <v/>
      </c>
      <c r="AF8" s="11" t="str">
        <f>IF(AND('Option 1'!AI63=0,'Option 1'!AI92=0,'Option 1'!AI104=0),"",'Option 1'!AI63+'Option 1'!AI92+'Option 1'!AI104)</f>
        <v/>
      </c>
      <c r="AG8" s="11" t="str">
        <f>IF(AND('Option 1'!AJ63=0,'Option 1'!AJ92=0,'Option 1'!AJ104=0),"",'Option 1'!AJ63+'Option 1'!AJ92+'Option 1'!AJ104)</f>
        <v/>
      </c>
      <c r="AH8" s="11" t="str">
        <f>IF(AND('Option 1'!AK63=0,'Option 1'!AK92=0,'Option 1'!AK104=0),"",'Option 1'!AK63+'Option 1'!AK92+'Option 1'!AK104)</f>
        <v/>
      </c>
      <c r="AI8" s="11" t="str">
        <f>IF(AND('Option 1'!AL63=0,'Option 1'!AL92=0,'Option 1'!AL104=0),"",'Option 1'!AL63+'Option 1'!AL92+'Option 1'!AL104)</f>
        <v/>
      </c>
      <c r="AJ8" s="11" t="str">
        <f>IF(AND('Option 1'!AM63=0,'Option 1'!AM92=0,'Option 1'!AM104=0),"",'Option 1'!AM63+'Option 1'!AM92+'Option 1'!AM104)</f>
        <v/>
      </c>
      <c r="AK8" s="11" t="str">
        <f>IF(AND('Option 1'!AN63=0,'Option 1'!AN92=0,'Option 1'!AN104=0),"",'Option 1'!AN63+'Option 1'!AN92+'Option 1'!AN104)</f>
        <v/>
      </c>
      <c r="AL8" s="11" t="str">
        <f>IF(AND('Option 1'!AO63=0,'Option 1'!AO92=0,'Option 1'!AO104=0),"",'Option 1'!AO63+'Option 1'!AO92+'Option 1'!AO104)</f>
        <v/>
      </c>
      <c r="AM8" s="11" t="str">
        <f>IF(AND('Option 1'!AP63=0,'Option 1'!AP92=0,'Option 1'!AP104=0),"",'Option 1'!AP63+'Option 1'!AP92+'Option 1'!AP104)</f>
        <v/>
      </c>
      <c r="AN8" s="11" t="str">
        <f>IF(AND('Option 1'!AQ63=0,'Option 1'!AQ92=0,'Option 1'!AQ104=0),"",'Option 1'!AQ63+'Option 1'!AQ92+'Option 1'!AQ104)</f>
        <v/>
      </c>
      <c r="AO8" s="11" t="str">
        <f>IF(AND('Option 1'!AR63=0,'Option 1'!AR92=0,'Option 1'!AR104=0),"",'Option 1'!AR63+'Option 1'!AR92+'Option 1'!AR104)</f>
        <v/>
      </c>
      <c r="AP8" s="11" t="str">
        <f>IF(AND('Option 1'!AS63=0,'Option 1'!AS92=0,'Option 1'!AS104=0),"",'Option 1'!AS63+'Option 1'!AS92+'Option 1'!AS104)</f>
        <v/>
      </c>
      <c r="AQ8" s="11" t="str">
        <f>IF(AND('Option 1'!AT63=0,'Option 1'!AT92=0,'Option 1'!AT104=0),"",'Option 1'!AT63+'Option 1'!AT92+'Option 1'!AT104)</f>
        <v/>
      </c>
      <c r="AR8" s="11" t="str">
        <f>IF(AND('Option 1'!AU63=0,'Option 1'!AU92=0,'Option 1'!AU104=0),"",'Option 1'!AU63+'Option 1'!AU92+'Option 1'!AU104)</f>
        <v/>
      </c>
      <c r="AS8" s="11" t="str">
        <f>IF(AND('Option 1'!AV63=0,'Option 1'!AV92=0,'Option 1'!AV104=0),"",'Option 1'!AV63+'Option 1'!AV92+'Option 1'!AV104)</f>
        <v/>
      </c>
      <c r="AT8" s="11" t="str">
        <f>IF(AND('Option 1'!AW63=0,'Option 1'!AW92=0,'Option 1'!AW104=0),"",'Option 1'!AW63+'Option 1'!AW92+'Option 1'!AW104)</f>
        <v/>
      </c>
      <c r="AU8" s="11" t="str">
        <f>IF(AND('Option 1'!AX63=0,'Option 1'!AX92=0,'Option 1'!AX104=0),"",'Option 1'!AX63+'Option 1'!AX92+'Option 1'!AX104)</f>
        <v/>
      </c>
      <c r="AV8" s="11" t="str">
        <f>IF(AND('Option 1'!AY63=0,'Option 1'!AY92=0,'Option 1'!AY104=0),"",'Option 1'!AY63+'Option 1'!AY92+'Option 1'!AY104)</f>
        <v/>
      </c>
      <c r="AW8" s="11" t="str">
        <f>IF(AND('Option 1'!AZ63=0,'Option 1'!AZ92=0,'Option 1'!AZ104=0),"",'Option 1'!AZ63+'Option 1'!AZ92+'Option 1'!AZ104)</f>
        <v/>
      </c>
      <c r="AX8" s="11" t="str">
        <f>IF(AND('Option 1'!BA63=0,'Option 1'!BA92=0,'Option 1'!BA104=0),"",'Option 1'!BA63+'Option 1'!BA92+'Option 1'!BA104)</f>
        <v/>
      </c>
      <c r="AY8" s="11" t="str">
        <f>IF(AND('Option 1'!BB63=0,'Option 1'!BB92=0,'Option 1'!BB104=0),"",'Option 1'!BB63+'Option 1'!BB92+'Option 1'!BB104)</f>
        <v/>
      </c>
      <c r="AZ8" s="62" t="str">
        <f>IF(SUM(B8:AY8)=0,"",SUM(B8:AY8))</f>
        <v/>
      </c>
    </row>
    <row r="9" spans="1:55" s="4" customFormat="1" ht="15.6" x14ac:dyDescent="0.25">
      <c r="A9" s="56" t="s">
        <v>6</v>
      </c>
      <c r="B9" s="11" t="str">
        <f>IF(AND('Option 1'!E93=0,'Option 1'!E105=0),"",IF('Option 1'!E93="",'Option 1'!E105,IF('Option 1'!E105="",'Option 1'!E93,'Option 1'!E93+'Option 1'!E105)))</f>
        <v/>
      </c>
      <c r="C9" s="11" t="str">
        <f>IF(AND('Option 1'!F93=0,'Option 1'!F105=0),"",IF('Option 1'!F93="",'Option 1'!F105,IF('Option 1'!F105="",'Option 1'!F93,'Option 1'!F93+'Option 1'!F105)))</f>
        <v/>
      </c>
      <c r="D9" s="11" t="str">
        <f>IF(AND('Option 1'!G93=0,'Option 1'!G105=0),"",IF('Option 1'!G93="",'Option 1'!G105,IF('Option 1'!G105="",'Option 1'!G93,'Option 1'!G93+'Option 1'!G105)))</f>
        <v/>
      </c>
      <c r="E9" s="11" t="str">
        <f>IF(AND('Option 1'!H93=0,'Option 1'!H105=0),"",IF('Option 1'!H93="",'Option 1'!H105,IF('Option 1'!H105="",'Option 1'!H93,'Option 1'!H93+'Option 1'!H105)))</f>
        <v/>
      </c>
      <c r="F9" s="11" t="str">
        <f>IF(AND('Option 1'!I93=0,'Option 1'!I105=0),"",IF('Option 1'!I93="",'Option 1'!I105,IF('Option 1'!I105="",'Option 1'!I93,'Option 1'!I93+'Option 1'!I105)))</f>
        <v/>
      </c>
      <c r="G9" s="11" t="str">
        <f>IF(AND('Option 1'!J93=0,'Option 1'!J105=0),"",IF('Option 1'!J93="",'Option 1'!J105,IF('Option 1'!J105="",'Option 1'!J93,'Option 1'!J93+'Option 1'!J105)))</f>
        <v/>
      </c>
      <c r="H9" s="11" t="str">
        <f>IF(AND('Option 1'!K93=0,'Option 1'!K105=0),"",IF('Option 1'!K93="",'Option 1'!K105,IF('Option 1'!K105="",'Option 1'!K93,'Option 1'!K93+'Option 1'!K105)))</f>
        <v/>
      </c>
      <c r="I9" s="11" t="str">
        <f>IF(AND('Option 1'!L93=0,'Option 1'!L105=0),"",IF('Option 1'!L93="",'Option 1'!L105,IF('Option 1'!L105="",'Option 1'!L93,'Option 1'!L93+'Option 1'!L105)))</f>
        <v/>
      </c>
      <c r="J9" s="11" t="str">
        <f>IF(AND('Option 1'!M93=0,'Option 1'!M105=0),"",IF('Option 1'!M93="",'Option 1'!M105,IF('Option 1'!M105="",'Option 1'!M93,'Option 1'!M93+'Option 1'!M105)))</f>
        <v/>
      </c>
      <c r="K9" s="11" t="str">
        <f>IF(AND('Option 1'!N93=0,'Option 1'!N105=0),"",IF('Option 1'!N93="",'Option 1'!N105,IF('Option 1'!N105="",'Option 1'!N93,'Option 1'!N93+'Option 1'!N105)))</f>
        <v/>
      </c>
      <c r="L9" s="11" t="str">
        <f>IF(AND('Option 1'!O93=0,'Option 1'!O105=0),"",IF('Option 1'!O93="",'Option 1'!O105,IF('Option 1'!O105="",'Option 1'!O93,'Option 1'!O93+'Option 1'!O105)))</f>
        <v/>
      </c>
      <c r="M9" s="11" t="str">
        <f>IF(AND('Option 1'!P93=0,'Option 1'!P105=0),"",IF('Option 1'!P93="",'Option 1'!P105,IF('Option 1'!P105="",'Option 1'!P93,'Option 1'!P93+'Option 1'!P105)))</f>
        <v/>
      </c>
      <c r="N9" s="11" t="str">
        <f>IF(AND('Option 1'!Q93=0,'Option 1'!Q105=0),"",IF('Option 1'!Q93="",'Option 1'!Q105,IF('Option 1'!Q105="",'Option 1'!Q93,'Option 1'!Q93+'Option 1'!Q105)))</f>
        <v/>
      </c>
      <c r="O9" s="11" t="str">
        <f>IF(AND('Option 1'!R93=0,'Option 1'!R105=0),"",IF('Option 1'!R93="",'Option 1'!R105,IF('Option 1'!R105="",'Option 1'!R93,'Option 1'!R93+'Option 1'!R105)))</f>
        <v/>
      </c>
      <c r="P9" s="11" t="str">
        <f>IF(AND('Option 1'!S93=0,'Option 1'!S105=0),"",IF('Option 1'!S93="",'Option 1'!S105,IF('Option 1'!S105="",'Option 1'!S93,'Option 1'!S93+'Option 1'!S105)))</f>
        <v/>
      </c>
      <c r="Q9" s="11" t="str">
        <f>IF(AND('Option 1'!T93=0,'Option 1'!T105=0),"",IF('Option 1'!T93="",'Option 1'!T105,IF('Option 1'!T105="",'Option 1'!T93,'Option 1'!T93+'Option 1'!T105)))</f>
        <v/>
      </c>
      <c r="R9" s="11" t="str">
        <f>IF(AND('Option 1'!U93=0,'Option 1'!U105=0),"",IF('Option 1'!U93="",'Option 1'!U105,IF('Option 1'!U105="",'Option 1'!U93,'Option 1'!U93+'Option 1'!U105)))</f>
        <v/>
      </c>
      <c r="S9" s="11" t="str">
        <f>IF(AND('Option 1'!V93=0,'Option 1'!V105=0),"",IF('Option 1'!V93="",'Option 1'!V105,IF('Option 1'!V105="",'Option 1'!V93,'Option 1'!V93+'Option 1'!V105)))</f>
        <v/>
      </c>
      <c r="T9" s="11" t="str">
        <f>IF(AND('Option 1'!W93=0,'Option 1'!W105=0),"",IF('Option 1'!W93="",'Option 1'!W105,IF('Option 1'!W105="",'Option 1'!W93,'Option 1'!W93+'Option 1'!W105)))</f>
        <v/>
      </c>
      <c r="U9" s="11" t="str">
        <f>IF(AND('Option 1'!X93=0,'Option 1'!X105=0),"",IF('Option 1'!X93="",'Option 1'!X105,IF('Option 1'!X105="",'Option 1'!X93,'Option 1'!X93+'Option 1'!X105)))</f>
        <v/>
      </c>
      <c r="V9" s="11" t="str">
        <f>IF(AND('Option 1'!Y93=0,'Option 1'!Y105=0),"",IF('Option 1'!Y93="",'Option 1'!Y105,IF('Option 1'!Y105="",'Option 1'!Y93,'Option 1'!Y93+'Option 1'!Y105)))</f>
        <v/>
      </c>
      <c r="W9" s="11" t="str">
        <f>IF(AND('Option 1'!Z93=0,'Option 1'!Z105=0),"",IF('Option 1'!Z93="",'Option 1'!Z105,IF('Option 1'!Z105="",'Option 1'!Z93,'Option 1'!Z93+'Option 1'!Z105)))</f>
        <v/>
      </c>
      <c r="X9" s="11" t="str">
        <f>IF(AND('Option 1'!AA93=0,'Option 1'!AA105=0),"",IF('Option 1'!AA93="",'Option 1'!AA105,IF('Option 1'!AA105="",'Option 1'!AA93,'Option 1'!AA93+'Option 1'!AA105)))</f>
        <v/>
      </c>
      <c r="Y9" s="11" t="str">
        <f>IF(AND('Option 1'!AB93=0,'Option 1'!AB105=0),"",IF('Option 1'!AB93="",'Option 1'!AB105,IF('Option 1'!AB105="",'Option 1'!AB93,'Option 1'!AB93+'Option 1'!AB105)))</f>
        <v/>
      </c>
      <c r="Z9" s="11" t="str">
        <f>IF(AND('Option 1'!AC93=0,'Option 1'!AC105=0),"",IF('Option 1'!AC93="",'Option 1'!AC105,IF('Option 1'!AC105="",'Option 1'!AC93,'Option 1'!AC93+'Option 1'!AC105)))</f>
        <v/>
      </c>
      <c r="AA9" s="11" t="str">
        <f>IF(AND('Option 1'!AD93=0,'Option 1'!AD105=0),"",IF('Option 1'!AD93="",'Option 1'!AD105,IF('Option 1'!AD105="",'Option 1'!AD93,'Option 1'!AD93+'Option 1'!AD105)))</f>
        <v/>
      </c>
      <c r="AB9" s="11" t="str">
        <f>IF(AND('Option 1'!AE93=0,'Option 1'!AE105=0),"",IF('Option 1'!AE93="",'Option 1'!AE105,IF('Option 1'!AE105="",'Option 1'!AE93,'Option 1'!AE93+'Option 1'!AE105)))</f>
        <v/>
      </c>
      <c r="AC9" s="11" t="str">
        <f>IF(AND('Option 1'!AF93=0,'Option 1'!AF105=0),"",IF('Option 1'!AF93="",'Option 1'!AF105,IF('Option 1'!AF105="",'Option 1'!AF93,'Option 1'!AF93+'Option 1'!AF105)))</f>
        <v/>
      </c>
      <c r="AD9" s="11" t="str">
        <f>IF(AND('Option 1'!AG93=0,'Option 1'!AG105=0),"",IF('Option 1'!AG93="",'Option 1'!AG105,IF('Option 1'!AG105="",'Option 1'!AG93,'Option 1'!AG93+'Option 1'!AG105)))</f>
        <v/>
      </c>
      <c r="AE9" s="11" t="str">
        <f>IF(AND('Option 1'!AH93=0,'Option 1'!AH105=0),"",IF('Option 1'!AH93="",'Option 1'!AH105,IF('Option 1'!AH105="",'Option 1'!AH93,'Option 1'!AH93+'Option 1'!AH105)))</f>
        <v/>
      </c>
      <c r="AF9" s="11" t="str">
        <f>IF(AND('Option 1'!AI93=0,'Option 1'!AI105=0),"",IF('Option 1'!AI93="",'Option 1'!AI105,IF('Option 1'!AI105="",'Option 1'!AI93,'Option 1'!AI93+'Option 1'!AI105)))</f>
        <v/>
      </c>
      <c r="AG9" s="11" t="str">
        <f>IF(AND('Option 1'!AJ93=0,'Option 1'!AJ105=0),"",IF('Option 1'!AJ93="",'Option 1'!AJ105,IF('Option 1'!AJ105="",'Option 1'!AJ93,'Option 1'!AJ93+'Option 1'!AJ105)))</f>
        <v/>
      </c>
      <c r="AH9" s="11" t="str">
        <f>IF(AND('Option 1'!AK93=0,'Option 1'!AK105=0),"",IF('Option 1'!AK93="",'Option 1'!AK105,IF('Option 1'!AK105="",'Option 1'!AK93,'Option 1'!AK93+'Option 1'!AK105)))</f>
        <v/>
      </c>
      <c r="AI9" s="11" t="str">
        <f>IF(AND('Option 1'!AL93=0,'Option 1'!AL105=0),"",IF('Option 1'!AL93="",'Option 1'!AL105,IF('Option 1'!AL105="",'Option 1'!AL93,'Option 1'!AL93+'Option 1'!AL105)))</f>
        <v/>
      </c>
      <c r="AJ9" s="11" t="str">
        <f>IF(AND('Option 1'!AM93=0,'Option 1'!AM105=0),"",IF('Option 1'!AM93="",'Option 1'!AM105,IF('Option 1'!AM105="",'Option 1'!AM93,'Option 1'!AM93+'Option 1'!AM105)))</f>
        <v/>
      </c>
      <c r="AK9" s="11" t="str">
        <f>IF(AND('Option 1'!AN93=0,'Option 1'!AN105=0),"",IF('Option 1'!AN93="",'Option 1'!AN105,IF('Option 1'!AN105="",'Option 1'!AN93,'Option 1'!AN93+'Option 1'!AN105)))</f>
        <v/>
      </c>
      <c r="AL9" s="11" t="str">
        <f>IF(AND('Option 1'!AO93=0,'Option 1'!AO105=0),"",IF('Option 1'!AO93="",'Option 1'!AO105,IF('Option 1'!AO105="",'Option 1'!AO93,'Option 1'!AO93+'Option 1'!AO105)))</f>
        <v/>
      </c>
      <c r="AM9" s="11" t="str">
        <f>IF(AND('Option 1'!AP93=0,'Option 1'!AP105=0),"",IF('Option 1'!AP93="",'Option 1'!AP105,IF('Option 1'!AP105="",'Option 1'!AP93,'Option 1'!AP93+'Option 1'!AP105)))</f>
        <v/>
      </c>
      <c r="AN9" s="11" t="str">
        <f>IF(AND('Option 1'!AQ93=0,'Option 1'!AQ105=0),"",IF('Option 1'!AQ93="",'Option 1'!AQ105,IF('Option 1'!AQ105="",'Option 1'!AQ93,'Option 1'!AQ93+'Option 1'!AQ105)))</f>
        <v/>
      </c>
      <c r="AO9" s="11" t="str">
        <f>IF(AND('Option 1'!AR93=0,'Option 1'!AR105=0),"",IF('Option 1'!AR93="",'Option 1'!AR105,IF('Option 1'!AR105="",'Option 1'!AR93,'Option 1'!AR93+'Option 1'!AR105)))</f>
        <v/>
      </c>
      <c r="AP9" s="11" t="str">
        <f>IF(AND('Option 1'!AS93=0,'Option 1'!AS105=0),"",IF('Option 1'!AS93="",'Option 1'!AS105,IF('Option 1'!AS105="",'Option 1'!AS93,'Option 1'!AS93+'Option 1'!AS105)))</f>
        <v/>
      </c>
      <c r="AQ9" s="11" t="str">
        <f>IF(AND('Option 1'!AT93=0,'Option 1'!AT105=0),"",IF('Option 1'!AT93="",'Option 1'!AT105,IF('Option 1'!AT105="",'Option 1'!AT93,'Option 1'!AT93+'Option 1'!AT105)))</f>
        <v/>
      </c>
      <c r="AR9" s="11" t="str">
        <f>IF(AND('Option 1'!AU93=0,'Option 1'!AU105=0),"",IF('Option 1'!AU93="",'Option 1'!AU105,IF('Option 1'!AU105="",'Option 1'!AU93,'Option 1'!AU93+'Option 1'!AU105)))</f>
        <v/>
      </c>
      <c r="AS9" s="11" t="str">
        <f>IF(AND('Option 1'!AV93=0,'Option 1'!AV105=0),"",IF('Option 1'!AV93="",'Option 1'!AV105,IF('Option 1'!AV105="",'Option 1'!AV93,'Option 1'!AV93+'Option 1'!AV105)))</f>
        <v/>
      </c>
      <c r="AT9" s="11" t="str">
        <f>IF(AND('Option 1'!AW93=0,'Option 1'!AW105=0),"",IF('Option 1'!AW93="",'Option 1'!AW105,IF('Option 1'!AW105="",'Option 1'!AW93,'Option 1'!AW93+'Option 1'!AW105)))</f>
        <v/>
      </c>
      <c r="AU9" s="11" t="str">
        <f>IF(AND('Option 1'!AX93=0,'Option 1'!AX105=0),"",IF('Option 1'!AX93="",'Option 1'!AX105,IF('Option 1'!AX105="",'Option 1'!AX93,'Option 1'!AX93+'Option 1'!AX105)))</f>
        <v/>
      </c>
      <c r="AV9" s="11" t="str">
        <f>IF(AND('Option 1'!AY93=0,'Option 1'!AY105=0),"",IF('Option 1'!AY93="",'Option 1'!AY105,IF('Option 1'!AY105="",'Option 1'!AY93,'Option 1'!AY93+'Option 1'!AY105)))</f>
        <v/>
      </c>
      <c r="AW9" s="11" t="str">
        <f>IF(AND('Option 1'!AZ93=0,'Option 1'!AZ105=0),"",IF('Option 1'!AZ93="",'Option 1'!AZ105,IF('Option 1'!AZ105="",'Option 1'!AZ93,'Option 1'!AZ93+'Option 1'!AZ105)))</f>
        <v/>
      </c>
      <c r="AX9" s="11" t="str">
        <f>IF(AND('Option 1'!BA93=0,'Option 1'!BA105=0),"",IF('Option 1'!BA93="",'Option 1'!BA105,IF('Option 1'!BA105="",'Option 1'!BA93,'Option 1'!BA93+'Option 1'!BA105)))</f>
        <v/>
      </c>
      <c r="AY9" s="11" t="str">
        <f>IF(AND('Option 1'!BB93=0,'Option 1'!BB105=0),"",IF('Option 1'!BB93="",'Option 1'!BB105,IF('Option 1'!BB105="",'Option 1'!BB93,'Option 1'!BB93+'Option 1'!BB105)))</f>
        <v/>
      </c>
      <c r="AZ9" s="62" t="str">
        <f t="shared" ref="AZ9:AZ72" si="1">IF(SUM(B9:AY9)=0,"",SUM(B9:AY9))</f>
        <v/>
      </c>
    </row>
    <row r="10" spans="1:55" s="4" customFormat="1" ht="15.6" x14ac:dyDescent="0.25">
      <c r="A10" s="56" t="s">
        <v>7</v>
      </c>
      <c r="B10" s="11" t="str">
        <f>IF(AND('Option 1'!E94=0,'Option 1'!E106=0),"",IF('Option 1'!E94="",'Option 1'!E106,IF('Option 1'!E106="",'Option 1'!E94,'Option 1'!E94+'Option 1'!E106)))</f>
        <v/>
      </c>
      <c r="C10" s="11" t="str">
        <f>IF(AND('Option 1'!F94=0,'Option 1'!F106=0),"",IF('Option 1'!F94="",'Option 1'!F106,IF('Option 1'!F106="",'Option 1'!F94,'Option 1'!F94+'Option 1'!F106)))</f>
        <v/>
      </c>
      <c r="D10" s="11" t="str">
        <f>IF(AND('Option 1'!G94=0,'Option 1'!G106=0),"",IF('Option 1'!G94="",'Option 1'!G106,IF('Option 1'!G106="",'Option 1'!G94,'Option 1'!G94+'Option 1'!G106)))</f>
        <v/>
      </c>
      <c r="E10" s="11" t="str">
        <f>IF(AND('Option 1'!H94=0,'Option 1'!H106=0),"",IF('Option 1'!H94="",'Option 1'!H106,IF('Option 1'!H106="",'Option 1'!H94,'Option 1'!H94+'Option 1'!H106)))</f>
        <v/>
      </c>
      <c r="F10" s="11" t="str">
        <f>IF(AND('Option 1'!I94=0,'Option 1'!I106=0),"",IF('Option 1'!I94="",'Option 1'!I106,IF('Option 1'!I106="",'Option 1'!I94,'Option 1'!I94+'Option 1'!I106)))</f>
        <v/>
      </c>
      <c r="G10" s="11" t="str">
        <f>IF(AND('Option 1'!J94=0,'Option 1'!J106=0),"",IF('Option 1'!J94="",'Option 1'!J106,IF('Option 1'!J106="",'Option 1'!J94,'Option 1'!J94+'Option 1'!J106)))</f>
        <v/>
      </c>
      <c r="H10" s="11" t="str">
        <f>IF(AND('Option 1'!K94=0,'Option 1'!K106=0),"",IF('Option 1'!K94="",'Option 1'!K106,IF('Option 1'!K106="",'Option 1'!K94,'Option 1'!K94+'Option 1'!K106)))</f>
        <v/>
      </c>
      <c r="I10" s="11" t="str">
        <f>IF(AND('Option 1'!L94=0,'Option 1'!L106=0),"",IF('Option 1'!L94="",'Option 1'!L106,IF('Option 1'!L106="",'Option 1'!L94,'Option 1'!L94+'Option 1'!L106)))</f>
        <v/>
      </c>
      <c r="J10" s="11" t="str">
        <f>IF(AND('Option 1'!M94=0,'Option 1'!M106=0),"",IF('Option 1'!M94="",'Option 1'!M106,IF('Option 1'!M106="",'Option 1'!M94,'Option 1'!M94+'Option 1'!M106)))</f>
        <v/>
      </c>
      <c r="K10" s="11" t="str">
        <f>IF(AND('Option 1'!N94=0,'Option 1'!N106=0),"",IF('Option 1'!N94="",'Option 1'!N106,IF('Option 1'!N106="",'Option 1'!N94,'Option 1'!N94+'Option 1'!N106)))</f>
        <v/>
      </c>
      <c r="L10" s="11" t="str">
        <f>IF(AND('Option 1'!O94=0,'Option 1'!O106=0),"",IF('Option 1'!O94="",'Option 1'!O106,IF('Option 1'!O106="",'Option 1'!O94,'Option 1'!O94+'Option 1'!O106)))</f>
        <v/>
      </c>
      <c r="M10" s="11" t="str">
        <f>IF(AND('Option 1'!P94=0,'Option 1'!P106=0),"",IF('Option 1'!P94="",'Option 1'!P106,IF('Option 1'!P106="",'Option 1'!P94,'Option 1'!P94+'Option 1'!P106)))</f>
        <v/>
      </c>
      <c r="N10" s="11" t="str">
        <f>IF(AND('Option 1'!Q94=0,'Option 1'!Q106=0),"",IF('Option 1'!Q94="",'Option 1'!Q106,IF('Option 1'!Q106="",'Option 1'!Q94,'Option 1'!Q94+'Option 1'!Q106)))</f>
        <v/>
      </c>
      <c r="O10" s="11" t="str">
        <f>IF(AND('Option 1'!R94=0,'Option 1'!R106=0),"",IF('Option 1'!R94="",'Option 1'!R106,IF('Option 1'!R106="",'Option 1'!R94,'Option 1'!R94+'Option 1'!R106)))</f>
        <v/>
      </c>
      <c r="P10" s="11" t="str">
        <f>IF(AND('Option 1'!S94=0,'Option 1'!S106=0),"",IF('Option 1'!S94="",'Option 1'!S106,IF('Option 1'!S106="",'Option 1'!S94,'Option 1'!S94+'Option 1'!S106)))</f>
        <v/>
      </c>
      <c r="Q10" s="11" t="str">
        <f>IF(AND('Option 1'!T94=0,'Option 1'!T106=0),"",IF('Option 1'!T94="",'Option 1'!T106,IF('Option 1'!T106="",'Option 1'!T94,'Option 1'!T94+'Option 1'!T106)))</f>
        <v/>
      </c>
      <c r="R10" s="11" t="str">
        <f>IF(AND('Option 1'!U94=0,'Option 1'!U106=0),"",IF('Option 1'!U94="",'Option 1'!U106,IF('Option 1'!U106="",'Option 1'!U94,'Option 1'!U94+'Option 1'!U106)))</f>
        <v/>
      </c>
      <c r="S10" s="11" t="str">
        <f>IF(AND('Option 1'!V94=0,'Option 1'!V106=0),"",IF('Option 1'!V94="",'Option 1'!V106,IF('Option 1'!V106="",'Option 1'!V94,'Option 1'!V94+'Option 1'!V106)))</f>
        <v/>
      </c>
      <c r="T10" s="11" t="str">
        <f>IF(AND('Option 1'!W94=0,'Option 1'!W106=0),"",IF('Option 1'!W94="",'Option 1'!W106,IF('Option 1'!W106="",'Option 1'!W94,'Option 1'!W94+'Option 1'!W106)))</f>
        <v/>
      </c>
      <c r="U10" s="11" t="str">
        <f>IF(AND('Option 1'!X94=0,'Option 1'!X106=0),"",IF('Option 1'!X94="",'Option 1'!X106,IF('Option 1'!X106="",'Option 1'!X94,'Option 1'!X94+'Option 1'!X106)))</f>
        <v/>
      </c>
      <c r="V10" s="11" t="str">
        <f>IF(AND('Option 1'!Y94=0,'Option 1'!Y106=0),"",IF('Option 1'!Y94="",'Option 1'!Y106,IF('Option 1'!Y106="",'Option 1'!Y94,'Option 1'!Y94+'Option 1'!Y106)))</f>
        <v/>
      </c>
      <c r="W10" s="11" t="str">
        <f>IF(AND('Option 1'!Z94=0,'Option 1'!Z106=0),"",IF('Option 1'!Z94="",'Option 1'!Z106,IF('Option 1'!Z106="",'Option 1'!Z94,'Option 1'!Z94+'Option 1'!Z106)))</f>
        <v/>
      </c>
      <c r="X10" s="11" t="str">
        <f>IF(AND('Option 1'!AA94=0,'Option 1'!AA106=0),"",IF('Option 1'!AA94="",'Option 1'!AA106,IF('Option 1'!AA106="",'Option 1'!AA94,'Option 1'!AA94+'Option 1'!AA106)))</f>
        <v/>
      </c>
      <c r="Y10" s="11" t="str">
        <f>IF(AND('Option 1'!AB94=0,'Option 1'!AB106=0),"",IF('Option 1'!AB94="",'Option 1'!AB106,IF('Option 1'!AB106="",'Option 1'!AB94,'Option 1'!AB94+'Option 1'!AB106)))</f>
        <v/>
      </c>
      <c r="Z10" s="11" t="str">
        <f>IF(AND('Option 1'!AC94=0,'Option 1'!AC106=0),"",IF('Option 1'!AC94="",'Option 1'!AC106,IF('Option 1'!AC106="",'Option 1'!AC94,'Option 1'!AC94+'Option 1'!AC106)))</f>
        <v/>
      </c>
      <c r="AA10" s="11" t="str">
        <f>IF(AND('Option 1'!AD94=0,'Option 1'!AD106=0),"",IF('Option 1'!AD94="",'Option 1'!AD106,IF('Option 1'!AD106="",'Option 1'!AD94,'Option 1'!AD94+'Option 1'!AD106)))</f>
        <v/>
      </c>
      <c r="AB10" s="11" t="str">
        <f>IF(AND('Option 1'!AE94=0,'Option 1'!AE106=0),"",IF('Option 1'!AE94="",'Option 1'!AE106,IF('Option 1'!AE106="",'Option 1'!AE94,'Option 1'!AE94+'Option 1'!AE106)))</f>
        <v/>
      </c>
      <c r="AC10" s="11" t="str">
        <f>IF(AND('Option 1'!AF94=0,'Option 1'!AF106=0),"",IF('Option 1'!AF94="",'Option 1'!AF106,IF('Option 1'!AF106="",'Option 1'!AF94,'Option 1'!AF94+'Option 1'!AF106)))</f>
        <v/>
      </c>
      <c r="AD10" s="11" t="str">
        <f>IF(AND('Option 1'!AG94=0,'Option 1'!AG106=0),"",IF('Option 1'!AG94="",'Option 1'!AG106,IF('Option 1'!AG106="",'Option 1'!AG94,'Option 1'!AG94+'Option 1'!AG106)))</f>
        <v/>
      </c>
      <c r="AE10" s="11" t="str">
        <f>IF(AND('Option 1'!AH94=0,'Option 1'!AH106=0),"",IF('Option 1'!AH94="",'Option 1'!AH106,IF('Option 1'!AH106="",'Option 1'!AH94,'Option 1'!AH94+'Option 1'!AH106)))</f>
        <v/>
      </c>
      <c r="AF10" s="11" t="str">
        <f>IF(AND('Option 1'!AI94=0,'Option 1'!AI106=0),"",IF('Option 1'!AI94="",'Option 1'!AI106,IF('Option 1'!AI106="",'Option 1'!AI94,'Option 1'!AI94+'Option 1'!AI106)))</f>
        <v/>
      </c>
      <c r="AG10" s="11" t="str">
        <f>IF(AND('Option 1'!AJ94=0,'Option 1'!AJ106=0),"",IF('Option 1'!AJ94="",'Option 1'!AJ106,IF('Option 1'!AJ106="",'Option 1'!AJ94,'Option 1'!AJ94+'Option 1'!AJ106)))</f>
        <v/>
      </c>
      <c r="AH10" s="11" t="str">
        <f>IF(AND('Option 1'!AK94=0,'Option 1'!AK106=0),"",IF('Option 1'!AK94="",'Option 1'!AK106,IF('Option 1'!AK106="",'Option 1'!AK94,'Option 1'!AK94+'Option 1'!AK106)))</f>
        <v/>
      </c>
      <c r="AI10" s="11" t="str">
        <f>IF(AND('Option 1'!AL94=0,'Option 1'!AL106=0),"",IF('Option 1'!AL94="",'Option 1'!AL106,IF('Option 1'!AL106="",'Option 1'!AL94,'Option 1'!AL94+'Option 1'!AL106)))</f>
        <v/>
      </c>
      <c r="AJ10" s="11" t="str">
        <f>IF(AND('Option 1'!AM94=0,'Option 1'!AM106=0),"",IF('Option 1'!AM94="",'Option 1'!AM106,IF('Option 1'!AM106="",'Option 1'!AM94,'Option 1'!AM94+'Option 1'!AM106)))</f>
        <v/>
      </c>
      <c r="AK10" s="11" t="str">
        <f>IF(AND('Option 1'!AN94=0,'Option 1'!AN106=0),"",IF('Option 1'!AN94="",'Option 1'!AN106,IF('Option 1'!AN106="",'Option 1'!AN94,'Option 1'!AN94+'Option 1'!AN106)))</f>
        <v/>
      </c>
      <c r="AL10" s="11" t="str">
        <f>IF(AND('Option 1'!AO94=0,'Option 1'!AO106=0),"",IF('Option 1'!AO94="",'Option 1'!AO106,IF('Option 1'!AO106="",'Option 1'!AO94,'Option 1'!AO94+'Option 1'!AO106)))</f>
        <v/>
      </c>
      <c r="AM10" s="11" t="str">
        <f>IF(AND('Option 1'!AP94=0,'Option 1'!AP106=0),"",IF('Option 1'!AP94="",'Option 1'!AP106,IF('Option 1'!AP106="",'Option 1'!AP94,'Option 1'!AP94+'Option 1'!AP106)))</f>
        <v/>
      </c>
      <c r="AN10" s="11" t="str">
        <f>IF(AND('Option 1'!AQ94=0,'Option 1'!AQ106=0),"",IF('Option 1'!AQ94="",'Option 1'!AQ106,IF('Option 1'!AQ106="",'Option 1'!AQ94,'Option 1'!AQ94+'Option 1'!AQ106)))</f>
        <v/>
      </c>
      <c r="AO10" s="11" t="str">
        <f>IF(AND('Option 1'!AR94=0,'Option 1'!AR106=0),"",IF('Option 1'!AR94="",'Option 1'!AR106,IF('Option 1'!AR106="",'Option 1'!AR94,'Option 1'!AR94+'Option 1'!AR106)))</f>
        <v/>
      </c>
      <c r="AP10" s="11" t="str">
        <f>IF(AND('Option 1'!AS94=0,'Option 1'!AS106=0),"",IF('Option 1'!AS94="",'Option 1'!AS106,IF('Option 1'!AS106="",'Option 1'!AS94,'Option 1'!AS94+'Option 1'!AS106)))</f>
        <v/>
      </c>
      <c r="AQ10" s="11" t="str">
        <f>IF(AND('Option 1'!AT94=0,'Option 1'!AT106=0),"",IF('Option 1'!AT94="",'Option 1'!AT106,IF('Option 1'!AT106="",'Option 1'!AT94,'Option 1'!AT94+'Option 1'!AT106)))</f>
        <v/>
      </c>
      <c r="AR10" s="11" t="str">
        <f>IF(AND('Option 1'!AU94=0,'Option 1'!AU106=0),"",IF('Option 1'!AU94="",'Option 1'!AU106,IF('Option 1'!AU106="",'Option 1'!AU94,'Option 1'!AU94+'Option 1'!AU106)))</f>
        <v/>
      </c>
      <c r="AS10" s="11" t="str">
        <f>IF(AND('Option 1'!AV94=0,'Option 1'!AV106=0),"",IF('Option 1'!AV94="",'Option 1'!AV106,IF('Option 1'!AV106="",'Option 1'!AV94,'Option 1'!AV94+'Option 1'!AV106)))</f>
        <v/>
      </c>
      <c r="AT10" s="11" t="str">
        <f>IF(AND('Option 1'!AW94=0,'Option 1'!AW106=0),"",IF('Option 1'!AW94="",'Option 1'!AW106,IF('Option 1'!AW106="",'Option 1'!AW94,'Option 1'!AW94+'Option 1'!AW106)))</f>
        <v/>
      </c>
      <c r="AU10" s="11" t="str">
        <f>IF(AND('Option 1'!AX94=0,'Option 1'!AX106=0),"",IF('Option 1'!AX94="",'Option 1'!AX106,IF('Option 1'!AX106="",'Option 1'!AX94,'Option 1'!AX94+'Option 1'!AX106)))</f>
        <v/>
      </c>
      <c r="AV10" s="11" t="str">
        <f>IF(AND('Option 1'!AY94=0,'Option 1'!AY106=0),"",IF('Option 1'!AY94="",'Option 1'!AY106,IF('Option 1'!AY106="",'Option 1'!AY94,'Option 1'!AY94+'Option 1'!AY106)))</f>
        <v/>
      </c>
      <c r="AW10" s="11" t="str">
        <f>IF(AND('Option 1'!AZ94=0,'Option 1'!AZ106=0),"",IF('Option 1'!AZ94="",'Option 1'!AZ106,IF('Option 1'!AZ106="",'Option 1'!AZ94,'Option 1'!AZ94+'Option 1'!AZ106)))</f>
        <v/>
      </c>
      <c r="AX10" s="11" t="str">
        <f>IF(AND('Option 1'!BA94=0,'Option 1'!BA106=0),"",IF('Option 1'!BA94="",'Option 1'!BA106,IF('Option 1'!BA106="",'Option 1'!BA94,'Option 1'!BA94+'Option 1'!BA106)))</f>
        <v/>
      </c>
      <c r="AY10" s="11" t="str">
        <f>IF(AND('Option 1'!BB94=0,'Option 1'!BB106=0),"",IF('Option 1'!BB94="",'Option 1'!BB106,IF('Option 1'!BB106="",'Option 1'!BB94,'Option 1'!BB94+'Option 1'!BB106)))</f>
        <v/>
      </c>
      <c r="AZ10" s="62" t="str">
        <f t="shared" si="1"/>
        <v/>
      </c>
    </row>
    <row r="11" spans="1:55" s="4" customFormat="1" ht="15.6" x14ac:dyDescent="0.25">
      <c r="A11" s="56" t="s">
        <v>166</v>
      </c>
      <c r="B11" s="11">
        <f>IF(AND('Option 1'!E95=0,'Option 1'!E107=0),"",IF('Option 1'!E95="",'Option 1'!E107,IF('Option 1'!E107="",'Option 1'!E95,'Option 1'!E95+'Option 1'!E107)))</f>
        <v>-6232669.8281500004</v>
      </c>
      <c r="C11" s="11">
        <f>IF(AND('Option 1'!F95=0,'Option 1'!F107=0),"",IF('Option 1'!F95="",'Option 1'!F107,IF('Option 1'!F107="",'Option 1'!F95,'Option 1'!F95+'Option 1'!F107)))</f>
        <v>-3495408.3880688497</v>
      </c>
      <c r="D11" s="11">
        <f>IF(AND('Option 1'!G95=0,'Option 1'!G107=0),"",IF('Option 1'!G95="",'Option 1'!G107,IF('Option 1'!G107="",'Option 1'!G95,'Option 1'!G95+'Option 1'!G107)))</f>
        <v>-694334.50724837987</v>
      </c>
      <c r="E11" s="11">
        <f>IF(AND('Option 1'!H95=0,'Option 1'!H107=0),"",IF('Option 1'!H95="",'Option 1'!H107,IF('Option 1'!H107="",'Option 1'!H95,'Option 1'!H95+'Option 1'!H107)))</f>
        <v>-704720.24700568849</v>
      </c>
      <c r="F11" s="11">
        <f>IF(AND('Option 1'!I95=0,'Option 1'!I107=0),"",IF('Option 1'!I95="",'Option 1'!I107,IF('Option 1'!I107="",'Option 1'!I95,'Option 1'!I95+'Option 1'!I107)))</f>
        <v>-719510.98982494348</v>
      </c>
      <c r="G11" s="11">
        <f>IF(AND('Option 1'!J95=0,'Option 1'!J107=0),"",IF('Option 1'!J95="",'Option 1'!J107,IF('Option 1'!J107="",'Option 1'!J95,'Option 1'!J95+'Option 1'!J107)))</f>
        <v>-734612.15383130987</v>
      </c>
      <c r="H11" s="11">
        <f>IF(AND('Option 1'!K95=0,'Option 1'!K107=0),"",IF('Option 1'!K95="",'Option 1'!K107,IF('Option 1'!K107="",'Option 1'!K95,'Option 1'!K95+'Option 1'!K107)))</f>
        <v>-750030.25381265103</v>
      </c>
      <c r="I11" s="11">
        <f>IF(AND('Option 1'!L95=0,'Option 1'!L107=0),"",IF('Option 1'!L95="",'Option 1'!L107,IF('Option 1'!L107="",'Option 1'!L95,'Option 1'!L95+'Option 1'!L107)))</f>
        <v>-765771.94127811957</v>
      </c>
      <c r="J11" s="11">
        <f>IF(AND('Option 1'!M95=0,'Option 1'!M107=0),"",IF('Option 1'!M95="",'Option 1'!M107,IF('Option 1'!M107="",'Option 1'!M95,'Option 1'!M95+'Option 1'!M107)))</f>
        <v>-781844.00732734182</v>
      </c>
      <c r="K11" s="11">
        <f>IF(AND('Option 1'!N95=0,'Option 1'!N107=0),"",IF('Option 1'!N95="",'Option 1'!N107,IF('Option 1'!N107="",'Option 1'!N95,'Option 1'!N95+'Option 1'!N107)))</f>
        <v>-798253.38557981024</v>
      </c>
      <c r="L11" s="11">
        <f>IF(AND('Option 1'!O95=0,'Option 1'!O107=0),"",IF('Option 1'!O95="",'Option 1'!O107,IF('Option 1'!O107="",'Option 1'!O95,'Option 1'!O95+'Option 1'!O107)))</f>
        <v>-815007.1551657496</v>
      </c>
      <c r="M11" s="11">
        <f>IF(AND('Option 1'!P95=0,'Option 1'!P107=0),"",IF('Option 1'!P95="",'Option 1'!P107,IF('Option 1'!P107="",'Option 1'!P95,'Option 1'!P95+'Option 1'!P107)))</f>
        <v>-832112.54377974651</v>
      </c>
      <c r="N11" s="11">
        <f>IF(AND('Option 1'!Q95=0,'Option 1'!Q107=0),"",IF('Option 1'!Q95="",'Option 1'!Q107,IF('Option 1'!Q107="",'Option 1'!Q95,'Option 1'!Q95+'Option 1'!Q107)))</f>
        <v>-849576.93079845852</v>
      </c>
      <c r="O11" s="11">
        <f>IF(AND('Option 1'!R95=0,'Option 1'!R107=0),"",IF('Option 1'!R95="",'Option 1'!R107,IF('Option 1'!R107="",'Option 1'!R95,'Option 1'!R95+'Option 1'!R107)))</f>
        <v>-867407.85046374891</v>
      </c>
      <c r="P11" s="11">
        <f>IF(AND('Option 1'!S95=0,'Option 1'!S107=0),"",IF('Option 1'!S95="",'Option 1'!S107,IF('Option 1'!S107="",'Option 1'!S95,'Option 1'!S95+'Option 1'!S107)))</f>
        <v>-885612.99513261823</v>
      </c>
      <c r="Q11" s="11">
        <f>IF(AND('Option 1'!T95=0,'Option 1'!T107=0),"",IF('Option 1'!T95="",'Option 1'!T107,IF('Option 1'!T107="",'Option 1'!T95,'Option 1'!T95+'Option 1'!T107)))</f>
        <v>-904200.21859533433</v>
      </c>
      <c r="R11" s="11" t="str">
        <f>IF(AND('Option 1'!U95=0,'Option 1'!U107=0),"",IF('Option 1'!U95="",'Option 1'!U107,IF('Option 1'!U107="",'Option 1'!U95,'Option 1'!U95+'Option 1'!U107)))</f>
        <v/>
      </c>
      <c r="S11" s="11" t="str">
        <f>IF(AND('Option 1'!V95=0,'Option 1'!V107=0),"",IF('Option 1'!V95="",'Option 1'!V107,IF('Option 1'!V107="",'Option 1'!V95,'Option 1'!V95+'Option 1'!V107)))</f>
        <v/>
      </c>
      <c r="T11" s="11" t="str">
        <f>IF(AND('Option 1'!W95=0,'Option 1'!W107=0),"",IF('Option 1'!W95="",'Option 1'!W107,IF('Option 1'!W107="",'Option 1'!W95,'Option 1'!W95+'Option 1'!W107)))</f>
        <v/>
      </c>
      <c r="U11" s="11" t="str">
        <f>IF(AND('Option 1'!X95=0,'Option 1'!X107=0),"",IF('Option 1'!X95="",'Option 1'!X107,IF('Option 1'!X107="",'Option 1'!X95,'Option 1'!X95+'Option 1'!X107)))</f>
        <v/>
      </c>
      <c r="V11" s="11" t="str">
        <f>IF(AND('Option 1'!Y95=0,'Option 1'!Y107=0),"",IF('Option 1'!Y95="",'Option 1'!Y107,IF('Option 1'!Y107="",'Option 1'!Y95,'Option 1'!Y95+'Option 1'!Y107)))</f>
        <v/>
      </c>
      <c r="W11" s="11" t="str">
        <f>IF(AND('Option 1'!Z95=0,'Option 1'!Z107=0),"",IF('Option 1'!Z95="",'Option 1'!Z107,IF('Option 1'!Z107="",'Option 1'!Z95,'Option 1'!Z95+'Option 1'!Z107)))</f>
        <v/>
      </c>
      <c r="X11" s="11" t="str">
        <f>IF(AND('Option 1'!AA95=0,'Option 1'!AA107=0),"",IF('Option 1'!AA95="",'Option 1'!AA107,IF('Option 1'!AA107="",'Option 1'!AA95,'Option 1'!AA95+'Option 1'!AA107)))</f>
        <v/>
      </c>
      <c r="Y11" s="11" t="str">
        <f>IF(AND('Option 1'!AB95=0,'Option 1'!AB107=0),"",IF('Option 1'!AB95="",'Option 1'!AB107,IF('Option 1'!AB107="",'Option 1'!AB95,'Option 1'!AB95+'Option 1'!AB107)))</f>
        <v/>
      </c>
      <c r="Z11" s="11" t="str">
        <f>IF(AND('Option 1'!AC95=0,'Option 1'!AC107=0),"",IF('Option 1'!AC95="",'Option 1'!AC107,IF('Option 1'!AC107="",'Option 1'!AC95,'Option 1'!AC95+'Option 1'!AC107)))</f>
        <v/>
      </c>
      <c r="AA11" s="11" t="str">
        <f>IF(AND('Option 1'!AD95=0,'Option 1'!AD107=0),"",IF('Option 1'!AD95="",'Option 1'!AD107,IF('Option 1'!AD107="",'Option 1'!AD95,'Option 1'!AD95+'Option 1'!AD107)))</f>
        <v/>
      </c>
      <c r="AB11" s="11" t="str">
        <f>IF(AND('Option 1'!AE95=0,'Option 1'!AE107=0),"",IF('Option 1'!AE95="",'Option 1'!AE107,IF('Option 1'!AE107="",'Option 1'!AE95,'Option 1'!AE95+'Option 1'!AE107)))</f>
        <v/>
      </c>
      <c r="AC11" s="11" t="str">
        <f>IF(AND('Option 1'!AF95=0,'Option 1'!AF107=0),"",IF('Option 1'!AF95="",'Option 1'!AF107,IF('Option 1'!AF107="",'Option 1'!AF95,'Option 1'!AF95+'Option 1'!AF107)))</f>
        <v/>
      </c>
      <c r="AD11" s="11" t="str">
        <f>IF(AND('Option 1'!AG95=0,'Option 1'!AG107=0),"",IF('Option 1'!AG95="",'Option 1'!AG107,IF('Option 1'!AG107="",'Option 1'!AG95,'Option 1'!AG95+'Option 1'!AG107)))</f>
        <v/>
      </c>
      <c r="AE11" s="11" t="str">
        <f>IF(AND('Option 1'!AH95=0,'Option 1'!AH107=0),"",IF('Option 1'!AH95="",'Option 1'!AH107,IF('Option 1'!AH107="",'Option 1'!AH95,'Option 1'!AH95+'Option 1'!AH107)))</f>
        <v/>
      </c>
      <c r="AF11" s="11" t="str">
        <f>IF(AND('Option 1'!AI95=0,'Option 1'!AI107=0),"",IF('Option 1'!AI95="",'Option 1'!AI107,IF('Option 1'!AI107="",'Option 1'!AI95,'Option 1'!AI95+'Option 1'!AI107)))</f>
        <v/>
      </c>
      <c r="AG11" s="11" t="str">
        <f>IF(AND('Option 1'!AJ95=0,'Option 1'!AJ107=0),"",IF('Option 1'!AJ95="",'Option 1'!AJ107,IF('Option 1'!AJ107="",'Option 1'!AJ95,'Option 1'!AJ95+'Option 1'!AJ107)))</f>
        <v/>
      </c>
      <c r="AH11" s="11" t="str">
        <f>IF(AND('Option 1'!AK95=0,'Option 1'!AK107=0),"",IF('Option 1'!AK95="",'Option 1'!AK107,IF('Option 1'!AK107="",'Option 1'!AK95,'Option 1'!AK95+'Option 1'!AK107)))</f>
        <v/>
      </c>
      <c r="AI11" s="11" t="str">
        <f>IF(AND('Option 1'!AL95=0,'Option 1'!AL107=0),"",IF('Option 1'!AL95="",'Option 1'!AL107,IF('Option 1'!AL107="",'Option 1'!AL95,'Option 1'!AL95+'Option 1'!AL107)))</f>
        <v/>
      </c>
      <c r="AJ11" s="11" t="str">
        <f>IF(AND('Option 1'!AM95=0,'Option 1'!AM107=0),"",IF('Option 1'!AM95="",'Option 1'!AM107,IF('Option 1'!AM107="",'Option 1'!AM95,'Option 1'!AM95+'Option 1'!AM107)))</f>
        <v/>
      </c>
      <c r="AK11" s="11" t="str">
        <f>IF(AND('Option 1'!AN95=0,'Option 1'!AN107=0),"",IF('Option 1'!AN95="",'Option 1'!AN107,IF('Option 1'!AN107="",'Option 1'!AN95,'Option 1'!AN95+'Option 1'!AN107)))</f>
        <v/>
      </c>
      <c r="AL11" s="11" t="str">
        <f>IF(AND('Option 1'!AO95=0,'Option 1'!AO107=0),"",IF('Option 1'!AO95="",'Option 1'!AO107,IF('Option 1'!AO107="",'Option 1'!AO95,'Option 1'!AO95+'Option 1'!AO107)))</f>
        <v/>
      </c>
      <c r="AM11" s="11" t="str">
        <f>IF(AND('Option 1'!AP95=0,'Option 1'!AP107=0),"",IF('Option 1'!AP95="",'Option 1'!AP107,IF('Option 1'!AP107="",'Option 1'!AP95,'Option 1'!AP95+'Option 1'!AP107)))</f>
        <v/>
      </c>
      <c r="AN11" s="11" t="str">
        <f>IF(AND('Option 1'!AQ95=0,'Option 1'!AQ107=0),"",IF('Option 1'!AQ95="",'Option 1'!AQ107,IF('Option 1'!AQ107="",'Option 1'!AQ95,'Option 1'!AQ95+'Option 1'!AQ107)))</f>
        <v/>
      </c>
      <c r="AO11" s="11" t="str">
        <f>IF(AND('Option 1'!AR95=0,'Option 1'!AR107=0),"",IF('Option 1'!AR95="",'Option 1'!AR107,IF('Option 1'!AR107="",'Option 1'!AR95,'Option 1'!AR95+'Option 1'!AR107)))</f>
        <v/>
      </c>
      <c r="AP11" s="11" t="str">
        <f>IF(AND('Option 1'!AS95=0,'Option 1'!AS107=0),"",IF('Option 1'!AS95="",'Option 1'!AS107,IF('Option 1'!AS107="",'Option 1'!AS95,'Option 1'!AS95+'Option 1'!AS107)))</f>
        <v/>
      </c>
      <c r="AQ11" s="11" t="str">
        <f>IF(AND('Option 1'!AT95=0,'Option 1'!AT107=0),"",IF('Option 1'!AT95="",'Option 1'!AT107,IF('Option 1'!AT107="",'Option 1'!AT95,'Option 1'!AT95+'Option 1'!AT107)))</f>
        <v/>
      </c>
      <c r="AR11" s="11" t="str">
        <f>IF(AND('Option 1'!AU95=0,'Option 1'!AU107=0),"",IF('Option 1'!AU95="",'Option 1'!AU107,IF('Option 1'!AU107="",'Option 1'!AU95,'Option 1'!AU95+'Option 1'!AU107)))</f>
        <v/>
      </c>
      <c r="AS11" s="11" t="str">
        <f>IF(AND('Option 1'!AV95=0,'Option 1'!AV107=0),"",IF('Option 1'!AV95="",'Option 1'!AV107,IF('Option 1'!AV107="",'Option 1'!AV95,'Option 1'!AV95+'Option 1'!AV107)))</f>
        <v/>
      </c>
      <c r="AT11" s="11" t="str">
        <f>IF(AND('Option 1'!AW95=0,'Option 1'!AW107=0),"",IF('Option 1'!AW95="",'Option 1'!AW107,IF('Option 1'!AW107="",'Option 1'!AW95,'Option 1'!AW95+'Option 1'!AW107)))</f>
        <v/>
      </c>
      <c r="AU11" s="11" t="str">
        <f>IF(AND('Option 1'!AX95=0,'Option 1'!AX107=0),"",IF('Option 1'!AX95="",'Option 1'!AX107,IF('Option 1'!AX107="",'Option 1'!AX95,'Option 1'!AX95+'Option 1'!AX107)))</f>
        <v/>
      </c>
      <c r="AV11" s="11" t="str">
        <f>IF(AND('Option 1'!AY95=0,'Option 1'!AY107=0),"",IF('Option 1'!AY95="",'Option 1'!AY107,IF('Option 1'!AY107="",'Option 1'!AY95,'Option 1'!AY95+'Option 1'!AY107)))</f>
        <v/>
      </c>
      <c r="AW11" s="11" t="str">
        <f>IF(AND('Option 1'!AZ95=0,'Option 1'!AZ107=0),"",IF('Option 1'!AZ95="",'Option 1'!AZ107,IF('Option 1'!AZ107="",'Option 1'!AZ95,'Option 1'!AZ95+'Option 1'!AZ107)))</f>
        <v/>
      </c>
      <c r="AX11" s="11" t="str">
        <f>IF(AND('Option 1'!BA95=0,'Option 1'!BA107=0),"",IF('Option 1'!BA95="",'Option 1'!BA107,IF('Option 1'!BA107="",'Option 1'!BA95,'Option 1'!BA95+'Option 1'!BA107)))</f>
        <v/>
      </c>
      <c r="AY11" s="11" t="str">
        <f>IF(AND('Option 1'!BB95=0,'Option 1'!BB107=0),"",IF('Option 1'!BB95="",'Option 1'!BB107,IF('Option 1'!BB107="",'Option 1'!BB95,'Option 1'!BB95+'Option 1'!BB107)))</f>
        <v/>
      </c>
      <c r="AZ11" s="62">
        <f t="shared" si="1"/>
        <v>-20831073.396062747</v>
      </c>
    </row>
    <row r="12" spans="1:55" s="4" customFormat="1" ht="15.6" x14ac:dyDescent="0.3">
      <c r="A12" s="73" t="s">
        <v>204</v>
      </c>
      <c r="B12" s="13">
        <f>IF(SUM(B8:B11)=0,"",SUM(B8:B11))</f>
        <v>-6232669.8281500004</v>
      </c>
      <c r="C12" s="13">
        <f t="shared" ref="C12:U12" si="2">IF(SUM(C8:C11)=0,"",SUM(C8:C11))</f>
        <v>-3495408.3880688497</v>
      </c>
      <c r="D12" s="13">
        <f t="shared" si="2"/>
        <v>-694334.50724837987</v>
      </c>
      <c r="E12" s="13">
        <f t="shared" si="2"/>
        <v>-704720.24700568849</v>
      </c>
      <c r="F12" s="13">
        <f t="shared" si="2"/>
        <v>-719510.98982494348</v>
      </c>
      <c r="G12" s="13">
        <f t="shared" si="2"/>
        <v>-734612.15383130987</v>
      </c>
      <c r="H12" s="13">
        <f t="shared" si="2"/>
        <v>-750030.25381265103</v>
      </c>
      <c r="I12" s="13">
        <f t="shared" si="2"/>
        <v>-765771.94127811957</v>
      </c>
      <c r="J12" s="13">
        <f t="shared" si="2"/>
        <v>-781844.00732734182</v>
      </c>
      <c r="K12" s="13">
        <f t="shared" si="2"/>
        <v>-798253.38557981024</v>
      </c>
      <c r="L12" s="13">
        <f t="shared" si="2"/>
        <v>-815007.1551657496</v>
      </c>
      <c r="M12" s="13">
        <f t="shared" si="2"/>
        <v>-832112.54377974651</v>
      </c>
      <c r="N12" s="13">
        <f t="shared" si="2"/>
        <v>-849576.93079845852</v>
      </c>
      <c r="O12" s="13">
        <f t="shared" si="2"/>
        <v>-867407.85046374891</v>
      </c>
      <c r="P12" s="13">
        <f t="shared" si="2"/>
        <v>-885612.99513261823</v>
      </c>
      <c r="Q12" s="13">
        <f t="shared" si="2"/>
        <v>-904200.21859533433</v>
      </c>
      <c r="R12" s="13" t="str">
        <f t="shared" si="2"/>
        <v/>
      </c>
      <c r="S12" s="13" t="str">
        <f t="shared" si="2"/>
        <v/>
      </c>
      <c r="T12" s="13" t="str">
        <f t="shared" si="2"/>
        <v/>
      </c>
      <c r="U12" s="13" t="str">
        <f t="shared" si="2"/>
        <v/>
      </c>
      <c r="V12" s="13" t="str">
        <f t="shared" ref="V12:AY12" si="3">IF(SUM(V8:V11)=0,"",SUM(V8:V11))</f>
        <v/>
      </c>
      <c r="W12" s="13" t="str">
        <f t="shared" si="3"/>
        <v/>
      </c>
      <c r="X12" s="13" t="str">
        <f t="shared" si="3"/>
        <v/>
      </c>
      <c r="Y12" s="13" t="str">
        <f t="shared" si="3"/>
        <v/>
      </c>
      <c r="Z12" s="13" t="str">
        <f t="shared" si="3"/>
        <v/>
      </c>
      <c r="AA12" s="13" t="str">
        <f t="shared" si="3"/>
        <v/>
      </c>
      <c r="AB12" s="13" t="str">
        <f t="shared" si="3"/>
        <v/>
      </c>
      <c r="AC12" s="13" t="str">
        <f t="shared" si="3"/>
        <v/>
      </c>
      <c r="AD12" s="13" t="str">
        <f t="shared" si="3"/>
        <v/>
      </c>
      <c r="AE12" s="13" t="str">
        <f t="shared" si="3"/>
        <v/>
      </c>
      <c r="AF12" s="13" t="str">
        <f t="shared" si="3"/>
        <v/>
      </c>
      <c r="AG12" s="13" t="str">
        <f t="shared" si="3"/>
        <v/>
      </c>
      <c r="AH12" s="13" t="str">
        <f t="shared" si="3"/>
        <v/>
      </c>
      <c r="AI12" s="13" t="str">
        <f t="shared" si="3"/>
        <v/>
      </c>
      <c r="AJ12" s="13" t="str">
        <f t="shared" si="3"/>
        <v/>
      </c>
      <c r="AK12" s="13" t="str">
        <f t="shared" si="3"/>
        <v/>
      </c>
      <c r="AL12" s="13" t="str">
        <f t="shared" si="3"/>
        <v/>
      </c>
      <c r="AM12" s="13" t="str">
        <f t="shared" si="3"/>
        <v/>
      </c>
      <c r="AN12" s="13" t="str">
        <f t="shared" si="3"/>
        <v/>
      </c>
      <c r="AO12" s="13" t="str">
        <f t="shared" si="3"/>
        <v/>
      </c>
      <c r="AP12" s="13" t="str">
        <f t="shared" si="3"/>
        <v/>
      </c>
      <c r="AQ12" s="13" t="str">
        <f t="shared" si="3"/>
        <v/>
      </c>
      <c r="AR12" s="13" t="str">
        <f t="shared" si="3"/>
        <v/>
      </c>
      <c r="AS12" s="13" t="str">
        <f t="shared" si="3"/>
        <v/>
      </c>
      <c r="AT12" s="13" t="str">
        <f t="shared" si="3"/>
        <v/>
      </c>
      <c r="AU12" s="13" t="str">
        <f t="shared" si="3"/>
        <v/>
      </c>
      <c r="AV12" s="13" t="str">
        <f t="shared" si="3"/>
        <v/>
      </c>
      <c r="AW12" s="13" t="str">
        <f t="shared" si="3"/>
        <v/>
      </c>
      <c r="AX12" s="13" t="str">
        <f t="shared" si="3"/>
        <v/>
      </c>
      <c r="AY12" s="13" t="str">
        <f t="shared" si="3"/>
        <v/>
      </c>
      <c r="AZ12" s="62">
        <f t="shared" si="1"/>
        <v>-20831073.396062747</v>
      </c>
    </row>
    <row r="13" spans="1:55" s="4" customFormat="1" ht="16.2" thickBot="1" x14ac:dyDescent="0.35">
      <c r="A13" s="57" t="s">
        <v>202</v>
      </c>
      <c r="B13" s="45">
        <f>IF(B12="","",B12*B$5)</f>
        <v>-6232669.8281500004</v>
      </c>
      <c r="C13" s="12">
        <f t="shared" ref="C13:U13" si="4">IF(C12="","",C12*C$5)</f>
        <v>-3457377.2384459446</v>
      </c>
      <c r="D13" s="12">
        <f t="shared" si="4"/>
        <v>-679307.54504445172</v>
      </c>
      <c r="E13" s="12">
        <f t="shared" si="4"/>
        <v>-681966.87834553164</v>
      </c>
      <c r="F13" s="12">
        <f t="shared" si="4"/>
        <v>-688704.32350664702</v>
      </c>
      <c r="G13" s="12">
        <f t="shared" si="4"/>
        <v>-695508.32276614977</v>
      </c>
      <c r="H13" s="12">
        <f t="shared" si="4"/>
        <v>-702379.53347389866</v>
      </c>
      <c r="I13" s="12">
        <f t="shared" si="4"/>
        <v>-709318.61947139481</v>
      </c>
      <c r="J13" s="12">
        <f t="shared" si="4"/>
        <v>-716326.25115587993</v>
      </c>
      <c r="K13" s="12">
        <f t="shared" si="4"/>
        <v>-723403.10554506583</v>
      </c>
      <c r="L13" s="12">
        <f t="shared" si="4"/>
        <v>-730549.86634250451</v>
      </c>
      <c r="M13" s="12">
        <f t="shared" si="4"/>
        <v>-737767.22400360252</v>
      </c>
      <c r="N13" s="12">
        <f t="shared" si="4"/>
        <v>-745055.87580228783</v>
      </c>
      <c r="O13" s="12">
        <f t="shared" si="4"/>
        <v>-752416.52589833504</v>
      </c>
      <c r="P13" s="12">
        <f t="shared" si="4"/>
        <v>-759849.88540535315</v>
      </c>
      <c r="Q13" s="12">
        <f t="shared" si="4"/>
        <v>-767356.67245944683</v>
      </c>
      <c r="R13" s="12" t="str">
        <f t="shared" si="4"/>
        <v/>
      </c>
      <c r="S13" s="12" t="str">
        <f t="shared" si="4"/>
        <v/>
      </c>
      <c r="T13" s="12" t="str">
        <f t="shared" si="4"/>
        <v/>
      </c>
      <c r="U13" s="12" t="str">
        <f t="shared" si="4"/>
        <v/>
      </c>
      <c r="V13" s="12" t="str">
        <f t="shared" ref="V13:AY13" si="5">IF(V12="","",V12*V$5)</f>
        <v/>
      </c>
      <c r="W13" s="12" t="str">
        <f t="shared" si="5"/>
        <v/>
      </c>
      <c r="X13" s="12" t="str">
        <f t="shared" si="5"/>
        <v/>
      </c>
      <c r="Y13" s="12" t="str">
        <f t="shared" si="5"/>
        <v/>
      </c>
      <c r="Z13" s="12" t="str">
        <f t="shared" si="5"/>
        <v/>
      </c>
      <c r="AA13" s="12" t="str">
        <f t="shared" si="5"/>
        <v/>
      </c>
      <c r="AB13" s="12" t="str">
        <f t="shared" si="5"/>
        <v/>
      </c>
      <c r="AC13" s="12" t="str">
        <f t="shared" si="5"/>
        <v/>
      </c>
      <c r="AD13" s="12" t="str">
        <f t="shared" si="5"/>
        <v/>
      </c>
      <c r="AE13" s="12" t="str">
        <f t="shared" si="5"/>
        <v/>
      </c>
      <c r="AF13" s="12" t="str">
        <f t="shared" si="5"/>
        <v/>
      </c>
      <c r="AG13" s="12" t="str">
        <f t="shared" si="5"/>
        <v/>
      </c>
      <c r="AH13" s="12" t="str">
        <f t="shared" si="5"/>
        <v/>
      </c>
      <c r="AI13" s="12" t="str">
        <f t="shared" si="5"/>
        <v/>
      </c>
      <c r="AJ13" s="12" t="str">
        <f t="shared" si="5"/>
        <v/>
      </c>
      <c r="AK13" s="12" t="str">
        <f t="shared" si="5"/>
        <v/>
      </c>
      <c r="AL13" s="12" t="str">
        <f t="shared" si="5"/>
        <v/>
      </c>
      <c r="AM13" s="12" t="str">
        <f t="shared" si="5"/>
        <v/>
      </c>
      <c r="AN13" s="12" t="str">
        <f t="shared" si="5"/>
        <v/>
      </c>
      <c r="AO13" s="12" t="str">
        <f t="shared" si="5"/>
        <v/>
      </c>
      <c r="AP13" s="12" t="str">
        <f t="shared" si="5"/>
        <v/>
      </c>
      <c r="AQ13" s="12" t="str">
        <f t="shared" si="5"/>
        <v/>
      </c>
      <c r="AR13" s="12" t="str">
        <f t="shared" si="5"/>
        <v/>
      </c>
      <c r="AS13" s="12" t="str">
        <f t="shared" si="5"/>
        <v/>
      </c>
      <c r="AT13" s="12" t="str">
        <f t="shared" si="5"/>
        <v/>
      </c>
      <c r="AU13" s="12" t="str">
        <f t="shared" si="5"/>
        <v/>
      </c>
      <c r="AV13" s="12" t="str">
        <f t="shared" si="5"/>
        <v/>
      </c>
      <c r="AW13" s="12" t="str">
        <f t="shared" si="5"/>
        <v/>
      </c>
      <c r="AX13" s="12" t="str">
        <f t="shared" si="5"/>
        <v/>
      </c>
      <c r="AY13" s="12" t="str">
        <f t="shared" si="5"/>
        <v/>
      </c>
      <c r="AZ13" s="136">
        <f t="shared" si="1"/>
        <v>-19779957.695816498</v>
      </c>
    </row>
    <row r="14" spans="1:55" s="4" customFormat="1" ht="31.8" thickBot="1" x14ac:dyDescent="0.35">
      <c r="A14" s="146" t="s">
        <v>209</v>
      </c>
      <c r="B14" s="131">
        <f>AZ12</f>
        <v>-20831073.396062747</v>
      </c>
      <c r="C14" s="135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9"/>
    </row>
    <row r="15" spans="1:55" s="4" customFormat="1" ht="16.2" thickBot="1" x14ac:dyDescent="0.35">
      <c r="A15" s="58" t="s">
        <v>206</v>
      </c>
      <c r="B15" s="61">
        <f>IF(AZ13="","",AZ13)</f>
        <v>-19779957.695816498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134"/>
      <c r="BC15" s="94"/>
    </row>
    <row r="16" spans="1:55" s="4" customFormat="1" ht="15.6" x14ac:dyDescent="0.25">
      <c r="A16" s="59" t="s">
        <v>205</v>
      </c>
      <c r="B16" s="43">
        <f>IF('Option 1'!E117=0,"",'Option 1'!E117)</f>
        <v>-60187.5</v>
      </c>
      <c r="C16" s="43" t="str">
        <f>IF('Option 1'!F117=0,"",'Option 1'!F117)</f>
        <v/>
      </c>
      <c r="D16" s="43" t="str">
        <f>IF('Option 1'!G117=0,"",'Option 1'!G117)</f>
        <v/>
      </c>
      <c r="E16" s="43" t="str">
        <f>IF('Option 1'!H117=0,"",'Option 1'!H117)</f>
        <v/>
      </c>
      <c r="F16" s="43" t="str">
        <f>IF('Option 1'!I117=0,"",'Option 1'!I117)</f>
        <v/>
      </c>
      <c r="G16" s="43" t="str">
        <f>IF('Option 1'!J117=0,"",'Option 1'!J117)</f>
        <v/>
      </c>
      <c r="H16" s="43" t="str">
        <f>IF('Option 1'!K117=0,"",'Option 1'!K117)</f>
        <v/>
      </c>
      <c r="I16" s="43" t="str">
        <f>IF('Option 1'!L117=0,"",'Option 1'!L117)</f>
        <v/>
      </c>
      <c r="J16" s="43" t="str">
        <f>IF('Option 1'!M117=0,"",'Option 1'!M117)</f>
        <v/>
      </c>
      <c r="K16" s="43" t="str">
        <f>IF('Option 1'!N117=0,"",'Option 1'!N117)</f>
        <v/>
      </c>
      <c r="L16" s="43" t="str">
        <f>IF('Option 1'!O117=0,"",'Option 1'!O117)</f>
        <v/>
      </c>
      <c r="M16" s="43" t="str">
        <f>IF('Option 1'!P117=0,"",'Option 1'!P117)</f>
        <v/>
      </c>
      <c r="N16" s="43" t="str">
        <f>IF('Option 1'!Q117=0,"",'Option 1'!Q117)</f>
        <v/>
      </c>
      <c r="O16" s="43" t="str">
        <f>IF('Option 1'!R117=0,"",'Option 1'!R117)</f>
        <v/>
      </c>
      <c r="P16" s="43" t="str">
        <f>IF('Option 1'!S117=0,"",'Option 1'!S117)</f>
        <v/>
      </c>
      <c r="Q16" s="43" t="str">
        <f>IF('Option 1'!T117=0,"",'Option 1'!T117)</f>
        <v/>
      </c>
      <c r="R16" s="43" t="str">
        <f>IF('Option 1'!U117=0,"",'Option 1'!U117)</f>
        <v/>
      </c>
      <c r="S16" s="43" t="str">
        <f>IF('Option 1'!V117=0,"",'Option 1'!V117)</f>
        <v/>
      </c>
      <c r="T16" s="43" t="str">
        <f>IF('Option 1'!W117=0,"",'Option 1'!W117)</f>
        <v/>
      </c>
      <c r="U16" s="43" t="str">
        <f>IF('Option 1'!X117=0,"",'Option 1'!X117)</f>
        <v/>
      </c>
      <c r="V16" s="43" t="str">
        <f>IF('Option 1'!Y117=0,"",'Option 1'!Y117)</f>
        <v/>
      </c>
      <c r="W16" s="43" t="str">
        <f>IF('Option 1'!Z117=0,"",'Option 1'!Z117)</f>
        <v/>
      </c>
      <c r="X16" s="43" t="str">
        <f>IF('Option 1'!AA117=0,"",'Option 1'!AA117)</f>
        <v/>
      </c>
      <c r="Y16" s="43" t="str">
        <f>IF('Option 1'!AB117=0,"",'Option 1'!AB117)</f>
        <v/>
      </c>
      <c r="Z16" s="43" t="str">
        <f>IF('Option 1'!AC117=0,"",'Option 1'!AC117)</f>
        <v/>
      </c>
      <c r="AA16" s="43" t="str">
        <f>IF('Option 1'!AD117=0,"",'Option 1'!AD117)</f>
        <v/>
      </c>
      <c r="AB16" s="43" t="str">
        <f>IF('Option 1'!AE117=0,"",'Option 1'!AE117)</f>
        <v/>
      </c>
      <c r="AC16" s="43" t="str">
        <f>IF('Option 1'!AF117=0,"",'Option 1'!AF117)</f>
        <v/>
      </c>
      <c r="AD16" s="43" t="str">
        <f>IF('Option 1'!AG117=0,"",'Option 1'!AG117)</f>
        <v/>
      </c>
      <c r="AE16" s="43" t="str">
        <f>IF('Option 1'!AH117=0,"",'Option 1'!AH117)</f>
        <v/>
      </c>
      <c r="AF16" s="43" t="str">
        <f>IF('Option 1'!AI117=0,"",'Option 1'!AI117)</f>
        <v/>
      </c>
      <c r="AG16" s="43" t="str">
        <f>IF('Option 1'!AJ117=0,"",'Option 1'!AJ117)</f>
        <v/>
      </c>
      <c r="AH16" s="43" t="str">
        <f>IF('Option 1'!AK117=0,"",'Option 1'!AK117)</f>
        <v/>
      </c>
      <c r="AI16" s="43" t="str">
        <f>IF('Option 1'!AL117=0,"",'Option 1'!AL117)</f>
        <v/>
      </c>
      <c r="AJ16" s="43" t="str">
        <f>IF('Option 1'!AM117=0,"",'Option 1'!AM117)</f>
        <v/>
      </c>
      <c r="AK16" s="43" t="str">
        <f>IF('Option 1'!AN117=0,"",'Option 1'!AN117)</f>
        <v/>
      </c>
      <c r="AL16" s="43" t="str">
        <f>IF('Option 1'!AO117=0,"",'Option 1'!AO117)</f>
        <v/>
      </c>
      <c r="AM16" s="43" t="str">
        <f>IF('Option 1'!AP117=0,"",'Option 1'!AP117)</f>
        <v/>
      </c>
      <c r="AN16" s="43" t="str">
        <f>IF('Option 1'!AQ117=0,"",'Option 1'!AQ117)</f>
        <v/>
      </c>
      <c r="AO16" s="43" t="str">
        <f>IF('Option 1'!AR117=0,"",'Option 1'!AR117)</f>
        <v/>
      </c>
      <c r="AP16" s="43" t="str">
        <f>IF('Option 1'!AS117=0,"",'Option 1'!AS117)</f>
        <v/>
      </c>
      <c r="AQ16" s="43" t="str">
        <f>IF('Option 1'!AT117=0,"",'Option 1'!AT117)</f>
        <v/>
      </c>
      <c r="AR16" s="43" t="str">
        <f>IF('Option 1'!AU117=0,"",'Option 1'!AU117)</f>
        <v/>
      </c>
      <c r="AS16" s="43" t="str">
        <f>IF('Option 1'!AV117=0,"",'Option 1'!AV117)</f>
        <v/>
      </c>
      <c r="AT16" s="43" t="str">
        <f>IF('Option 1'!AW117=0,"",'Option 1'!AW117)</f>
        <v/>
      </c>
      <c r="AU16" s="43" t="str">
        <f>IF('Option 1'!AX117=0,"",'Option 1'!AX117)</f>
        <v/>
      </c>
      <c r="AV16" s="43" t="str">
        <f>IF('Option 1'!AY117=0,"",'Option 1'!AY117)</f>
        <v/>
      </c>
      <c r="AW16" s="43" t="str">
        <f>IF('Option 1'!AZ117=0,"",'Option 1'!AZ117)</f>
        <v/>
      </c>
      <c r="AX16" s="43" t="str">
        <f>IF('Option 1'!BA117=0,"",'Option 1'!BA117)</f>
        <v/>
      </c>
      <c r="AY16" s="43" t="str">
        <f>IF('Option 1'!BB117=0,"",'Option 1'!BB117)</f>
        <v/>
      </c>
      <c r="AZ16" s="132">
        <f t="shared" si="1"/>
        <v>-60187.5</v>
      </c>
    </row>
    <row r="17" spans="1:55" s="4" customFormat="1" ht="16.2" thickBot="1" x14ac:dyDescent="0.35">
      <c r="A17" s="57" t="s">
        <v>203</v>
      </c>
      <c r="B17" s="44">
        <f>IF(B16="","",B16*B$5)</f>
        <v>-60187.5</v>
      </c>
      <c r="C17" s="44" t="str">
        <f t="shared" ref="C17:U17" si="6">IF(C16="","",C16*C$5)</f>
        <v/>
      </c>
      <c r="D17" s="44" t="str">
        <f t="shared" si="6"/>
        <v/>
      </c>
      <c r="E17" s="44" t="str">
        <f t="shared" si="6"/>
        <v/>
      </c>
      <c r="F17" s="44" t="str">
        <f t="shared" si="6"/>
        <v/>
      </c>
      <c r="G17" s="44" t="str">
        <f t="shared" si="6"/>
        <v/>
      </c>
      <c r="H17" s="44" t="str">
        <f t="shared" si="6"/>
        <v/>
      </c>
      <c r="I17" s="44" t="str">
        <f t="shared" si="6"/>
        <v/>
      </c>
      <c r="J17" s="44" t="str">
        <f t="shared" si="6"/>
        <v/>
      </c>
      <c r="K17" s="44" t="str">
        <f t="shared" si="6"/>
        <v/>
      </c>
      <c r="L17" s="44" t="str">
        <f>IF(L16="","",L16*L$5)</f>
        <v/>
      </c>
      <c r="M17" s="44" t="str">
        <f t="shared" si="6"/>
        <v/>
      </c>
      <c r="N17" s="44" t="str">
        <f t="shared" si="6"/>
        <v/>
      </c>
      <c r="O17" s="44" t="str">
        <f t="shared" si="6"/>
        <v/>
      </c>
      <c r="P17" s="44" t="str">
        <f t="shared" si="6"/>
        <v/>
      </c>
      <c r="Q17" s="44" t="str">
        <f t="shared" si="6"/>
        <v/>
      </c>
      <c r="R17" s="44" t="str">
        <f t="shared" si="6"/>
        <v/>
      </c>
      <c r="S17" s="44" t="str">
        <f t="shared" si="6"/>
        <v/>
      </c>
      <c r="T17" s="44" t="str">
        <f t="shared" si="6"/>
        <v/>
      </c>
      <c r="U17" s="44" t="str">
        <f t="shared" si="6"/>
        <v/>
      </c>
      <c r="V17" s="44" t="str">
        <f t="shared" ref="V17:AY17" si="7">IF(V16="","",V16*V$5)</f>
        <v/>
      </c>
      <c r="W17" s="44" t="str">
        <f t="shared" si="7"/>
        <v/>
      </c>
      <c r="X17" s="44" t="str">
        <f t="shared" si="7"/>
        <v/>
      </c>
      <c r="Y17" s="44" t="str">
        <f t="shared" si="7"/>
        <v/>
      </c>
      <c r="Z17" s="44" t="str">
        <f t="shared" si="7"/>
        <v/>
      </c>
      <c r="AA17" s="44" t="str">
        <f t="shared" si="7"/>
        <v/>
      </c>
      <c r="AB17" s="44" t="str">
        <f t="shared" si="7"/>
        <v/>
      </c>
      <c r="AC17" s="44" t="str">
        <f t="shared" si="7"/>
        <v/>
      </c>
      <c r="AD17" s="44" t="str">
        <f t="shared" si="7"/>
        <v/>
      </c>
      <c r="AE17" s="44" t="str">
        <f t="shared" si="7"/>
        <v/>
      </c>
      <c r="AF17" s="44" t="str">
        <f t="shared" si="7"/>
        <v/>
      </c>
      <c r="AG17" s="44" t="str">
        <f t="shared" si="7"/>
        <v/>
      </c>
      <c r="AH17" s="44" t="str">
        <f t="shared" si="7"/>
        <v/>
      </c>
      <c r="AI17" s="44" t="str">
        <f t="shared" si="7"/>
        <v/>
      </c>
      <c r="AJ17" s="44" t="str">
        <f t="shared" si="7"/>
        <v/>
      </c>
      <c r="AK17" s="44" t="str">
        <f t="shared" si="7"/>
        <v/>
      </c>
      <c r="AL17" s="44" t="str">
        <f t="shared" si="7"/>
        <v/>
      </c>
      <c r="AM17" s="44" t="str">
        <f t="shared" si="7"/>
        <v/>
      </c>
      <c r="AN17" s="44" t="str">
        <f t="shared" si="7"/>
        <v/>
      </c>
      <c r="AO17" s="44" t="str">
        <f t="shared" si="7"/>
        <v/>
      </c>
      <c r="AP17" s="44" t="str">
        <f t="shared" si="7"/>
        <v/>
      </c>
      <c r="AQ17" s="44" t="str">
        <f t="shared" si="7"/>
        <v/>
      </c>
      <c r="AR17" s="44" t="str">
        <f t="shared" si="7"/>
        <v/>
      </c>
      <c r="AS17" s="44" t="str">
        <f t="shared" si="7"/>
        <v/>
      </c>
      <c r="AT17" s="44" t="str">
        <f t="shared" si="7"/>
        <v/>
      </c>
      <c r="AU17" s="44" t="str">
        <f t="shared" si="7"/>
        <v/>
      </c>
      <c r="AV17" s="44" t="str">
        <f t="shared" si="7"/>
        <v/>
      </c>
      <c r="AW17" s="44" t="str">
        <f t="shared" si="7"/>
        <v/>
      </c>
      <c r="AX17" s="44" t="str">
        <f t="shared" si="7"/>
        <v/>
      </c>
      <c r="AY17" s="44" t="str">
        <f t="shared" si="7"/>
        <v/>
      </c>
      <c r="AZ17" s="133">
        <f t="shared" si="1"/>
        <v>-60187.5</v>
      </c>
    </row>
    <row r="18" spans="1:55" s="4" customFormat="1" ht="31.8" thickBot="1" x14ac:dyDescent="0.35">
      <c r="A18" s="146" t="s">
        <v>208</v>
      </c>
      <c r="B18" s="131">
        <f>IF(AZ16="","",IF(AZ12="","",AZ12+AZ16))</f>
        <v>-20891260.896062747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9"/>
    </row>
    <row r="19" spans="1:55" s="4" customFormat="1" ht="16.2" thickBot="1" x14ac:dyDescent="0.35">
      <c r="A19" s="60" t="s">
        <v>207</v>
      </c>
      <c r="B19" s="131">
        <f>IF(AZ17="","",IF(AZ13="","",AZ13+AZ17))</f>
        <v>-19840145.195816498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9"/>
    </row>
    <row r="20" spans="1:55" s="4" customFormat="1" ht="15" customHeight="1" thickBot="1" x14ac:dyDescent="0.3"/>
    <row r="21" spans="1:55" s="4" customFormat="1" ht="16.2" thickBot="1" x14ac:dyDescent="0.35">
      <c r="A21" s="54" t="s">
        <v>44</v>
      </c>
      <c r="B21" s="108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74" t="str">
        <f t="shared" si="1"/>
        <v/>
      </c>
    </row>
    <row r="22" spans="1:55" s="4" customFormat="1" ht="16.2" thickTop="1" x14ac:dyDescent="0.25">
      <c r="A22" s="55" t="s">
        <v>2</v>
      </c>
      <c r="B22" s="11" t="e">
        <f>IF(AND(#REF!=0,#REF!=0,#REF!=0),"",#REF!+#REF!+#REF!)</f>
        <v>#REF!</v>
      </c>
      <c r="C22" s="11" t="e">
        <f>IF(AND(#REF!=0,#REF!=0,#REF!=0),"",#REF!+#REF!+#REF!)</f>
        <v>#REF!</v>
      </c>
      <c r="D22" s="11" t="e">
        <f>IF(AND(#REF!=0,#REF!=0,#REF!=0),"",#REF!+#REF!+#REF!)</f>
        <v>#REF!</v>
      </c>
      <c r="E22" s="11" t="e">
        <f>IF(AND(#REF!=0,#REF!=0,#REF!=0),"",#REF!+#REF!+#REF!)</f>
        <v>#REF!</v>
      </c>
      <c r="F22" s="11" t="e">
        <f>IF(AND(#REF!=0,#REF!=0,#REF!=0),"",#REF!+#REF!+#REF!)</f>
        <v>#REF!</v>
      </c>
      <c r="G22" s="11" t="e">
        <f>IF(AND(#REF!=0,#REF!=0,#REF!=0),"",#REF!+#REF!+#REF!)</f>
        <v>#REF!</v>
      </c>
      <c r="H22" s="11" t="e">
        <f>IF(AND(#REF!=0,#REF!=0,#REF!=0),"",#REF!+#REF!+#REF!)</f>
        <v>#REF!</v>
      </c>
      <c r="I22" s="11" t="e">
        <f>IF(AND(#REF!=0,#REF!=0,#REF!=0),"",#REF!+#REF!+#REF!)</f>
        <v>#REF!</v>
      </c>
      <c r="J22" s="11" t="e">
        <f>IF(AND(#REF!=0,#REF!=0,#REF!=0),"",#REF!+#REF!+#REF!)</f>
        <v>#REF!</v>
      </c>
      <c r="K22" s="11" t="e">
        <f>IF(AND(#REF!=0,#REF!=0,#REF!=0),"",#REF!+#REF!+#REF!)</f>
        <v>#REF!</v>
      </c>
      <c r="L22" s="11" t="e">
        <f>IF(AND(#REF!=0,#REF!=0,#REF!=0),"",#REF!+#REF!+#REF!)</f>
        <v>#REF!</v>
      </c>
      <c r="M22" s="11" t="e">
        <f>IF(AND(#REF!=0,#REF!=0,#REF!=0),"",#REF!+#REF!+#REF!)</f>
        <v>#REF!</v>
      </c>
      <c r="N22" s="11" t="e">
        <f>IF(AND(#REF!=0,#REF!=0,#REF!=0),"",#REF!+#REF!+#REF!)</f>
        <v>#REF!</v>
      </c>
      <c r="O22" s="11" t="e">
        <f>IF(AND(#REF!=0,#REF!=0,#REF!=0),"",#REF!+#REF!+#REF!)</f>
        <v>#REF!</v>
      </c>
      <c r="P22" s="11" t="e">
        <f>IF(AND(#REF!=0,#REF!=0,#REF!=0),"",#REF!+#REF!+#REF!)</f>
        <v>#REF!</v>
      </c>
      <c r="Q22" s="11" t="e">
        <f>IF(AND(#REF!=0,#REF!=0,#REF!=0),"",#REF!+#REF!+#REF!)</f>
        <v>#REF!</v>
      </c>
      <c r="R22" s="11" t="e">
        <f>IF(AND(#REF!=0,#REF!=0,#REF!=0),"",#REF!+#REF!+#REF!)</f>
        <v>#REF!</v>
      </c>
      <c r="S22" s="11" t="e">
        <f>IF(AND(#REF!=0,#REF!=0,#REF!=0),"",#REF!+#REF!+#REF!)</f>
        <v>#REF!</v>
      </c>
      <c r="T22" s="11" t="e">
        <f>IF(AND(#REF!=0,#REF!=0,#REF!=0),"",#REF!+#REF!+#REF!)</f>
        <v>#REF!</v>
      </c>
      <c r="U22" s="11" t="e">
        <f>IF(AND(#REF!=0,#REF!=0,#REF!=0),"",#REF!+#REF!+#REF!)</f>
        <v>#REF!</v>
      </c>
      <c r="V22" s="11" t="e">
        <f>IF(AND(#REF!=0,#REF!=0,#REF!=0),"",#REF!+#REF!+#REF!)</f>
        <v>#REF!</v>
      </c>
      <c r="W22" s="11" t="e">
        <f>IF(AND(#REF!=0,#REF!=0,#REF!=0),"",#REF!+#REF!+#REF!)</f>
        <v>#REF!</v>
      </c>
      <c r="X22" s="11" t="e">
        <f>IF(AND(#REF!=0,#REF!=0,#REF!=0),"",#REF!+#REF!+#REF!)</f>
        <v>#REF!</v>
      </c>
      <c r="Y22" s="11" t="e">
        <f>IF(AND(#REF!=0,#REF!=0,#REF!=0),"",#REF!+#REF!+#REF!)</f>
        <v>#REF!</v>
      </c>
      <c r="Z22" s="11" t="e">
        <f>IF(AND(#REF!=0,#REF!=0,#REF!=0),"",#REF!+#REF!+#REF!)</f>
        <v>#REF!</v>
      </c>
      <c r="AA22" s="11" t="e">
        <f>IF(AND(#REF!=0,#REF!=0,#REF!=0),"",#REF!+#REF!+#REF!)</f>
        <v>#REF!</v>
      </c>
      <c r="AB22" s="11" t="e">
        <f>IF(AND(#REF!=0,#REF!=0,#REF!=0),"",#REF!+#REF!+#REF!)</f>
        <v>#REF!</v>
      </c>
      <c r="AC22" s="11" t="e">
        <f>IF(AND(#REF!=0,#REF!=0,#REF!=0),"",#REF!+#REF!+#REF!)</f>
        <v>#REF!</v>
      </c>
      <c r="AD22" s="11" t="e">
        <f>IF(AND(#REF!=0,#REF!=0,#REF!=0),"",#REF!+#REF!+#REF!)</f>
        <v>#REF!</v>
      </c>
      <c r="AE22" s="11" t="e">
        <f>IF(AND(#REF!=0,#REF!=0,#REF!=0),"",#REF!+#REF!+#REF!)</f>
        <v>#REF!</v>
      </c>
      <c r="AF22" s="11" t="e">
        <f>IF(AND(#REF!=0,#REF!=0,#REF!=0),"",#REF!+#REF!+#REF!)</f>
        <v>#REF!</v>
      </c>
      <c r="AG22" s="11" t="e">
        <f>IF(AND(#REF!=0,#REF!=0,#REF!=0),"",#REF!+#REF!+#REF!)</f>
        <v>#REF!</v>
      </c>
      <c r="AH22" s="11" t="e">
        <f>IF(AND(#REF!=0,#REF!=0,#REF!=0),"",#REF!+#REF!+#REF!)</f>
        <v>#REF!</v>
      </c>
      <c r="AI22" s="11" t="e">
        <f>IF(AND(#REF!=0,#REF!=0,#REF!=0),"",#REF!+#REF!+#REF!)</f>
        <v>#REF!</v>
      </c>
      <c r="AJ22" s="11" t="e">
        <f>IF(AND(#REF!=0,#REF!=0,#REF!=0),"",#REF!+#REF!+#REF!)</f>
        <v>#REF!</v>
      </c>
      <c r="AK22" s="11" t="e">
        <f>IF(AND(#REF!=0,#REF!=0,#REF!=0),"",#REF!+#REF!+#REF!)</f>
        <v>#REF!</v>
      </c>
      <c r="AL22" s="11" t="e">
        <f>IF(AND(#REF!=0,#REF!=0,#REF!=0),"",#REF!+#REF!+#REF!)</f>
        <v>#REF!</v>
      </c>
      <c r="AM22" s="11" t="e">
        <f>IF(AND(#REF!=0,#REF!=0,#REF!=0),"",#REF!+#REF!+#REF!)</f>
        <v>#REF!</v>
      </c>
      <c r="AN22" s="11" t="e">
        <f>IF(AND(#REF!=0,#REF!=0,#REF!=0),"",#REF!+#REF!+#REF!)</f>
        <v>#REF!</v>
      </c>
      <c r="AO22" s="11" t="e">
        <f>IF(AND(#REF!=0,#REF!=0,#REF!=0),"",#REF!+#REF!+#REF!)</f>
        <v>#REF!</v>
      </c>
      <c r="AP22" s="11" t="e">
        <f>IF(AND(#REF!=0,#REF!=0,#REF!=0),"",#REF!+#REF!+#REF!)</f>
        <v>#REF!</v>
      </c>
      <c r="AQ22" s="11" t="e">
        <f>IF(AND(#REF!=0,#REF!=0,#REF!=0),"",#REF!+#REF!+#REF!)</f>
        <v>#REF!</v>
      </c>
      <c r="AR22" s="11" t="e">
        <f>IF(AND(#REF!=0,#REF!=0,#REF!=0),"",#REF!+#REF!+#REF!)</f>
        <v>#REF!</v>
      </c>
      <c r="AS22" s="11" t="e">
        <f>IF(AND(#REF!=0,#REF!=0,#REF!=0),"",#REF!+#REF!+#REF!)</f>
        <v>#REF!</v>
      </c>
      <c r="AT22" s="11" t="e">
        <f>IF(AND(#REF!=0,#REF!=0,#REF!=0),"",#REF!+#REF!+#REF!)</f>
        <v>#REF!</v>
      </c>
      <c r="AU22" s="11" t="e">
        <f>IF(AND(#REF!=0,#REF!=0,#REF!=0),"",#REF!+#REF!+#REF!)</f>
        <v>#REF!</v>
      </c>
      <c r="AV22" s="11" t="e">
        <f>IF(AND(#REF!=0,#REF!=0,#REF!=0),"",#REF!+#REF!+#REF!)</f>
        <v>#REF!</v>
      </c>
      <c r="AW22" s="11" t="e">
        <f>IF(AND(#REF!=0,#REF!=0,#REF!=0),"",#REF!+#REF!+#REF!)</f>
        <v>#REF!</v>
      </c>
      <c r="AX22" s="11" t="e">
        <f>IF(AND(#REF!=0,#REF!=0,#REF!=0),"",#REF!+#REF!+#REF!)</f>
        <v>#REF!</v>
      </c>
      <c r="AY22" s="11" t="e">
        <f>IF(AND(#REF!=0,#REF!=0,#REF!=0),"",#REF!+#REF!+#REF!)</f>
        <v>#REF!</v>
      </c>
      <c r="AZ22" s="62" t="e">
        <f t="shared" si="1"/>
        <v>#REF!</v>
      </c>
    </row>
    <row r="23" spans="1:55" s="4" customFormat="1" ht="15.6" x14ac:dyDescent="0.25">
      <c r="A23" s="56" t="s">
        <v>6</v>
      </c>
      <c r="B23" s="11" t="e">
        <f>IF(AND(#REF!=0,#REF!=0),"",IF(#REF!="",#REF!,IF(#REF!="",#REF!,#REF!+#REF!)))</f>
        <v>#REF!</v>
      </c>
      <c r="C23" s="11" t="e">
        <f>IF(AND(#REF!=0,#REF!=0),"",IF(#REF!="",#REF!,IF(#REF!="",#REF!,#REF!+#REF!)))</f>
        <v>#REF!</v>
      </c>
      <c r="D23" s="11" t="e">
        <f>IF(AND(#REF!=0,#REF!=0),"",IF(#REF!="",#REF!,IF(#REF!="",#REF!,#REF!+#REF!)))</f>
        <v>#REF!</v>
      </c>
      <c r="E23" s="11" t="e">
        <f>IF(AND(#REF!=0,#REF!=0),"",IF(#REF!="",#REF!,IF(#REF!="",#REF!,#REF!+#REF!)))</f>
        <v>#REF!</v>
      </c>
      <c r="F23" s="11" t="e">
        <f>IF(AND(#REF!=0,#REF!=0),"",IF(#REF!="",#REF!,IF(#REF!="",#REF!,#REF!+#REF!)))</f>
        <v>#REF!</v>
      </c>
      <c r="G23" s="11" t="e">
        <f>IF(AND(#REF!=0,#REF!=0),"",IF(#REF!="",#REF!,IF(#REF!="",#REF!,#REF!+#REF!)))</f>
        <v>#REF!</v>
      </c>
      <c r="H23" s="11" t="e">
        <f>IF(AND(#REF!=0,#REF!=0),"",IF(#REF!="",#REF!,IF(#REF!="",#REF!,#REF!+#REF!)))</f>
        <v>#REF!</v>
      </c>
      <c r="I23" s="11" t="e">
        <f>IF(AND(#REF!=0,#REF!=0),"",IF(#REF!="",#REF!,IF(#REF!="",#REF!,#REF!+#REF!)))</f>
        <v>#REF!</v>
      </c>
      <c r="J23" s="11" t="e">
        <f>IF(AND(#REF!=0,#REF!=0),"",IF(#REF!="",#REF!,IF(#REF!="",#REF!,#REF!+#REF!)))</f>
        <v>#REF!</v>
      </c>
      <c r="K23" s="11" t="e">
        <f>IF(AND(#REF!=0,#REF!=0),"",IF(#REF!="",#REF!,IF(#REF!="",#REF!,#REF!+#REF!)))</f>
        <v>#REF!</v>
      </c>
      <c r="L23" s="11" t="e">
        <f>IF(AND(#REF!=0,#REF!=0),"",IF(#REF!="",#REF!,IF(#REF!="",#REF!,#REF!+#REF!)))</f>
        <v>#REF!</v>
      </c>
      <c r="M23" s="11" t="e">
        <f>IF(AND(#REF!=0,#REF!=0),"",IF(#REF!="",#REF!,IF(#REF!="",#REF!,#REF!+#REF!)))</f>
        <v>#REF!</v>
      </c>
      <c r="N23" s="11" t="e">
        <f>IF(AND(#REF!=0,#REF!=0),"",IF(#REF!="",#REF!,IF(#REF!="",#REF!,#REF!+#REF!)))</f>
        <v>#REF!</v>
      </c>
      <c r="O23" s="11" t="e">
        <f>IF(AND(#REF!=0,#REF!=0),"",IF(#REF!="",#REF!,IF(#REF!="",#REF!,#REF!+#REF!)))</f>
        <v>#REF!</v>
      </c>
      <c r="P23" s="11" t="e">
        <f>IF(AND(#REF!=0,#REF!=0),"",IF(#REF!="",#REF!,IF(#REF!="",#REF!,#REF!+#REF!)))</f>
        <v>#REF!</v>
      </c>
      <c r="Q23" s="11" t="e">
        <f>IF(AND(#REF!=0,#REF!=0),"",IF(#REF!="",#REF!,IF(#REF!="",#REF!,#REF!+#REF!)))</f>
        <v>#REF!</v>
      </c>
      <c r="R23" s="11" t="e">
        <f>IF(AND(#REF!=0,#REF!=0),"",IF(#REF!="",#REF!,IF(#REF!="",#REF!,#REF!+#REF!)))</f>
        <v>#REF!</v>
      </c>
      <c r="S23" s="11" t="e">
        <f>IF(AND(#REF!=0,#REF!=0),"",IF(#REF!="",#REF!,IF(#REF!="",#REF!,#REF!+#REF!)))</f>
        <v>#REF!</v>
      </c>
      <c r="T23" s="11" t="e">
        <f>IF(AND(#REF!=0,#REF!=0),"",IF(#REF!="",#REF!,IF(#REF!="",#REF!,#REF!+#REF!)))</f>
        <v>#REF!</v>
      </c>
      <c r="U23" s="11" t="e">
        <f>IF(AND(#REF!=0,#REF!=0),"",IF(#REF!="",#REF!,IF(#REF!="",#REF!,#REF!+#REF!)))</f>
        <v>#REF!</v>
      </c>
      <c r="V23" s="11" t="e">
        <f>IF(AND(#REF!=0,#REF!=0),"",IF(#REF!="",#REF!,IF(#REF!="",#REF!,#REF!+#REF!)))</f>
        <v>#REF!</v>
      </c>
      <c r="W23" s="11" t="e">
        <f>IF(AND(#REF!=0,#REF!=0),"",IF(#REF!="",#REF!,IF(#REF!="",#REF!,#REF!+#REF!)))</f>
        <v>#REF!</v>
      </c>
      <c r="X23" s="11" t="e">
        <f>IF(AND(#REF!=0,#REF!=0),"",IF(#REF!="",#REF!,IF(#REF!="",#REF!,#REF!+#REF!)))</f>
        <v>#REF!</v>
      </c>
      <c r="Y23" s="11" t="e">
        <f>IF(AND(#REF!=0,#REF!=0),"",IF(#REF!="",#REF!,IF(#REF!="",#REF!,#REF!+#REF!)))</f>
        <v>#REF!</v>
      </c>
      <c r="Z23" s="11" t="e">
        <f>IF(AND(#REF!=0,#REF!=0),"",IF(#REF!="",#REF!,IF(#REF!="",#REF!,#REF!+#REF!)))</f>
        <v>#REF!</v>
      </c>
      <c r="AA23" s="11" t="e">
        <f>IF(AND(#REF!=0,#REF!=0),"",IF(#REF!="",#REF!,IF(#REF!="",#REF!,#REF!+#REF!)))</f>
        <v>#REF!</v>
      </c>
      <c r="AB23" s="11" t="e">
        <f>IF(AND(#REF!=0,#REF!=0),"",IF(#REF!="",#REF!,IF(#REF!="",#REF!,#REF!+#REF!)))</f>
        <v>#REF!</v>
      </c>
      <c r="AC23" s="11" t="e">
        <f>IF(AND(#REF!=0,#REF!=0),"",IF(#REF!="",#REF!,IF(#REF!="",#REF!,#REF!+#REF!)))</f>
        <v>#REF!</v>
      </c>
      <c r="AD23" s="11" t="e">
        <f>IF(AND(#REF!=0,#REF!=0),"",IF(#REF!="",#REF!,IF(#REF!="",#REF!,#REF!+#REF!)))</f>
        <v>#REF!</v>
      </c>
      <c r="AE23" s="11" t="e">
        <f>IF(AND(#REF!=0,#REF!=0),"",IF(#REF!="",#REF!,IF(#REF!="",#REF!,#REF!+#REF!)))</f>
        <v>#REF!</v>
      </c>
      <c r="AF23" s="11" t="e">
        <f>IF(AND(#REF!=0,#REF!=0),"",IF(#REF!="",#REF!,IF(#REF!="",#REF!,#REF!+#REF!)))</f>
        <v>#REF!</v>
      </c>
      <c r="AG23" s="11" t="e">
        <f>IF(AND(#REF!=0,#REF!=0),"",IF(#REF!="",#REF!,IF(#REF!="",#REF!,#REF!+#REF!)))</f>
        <v>#REF!</v>
      </c>
      <c r="AH23" s="11" t="e">
        <f>IF(AND(#REF!=0,#REF!=0),"",IF(#REF!="",#REF!,IF(#REF!="",#REF!,#REF!+#REF!)))</f>
        <v>#REF!</v>
      </c>
      <c r="AI23" s="11" t="e">
        <f>IF(AND(#REF!=0,#REF!=0),"",IF(#REF!="",#REF!,IF(#REF!="",#REF!,#REF!+#REF!)))</f>
        <v>#REF!</v>
      </c>
      <c r="AJ23" s="11" t="e">
        <f>IF(AND(#REF!=0,#REF!=0),"",IF(#REF!="",#REF!,IF(#REF!="",#REF!,#REF!+#REF!)))</f>
        <v>#REF!</v>
      </c>
      <c r="AK23" s="11" t="e">
        <f>IF(AND(#REF!=0,#REF!=0),"",IF(#REF!="",#REF!,IF(#REF!="",#REF!,#REF!+#REF!)))</f>
        <v>#REF!</v>
      </c>
      <c r="AL23" s="11" t="e">
        <f>IF(AND(#REF!=0,#REF!=0),"",IF(#REF!="",#REF!,IF(#REF!="",#REF!,#REF!+#REF!)))</f>
        <v>#REF!</v>
      </c>
      <c r="AM23" s="11" t="e">
        <f>IF(AND(#REF!=0,#REF!=0),"",IF(#REF!="",#REF!,IF(#REF!="",#REF!,#REF!+#REF!)))</f>
        <v>#REF!</v>
      </c>
      <c r="AN23" s="11" t="e">
        <f>IF(AND(#REF!=0,#REF!=0),"",IF(#REF!="",#REF!,IF(#REF!="",#REF!,#REF!+#REF!)))</f>
        <v>#REF!</v>
      </c>
      <c r="AO23" s="11" t="e">
        <f>IF(AND(#REF!=0,#REF!=0),"",IF(#REF!="",#REF!,IF(#REF!="",#REF!,#REF!+#REF!)))</f>
        <v>#REF!</v>
      </c>
      <c r="AP23" s="11" t="e">
        <f>IF(AND(#REF!=0,#REF!=0),"",IF(#REF!="",#REF!,IF(#REF!="",#REF!,#REF!+#REF!)))</f>
        <v>#REF!</v>
      </c>
      <c r="AQ23" s="11" t="e">
        <f>IF(AND(#REF!=0,#REF!=0),"",IF(#REF!="",#REF!,IF(#REF!="",#REF!,#REF!+#REF!)))</f>
        <v>#REF!</v>
      </c>
      <c r="AR23" s="11" t="e">
        <f>IF(AND(#REF!=0,#REF!=0),"",IF(#REF!="",#REF!,IF(#REF!="",#REF!,#REF!+#REF!)))</f>
        <v>#REF!</v>
      </c>
      <c r="AS23" s="11" t="e">
        <f>IF(AND(#REF!=0,#REF!=0),"",IF(#REF!="",#REF!,IF(#REF!="",#REF!,#REF!+#REF!)))</f>
        <v>#REF!</v>
      </c>
      <c r="AT23" s="11" t="e">
        <f>IF(AND(#REF!=0,#REF!=0),"",IF(#REF!="",#REF!,IF(#REF!="",#REF!,#REF!+#REF!)))</f>
        <v>#REF!</v>
      </c>
      <c r="AU23" s="11" t="e">
        <f>IF(AND(#REF!=0,#REF!=0),"",IF(#REF!="",#REF!,IF(#REF!="",#REF!,#REF!+#REF!)))</f>
        <v>#REF!</v>
      </c>
      <c r="AV23" s="11" t="e">
        <f>IF(AND(#REF!=0,#REF!=0),"",IF(#REF!="",#REF!,IF(#REF!="",#REF!,#REF!+#REF!)))</f>
        <v>#REF!</v>
      </c>
      <c r="AW23" s="11" t="e">
        <f>IF(AND(#REF!=0,#REF!=0),"",IF(#REF!="",#REF!,IF(#REF!="",#REF!,#REF!+#REF!)))</f>
        <v>#REF!</v>
      </c>
      <c r="AX23" s="11" t="e">
        <f>IF(AND(#REF!=0,#REF!=0),"",IF(#REF!="",#REF!,IF(#REF!="",#REF!,#REF!+#REF!)))</f>
        <v>#REF!</v>
      </c>
      <c r="AY23" s="11" t="e">
        <f>IF(AND(#REF!=0,#REF!=0),"",IF(#REF!="",#REF!,IF(#REF!="",#REF!,#REF!+#REF!)))</f>
        <v>#REF!</v>
      </c>
      <c r="AZ23" s="62" t="e">
        <f t="shared" si="1"/>
        <v>#REF!</v>
      </c>
    </row>
    <row r="24" spans="1:55" s="4" customFormat="1" ht="15.6" x14ac:dyDescent="0.25">
      <c r="A24" s="56" t="s">
        <v>7</v>
      </c>
      <c r="B24" s="11" t="e">
        <f>IF(AND(#REF!=0,#REF!=0),"",IF(#REF!="",#REF!,IF(#REF!="",#REF!,#REF!+#REF!)))</f>
        <v>#REF!</v>
      </c>
      <c r="C24" s="11" t="e">
        <f>IF(AND(#REF!=0,#REF!=0),"",IF(#REF!="",#REF!,IF(#REF!="",#REF!,#REF!+#REF!)))</f>
        <v>#REF!</v>
      </c>
      <c r="D24" s="11" t="e">
        <f>IF(AND(#REF!=0,#REF!=0),"",IF(#REF!="",#REF!,IF(#REF!="",#REF!,#REF!+#REF!)))</f>
        <v>#REF!</v>
      </c>
      <c r="E24" s="11" t="e">
        <f>IF(AND(#REF!=0,#REF!=0),"",IF(#REF!="",#REF!,IF(#REF!="",#REF!,#REF!+#REF!)))</f>
        <v>#REF!</v>
      </c>
      <c r="F24" s="11" t="e">
        <f>IF(AND(#REF!=0,#REF!=0),"",IF(#REF!="",#REF!,IF(#REF!="",#REF!,#REF!+#REF!)))</f>
        <v>#REF!</v>
      </c>
      <c r="G24" s="11" t="e">
        <f>IF(AND(#REF!=0,#REF!=0),"",IF(#REF!="",#REF!,IF(#REF!="",#REF!,#REF!+#REF!)))</f>
        <v>#REF!</v>
      </c>
      <c r="H24" s="11" t="e">
        <f>IF(AND(#REF!=0,#REF!=0),"",IF(#REF!="",#REF!,IF(#REF!="",#REF!,#REF!+#REF!)))</f>
        <v>#REF!</v>
      </c>
      <c r="I24" s="11" t="e">
        <f>IF(AND(#REF!=0,#REF!=0),"",IF(#REF!="",#REF!,IF(#REF!="",#REF!,#REF!+#REF!)))</f>
        <v>#REF!</v>
      </c>
      <c r="J24" s="11" t="e">
        <f>IF(AND(#REF!=0,#REF!=0),"",IF(#REF!="",#REF!,IF(#REF!="",#REF!,#REF!+#REF!)))</f>
        <v>#REF!</v>
      </c>
      <c r="K24" s="11" t="e">
        <f>IF(AND(#REF!=0,#REF!=0),"",IF(#REF!="",#REF!,IF(#REF!="",#REF!,#REF!+#REF!)))</f>
        <v>#REF!</v>
      </c>
      <c r="L24" s="11" t="e">
        <f>IF(AND(#REF!=0,#REF!=0),"",IF(#REF!="",#REF!,IF(#REF!="",#REF!,#REF!+#REF!)))</f>
        <v>#REF!</v>
      </c>
      <c r="M24" s="11" t="e">
        <f>IF(AND(#REF!=0,#REF!=0),"",IF(#REF!="",#REF!,IF(#REF!="",#REF!,#REF!+#REF!)))</f>
        <v>#REF!</v>
      </c>
      <c r="N24" s="11" t="e">
        <f>IF(AND(#REF!=0,#REF!=0),"",IF(#REF!="",#REF!,IF(#REF!="",#REF!,#REF!+#REF!)))</f>
        <v>#REF!</v>
      </c>
      <c r="O24" s="11" t="e">
        <f>IF(AND(#REF!=0,#REF!=0),"",IF(#REF!="",#REF!,IF(#REF!="",#REF!,#REF!+#REF!)))</f>
        <v>#REF!</v>
      </c>
      <c r="P24" s="11" t="e">
        <f>IF(AND(#REF!=0,#REF!=0),"",IF(#REF!="",#REF!,IF(#REF!="",#REF!,#REF!+#REF!)))</f>
        <v>#REF!</v>
      </c>
      <c r="Q24" s="11" t="e">
        <f>IF(AND(#REF!=0,#REF!=0),"",IF(#REF!="",#REF!,IF(#REF!="",#REF!,#REF!+#REF!)))</f>
        <v>#REF!</v>
      </c>
      <c r="R24" s="11" t="e">
        <f>IF(AND(#REF!=0,#REF!=0),"",IF(#REF!="",#REF!,IF(#REF!="",#REF!,#REF!+#REF!)))</f>
        <v>#REF!</v>
      </c>
      <c r="S24" s="11" t="e">
        <f>IF(AND(#REF!=0,#REF!=0),"",IF(#REF!="",#REF!,IF(#REF!="",#REF!,#REF!+#REF!)))</f>
        <v>#REF!</v>
      </c>
      <c r="T24" s="11" t="e">
        <f>IF(AND(#REF!=0,#REF!=0),"",IF(#REF!="",#REF!,IF(#REF!="",#REF!,#REF!+#REF!)))</f>
        <v>#REF!</v>
      </c>
      <c r="U24" s="11" t="e">
        <f>IF(AND(#REF!=0,#REF!=0),"",IF(#REF!="",#REF!,IF(#REF!="",#REF!,#REF!+#REF!)))</f>
        <v>#REF!</v>
      </c>
      <c r="V24" s="11" t="e">
        <f>IF(AND(#REF!=0,#REF!=0),"",IF(#REF!="",#REF!,IF(#REF!="",#REF!,#REF!+#REF!)))</f>
        <v>#REF!</v>
      </c>
      <c r="W24" s="11" t="e">
        <f>IF(AND(#REF!=0,#REF!=0),"",IF(#REF!="",#REF!,IF(#REF!="",#REF!,#REF!+#REF!)))</f>
        <v>#REF!</v>
      </c>
      <c r="X24" s="11" t="e">
        <f>IF(AND(#REF!=0,#REF!=0),"",IF(#REF!="",#REF!,IF(#REF!="",#REF!,#REF!+#REF!)))</f>
        <v>#REF!</v>
      </c>
      <c r="Y24" s="11" t="e">
        <f>IF(AND(#REF!=0,#REF!=0),"",IF(#REF!="",#REF!,IF(#REF!="",#REF!,#REF!+#REF!)))</f>
        <v>#REF!</v>
      </c>
      <c r="Z24" s="11" t="e">
        <f>IF(AND(#REF!=0,#REF!=0),"",IF(#REF!="",#REF!,IF(#REF!="",#REF!,#REF!+#REF!)))</f>
        <v>#REF!</v>
      </c>
      <c r="AA24" s="11" t="e">
        <f>IF(AND(#REF!=0,#REF!=0),"",IF(#REF!="",#REF!,IF(#REF!="",#REF!,#REF!+#REF!)))</f>
        <v>#REF!</v>
      </c>
      <c r="AB24" s="11" t="e">
        <f>IF(AND(#REF!=0,#REF!=0),"",IF(#REF!="",#REF!,IF(#REF!="",#REF!,#REF!+#REF!)))</f>
        <v>#REF!</v>
      </c>
      <c r="AC24" s="11" t="e">
        <f>IF(AND(#REF!=0,#REF!=0),"",IF(#REF!="",#REF!,IF(#REF!="",#REF!,#REF!+#REF!)))</f>
        <v>#REF!</v>
      </c>
      <c r="AD24" s="11" t="e">
        <f>IF(AND(#REF!=0,#REF!=0),"",IF(#REF!="",#REF!,IF(#REF!="",#REF!,#REF!+#REF!)))</f>
        <v>#REF!</v>
      </c>
      <c r="AE24" s="11" t="e">
        <f>IF(AND(#REF!=0,#REF!=0),"",IF(#REF!="",#REF!,IF(#REF!="",#REF!,#REF!+#REF!)))</f>
        <v>#REF!</v>
      </c>
      <c r="AF24" s="11" t="e">
        <f>IF(AND(#REF!=0,#REF!=0),"",IF(#REF!="",#REF!,IF(#REF!="",#REF!,#REF!+#REF!)))</f>
        <v>#REF!</v>
      </c>
      <c r="AG24" s="11" t="e">
        <f>IF(AND(#REF!=0,#REF!=0),"",IF(#REF!="",#REF!,IF(#REF!="",#REF!,#REF!+#REF!)))</f>
        <v>#REF!</v>
      </c>
      <c r="AH24" s="11" t="e">
        <f>IF(AND(#REF!=0,#REF!=0),"",IF(#REF!="",#REF!,IF(#REF!="",#REF!,#REF!+#REF!)))</f>
        <v>#REF!</v>
      </c>
      <c r="AI24" s="11" t="e">
        <f>IF(AND(#REF!=0,#REF!=0),"",IF(#REF!="",#REF!,IF(#REF!="",#REF!,#REF!+#REF!)))</f>
        <v>#REF!</v>
      </c>
      <c r="AJ24" s="11" t="e">
        <f>IF(AND(#REF!=0,#REF!=0),"",IF(#REF!="",#REF!,IF(#REF!="",#REF!,#REF!+#REF!)))</f>
        <v>#REF!</v>
      </c>
      <c r="AK24" s="11" t="e">
        <f>IF(AND(#REF!=0,#REF!=0),"",IF(#REF!="",#REF!,IF(#REF!="",#REF!,#REF!+#REF!)))</f>
        <v>#REF!</v>
      </c>
      <c r="AL24" s="11" t="e">
        <f>IF(AND(#REF!=0,#REF!=0),"",IF(#REF!="",#REF!,IF(#REF!="",#REF!,#REF!+#REF!)))</f>
        <v>#REF!</v>
      </c>
      <c r="AM24" s="11" t="e">
        <f>IF(AND(#REF!=0,#REF!=0),"",IF(#REF!="",#REF!,IF(#REF!="",#REF!,#REF!+#REF!)))</f>
        <v>#REF!</v>
      </c>
      <c r="AN24" s="11" t="e">
        <f>IF(AND(#REF!=0,#REF!=0),"",IF(#REF!="",#REF!,IF(#REF!="",#REF!,#REF!+#REF!)))</f>
        <v>#REF!</v>
      </c>
      <c r="AO24" s="11" t="e">
        <f>IF(AND(#REF!=0,#REF!=0),"",IF(#REF!="",#REF!,IF(#REF!="",#REF!,#REF!+#REF!)))</f>
        <v>#REF!</v>
      </c>
      <c r="AP24" s="11" t="e">
        <f>IF(AND(#REF!=0,#REF!=0),"",IF(#REF!="",#REF!,IF(#REF!="",#REF!,#REF!+#REF!)))</f>
        <v>#REF!</v>
      </c>
      <c r="AQ24" s="11" t="e">
        <f>IF(AND(#REF!=0,#REF!=0),"",IF(#REF!="",#REF!,IF(#REF!="",#REF!,#REF!+#REF!)))</f>
        <v>#REF!</v>
      </c>
      <c r="AR24" s="11" t="e">
        <f>IF(AND(#REF!=0,#REF!=0),"",IF(#REF!="",#REF!,IF(#REF!="",#REF!,#REF!+#REF!)))</f>
        <v>#REF!</v>
      </c>
      <c r="AS24" s="11" t="e">
        <f>IF(AND(#REF!=0,#REF!=0),"",IF(#REF!="",#REF!,IF(#REF!="",#REF!,#REF!+#REF!)))</f>
        <v>#REF!</v>
      </c>
      <c r="AT24" s="11" t="e">
        <f>IF(AND(#REF!=0,#REF!=0),"",IF(#REF!="",#REF!,IF(#REF!="",#REF!,#REF!+#REF!)))</f>
        <v>#REF!</v>
      </c>
      <c r="AU24" s="11" t="e">
        <f>IF(AND(#REF!=0,#REF!=0),"",IF(#REF!="",#REF!,IF(#REF!="",#REF!,#REF!+#REF!)))</f>
        <v>#REF!</v>
      </c>
      <c r="AV24" s="11" t="e">
        <f>IF(AND(#REF!=0,#REF!=0),"",IF(#REF!="",#REF!,IF(#REF!="",#REF!,#REF!+#REF!)))</f>
        <v>#REF!</v>
      </c>
      <c r="AW24" s="11" t="e">
        <f>IF(AND(#REF!=0,#REF!=0),"",IF(#REF!="",#REF!,IF(#REF!="",#REF!,#REF!+#REF!)))</f>
        <v>#REF!</v>
      </c>
      <c r="AX24" s="11" t="e">
        <f>IF(AND(#REF!=0,#REF!=0),"",IF(#REF!="",#REF!,IF(#REF!="",#REF!,#REF!+#REF!)))</f>
        <v>#REF!</v>
      </c>
      <c r="AY24" s="11" t="e">
        <f>IF(AND(#REF!=0,#REF!=0),"",IF(#REF!="",#REF!,IF(#REF!="",#REF!,#REF!+#REF!)))</f>
        <v>#REF!</v>
      </c>
      <c r="AZ24" s="62" t="e">
        <f t="shared" si="1"/>
        <v>#REF!</v>
      </c>
    </row>
    <row r="25" spans="1:55" s="4" customFormat="1" ht="15.6" x14ac:dyDescent="0.25">
      <c r="A25" s="56" t="s">
        <v>166</v>
      </c>
      <c r="B25" s="11" t="e">
        <f>IF(AND(#REF!=0,#REF!=0),"",IF(#REF!="",#REF!,IF(#REF!="",#REF!,#REF!+#REF!)))</f>
        <v>#REF!</v>
      </c>
      <c r="C25" s="11" t="e">
        <f>IF(AND(#REF!=0,#REF!=0),"",IF(#REF!="",#REF!,IF(#REF!="",#REF!,#REF!+#REF!)))</f>
        <v>#REF!</v>
      </c>
      <c r="D25" s="11" t="e">
        <f>IF(AND(#REF!=0,#REF!=0),"",IF(#REF!="",#REF!,IF(#REF!="",#REF!,#REF!+#REF!)))</f>
        <v>#REF!</v>
      </c>
      <c r="E25" s="11" t="e">
        <f>IF(AND(#REF!=0,#REF!=0),"",IF(#REF!="",#REF!,IF(#REF!="",#REF!,#REF!+#REF!)))</f>
        <v>#REF!</v>
      </c>
      <c r="F25" s="11" t="e">
        <f>IF(AND(#REF!=0,#REF!=0),"",IF(#REF!="",#REF!,IF(#REF!="",#REF!,#REF!+#REF!)))</f>
        <v>#REF!</v>
      </c>
      <c r="G25" s="11" t="e">
        <f>IF(AND(#REF!=0,#REF!=0),"",IF(#REF!="",#REF!,IF(#REF!="",#REF!,#REF!+#REF!)))</f>
        <v>#REF!</v>
      </c>
      <c r="H25" s="11" t="e">
        <f>IF(AND(#REF!=0,#REF!=0),"",IF(#REF!="",#REF!,IF(#REF!="",#REF!,#REF!+#REF!)))</f>
        <v>#REF!</v>
      </c>
      <c r="I25" s="11" t="e">
        <f>IF(AND(#REF!=0,#REF!=0),"",IF(#REF!="",#REF!,IF(#REF!="",#REF!,#REF!+#REF!)))</f>
        <v>#REF!</v>
      </c>
      <c r="J25" s="11" t="e">
        <f>IF(AND(#REF!=0,#REF!=0),"",IF(#REF!="",#REF!,IF(#REF!="",#REF!,#REF!+#REF!)))</f>
        <v>#REF!</v>
      </c>
      <c r="K25" s="11" t="e">
        <f>IF(AND(#REF!=0,#REF!=0),"",IF(#REF!="",#REF!,IF(#REF!="",#REF!,#REF!+#REF!)))</f>
        <v>#REF!</v>
      </c>
      <c r="L25" s="11" t="e">
        <f>IF(AND(#REF!=0,#REF!=0),"",IF(#REF!="",#REF!,IF(#REF!="",#REF!,#REF!+#REF!)))</f>
        <v>#REF!</v>
      </c>
      <c r="M25" s="11" t="e">
        <f>IF(AND(#REF!=0,#REF!=0),"",IF(#REF!="",#REF!,IF(#REF!="",#REF!,#REF!+#REF!)))</f>
        <v>#REF!</v>
      </c>
      <c r="N25" s="11" t="e">
        <f>IF(AND(#REF!=0,#REF!=0),"",IF(#REF!="",#REF!,IF(#REF!="",#REF!,#REF!+#REF!)))</f>
        <v>#REF!</v>
      </c>
      <c r="O25" s="11" t="e">
        <f>IF(AND(#REF!=0,#REF!=0),"",IF(#REF!="",#REF!,IF(#REF!="",#REF!,#REF!+#REF!)))</f>
        <v>#REF!</v>
      </c>
      <c r="P25" s="11" t="e">
        <f>IF(AND(#REF!=0,#REF!=0),"",IF(#REF!="",#REF!,IF(#REF!="",#REF!,#REF!+#REF!)))</f>
        <v>#REF!</v>
      </c>
      <c r="Q25" s="11" t="e">
        <f>IF(AND(#REF!=0,#REF!=0),"",IF(#REF!="",#REF!,IF(#REF!="",#REF!,#REF!+#REF!)))</f>
        <v>#REF!</v>
      </c>
      <c r="R25" s="11" t="e">
        <f>IF(AND(#REF!=0,#REF!=0),"",IF(#REF!="",#REF!,IF(#REF!="",#REF!,#REF!+#REF!)))</f>
        <v>#REF!</v>
      </c>
      <c r="S25" s="11" t="e">
        <f>IF(AND(#REF!=0,#REF!=0),"",IF(#REF!="",#REF!,IF(#REF!="",#REF!,#REF!+#REF!)))</f>
        <v>#REF!</v>
      </c>
      <c r="T25" s="11" t="e">
        <f>IF(AND(#REF!=0,#REF!=0),"",IF(#REF!="",#REF!,IF(#REF!="",#REF!,#REF!+#REF!)))</f>
        <v>#REF!</v>
      </c>
      <c r="U25" s="11" t="e">
        <f>IF(AND(#REF!=0,#REF!=0),"",IF(#REF!="",#REF!,IF(#REF!="",#REF!,#REF!+#REF!)))</f>
        <v>#REF!</v>
      </c>
      <c r="V25" s="11" t="e">
        <f>IF(AND(#REF!=0,#REF!=0),"",IF(#REF!="",#REF!,IF(#REF!="",#REF!,#REF!+#REF!)))</f>
        <v>#REF!</v>
      </c>
      <c r="W25" s="11" t="e">
        <f>IF(AND(#REF!=0,#REF!=0),"",IF(#REF!="",#REF!,IF(#REF!="",#REF!,#REF!+#REF!)))</f>
        <v>#REF!</v>
      </c>
      <c r="X25" s="11" t="e">
        <f>IF(AND(#REF!=0,#REF!=0),"",IF(#REF!="",#REF!,IF(#REF!="",#REF!,#REF!+#REF!)))</f>
        <v>#REF!</v>
      </c>
      <c r="Y25" s="11" t="e">
        <f>IF(AND(#REF!=0,#REF!=0),"",IF(#REF!="",#REF!,IF(#REF!="",#REF!,#REF!+#REF!)))</f>
        <v>#REF!</v>
      </c>
      <c r="Z25" s="11" t="e">
        <f>IF(AND(#REF!=0,#REF!=0),"",IF(#REF!="",#REF!,IF(#REF!="",#REF!,#REF!+#REF!)))</f>
        <v>#REF!</v>
      </c>
      <c r="AA25" s="11" t="e">
        <f>IF(AND(#REF!=0,#REF!=0),"",IF(#REF!="",#REF!,IF(#REF!="",#REF!,#REF!+#REF!)))</f>
        <v>#REF!</v>
      </c>
      <c r="AB25" s="11" t="e">
        <f>IF(AND(#REF!=0,#REF!=0),"",IF(#REF!="",#REF!,IF(#REF!="",#REF!,#REF!+#REF!)))</f>
        <v>#REF!</v>
      </c>
      <c r="AC25" s="11" t="e">
        <f>IF(AND(#REF!=0,#REF!=0),"",IF(#REF!="",#REF!,IF(#REF!="",#REF!,#REF!+#REF!)))</f>
        <v>#REF!</v>
      </c>
      <c r="AD25" s="11" t="e">
        <f>IF(AND(#REF!=0,#REF!=0),"",IF(#REF!="",#REF!,IF(#REF!="",#REF!,#REF!+#REF!)))</f>
        <v>#REF!</v>
      </c>
      <c r="AE25" s="11" t="e">
        <f>IF(AND(#REF!=0,#REF!=0),"",IF(#REF!="",#REF!,IF(#REF!="",#REF!,#REF!+#REF!)))</f>
        <v>#REF!</v>
      </c>
      <c r="AF25" s="11" t="e">
        <f>IF(AND(#REF!=0,#REF!=0),"",IF(#REF!="",#REF!,IF(#REF!="",#REF!,#REF!+#REF!)))</f>
        <v>#REF!</v>
      </c>
      <c r="AG25" s="11" t="e">
        <f>IF(AND(#REF!=0,#REF!=0),"",IF(#REF!="",#REF!,IF(#REF!="",#REF!,#REF!+#REF!)))</f>
        <v>#REF!</v>
      </c>
      <c r="AH25" s="11" t="e">
        <f>IF(AND(#REF!=0,#REF!=0),"",IF(#REF!="",#REF!,IF(#REF!="",#REF!,#REF!+#REF!)))</f>
        <v>#REF!</v>
      </c>
      <c r="AI25" s="11" t="e">
        <f>IF(AND(#REF!=0,#REF!=0),"",IF(#REF!="",#REF!,IF(#REF!="",#REF!,#REF!+#REF!)))</f>
        <v>#REF!</v>
      </c>
      <c r="AJ25" s="11" t="e">
        <f>IF(AND(#REF!=0,#REF!=0),"",IF(#REF!="",#REF!,IF(#REF!="",#REF!,#REF!+#REF!)))</f>
        <v>#REF!</v>
      </c>
      <c r="AK25" s="11" t="e">
        <f>IF(AND(#REF!=0,#REF!=0),"",IF(#REF!="",#REF!,IF(#REF!="",#REF!,#REF!+#REF!)))</f>
        <v>#REF!</v>
      </c>
      <c r="AL25" s="11" t="e">
        <f>IF(AND(#REF!=0,#REF!=0),"",IF(#REF!="",#REF!,IF(#REF!="",#REF!,#REF!+#REF!)))</f>
        <v>#REF!</v>
      </c>
      <c r="AM25" s="11" t="e">
        <f>IF(AND(#REF!=0,#REF!=0),"",IF(#REF!="",#REF!,IF(#REF!="",#REF!,#REF!+#REF!)))</f>
        <v>#REF!</v>
      </c>
      <c r="AN25" s="11" t="e">
        <f>IF(AND(#REF!=0,#REF!=0),"",IF(#REF!="",#REF!,IF(#REF!="",#REF!,#REF!+#REF!)))</f>
        <v>#REF!</v>
      </c>
      <c r="AO25" s="11" t="e">
        <f>IF(AND(#REF!=0,#REF!=0),"",IF(#REF!="",#REF!,IF(#REF!="",#REF!,#REF!+#REF!)))</f>
        <v>#REF!</v>
      </c>
      <c r="AP25" s="11" t="e">
        <f>IF(AND(#REF!=0,#REF!=0),"",IF(#REF!="",#REF!,IF(#REF!="",#REF!,#REF!+#REF!)))</f>
        <v>#REF!</v>
      </c>
      <c r="AQ25" s="11" t="e">
        <f>IF(AND(#REF!=0,#REF!=0),"",IF(#REF!="",#REF!,IF(#REF!="",#REF!,#REF!+#REF!)))</f>
        <v>#REF!</v>
      </c>
      <c r="AR25" s="11" t="e">
        <f>IF(AND(#REF!=0,#REF!=0),"",IF(#REF!="",#REF!,IF(#REF!="",#REF!,#REF!+#REF!)))</f>
        <v>#REF!</v>
      </c>
      <c r="AS25" s="11" t="e">
        <f>IF(AND(#REF!=0,#REF!=0),"",IF(#REF!="",#REF!,IF(#REF!="",#REF!,#REF!+#REF!)))</f>
        <v>#REF!</v>
      </c>
      <c r="AT25" s="11" t="e">
        <f>IF(AND(#REF!=0,#REF!=0),"",IF(#REF!="",#REF!,IF(#REF!="",#REF!,#REF!+#REF!)))</f>
        <v>#REF!</v>
      </c>
      <c r="AU25" s="11" t="e">
        <f>IF(AND(#REF!=0,#REF!=0),"",IF(#REF!="",#REF!,IF(#REF!="",#REF!,#REF!+#REF!)))</f>
        <v>#REF!</v>
      </c>
      <c r="AV25" s="11" t="e">
        <f>IF(AND(#REF!=0,#REF!=0),"",IF(#REF!="",#REF!,IF(#REF!="",#REF!,#REF!+#REF!)))</f>
        <v>#REF!</v>
      </c>
      <c r="AW25" s="11" t="e">
        <f>IF(AND(#REF!=0,#REF!=0),"",IF(#REF!="",#REF!,IF(#REF!="",#REF!,#REF!+#REF!)))</f>
        <v>#REF!</v>
      </c>
      <c r="AX25" s="11" t="e">
        <f>IF(AND(#REF!=0,#REF!=0),"",IF(#REF!="",#REF!,IF(#REF!="",#REF!,#REF!+#REF!)))</f>
        <v>#REF!</v>
      </c>
      <c r="AY25" s="11" t="e">
        <f>IF(AND(#REF!=0,#REF!=0),"",IF(#REF!="",#REF!,IF(#REF!="",#REF!,#REF!+#REF!)))</f>
        <v>#REF!</v>
      </c>
      <c r="AZ25" s="62" t="e">
        <f t="shared" si="1"/>
        <v>#REF!</v>
      </c>
    </row>
    <row r="26" spans="1:55" s="4" customFormat="1" ht="15.6" x14ac:dyDescent="0.3">
      <c r="A26" s="73" t="s">
        <v>204</v>
      </c>
      <c r="B26" s="13" t="e">
        <f>IF(SUM(B22:B25)=0,"",SUM(B22:B25))</f>
        <v>#REF!</v>
      </c>
      <c r="C26" s="13" t="e">
        <f t="shared" ref="C26:U26" si="8">IF(SUM(C22:C25)=0,"",SUM(C22:C25))</f>
        <v>#REF!</v>
      </c>
      <c r="D26" s="13" t="e">
        <f t="shared" si="8"/>
        <v>#REF!</v>
      </c>
      <c r="E26" s="13" t="e">
        <f t="shared" si="8"/>
        <v>#REF!</v>
      </c>
      <c r="F26" s="13" t="e">
        <f t="shared" si="8"/>
        <v>#REF!</v>
      </c>
      <c r="G26" s="13" t="e">
        <f t="shared" si="8"/>
        <v>#REF!</v>
      </c>
      <c r="H26" s="13" t="e">
        <f t="shared" si="8"/>
        <v>#REF!</v>
      </c>
      <c r="I26" s="13" t="e">
        <f t="shared" si="8"/>
        <v>#REF!</v>
      </c>
      <c r="J26" s="13" t="e">
        <f t="shared" si="8"/>
        <v>#REF!</v>
      </c>
      <c r="K26" s="13" t="e">
        <f t="shared" si="8"/>
        <v>#REF!</v>
      </c>
      <c r="L26" s="13" t="e">
        <f t="shared" si="8"/>
        <v>#REF!</v>
      </c>
      <c r="M26" s="13" t="e">
        <f t="shared" si="8"/>
        <v>#REF!</v>
      </c>
      <c r="N26" s="13" t="e">
        <f t="shared" si="8"/>
        <v>#REF!</v>
      </c>
      <c r="O26" s="13" t="e">
        <f t="shared" si="8"/>
        <v>#REF!</v>
      </c>
      <c r="P26" s="13" t="e">
        <f t="shared" si="8"/>
        <v>#REF!</v>
      </c>
      <c r="Q26" s="13" t="e">
        <f t="shared" si="8"/>
        <v>#REF!</v>
      </c>
      <c r="R26" s="13" t="e">
        <f t="shared" si="8"/>
        <v>#REF!</v>
      </c>
      <c r="S26" s="13" t="e">
        <f t="shared" si="8"/>
        <v>#REF!</v>
      </c>
      <c r="T26" s="13" t="e">
        <f t="shared" si="8"/>
        <v>#REF!</v>
      </c>
      <c r="U26" s="13" t="e">
        <f t="shared" si="8"/>
        <v>#REF!</v>
      </c>
      <c r="V26" s="13" t="e">
        <f t="shared" ref="V26:AY26" si="9">IF(SUM(V22:V25)=0,"",SUM(V22:V25))</f>
        <v>#REF!</v>
      </c>
      <c r="W26" s="13" t="e">
        <f t="shared" si="9"/>
        <v>#REF!</v>
      </c>
      <c r="X26" s="13" t="e">
        <f t="shared" si="9"/>
        <v>#REF!</v>
      </c>
      <c r="Y26" s="13" t="e">
        <f t="shared" si="9"/>
        <v>#REF!</v>
      </c>
      <c r="Z26" s="13" t="e">
        <f t="shared" si="9"/>
        <v>#REF!</v>
      </c>
      <c r="AA26" s="13" t="e">
        <f t="shared" si="9"/>
        <v>#REF!</v>
      </c>
      <c r="AB26" s="13" t="e">
        <f t="shared" si="9"/>
        <v>#REF!</v>
      </c>
      <c r="AC26" s="13" t="e">
        <f t="shared" si="9"/>
        <v>#REF!</v>
      </c>
      <c r="AD26" s="13" t="e">
        <f t="shared" si="9"/>
        <v>#REF!</v>
      </c>
      <c r="AE26" s="13" t="e">
        <f t="shared" si="9"/>
        <v>#REF!</v>
      </c>
      <c r="AF26" s="13" t="e">
        <f t="shared" si="9"/>
        <v>#REF!</v>
      </c>
      <c r="AG26" s="13" t="e">
        <f t="shared" si="9"/>
        <v>#REF!</v>
      </c>
      <c r="AH26" s="13" t="e">
        <f t="shared" si="9"/>
        <v>#REF!</v>
      </c>
      <c r="AI26" s="13" t="e">
        <f t="shared" si="9"/>
        <v>#REF!</v>
      </c>
      <c r="AJ26" s="13" t="e">
        <f t="shared" si="9"/>
        <v>#REF!</v>
      </c>
      <c r="AK26" s="13" t="e">
        <f t="shared" si="9"/>
        <v>#REF!</v>
      </c>
      <c r="AL26" s="13" t="e">
        <f t="shared" si="9"/>
        <v>#REF!</v>
      </c>
      <c r="AM26" s="13" t="e">
        <f t="shared" si="9"/>
        <v>#REF!</v>
      </c>
      <c r="AN26" s="13" t="e">
        <f t="shared" si="9"/>
        <v>#REF!</v>
      </c>
      <c r="AO26" s="13" t="e">
        <f t="shared" si="9"/>
        <v>#REF!</v>
      </c>
      <c r="AP26" s="13" t="e">
        <f t="shared" si="9"/>
        <v>#REF!</v>
      </c>
      <c r="AQ26" s="13" t="e">
        <f t="shared" si="9"/>
        <v>#REF!</v>
      </c>
      <c r="AR26" s="13" t="e">
        <f t="shared" si="9"/>
        <v>#REF!</v>
      </c>
      <c r="AS26" s="13" t="e">
        <f t="shared" si="9"/>
        <v>#REF!</v>
      </c>
      <c r="AT26" s="13" t="e">
        <f t="shared" si="9"/>
        <v>#REF!</v>
      </c>
      <c r="AU26" s="13" t="e">
        <f t="shared" si="9"/>
        <v>#REF!</v>
      </c>
      <c r="AV26" s="13" t="e">
        <f t="shared" si="9"/>
        <v>#REF!</v>
      </c>
      <c r="AW26" s="13" t="e">
        <f t="shared" si="9"/>
        <v>#REF!</v>
      </c>
      <c r="AX26" s="13" t="e">
        <f t="shared" si="9"/>
        <v>#REF!</v>
      </c>
      <c r="AY26" s="13" t="e">
        <f t="shared" si="9"/>
        <v>#REF!</v>
      </c>
      <c r="AZ26" s="62" t="e">
        <f t="shared" si="1"/>
        <v>#REF!</v>
      </c>
    </row>
    <row r="27" spans="1:55" s="4" customFormat="1" ht="16.2" thickBot="1" x14ac:dyDescent="0.35">
      <c r="A27" s="57" t="s">
        <v>202</v>
      </c>
      <c r="B27" s="45" t="e">
        <f>IF(B26="","",B26*B$5)</f>
        <v>#REF!</v>
      </c>
      <c r="C27" s="12" t="e">
        <f t="shared" ref="C27:U27" si="10">IF(C26="","",C26*C$5)</f>
        <v>#REF!</v>
      </c>
      <c r="D27" s="12" t="e">
        <f t="shared" si="10"/>
        <v>#REF!</v>
      </c>
      <c r="E27" s="12" t="e">
        <f t="shared" si="10"/>
        <v>#REF!</v>
      </c>
      <c r="F27" s="12" t="e">
        <f t="shared" si="10"/>
        <v>#REF!</v>
      </c>
      <c r="G27" s="12" t="e">
        <f t="shared" si="10"/>
        <v>#REF!</v>
      </c>
      <c r="H27" s="12" t="e">
        <f t="shared" si="10"/>
        <v>#REF!</v>
      </c>
      <c r="I27" s="12" t="e">
        <f t="shared" si="10"/>
        <v>#REF!</v>
      </c>
      <c r="J27" s="12" t="e">
        <f t="shared" si="10"/>
        <v>#REF!</v>
      </c>
      <c r="K27" s="12" t="e">
        <f t="shared" si="10"/>
        <v>#REF!</v>
      </c>
      <c r="L27" s="12" t="e">
        <f t="shared" si="10"/>
        <v>#REF!</v>
      </c>
      <c r="M27" s="12" t="e">
        <f t="shared" si="10"/>
        <v>#REF!</v>
      </c>
      <c r="N27" s="12" t="e">
        <f t="shared" si="10"/>
        <v>#REF!</v>
      </c>
      <c r="O27" s="12" t="e">
        <f t="shared" si="10"/>
        <v>#REF!</v>
      </c>
      <c r="P27" s="12" t="e">
        <f t="shared" si="10"/>
        <v>#REF!</v>
      </c>
      <c r="Q27" s="12" t="e">
        <f t="shared" si="10"/>
        <v>#REF!</v>
      </c>
      <c r="R27" s="12" t="e">
        <f t="shared" si="10"/>
        <v>#REF!</v>
      </c>
      <c r="S27" s="12" t="e">
        <f t="shared" si="10"/>
        <v>#REF!</v>
      </c>
      <c r="T27" s="12" t="e">
        <f t="shared" si="10"/>
        <v>#REF!</v>
      </c>
      <c r="U27" s="12" t="e">
        <f t="shared" si="10"/>
        <v>#REF!</v>
      </c>
      <c r="V27" s="12" t="e">
        <f t="shared" ref="V27:AY27" si="11">IF(V26="","",V26*V$5)</f>
        <v>#REF!</v>
      </c>
      <c r="W27" s="12" t="e">
        <f t="shared" si="11"/>
        <v>#REF!</v>
      </c>
      <c r="X27" s="12" t="e">
        <f t="shared" si="11"/>
        <v>#REF!</v>
      </c>
      <c r="Y27" s="12" t="e">
        <f t="shared" si="11"/>
        <v>#REF!</v>
      </c>
      <c r="Z27" s="12" t="e">
        <f t="shared" si="11"/>
        <v>#REF!</v>
      </c>
      <c r="AA27" s="12" t="e">
        <f t="shared" si="11"/>
        <v>#REF!</v>
      </c>
      <c r="AB27" s="12" t="e">
        <f t="shared" si="11"/>
        <v>#REF!</v>
      </c>
      <c r="AC27" s="12" t="e">
        <f t="shared" si="11"/>
        <v>#REF!</v>
      </c>
      <c r="AD27" s="12" t="e">
        <f t="shared" si="11"/>
        <v>#REF!</v>
      </c>
      <c r="AE27" s="12" t="e">
        <f t="shared" si="11"/>
        <v>#REF!</v>
      </c>
      <c r="AF27" s="12" t="e">
        <f t="shared" si="11"/>
        <v>#REF!</v>
      </c>
      <c r="AG27" s="12" t="e">
        <f t="shared" si="11"/>
        <v>#REF!</v>
      </c>
      <c r="AH27" s="12" t="e">
        <f t="shared" si="11"/>
        <v>#REF!</v>
      </c>
      <c r="AI27" s="12" t="e">
        <f t="shared" si="11"/>
        <v>#REF!</v>
      </c>
      <c r="AJ27" s="12" t="e">
        <f t="shared" si="11"/>
        <v>#REF!</v>
      </c>
      <c r="AK27" s="12" t="e">
        <f t="shared" si="11"/>
        <v>#REF!</v>
      </c>
      <c r="AL27" s="12" t="e">
        <f t="shared" si="11"/>
        <v>#REF!</v>
      </c>
      <c r="AM27" s="12" t="e">
        <f t="shared" si="11"/>
        <v>#REF!</v>
      </c>
      <c r="AN27" s="12" t="e">
        <f t="shared" si="11"/>
        <v>#REF!</v>
      </c>
      <c r="AO27" s="12" t="e">
        <f t="shared" si="11"/>
        <v>#REF!</v>
      </c>
      <c r="AP27" s="12" t="e">
        <f t="shared" si="11"/>
        <v>#REF!</v>
      </c>
      <c r="AQ27" s="12" t="e">
        <f t="shared" si="11"/>
        <v>#REF!</v>
      </c>
      <c r="AR27" s="12" t="e">
        <f t="shared" si="11"/>
        <v>#REF!</v>
      </c>
      <c r="AS27" s="12" t="e">
        <f t="shared" si="11"/>
        <v>#REF!</v>
      </c>
      <c r="AT27" s="12" t="e">
        <f t="shared" si="11"/>
        <v>#REF!</v>
      </c>
      <c r="AU27" s="12" t="e">
        <f t="shared" si="11"/>
        <v>#REF!</v>
      </c>
      <c r="AV27" s="12" t="e">
        <f t="shared" si="11"/>
        <v>#REF!</v>
      </c>
      <c r="AW27" s="12" t="e">
        <f t="shared" si="11"/>
        <v>#REF!</v>
      </c>
      <c r="AX27" s="12" t="e">
        <f t="shared" si="11"/>
        <v>#REF!</v>
      </c>
      <c r="AY27" s="12" t="e">
        <f t="shared" si="11"/>
        <v>#REF!</v>
      </c>
      <c r="AZ27" s="136" t="e">
        <f t="shared" si="1"/>
        <v>#REF!</v>
      </c>
    </row>
    <row r="28" spans="1:55" s="4" customFormat="1" ht="31.8" thickBot="1" x14ac:dyDescent="0.35">
      <c r="A28" s="146" t="s">
        <v>209</v>
      </c>
      <c r="B28" s="131" t="e">
        <f>AZ26</f>
        <v>#REF!</v>
      </c>
      <c r="C28" s="135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9"/>
    </row>
    <row r="29" spans="1:55" s="4" customFormat="1" ht="16.2" thickBot="1" x14ac:dyDescent="0.35">
      <c r="A29" s="58" t="s">
        <v>206</v>
      </c>
      <c r="B29" s="61" t="e">
        <f>IF(AZ27="","",AZ27)</f>
        <v>#REF!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134"/>
      <c r="BC29" s="94"/>
    </row>
    <row r="30" spans="1:55" s="4" customFormat="1" ht="15.6" x14ac:dyDescent="0.25">
      <c r="A30" s="59" t="s">
        <v>205</v>
      </c>
      <c r="B30" s="43" t="e">
        <f>IF(#REF!=0,"",#REF!)</f>
        <v>#REF!</v>
      </c>
      <c r="C30" s="43" t="e">
        <f>IF(#REF!=0,"",#REF!)</f>
        <v>#REF!</v>
      </c>
      <c r="D30" s="43" t="e">
        <f>IF(#REF!=0,"",#REF!)</f>
        <v>#REF!</v>
      </c>
      <c r="E30" s="43" t="e">
        <f>IF(#REF!=0,"",#REF!)</f>
        <v>#REF!</v>
      </c>
      <c r="F30" s="43" t="e">
        <f>IF(#REF!=0,"",#REF!)</f>
        <v>#REF!</v>
      </c>
      <c r="G30" s="43" t="e">
        <f>IF(#REF!=0,"",#REF!)</f>
        <v>#REF!</v>
      </c>
      <c r="H30" s="43" t="e">
        <f>IF(#REF!=0,"",#REF!)</f>
        <v>#REF!</v>
      </c>
      <c r="I30" s="43" t="e">
        <f>IF(#REF!=0,"",#REF!)</f>
        <v>#REF!</v>
      </c>
      <c r="J30" s="43" t="e">
        <f>IF(#REF!=0,"",#REF!)</f>
        <v>#REF!</v>
      </c>
      <c r="K30" s="43" t="e">
        <f>IF(#REF!=0,"",#REF!)</f>
        <v>#REF!</v>
      </c>
      <c r="L30" s="43" t="e">
        <f>IF(#REF!=0,"",#REF!)</f>
        <v>#REF!</v>
      </c>
      <c r="M30" s="43" t="e">
        <f>IF(#REF!=0,"",#REF!)</f>
        <v>#REF!</v>
      </c>
      <c r="N30" s="43" t="e">
        <f>IF(#REF!=0,"",#REF!)</f>
        <v>#REF!</v>
      </c>
      <c r="O30" s="43" t="e">
        <f>IF(#REF!=0,"",#REF!)</f>
        <v>#REF!</v>
      </c>
      <c r="P30" s="43" t="e">
        <f>IF(#REF!=0,"",#REF!)</f>
        <v>#REF!</v>
      </c>
      <c r="Q30" s="43" t="e">
        <f>IF(#REF!=0,"",#REF!)</f>
        <v>#REF!</v>
      </c>
      <c r="R30" s="43" t="e">
        <f>IF(#REF!=0,"",#REF!)</f>
        <v>#REF!</v>
      </c>
      <c r="S30" s="43" t="e">
        <f>IF(#REF!=0,"",#REF!)</f>
        <v>#REF!</v>
      </c>
      <c r="T30" s="43" t="e">
        <f>IF(#REF!=0,"",#REF!)</f>
        <v>#REF!</v>
      </c>
      <c r="U30" s="43" t="e">
        <f>IF(#REF!=0,"",#REF!)</f>
        <v>#REF!</v>
      </c>
      <c r="V30" s="43" t="e">
        <f>IF(#REF!=0,"",#REF!)</f>
        <v>#REF!</v>
      </c>
      <c r="W30" s="43" t="e">
        <f>IF(#REF!=0,"",#REF!)</f>
        <v>#REF!</v>
      </c>
      <c r="X30" s="43" t="e">
        <f>IF(#REF!=0,"",#REF!)</f>
        <v>#REF!</v>
      </c>
      <c r="Y30" s="43" t="e">
        <f>IF(#REF!=0,"",#REF!)</f>
        <v>#REF!</v>
      </c>
      <c r="Z30" s="43" t="e">
        <f>IF(#REF!=0,"",#REF!)</f>
        <v>#REF!</v>
      </c>
      <c r="AA30" s="43" t="e">
        <f>IF(#REF!=0,"",#REF!)</f>
        <v>#REF!</v>
      </c>
      <c r="AB30" s="43" t="e">
        <f>IF(#REF!=0,"",#REF!)</f>
        <v>#REF!</v>
      </c>
      <c r="AC30" s="43" t="e">
        <f>IF(#REF!=0,"",#REF!)</f>
        <v>#REF!</v>
      </c>
      <c r="AD30" s="43" t="e">
        <f>IF(#REF!=0,"",#REF!)</f>
        <v>#REF!</v>
      </c>
      <c r="AE30" s="43" t="e">
        <f>IF(#REF!=0,"",#REF!)</f>
        <v>#REF!</v>
      </c>
      <c r="AF30" s="43" t="e">
        <f>IF(#REF!=0,"",#REF!)</f>
        <v>#REF!</v>
      </c>
      <c r="AG30" s="43" t="e">
        <f>IF(#REF!=0,"",#REF!)</f>
        <v>#REF!</v>
      </c>
      <c r="AH30" s="43" t="e">
        <f>IF(#REF!=0,"",#REF!)</f>
        <v>#REF!</v>
      </c>
      <c r="AI30" s="43" t="e">
        <f>IF(#REF!=0,"",#REF!)</f>
        <v>#REF!</v>
      </c>
      <c r="AJ30" s="43" t="e">
        <f>IF(#REF!=0,"",#REF!)</f>
        <v>#REF!</v>
      </c>
      <c r="AK30" s="43" t="e">
        <f>IF(#REF!=0,"",#REF!)</f>
        <v>#REF!</v>
      </c>
      <c r="AL30" s="43" t="e">
        <f>IF(#REF!=0,"",#REF!)</f>
        <v>#REF!</v>
      </c>
      <c r="AM30" s="43" t="e">
        <f>IF(#REF!=0,"",#REF!)</f>
        <v>#REF!</v>
      </c>
      <c r="AN30" s="43" t="e">
        <f>IF(#REF!=0,"",#REF!)</f>
        <v>#REF!</v>
      </c>
      <c r="AO30" s="43" t="e">
        <f>IF(#REF!=0,"",#REF!)</f>
        <v>#REF!</v>
      </c>
      <c r="AP30" s="43" t="e">
        <f>IF(#REF!=0,"",#REF!)</f>
        <v>#REF!</v>
      </c>
      <c r="AQ30" s="43" t="e">
        <f>IF(#REF!=0,"",#REF!)</f>
        <v>#REF!</v>
      </c>
      <c r="AR30" s="43" t="e">
        <f>IF(#REF!=0,"",#REF!)</f>
        <v>#REF!</v>
      </c>
      <c r="AS30" s="43" t="e">
        <f>IF(#REF!=0,"",#REF!)</f>
        <v>#REF!</v>
      </c>
      <c r="AT30" s="43" t="e">
        <f>IF(#REF!=0,"",#REF!)</f>
        <v>#REF!</v>
      </c>
      <c r="AU30" s="43" t="e">
        <f>IF(#REF!=0,"",#REF!)</f>
        <v>#REF!</v>
      </c>
      <c r="AV30" s="43" t="e">
        <f>IF(#REF!=0,"",#REF!)</f>
        <v>#REF!</v>
      </c>
      <c r="AW30" s="43" t="e">
        <f>IF(#REF!=0,"",#REF!)</f>
        <v>#REF!</v>
      </c>
      <c r="AX30" s="43" t="e">
        <f>IF(#REF!=0,"",#REF!)</f>
        <v>#REF!</v>
      </c>
      <c r="AY30" s="43" t="e">
        <f>IF(#REF!=0,"",#REF!)</f>
        <v>#REF!</v>
      </c>
      <c r="AZ30" s="132" t="e">
        <f t="shared" si="1"/>
        <v>#REF!</v>
      </c>
    </row>
    <row r="31" spans="1:55" s="4" customFormat="1" ht="16.2" thickBot="1" x14ac:dyDescent="0.35">
      <c r="A31" s="57" t="s">
        <v>203</v>
      </c>
      <c r="B31" s="44" t="e">
        <f>IF(B30="","",B30*B$5)</f>
        <v>#REF!</v>
      </c>
      <c r="C31" s="44" t="e">
        <f t="shared" ref="C31:U31" si="12">IF(C30="","",C30*C$5)</f>
        <v>#REF!</v>
      </c>
      <c r="D31" s="44" t="e">
        <f t="shared" si="12"/>
        <v>#REF!</v>
      </c>
      <c r="E31" s="44" t="e">
        <f t="shared" si="12"/>
        <v>#REF!</v>
      </c>
      <c r="F31" s="44" t="e">
        <f t="shared" si="12"/>
        <v>#REF!</v>
      </c>
      <c r="G31" s="44" t="e">
        <f t="shared" si="12"/>
        <v>#REF!</v>
      </c>
      <c r="H31" s="44" t="e">
        <f t="shared" si="12"/>
        <v>#REF!</v>
      </c>
      <c r="I31" s="44" t="e">
        <f t="shared" si="12"/>
        <v>#REF!</v>
      </c>
      <c r="J31" s="44" t="e">
        <f t="shared" si="12"/>
        <v>#REF!</v>
      </c>
      <c r="K31" s="44" t="e">
        <f t="shared" si="12"/>
        <v>#REF!</v>
      </c>
      <c r="L31" s="44" t="e">
        <f t="shared" si="12"/>
        <v>#REF!</v>
      </c>
      <c r="M31" s="44" t="e">
        <f t="shared" si="12"/>
        <v>#REF!</v>
      </c>
      <c r="N31" s="44" t="e">
        <f t="shared" si="12"/>
        <v>#REF!</v>
      </c>
      <c r="O31" s="44" t="e">
        <f t="shared" si="12"/>
        <v>#REF!</v>
      </c>
      <c r="P31" s="44" t="e">
        <f t="shared" si="12"/>
        <v>#REF!</v>
      </c>
      <c r="Q31" s="44" t="e">
        <f t="shared" si="12"/>
        <v>#REF!</v>
      </c>
      <c r="R31" s="44" t="e">
        <f t="shared" si="12"/>
        <v>#REF!</v>
      </c>
      <c r="S31" s="44" t="e">
        <f t="shared" si="12"/>
        <v>#REF!</v>
      </c>
      <c r="T31" s="44" t="e">
        <f t="shared" si="12"/>
        <v>#REF!</v>
      </c>
      <c r="U31" s="44" t="e">
        <f t="shared" si="12"/>
        <v>#REF!</v>
      </c>
      <c r="V31" s="44" t="e">
        <f t="shared" ref="V31:AY31" si="13">IF(V30="","",V30*V$5)</f>
        <v>#REF!</v>
      </c>
      <c r="W31" s="44" t="e">
        <f t="shared" si="13"/>
        <v>#REF!</v>
      </c>
      <c r="X31" s="44" t="e">
        <f t="shared" si="13"/>
        <v>#REF!</v>
      </c>
      <c r="Y31" s="44" t="e">
        <f t="shared" si="13"/>
        <v>#REF!</v>
      </c>
      <c r="Z31" s="44" t="e">
        <f t="shared" si="13"/>
        <v>#REF!</v>
      </c>
      <c r="AA31" s="44" t="e">
        <f t="shared" si="13"/>
        <v>#REF!</v>
      </c>
      <c r="AB31" s="44" t="e">
        <f t="shared" si="13"/>
        <v>#REF!</v>
      </c>
      <c r="AC31" s="44" t="e">
        <f t="shared" si="13"/>
        <v>#REF!</v>
      </c>
      <c r="AD31" s="44" t="e">
        <f t="shared" si="13"/>
        <v>#REF!</v>
      </c>
      <c r="AE31" s="44" t="e">
        <f t="shared" si="13"/>
        <v>#REF!</v>
      </c>
      <c r="AF31" s="44" t="e">
        <f t="shared" si="13"/>
        <v>#REF!</v>
      </c>
      <c r="AG31" s="44" t="e">
        <f t="shared" si="13"/>
        <v>#REF!</v>
      </c>
      <c r="AH31" s="44" t="e">
        <f t="shared" si="13"/>
        <v>#REF!</v>
      </c>
      <c r="AI31" s="44" t="e">
        <f t="shared" si="13"/>
        <v>#REF!</v>
      </c>
      <c r="AJ31" s="44" t="e">
        <f t="shared" si="13"/>
        <v>#REF!</v>
      </c>
      <c r="AK31" s="44" t="e">
        <f t="shared" si="13"/>
        <v>#REF!</v>
      </c>
      <c r="AL31" s="44" t="e">
        <f t="shared" si="13"/>
        <v>#REF!</v>
      </c>
      <c r="AM31" s="44" t="e">
        <f t="shared" si="13"/>
        <v>#REF!</v>
      </c>
      <c r="AN31" s="44" t="e">
        <f t="shared" si="13"/>
        <v>#REF!</v>
      </c>
      <c r="AO31" s="44" t="e">
        <f t="shared" si="13"/>
        <v>#REF!</v>
      </c>
      <c r="AP31" s="44" t="e">
        <f t="shared" si="13"/>
        <v>#REF!</v>
      </c>
      <c r="AQ31" s="44" t="e">
        <f t="shared" si="13"/>
        <v>#REF!</v>
      </c>
      <c r="AR31" s="44" t="e">
        <f t="shared" si="13"/>
        <v>#REF!</v>
      </c>
      <c r="AS31" s="44" t="e">
        <f t="shared" si="13"/>
        <v>#REF!</v>
      </c>
      <c r="AT31" s="44" t="e">
        <f t="shared" si="13"/>
        <v>#REF!</v>
      </c>
      <c r="AU31" s="44" t="e">
        <f t="shared" si="13"/>
        <v>#REF!</v>
      </c>
      <c r="AV31" s="44" t="e">
        <f t="shared" si="13"/>
        <v>#REF!</v>
      </c>
      <c r="AW31" s="44" t="e">
        <f t="shared" si="13"/>
        <v>#REF!</v>
      </c>
      <c r="AX31" s="44" t="e">
        <f t="shared" si="13"/>
        <v>#REF!</v>
      </c>
      <c r="AY31" s="44" t="e">
        <f t="shared" si="13"/>
        <v>#REF!</v>
      </c>
      <c r="AZ31" s="133" t="e">
        <f t="shared" si="1"/>
        <v>#REF!</v>
      </c>
    </row>
    <row r="32" spans="1:55" s="4" customFormat="1" ht="31.8" thickBot="1" x14ac:dyDescent="0.35">
      <c r="A32" s="146" t="s">
        <v>208</v>
      </c>
      <c r="B32" s="131" t="e">
        <f>IF(AZ30="","",IF(AZ26="","",AZ26+AZ30))</f>
        <v>#REF!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9"/>
    </row>
    <row r="33" spans="1:55" s="4" customFormat="1" ht="16.2" thickBot="1" x14ac:dyDescent="0.35">
      <c r="A33" s="60" t="s">
        <v>207</v>
      </c>
      <c r="B33" s="131" t="e">
        <f>IF(AZ31="","",IF(AZ27="","",AZ27+AZ31))</f>
        <v>#REF!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9"/>
    </row>
    <row r="34" spans="1:55" s="4" customFormat="1" ht="15" customHeight="1" thickBot="1" x14ac:dyDescent="0.3"/>
    <row r="35" spans="1:55" s="4" customFormat="1" ht="16.2" thickBot="1" x14ac:dyDescent="0.35">
      <c r="A35" s="54" t="s">
        <v>39</v>
      </c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74" t="str">
        <f t="shared" si="1"/>
        <v/>
      </c>
    </row>
    <row r="36" spans="1:55" s="4" customFormat="1" ht="16.2" thickTop="1" x14ac:dyDescent="0.25">
      <c r="A36" s="55" t="s">
        <v>2</v>
      </c>
      <c r="B36" s="11" t="e">
        <f>IF(AND(#REF!=0,#REF!=0,#REF!=0),"",#REF!+#REF!+#REF!)</f>
        <v>#REF!</v>
      </c>
      <c r="C36" s="11" t="e">
        <f>IF(AND(#REF!=0,#REF!=0,#REF!=0),"",#REF!+#REF!+#REF!)</f>
        <v>#REF!</v>
      </c>
      <c r="D36" s="11" t="e">
        <f>IF(AND(#REF!=0,#REF!=0,#REF!=0),"",#REF!+#REF!+#REF!)</f>
        <v>#REF!</v>
      </c>
      <c r="E36" s="11" t="e">
        <f>IF(AND(#REF!=0,#REF!=0,#REF!=0),"",#REF!+#REF!+#REF!)</f>
        <v>#REF!</v>
      </c>
      <c r="F36" s="11" t="e">
        <f>IF(AND(#REF!=0,#REF!=0,#REF!=0),"",#REF!+#REF!+#REF!)</f>
        <v>#REF!</v>
      </c>
      <c r="G36" s="11" t="e">
        <f>IF(AND(#REF!=0,#REF!=0,#REF!=0),"",#REF!+#REF!+#REF!)</f>
        <v>#REF!</v>
      </c>
      <c r="H36" s="11" t="e">
        <f>IF(AND(#REF!=0,#REF!=0,#REF!=0),"",#REF!+#REF!+#REF!)</f>
        <v>#REF!</v>
      </c>
      <c r="I36" s="11" t="e">
        <f>IF(AND(#REF!=0,#REF!=0,#REF!=0),"",#REF!+#REF!+#REF!)</f>
        <v>#REF!</v>
      </c>
      <c r="J36" s="11" t="e">
        <f>IF(AND(#REF!=0,#REF!=0,#REF!=0),"",#REF!+#REF!+#REF!)</f>
        <v>#REF!</v>
      </c>
      <c r="K36" s="11" t="e">
        <f>IF(AND(#REF!=0,#REF!=0,#REF!=0),"",#REF!+#REF!+#REF!)</f>
        <v>#REF!</v>
      </c>
      <c r="L36" s="11" t="e">
        <f>IF(AND(#REF!=0,#REF!=0,#REF!=0),"",#REF!+#REF!+#REF!)</f>
        <v>#REF!</v>
      </c>
      <c r="M36" s="11" t="e">
        <f>IF(AND(#REF!=0,#REF!=0,#REF!=0),"",#REF!+#REF!+#REF!)</f>
        <v>#REF!</v>
      </c>
      <c r="N36" s="11" t="e">
        <f>IF(AND(#REF!=0,#REF!=0,#REF!=0),"",#REF!+#REF!+#REF!)</f>
        <v>#REF!</v>
      </c>
      <c r="O36" s="11" t="e">
        <f>IF(AND(#REF!=0,#REF!=0,#REF!=0),"",#REF!+#REF!+#REF!)</f>
        <v>#REF!</v>
      </c>
      <c r="P36" s="11" t="e">
        <f>IF(AND(#REF!=0,#REF!=0,#REF!=0),"",#REF!+#REF!+#REF!)</f>
        <v>#REF!</v>
      </c>
      <c r="Q36" s="11" t="e">
        <f>IF(AND(#REF!=0,#REF!=0,#REF!=0),"",#REF!+#REF!+#REF!)</f>
        <v>#REF!</v>
      </c>
      <c r="R36" s="11" t="e">
        <f>IF(AND(#REF!=0,#REF!=0,#REF!=0),"",#REF!+#REF!+#REF!)</f>
        <v>#REF!</v>
      </c>
      <c r="S36" s="11" t="e">
        <f>IF(AND(#REF!=0,#REF!=0,#REF!=0),"",#REF!+#REF!+#REF!)</f>
        <v>#REF!</v>
      </c>
      <c r="T36" s="11" t="e">
        <f>IF(AND(#REF!=0,#REF!=0,#REF!=0),"",#REF!+#REF!+#REF!)</f>
        <v>#REF!</v>
      </c>
      <c r="U36" s="11" t="e">
        <f>IF(AND(#REF!=0,#REF!=0,#REF!=0),"",#REF!+#REF!+#REF!)</f>
        <v>#REF!</v>
      </c>
      <c r="V36" s="11" t="e">
        <f>IF(AND(#REF!=0,#REF!=0,#REF!=0),"",#REF!+#REF!+#REF!)</f>
        <v>#REF!</v>
      </c>
      <c r="W36" s="11" t="e">
        <f>IF(AND(#REF!=0,#REF!=0,#REF!=0),"",#REF!+#REF!+#REF!)</f>
        <v>#REF!</v>
      </c>
      <c r="X36" s="11" t="e">
        <f>IF(AND(#REF!=0,#REF!=0,#REF!=0),"",#REF!+#REF!+#REF!)</f>
        <v>#REF!</v>
      </c>
      <c r="Y36" s="11" t="e">
        <f>IF(AND(#REF!=0,#REF!=0,#REF!=0),"",#REF!+#REF!+#REF!)</f>
        <v>#REF!</v>
      </c>
      <c r="Z36" s="11" t="e">
        <f>IF(AND(#REF!=0,#REF!=0,#REF!=0),"",#REF!+#REF!+#REF!)</f>
        <v>#REF!</v>
      </c>
      <c r="AA36" s="11" t="e">
        <f>IF(AND(#REF!=0,#REF!=0,#REF!=0),"",#REF!+#REF!+#REF!)</f>
        <v>#REF!</v>
      </c>
      <c r="AB36" s="11" t="e">
        <f>IF(AND(#REF!=0,#REF!=0,#REF!=0),"",#REF!+#REF!+#REF!)</f>
        <v>#REF!</v>
      </c>
      <c r="AC36" s="11" t="e">
        <f>IF(AND(#REF!=0,#REF!=0,#REF!=0),"",#REF!+#REF!+#REF!)</f>
        <v>#REF!</v>
      </c>
      <c r="AD36" s="11" t="e">
        <f>IF(AND(#REF!=0,#REF!=0,#REF!=0),"",#REF!+#REF!+#REF!)</f>
        <v>#REF!</v>
      </c>
      <c r="AE36" s="11" t="e">
        <f>IF(AND(#REF!=0,#REF!=0,#REF!=0),"",#REF!+#REF!+#REF!)</f>
        <v>#REF!</v>
      </c>
      <c r="AF36" s="11" t="e">
        <f>IF(AND(#REF!=0,#REF!=0,#REF!=0),"",#REF!+#REF!+#REF!)</f>
        <v>#REF!</v>
      </c>
      <c r="AG36" s="11" t="e">
        <f>IF(AND(#REF!=0,#REF!=0,#REF!=0),"",#REF!+#REF!+#REF!)</f>
        <v>#REF!</v>
      </c>
      <c r="AH36" s="11" t="e">
        <f>IF(AND(#REF!=0,#REF!=0,#REF!=0),"",#REF!+#REF!+#REF!)</f>
        <v>#REF!</v>
      </c>
      <c r="AI36" s="11" t="e">
        <f>IF(AND(#REF!=0,#REF!=0,#REF!=0),"",#REF!+#REF!+#REF!)</f>
        <v>#REF!</v>
      </c>
      <c r="AJ36" s="11" t="e">
        <f>IF(AND(#REF!=0,#REF!=0,#REF!=0),"",#REF!+#REF!+#REF!)</f>
        <v>#REF!</v>
      </c>
      <c r="AK36" s="11" t="e">
        <f>IF(AND(#REF!=0,#REF!=0,#REF!=0),"",#REF!+#REF!+#REF!)</f>
        <v>#REF!</v>
      </c>
      <c r="AL36" s="11" t="e">
        <f>IF(AND(#REF!=0,#REF!=0,#REF!=0),"",#REF!+#REF!+#REF!)</f>
        <v>#REF!</v>
      </c>
      <c r="AM36" s="11" t="e">
        <f>IF(AND(#REF!=0,#REF!=0,#REF!=0),"",#REF!+#REF!+#REF!)</f>
        <v>#REF!</v>
      </c>
      <c r="AN36" s="11" t="e">
        <f>IF(AND(#REF!=0,#REF!=0,#REF!=0),"",#REF!+#REF!+#REF!)</f>
        <v>#REF!</v>
      </c>
      <c r="AO36" s="11" t="e">
        <f>IF(AND(#REF!=0,#REF!=0,#REF!=0),"",#REF!+#REF!+#REF!)</f>
        <v>#REF!</v>
      </c>
      <c r="AP36" s="11" t="e">
        <f>IF(AND(#REF!=0,#REF!=0,#REF!=0),"",#REF!+#REF!+#REF!)</f>
        <v>#REF!</v>
      </c>
      <c r="AQ36" s="11" t="e">
        <f>IF(AND(#REF!=0,#REF!=0,#REF!=0),"",#REF!+#REF!+#REF!)</f>
        <v>#REF!</v>
      </c>
      <c r="AR36" s="11" t="e">
        <f>IF(AND(#REF!=0,#REF!=0,#REF!=0),"",#REF!+#REF!+#REF!)</f>
        <v>#REF!</v>
      </c>
      <c r="AS36" s="11" t="e">
        <f>IF(AND(#REF!=0,#REF!=0,#REF!=0),"",#REF!+#REF!+#REF!)</f>
        <v>#REF!</v>
      </c>
      <c r="AT36" s="11" t="e">
        <f>IF(AND(#REF!=0,#REF!=0,#REF!=0),"",#REF!+#REF!+#REF!)</f>
        <v>#REF!</v>
      </c>
      <c r="AU36" s="11" t="e">
        <f>IF(AND(#REF!=0,#REF!=0,#REF!=0),"",#REF!+#REF!+#REF!)</f>
        <v>#REF!</v>
      </c>
      <c r="AV36" s="11" t="e">
        <f>IF(AND(#REF!=0,#REF!=0,#REF!=0),"",#REF!+#REF!+#REF!)</f>
        <v>#REF!</v>
      </c>
      <c r="AW36" s="11" t="e">
        <f>IF(AND(#REF!=0,#REF!=0,#REF!=0),"",#REF!+#REF!+#REF!)</f>
        <v>#REF!</v>
      </c>
      <c r="AX36" s="11" t="e">
        <f>IF(AND(#REF!=0,#REF!=0,#REF!=0),"",#REF!+#REF!+#REF!)</f>
        <v>#REF!</v>
      </c>
      <c r="AY36" s="11" t="e">
        <f>IF(AND(#REF!=0,#REF!=0,#REF!=0),"",#REF!+#REF!+#REF!)</f>
        <v>#REF!</v>
      </c>
      <c r="AZ36" s="62" t="e">
        <f t="shared" si="1"/>
        <v>#REF!</v>
      </c>
    </row>
    <row r="37" spans="1:55" s="4" customFormat="1" ht="15.6" x14ac:dyDescent="0.25">
      <c r="A37" s="56" t="s">
        <v>6</v>
      </c>
      <c r="B37" s="11" t="e">
        <f>IF(AND(#REF!=0,#REF!=0),"",IF(#REF!="",#REF!,IF(#REF!="",#REF!,#REF!+#REF!)))</f>
        <v>#REF!</v>
      </c>
      <c r="C37" s="11" t="e">
        <f>IF(AND(#REF!=0,#REF!=0),"",IF(#REF!="",#REF!,IF(#REF!="",#REF!,#REF!+#REF!)))</f>
        <v>#REF!</v>
      </c>
      <c r="D37" s="11" t="e">
        <f>IF(AND(#REF!=0,#REF!=0),"",IF(#REF!="",#REF!,IF(#REF!="",#REF!,#REF!+#REF!)))</f>
        <v>#REF!</v>
      </c>
      <c r="E37" s="11" t="e">
        <f>IF(AND(#REF!=0,#REF!=0),"",IF(#REF!="",#REF!,IF(#REF!="",#REF!,#REF!+#REF!)))</f>
        <v>#REF!</v>
      </c>
      <c r="F37" s="11" t="e">
        <f>IF(AND(#REF!=0,#REF!=0),"",IF(#REF!="",#REF!,IF(#REF!="",#REF!,#REF!+#REF!)))</f>
        <v>#REF!</v>
      </c>
      <c r="G37" s="11" t="e">
        <f>IF(AND(#REF!=0,#REF!=0),"",IF(#REF!="",#REF!,IF(#REF!="",#REF!,#REF!+#REF!)))</f>
        <v>#REF!</v>
      </c>
      <c r="H37" s="11" t="e">
        <f>IF(AND(#REF!=0,#REF!=0),"",IF(#REF!="",#REF!,IF(#REF!="",#REF!,#REF!+#REF!)))</f>
        <v>#REF!</v>
      </c>
      <c r="I37" s="11" t="e">
        <f>IF(AND(#REF!=0,#REF!=0),"",IF(#REF!="",#REF!,IF(#REF!="",#REF!,#REF!+#REF!)))</f>
        <v>#REF!</v>
      </c>
      <c r="J37" s="11" t="e">
        <f>IF(AND(#REF!=0,#REF!=0),"",IF(#REF!="",#REF!,IF(#REF!="",#REF!,#REF!+#REF!)))</f>
        <v>#REF!</v>
      </c>
      <c r="K37" s="11" t="e">
        <f>IF(AND(#REF!=0,#REF!=0),"",IF(#REF!="",#REF!,IF(#REF!="",#REF!,#REF!+#REF!)))</f>
        <v>#REF!</v>
      </c>
      <c r="L37" s="11" t="e">
        <f>IF(AND(#REF!=0,#REF!=0),"",IF(#REF!="",#REF!,IF(#REF!="",#REF!,#REF!+#REF!)))</f>
        <v>#REF!</v>
      </c>
      <c r="M37" s="11" t="e">
        <f>IF(AND(#REF!=0,#REF!=0),"",IF(#REF!="",#REF!,IF(#REF!="",#REF!,#REF!+#REF!)))</f>
        <v>#REF!</v>
      </c>
      <c r="N37" s="11" t="e">
        <f>IF(AND(#REF!=0,#REF!=0),"",IF(#REF!="",#REF!,IF(#REF!="",#REF!,#REF!+#REF!)))</f>
        <v>#REF!</v>
      </c>
      <c r="O37" s="11" t="e">
        <f>IF(AND(#REF!=0,#REF!=0),"",IF(#REF!="",#REF!,IF(#REF!="",#REF!,#REF!+#REF!)))</f>
        <v>#REF!</v>
      </c>
      <c r="P37" s="11" t="e">
        <f>IF(AND(#REF!=0,#REF!=0),"",IF(#REF!="",#REF!,IF(#REF!="",#REF!,#REF!+#REF!)))</f>
        <v>#REF!</v>
      </c>
      <c r="Q37" s="11" t="e">
        <f>IF(AND(#REF!=0,#REF!=0),"",IF(#REF!="",#REF!,IF(#REF!="",#REF!,#REF!+#REF!)))</f>
        <v>#REF!</v>
      </c>
      <c r="R37" s="11" t="e">
        <f>IF(AND(#REF!=0,#REF!=0),"",IF(#REF!="",#REF!,IF(#REF!="",#REF!,#REF!+#REF!)))</f>
        <v>#REF!</v>
      </c>
      <c r="S37" s="11" t="e">
        <f>IF(AND(#REF!=0,#REF!=0),"",IF(#REF!="",#REF!,IF(#REF!="",#REF!,#REF!+#REF!)))</f>
        <v>#REF!</v>
      </c>
      <c r="T37" s="11" t="e">
        <f>IF(AND(#REF!=0,#REF!=0),"",IF(#REF!="",#REF!,IF(#REF!="",#REF!,#REF!+#REF!)))</f>
        <v>#REF!</v>
      </c>
      <c r="U37" s="11" t="e">
        <f>IF(AND(#REF!=0,#REF!=0),"",IF(#REF!="",#REF!,IF(#REF!="",#REF!,#REF!+#REF!)))</f>
        <v>#REF!</v>
      </c>
      <c r="V37" s="11" t="e">
        <f>IF(AND(#REF!=0,#REF!=0),"",IF(#REF!="",#REF!,IF(#REF!="",#REF!,#REF!+#REF!)))</f>
        <v>#REF!</v>
      </c>
      <c r="W37" s="11" t="e">
        <f>IF(AND(#REF!=0,#REF!=0),"",IF(#REF!="",#REF!,IF(#REF!="",#REF!,#REF!+#REF!)))</f>
        <v>#REF!</v>
      </c>
      <c r="X37" s="11" t="e">
        <f>IF(AND(#REF!=0,#REF!=0),"",IF(#REF!="",#REF!,IF(#REF!="",#REF!,#REF!+#REF!)))</f>
        <v>#REF!</v>
      </c>
      <c r="Y37" s="11" t="e">
        <f>IF(AND(#REF!=0,#REF!=0),"",IF(#REF!="",#REF!,IF(#REF!="",#REF!,#REF!+#REF!)))</f>
        <v>#REF!</v>
      </c>
      <c r="Z37" s="11" t="e">
        <f>IF(AND(#REF!=0,#REF!=0),"",IF(#REF!="",#REF!,IF(#REF!="",#REF!,#REF!+#REF!)))</f>
        <v>#REF!</v>
      </c>
      <c r="AA37" s="11" t="e">
        <f>IF(AND(#REF!=0,#REF!=0),"",IF(#REF!="",#REF!,IF(#REF!="",#REF!,#REF!+#REF!)))</f>
        <v>#REF!</v>
      </c>
      <c r="AB37" s="11" t="e">
        <f>IF(AND(#REF!=0,#REF!=0),"",IF(#REF!="",#REF!,IF(#REF!="",#REF!,#REF!+#REF!)))</f>
        <v>#REF!</v>
      </c>
      <c r="AC37" s="11" t="e">
        <f>IF(AND(#REF!=0,#REF!=0),"",IF(#REF!="",#REF!,IF(#REF!="",#REF!,#REF!+#REF!)))</f>
        <v>#REF!</v>
      </c>
      <c r="AD37" s="11" t="e">
        <f>IF(AND(#REF!=0,#REF!=0),"",IF(#REF!="",#REF!,IF(#REF!="",#REF!,#REF!+#REF!)))</f>
        <v>#REF!</v>
      </c>
      <c r="AE37" s="11" t="e">
        <f>IF(AND(#REF!=0,#REF!=0),"",IF(#REF!="",#REF!,IF(#REF!="",#REF!,#REF!+#REF!)))</f>
        <v>#REF!</v>
      </c>
      <c r="AF37" s="11" t="e">
        <f>IF(AND(#REF!=0,#REF!=0),"",IF(#REF!="",#REF!,IF(#REF!="",#REF!,#REF!+#REF!)))</f>
        <v>#REF!</v>
      </c>
      <c r="AG37" s="11" t="e">
        <f>IF(AND(#REF!=0,#REF!=0),"",IF(#REF!="",#REF!,IF(#REF!="",#REF!,#REF!+#REF!)))</f>
        <v>#REF!</v>
      </c>
      <c r="AH37" s="11" t="e">
        <f>IF(AND(#REF!=0,#REF!=0),"",IF(#REF!="",#REF!,IF(#REF!="",#REF!,#REF!+#REF!)))</f>
        <v>#REF!</v>
      </c>
      <c r="AI37" s="11" t="e">
        <f>IF(AND(#REF!=0,#REF!=0),"",IF(#REF!="",#REF!,IF(#REF!="",#REF!,#REF!+#REF!)))</f>
        <v>#REF!</v>
      </c>
      <c r="AJ37" s="11" t="e">
        <f>IF(AND(#REF!=0,#REF!=0),"",IF(#REF!="",#REF!,IF(#REF!="",#REF!,#REF!+#REF!)))</f>
        <v>#REF!</v>
      </c>
      <c r="AK37" s="11" t="e">
        <f>IF(AND(#REF!=0,#REF!=0),"",IF(#REF!="",#REF!,IF(#REF!="",#REF!,#REF!+#REF!)))</f>
        <v>#REF!</v>
      </c>
      <c r="AL37" s="11" t="e">
        <f>IF(AND(#REF!=0,#REF!=0),"",IF(#REF!="",#REF!,IF(#REF!="",#REF!,#REF!+#REF!)))</f>
        <v>#REF!</v>
      </c>
      <c r="AM37" s="11" t="e">
        <f>IF(AND(#REF!=0,#REF!=0),"",IF(#REF!="",#REF!,IF(#REF!="",#REF!,#REF!+#REF!)))</f>
        <v>#REF!</v>
      </c>
      <c r="AN37" s="11" t="e">
        <f>IF(AND(#REF!=0,#REF!=0),"",IF(#REF!="",#REF!,IF(#REF!="",#REF!,#REF!+#REF!)))</f>
        <v>#REF!</v>
      </c>
      <c r="AO37" s="11" t="e">
        <f>IF(AND(#REF!=0,#REF!=0),"",IF(#REF!="",#REF!,IF(#REF!="",#REF!,#REF!+#REF!)))</f>
        <v>#REF!</v>
      </c>
      <c r="AP37" s="11" t="e">
        <f>IF(AND(#REF!=0,#REF!=0),"",IF(#REF!="",#REF!,IF(#REF!="",#REF!,#REF!+#REF!)))</f>
        <v>#REF!</v>
      </c>
      <c r="AQ37" s="11" t="e">
        <f>IF(AND(#REF!=0,#REF!=0),"",IF(#REF!="",#REF!,IF(#REF!="",#REF!,#REF!+#REF!)))</f>
        <v>#REF!</v>
      </c>
      <c r="AR37" s="11" t="e">
        <f>IF(AND(#REF!=0,#REF!=0),"",IF(#REF!="",#REF!,IF(#REF!="",#REF!,#REF!+#REF!)))</f>
        <v>#REF!</v>
      </c>
      <c r="AS37" s="11" t="e">
        <f>IF(AND(#REF!=0,#REF!=0),"",IF(#REF!="",#REF!,IF(#REF!="",#REF!,#REF!+#REF!)))</f>
        <v>#REF!</v>
      </c>
      <c r="AT37" s="11" t="e">
        <f>IF(AND(#REF!=0,#REF!=0),"",IF(#REF!="",#REF!,IF(#REF!="",#REF!,#REF!+#REF!)))</f>
        <v>#REF!</v>
      </c>
      <c r="AU37" s="11" t="e">
        <f>IF(AND(#REF!=0,#REF!=0),"",IF(#REF!="",#REF!,IF(#REF!="",#REF!,#REF!+#REF!)))</f>
        <v>#REF!</v>
      </c>
      <c r="AV37" s="11" t="e">
        <f>IF(AND(#REF!=0,#REF!=0),"",IF(#REF!="",#REF!,IF(#REF!="",#REF!,#REF!+#REF!)))</f>
        <v>#REF!</v>
      </c>
      <c r="AW37" s="11" t="e">
        <f>IF(AND(#REF!=0,#REF!=0),"",IF(#REF!="",#REF!,IF(#REF!="",#REF!,#REF!+#REF!)))</f>
        <v>#REF!</v>
      </c>
      <c r="AX37" s="11" t="e">
        <f>IF(AND(#REF!=0,#REF!=0),"",IF(#REF!="",#REF!,IF(#REF!="",#REF!,#REF!+#REF!)))</f>
        <v>#REF!</v>
      </c>
      <c r="AY37" s="11" t="e">
        <f>IF(AND(#REF!=0,#REF!=0),"",IF(#REF!="",#REF!,IF(#REF!="",#REF!,#REF!+#REF!)))</f>
        <v>#REF!</v>
      </c>
      <c r="AZ37" s="62" t="e">
        <f t="shared" si="1"/>
        <v>#REF!</v>
      </c>
    </row>
    <row r="38" spans="1:55" s="4" customFormat="1" ht="15.6" x14ac:dyDescent="0.25">
      <c r="A38" s="56" t="s">
        <v>7</v>
      </c>
      <c r="B38" s="11" t="e">
        <f>IF(AND(#REF!=0,#REF!=0),"",IF(#REF!="",#REF!,IF(#REF!="",#REF!,#REF!+#REF!)))</f>
        <v>#REF!</v>
      </c>
      <c r="C38" s="11" t="e">
        <f>IF(AND(#REF!=0,#REF!=0),"",IF(#REF!="",#REF!,IF(#REF!="",#REF!,#REF!+#REF!)))</f>
        <v>#REF!</v>
      </c>
      <c r="D38" s="11" t="e">
        <f>IF(AND(#REF!=0,#REF!=0),"",IF(#REF!="",#REF!,IF(#REF!="",#REF!,#REF!+#REF!)))</f>
        <v>#REF!</v>
      </c>
      <c r="E38" s="11" t="e">
        <f>IF(AND(#REF!=0,#REF!=0),"",IF(#REF!="",#REF!,IF(#REF!="",#REF!,#REF!+#REF!)))</f>
        <v>#REF!</v>
      </c>
      <c r="F38" s="11" t="e">
        <f>IF(AND(#REF!=0,#REF!=0),"",IF(#REF!="",#REF!,IF(#REF!="",#REF!,#REF!+#REF!)))</f>
        <v>#REF!</v>
      </c>
      <c r="G38" s="11" t="e">
        <f>IF(AND(#REF!=0,#REF!=0),"",IF(#REF!="",#REF!,IF(#REF!="",#REF!,#REF!+#REF!)))</f>
        <v>#REF!</v>
      </c>
      <c r="H38" s="11" t="e">
        <f>IF(AND(#REF!=0,#REF!=0),"",IF(#REF!="",#REF!,IF(#REF!="",#REF!,#REF!+#REF!)))</f>
        <v>#REF!</v>
      </c>
      <c r="I38" s="11" t="e">
        <f>IF(AND(#REF!=0,#REF!=0),"",IF(#REF!="",#REF!,IF(#REF!="",#REF!,#REF!+#REF!)))</f>
        <v>#REF!</v>
      </c>
      <c r="J38" s="11" t="e">
        <f>IF(AND(#REF!=0,#REF!=0),"",IF(#REF!="",#REF!,IF(#REF!="",#REF!,#REF!+#REF!)))</f>
        <v>#REF!</v>
      </c>
      <c r="K38" s="11" t="e">
        <f>IF(AND(#REF!=0,#REF!=0),"",IF(#REF!="",#REF!,IF(#REF!="",#REF!,#REF!+#REF!)))</f>
        <v>#REF!</v>
      </c>
      <c r="L38" s="11" t="e">
        <f>IF(AND(#REF!=0,#REF!=0),"",IF(#REF!="",#REF!,IF(#REF!="",#REF!,#REF!+#REF!)))</f>
        <v>#REF!</v>
      </c>
      <c r="M38" s="11" t="e">
        <f>IF(AND(#REF!=0,#REF!=0),"",IF(#REF!="",#REF!,IF(#REF!="",#REF!,#REF!+#REF!)))</f>
        <v>#REF!</v>
      </c>
      <c r="N38" s="11" t="e">
        <f>IF(AND(#REF!=0,#REF!=0),"",IF(#REF!="",#REF!,IF(#REF!="",#REF!,#REF!+#REF!)))</f>
        <v>#REF!</v>
      </c>
      <c r="O38" s="11" t="e">
        <f>IF(AND(#REF!=0,#REF!=0),"",IF(#REF!="",#REF!,IF(#REF!="",#REF!,#REF!+#REF!)))</f>
        <v>#REF!</v>
      </c>
      <c r="P38" s="11" t="e">
        <f>IF(AND(#REF!=0,#REF!=0),"",IF(#REF!="",#REF!,IF(#REF!="",#REF!,#REF!+#REF!)))</f>
        <v>#REF!</v>
      </c>
      <c r="Q38" s="11" t="e">
        <f>IF(AND(#REF!=0,#REF!=0),"",IF(#REF!="",#REF!,IF(#REF!="",#REF!,#REF!+#REF!)))</f>
        <v>#REF!</v>
      </c>
      <c r="R38" s="11" t="e">
        <f>IF(AND(#REF!=0,#REF!=0),"",IF(#REF!="",#REF!,IF(#REF!="",#REF!,#REF!+#REF!)))</f>
        <v>#REF!</v>
      </c>
      <c r="S38" s="11" t="e">
        <f>IF(AND(#REF!=0,#REF!=0),"",IF(#REF!="",#REF!,IF(#REF!="",#REF!,#REF!+#REF!)))</f>
        <v>#REF!</v>
      </c>
      <c r="T38" s="11" t="e">
        <f>IF(AND(#REF!=0,#REF!=0),"",IF(#REF!="",#REF!,IF(#REF!="",#REF!,#REF!+#REF!)))</f>
        <v>#REF!</v>
      </c>
      <c r="U38" s="11" t="e">
        <f>IF(AND(#REF!=0,#REF!=0),"",IF(#REF!="",#REF!,IF(#REF!="",#REF!,#REF!+#REF!)))</f>
        <v>#REF!</v>
      </c>
      <c r="V38" s="11" t="e">
        <f>IF(AND(#REF!=0,#REF!=0),"",IF(#REF!="",#REF!,IF(#REF!="",#REF!,#REF!+#REF!)))</f>
        <v>#REF!</v>
      </c>
      <c r="W38" s="11" t="e">
        <f>IF(AND(#REF!=0,#REF!=0),"",IF(#REF!="",#REF!,IF(#REF!="",#REF!,#REF!+#REF!)))</f>
        <v>#REF!</v>
      </c>
      <c r="X38" s="11" t="e">
        <f>IF(AND(#REF!=0,#REF!=0),"",IF(#REF!="",#REF!,IF(#REF!="",#REF!,#REF!+#REF!)))</f>
        <v>#REF!</v>
      </c>
      <c r="Y38" s="11" t="e">
        <f>IF(AND(#REF!=0,#REF!=0),"",IF(#REF!="",#REF!,IF(#REF!="",#REF!,#REF!+#REF!)))</f>
        <v>#REF!</v>
      </c>
      <c r="Z38" s="11" t="e">
        <f>IF(AND(#REF!=0,#REF!=0),"",IF(#REF!="",#REF!,IF(#REF!="",#REF!,#REF!+#REF!)))</f>
        <v>#REF!</v>
      </c>
      <c r="AA38" s="11" t="e">
        <f>IF(AND(#REF!=0,#REF!=0),"",IF(#REF!="",#REF!,IF(#REF!="",#REF!,#REF!+#REF!)))</f>
        <v>#REF!</v>
      </c>
      <c r="AB38" s="11" t="e">
        <f>IF(AND(#REF!=0,#REF!=0),"",IF(#REF!="",#REF!,IF(#REF!="",#REF!,#REF!+#REF!)))</f>
        <v>#REF!</v>
      </c>
      <c r="AC38" s="11" t="e">
        <f>IF(AND(#REF!=0,#REF!=0),"",IF(#REF!="",#REF!,IF(#REF!="",#REF!,#REF!+#REF!)))</f>
        <v>#REF!</v>
      </c>
      <c r="AD38" s="11" t="e">
        <f>IF(AND(#REF!=0,#REF!=0),"",IF(#REF!="",#REF!,IF(#REF!="",#REF!,#REF!+#REF!)))</f>
        <v>#REF!</v>
      </c>
      <c r="AE38" s="11" t="e">
        <f>IF(AND(#REF!=0,#REF!=0),"",IF(#REF!="",#REF!,IF(#REF!="",#REF!,#REF!+#REF!)))</f>
        <v>#REF!</v>
      </c>
      <c r="AF38" s="11" t="e">
        <f>IF(AND(#REF!=0,#REF!=0),"",IF(#REF!="",#REF!,IF(#REF!="",#REF!,#REF!+#REF!)))</f>
        <v>#REF!</v>
      </c>
      <c r="AG38" s="11" t="e">
        <f>IF(AND(#REF!=0,#REF!=0),"",IF(#REF!="",#REF!,IF(#REF!="",#REF!,#REF!+#REF!)))</f>
        <v>#REF!</v>
      </c>
      <c r="AH38" s="11" t="e">
        <f>IF(AND(#REF!=0,#REF!=0),"",IF(#REF!="",#REF!,IF(#REF!="",#REF!,#REF!+#REF!)))</f>
        <v>#REF!</v>
      </c>
      <c r="AI38" s="11" t="e">
        <f>IF(AND(#REF!=0,#REF!=0),"",IF(#REF!="",#REF!,IF(#REF!="",#REF!,#REF!+#REF!)))</f>
        <v>#REF!</v>
      </c>
      <c r="AJ38" s="11" t="e">
        <f>IF(AND(#REF!=0,#REF!=0),"",IF(#REF!="",#REF!,IF(#REF!="",#REF!,#REF!+#REF!)))</f>
        <v>#REF!</v>
      </c>
      <c r="AK38" s="11" t="e">
        <f>IF(AND(#REF!=0,#REF!=0),"",IF(#REF!="",#REF!,IF(#REF!="",#REF!,#REF!+#REF!)))</f>
        <v>#REF!</v>
      </c>
      <c r="AL38" s="11" t="e">
        <f>IF(AND(#REF!=0,#REF!=0),"",IF(#REF!="",#REF!,IF(#REF!="",#REF!,#REF!+#REF!)))</f>
        <v>#REF!</v>
      </c>
      <c r="AM38" s="11" t="e">
        <f>IF(AND(#REF!=0,#REF!=0),"",IF(#REF!="",#REF!,IF(#REF!="",#REF!,#REF!+#REF!)))</f>
        <v>#REF!</v>
      </c>
      <c r="AN38" s="11" t="e">
        <f>IF(AND(#REF!=0,#REF!=0),"",IF(#REF!="",#REF!,IF(#REF!="",#REF!,#REF!+#REF!)))</f>
        <v>#REF!</v>
      </c>
      <c r="AO38" s="11" t="e">
        <f>IF(AND(#REF!=0,#REF!=0),"",IF(#REF!="",#REF!,IF(#REF!="",#REF!,#REF!+#REF!)))</f>
        <v>#REF!</v>
      </c>
      <c r="AP38" s="11" t="e">
        <f>IF(AND(#REF!=0,#REF!=0),"",IF(#REF!="",#REF!,IF(#REF!="",#REF!,#REF!+#REF!)))</f>
        <v>#REF!</v>
      </c>
      <c r="AQ38" s="11" t="e">
        <f>IF(AND(#REF!=0,#REF!=0),"",IF(#REF!="",#REF!,IF(#REF!="",#REF!,#REF!+#REF!)))</f>
        <v>#REF!</v>
      </c>
      <c r="AR38" s="11" t="e">
        <f>IF(AND(#REF!=0,#REF!=0),"",IF(#REF!="",#REF!,IF(#REF!="",#REF!,#REF!+#REF!)))</f>
        <v>#REF!</v>
      </c>
      <c r="AS38" s="11" t="e">
        <f>IF(AND(#REF!=0,#REF!=0),"",IF(#REF!="",#REF!,IF(#REF!="",#REF!,#REF!+#REF!)))</f>
        <v>#REF!</v>
      </c>
      <c r="AT38" s="11" t="e">
        <f>IF(AND(#REF!=0,#REF!=0),"",IF(#REF!="",#REF!,IF(#REF!="",#REF!,#REF!+#REF!)))</f>
        <v>#REF!</v>
      </c>
      <c r="AU38" s="11" t="e">
        <f>IF(AND(#REF!=0,#REF!=0),"",IF(#REF!="",#REF!,IF(#REF!="",#REF!,#REF!+#REF!)))</f>
        <v>#REF!</v>
      </c>
      <c r="AV38" s="11" t="e">
        <f>IF(AND(#REF!=0,#REF!=0),"",IF(#REF!="",#REF!,IF(#REF!="",#REF!,#REF!+#REF!)))</f>
        <v>#REF!</v>
      </c>
      <c r="AW38" s="11" t="e">
        <f>IF(AND(#REF!=0,#REF!=0),"",IF(#REF!="",#REF!,IF(#REF!="",#REF!,#REF!+#REF!)))</f>
        <v>#REF!</v>
      </c>
      <c r="AX38" s="11" t="e">
        <f>IF(AND(#REF!=0,#REF!=0),"",IF(#REF!="",#REF!,IF(#REF!="",#REF!,#REF!+#REF!)))</f>
        <v>#REF!</v>
      </c>
      <c r="AY38" s="11" t="e">
        <f>IF(AND(#REF!=0,#REF!=0),"",IF(#REF!="",#REF!,IF(#REF!="",#REF!,#REF!+#REF!)))</f>
        <v>#REF!</v>
      </c>
      <c r="AZ38" s="62" t="e">
        <f t="shared" si="1"/>
        <v>#REF!</v>
      </c>
    </row>
    <row r="39" spans="1:55" s="4" customFormat="1" ht="15.6" x14ac:dyDescent="0.25">
      <c r="A39" s="56" t="s">
        <v>166</v>
      </c>
      <c r="B39" s="11" t="e">
        <f>IF(AND(#REF!=0,#REF!=0),"",IF(#REF!="",#REF!,IF(#REF!="",#REF!,#REF!+#REF!)))</f>
        <v>#REF!</v>
      </c>
      <c r="C39" s="11" t="e">
        <f>IF(AND(#REF!=0,#REF!=0),"",IF(#REF!="",#REF!,IF(#REF!="",#REF!,#REF!+#REF!)))</f>
        <v>#REF!</v>
      </c>
      <c r="D39" s="11" t="e">
        <f>IF(AND(#REF!=0,#REF!=0),"",IF(#REF!="",#REF!,IF(#REF!="",#REF!,#REF!+#REF!)))</f>
        <v>#REF!</v>
      </c>
      <c r="E39" s="11" t="e">
        <f>IF(AND(#REF!=0,#REF!=0),"",IF(#REF!="",#REF!,IF(#REF!="",#REF!,#REF!+#REF!)))</f>
        <v>#REF!</v>
      </c>
      <c r="F39" s="11" t="e">
        <f>IF(AND(#REF!=0,#REF!=0),"",IF(#REF!="",#REF!,IF(#REF!="",#REF!,#REF!+#REF!)))</f>
        <v>#REF!</v>
      </c>
      <c r="G39" s="11" t="e">
        <f>IF(AND(#REF!=0,#REF!=0),"",IF(#REF!="",#REF!,IF(#REF!="",#REF!,#REF!+#REF!)))</f>
        <v>#REF!</v>
      </c>
      <c r="H39" s="11" t="e">
        <f>IF(AND(#REF!=0,#REF!=0),"",IF(#REF!="",#REF!,IF(#REF!="",#REF!,#REF!+#REF!)))</f>
        <v>#REF!</v>
      </c>
      <c r="I39" s="11" t="e">
        <f>IF(AND(#REF!=0,#REF!=0),"",IF(#REF!="",#REF!,IF(#REF!="",#REF!,#REF!+#REF!)))</f>
        <v>#REF!</v>
      </c>
      <c r="J39" s="11" t="e">
        <f>IF(AND(#REF!=0,#REF!=0),"",IF(#REF!="",#REF!,IF(#REF!="",#REF!,#REF!+#REF!)))</f>
        <v>#REF!</v>
      </c>
      <c r="K39" s="11" t="e">
        <f>IF(AND(#REF!=0,#REF!=0),"",IF(#REF!="",#REF!,IF(#REF!="",#REF!,#REF!+#REF!)))</f>
        <v>#REF!</v>
      </c>
      <c r="L39" s="11" t="e">
        <f>IF(AND(#REF!=0,#REF!=0),"",IF(#REF!="",#REF!,IF(#REF!="",#REF!,#REF!+#REF!)))</f>
        <v>#REF!</v>
      </c>
      <c r="M39" s="11" t="e">
        <f>IF(AND(#REF!=0,#REF!=0),"",IF(#REF!="",#REF!,IF(#REF!="",#REF!,#REF!+#REF!)))</f>
        <v>#REF!</v>
      </c>
      <c r="N39" s="11" t="e">
        <f>IF(AND(#REF!=0,#REF!=0),"",IF(#REF!="",#REF!,IF(#REF!="",#REF!,#REF!+#REF!)))</f>
        <v>#REF!</v>
      </c>
      <c r="O39" s="11" t="e">
        <f>IF(AND(#REF!=0,#REF!=0),"",IF(#REF!="",#REF!,IF(#REF!="",#REF!,#REF!+#REF!)))</f>
        <v>#REF!</v>
      </c>
      <c r="P39" s="11" t="e">
        <f>IF(AND(#REF!=0,#REF!=0),"",IF(#REF!="",#REF!,IF(#REF!="",#REF!,#REF!+#REF!)))</f>
        <v>#REF!</v>
      </c>
      <c r="Q39" s="11" t="e">
        <f>IF(AND(#REF!=0,#REF!=0),"",IF(#REF!="",#REF!,IF(#REF!="",#REF!,#REF!+#REF!)))</f>
        <v>#REF!</v>
      </c>
      <c r="R39" s="11" t="e">
        <f>IF(AND(#REF!=0,#REF!=0),"",IF(#REF!="",#REF!,IF(#REF!="",#REF!,#REF!+#REF!)))</f>
        <v>#REF!</v>
      </c>
      <c r="S39" s="11" t="e">
        <f>IF(AND(#REF!=0,#REF!=0),"",IF(#REF!="",#REF!,IF(#REF!="",#REF!,#REF!+#REF!)))</f>
        <v>#REF!</v>
      </c>
      <c r="T39" s="11" t="e">
        <f>IF(AND(#REF!=0,#REF!=0),"",IF(#REF!="",#REF!,IF(#REF!="",#REF!,#REF!+#REF!)))</f>
        <v>#REF!</v>
      </c>
      <c r="U39" s="11" t="e">
        <f>IF(AND(#REF!=0,#REF!=0),"",IF(#REF!="",#REF!,IF(#REF!="",#REF!,#REF!+#REF!)))</f>
        <v>#REF!</v>
      </c>
      <c r="V39" s="11" t="e">
        <f>IF(AND(#REF!=0,#REF!=0),"",IF(#REF!="",#REF!,IF(#REF!="",#REF!,#REF!+#REF!)))</f>
        <v>#REF!</v>
      </c>
      <c r="W39" s="11" t="e">
        <f>IF(AND(#REF!=0,#REF!=0),"",IF(#REF!="",#REF!,IF(#REF!="",#REF!,#REF!+#REF!)))</f>
        <v>#REF!</v>
      </c>
      <c r="X39" s="11" t="e">
        <f>IF(AND(#REF!=0,#REF!=0),"",IF(#REF!="",#REF!,IF(#REF!="",#REF!,#REF!+#REF!)))</f>
        <v>#REF!</v>
      </c>
      <c r="Y39" s="11" t="e">
        <f>IF(AND(#REF!=0,#REF!=0),"",IF(#REF!="",#REF!,IF(#REF!="",#REF!,#REF!+#REF!)))</f>
        <v>#REF!</v>
      </c>
      <c r="Z39" s="11" t="e">
        <f>IF(AND(#REF!=0,#REF!=0),"",IF(#REF!="",#REF!,IF(#REF!="",#REF!,#REF!+#REF!)))</f>
        <v>#REF!</v>
      </c>
      <c r="AA39" s="11" t="e">
        <f>IF(AND(#REF!=0,#REF!=0),"",IF(#REF!="",#REF!,IF(#REF!="",#REF!,#REF!+#REF!)))</f>
        <v>#REF!</v>
      </c>
      <c r="AB39" s="11" t="e">
        <f>IF(AND(#REF!=0,#REF!=0),"",IF(#REF!="",#REF!,IF(#REF!="",#REF!,#REF!+#REF!)))</f>
        <v>#REF!</v>
      </c>
      <c r="AC39" s="11" t="e">
        <f>IF(AND(#REF!=0,#REF!=0),"",IF(#REF!="",#REF!,IF(#REF!="",#REF!,#REF!+#REF!)))</f>
        <v>#REF!</v>
      </c>
      <c r="AD39" s="11" t="e">
        <f>IF(AND(#REF!=0,#REF!=0),"",IF(#REF!="",#REF!,IF(#REF!="",#REF!,#REF!+#REF!)))</f>
        <v>#REF!</v>
      </c>
      <c r="AE39" s="11" t="e">
        <f>IF(AND(#REF!=0,#REF!=0),"",IF(#REF!="",#REF!,IF(#REF!="",#REF!,#REF!+#REF!)))</f>
        <v>#REF!</v>
      </c>
      <c r="AF39" s="11" t="e">
        <f>IF(AND(#REF!=0,#REF!=0),"",IF(#REF!="",#REF!,IF(#REF!="",#REF!,#REF!+#REF!)))</f>
        <v>#REF!</v>
      </c>
      <c r="AG39" s="11" t="e">
        <f>IF(AND(#REF!=0,#REF!=0),"",IF(#REF!="",#REF!,IF(#REF!="",#REF!,#REF!+#REF!)))</f>
        <v>#REF!</v>
      </c>
      <c r="AH39" s="11" t="e">
        <f>IF(AND(#REF!=0,#REF!=0),"",IF(#REF!="",#REF!,IF(#REF!="",#REF!,#REF!+#REF!)))</f>
        <v>#REF!</v>
      </c>
      <c r="AI39" s="11" t="e">
        <f>IF(AND(#REF!=0,#REF!=0),"",IF(#REF!="",#REF!,IF(#REF!="",#REF!,#REF!+#REF!)))</f>
        <v>#REF!</v>
      </c>
      <c r="AJ39" s="11" t="e">
        <f>IF(AND(#REF!=0,#REF!=0),"",IF(#REF!="",#REF!,IF(#REF!="",#REF!,#REF!+#REF!)))</f>
        <v>#REF!</v>
      </c>
      <c r="AK39" s="11" t="e">
        <f>IF(AND(#REF!=0,#REF!=0),"",IF(#REF!="",#REF!,IF(#REF!="",#REF!,#REF!+#REF!)))</f>
        <v>#REF!</v>
      </c>
      <c r="AL39" s="11" t="e">
        <f>IF(AND(#REF!=0,#REF!=0),"",IF(#REF!="",#REF!,IF(#REF!="",#REF!,#REF!+#REF!)))</f>
        <v>#REF!</v>
      </c>
      <c r="AM39" s="11" t="e">
        <f>IF(AND(#REF!=0,#REF!=0),"",IF(#REF!="",#REF!,IF(#REF!="",#REF!,#REF!+#REF!)))</f>
        <v>#REF!</v>
      </c>
      <c r="AN39" s="11" t="e">
        <f>IF(AND(#REF!=0,#REF!=0),"",IF(#REF!="",#REF!,IF(#REF!="",#REF!,#REF!+#REF!)))</f>
        <v>#REF!</v>
      </c>
      <c r="AO39" s="11" t="e">
        <f>IF(AND(#REF!=0,#REF!=0),"",IF(#REF!="",#REF!,IF(#REF!="",#REF!,#REF!+#REF!)))</f>
        <v>#REF!</v>
      </c>
      <c r="AP39" s="11" t="e">
        <f>IF(AND(#REF!=0,#REF!=0),"",IF(#REF!="",#REF!,IF(#REF!="",#REF!,#REF!+#REF!)))</f>
        <v>#REF!</v>
      </c>
      <c r="AQ39" s="11" t="e">
        <f>IF(AND(#REF!=0,#REF!=0),"",IF(#REF!="",#REF!,IF(#REF!="",#REF!,#REF!+#REF!)))</f>
        <v>#REF!</v>
      </c>
      <c r="AR39" s="11" t="e">
        <f>IF(AND(#REF!=0,#REF!=0),"",IF(#REF!="",#REF!,IF(#REF!="",#REF!,#REF!+#REF!)))</f>
        <v>#REF!</v>
      </c>
      <c r="AS39" s="11" t="e">
        <f>IF(AND(#REF!=0,#REF!=0),"",IF(#REF!="",#REF!,IF(#REF!="",#REF!,#REF!+#REF!)))</f>
        <v>#REF!</v>
      </c>
      <c r="AT39" s="11" t="e">
        <f>IF(AND(#REF!=0,#REF!=0),"",IF(#REF!="",#REF!,IF(#REF!="",#REF!,#REF!+#REF!)))</f>
        <v>#REF!</v>
      </c>
      <c r="AU39" s="11" t="e">
        <f>IF(AND(#REF!=0,#REF!=0),"",IF(#REF!="",#REF!,IF(#REF!="",#REF!,#REF!+#REF!)))</f>
        <v>#REF!</v>
      </c>
      <c r="AV39" s="11" t="e">
        <f>IF(AND(#REF!=0,#REF!=0),"",IF(#REF!="",#REF!,IF(#REF!="",#REF!,#REF!+#REF!)))</f>
        <v>#REF!</v>
      </c>
      <c r="AW39" s="11" t="e">
        <f>IF(AND(#REF!=0,#REF!=0),"",IF(#REF!="",#REF!,IF(#REF!="",#REF!,#REF!+#REF!)))</f>
        <v>#REF!</v>
      </c>
      <c r="AX39" s="11" t="e">
        <f>IF(AND(#REF!=0,#REF!=0),"",IF(#REF!="",#REF!,IF(#REF!="",#REF!,#REF!+#REF!)))</f>
        <v>#REF!</v>
      </c>
      <c r="AY39" s="11" t="e">
        <f>IF(AND(#REF!=0,#REF!=0),"",IF(#REF!="",#REF!,IF(#REF!="",#REF!,#REF!+#REF!)))</f>
        <v>#REF!</v>
      </c>
      <c r="AZ39" s="62" t="e">
        <f t="shared" si="1"/>
        <v>#REF!</v>
      </c>
    </row>
    <row r="40" spans="1:55" s="4" customFormat="1" ht="15.6" x14ac:dyDescent="0.3">
      <c r="A40" s="73" t="s">
        <v>204</v>
      </c>
      <c r="B40" s="13" t="e">
        <f>IF(SUM(B36:B39)=0,"",SUM(B36:B39))</f>
        <v>#REF!</v>
      </c>
      <c r="C40" s="13" t="e">
        <f t="shared" ref="C40:U40" si="14">IF(SUM(C36:C39)=0,"",SUM(C36:C39))</f>
        <v>#REF!</v>
      </c>
      <c r="D40" s="13" t="e">
        <f t="shared" si="14"/>
        <v>#REF!</v>
      </c>
      <c r="E40" s="13" t="e">
        <f t="shared" si="14"/>
        <v>#REF!</v>
      </c>
      <c r="F40" s="13" t="e">
        <f t="shared" si="14"/>
        <v>#REF!</v>
      </c>
      <c r="G40" s="13" t="e">
        <f t="shared" si="14"/>
        <v>#REF!</v>
      </c>
      <c r="H40" s="13" t="e">
        <f t="shared" si="14"/>
        <v>#REF!</v>
      </c>
      <c r="I40" s="13" t="e">
        <f t="shared" si="14"/>
        <v>#REF!</v>
      </c>
      <c r="J40" s="13" t="e">
        <f t="shared" si="14"/>
        <v>#REF!</v>
      </c>
      <c r="K40" s="13" t="e">
        <f t="shared" si="14"/>
        <v>#REF!</v>
      </c>
      <c r="L40" s="13" t="e">
        <f t="shared" si="14"/>
        <v>#REF!</v>
      </c>
      <c r="M40" s="13" t="e">
        <f t="shared" si="14"/>
        <v>#REF!</v>
      </c>
      <c r="N40" s="13" t="e">
        <f t="shared" si="14"/>
        <v>#REF!</v>
      </c>
      <c r="O40" s="13" t="e">
        <f t="shared" si="14"/>
        <v>#REF!</v>
      </c>
      <c r="P40" s="13" t="e">
        <f t="shared" si="14"/>
        <v>#REF!</v>
      </c>
      <c r="Q40" s="13" t="e">
        <f t="shared" si="14"/>
        <v>#REF!</v>
      </c>
      <c r="R40" s="13" t="e">
        <f t="shared" si="14"/>
        <v>#REF!</v>
      </c>
      <c r="S40" s="13" t="e">
        <f t="shared" si="14"/>
        <v>#REF!</v>
      </c>
      <c r="T40" s="13" t="e">
        <f t="shared" si="14"/>
        <v>#REF!</v>
      </c>
      <c r="U40" s="13" t="e">
        <f t="shared" si="14"/>
        <v>#REF!</v>
      </c>
      <c r="V40" s="13" t="e">
        <f t="shared" ref="V40:AY40" si="15">IF(SUM(V36:V39)=0,"",SUM(V36:V39))</f>
        <v>#REF!</v>
      </c>
      <c r="W40" s="13" t="e">
        <f t="shared" si="15"/>
        <v>#REF!</v>
      </c>
      <c r="X40" s="13" t="e">
        <f t="shared" si="15"/>
        <v>#REF!</v>
      </c>
      <c r="Y40" s="13" t="e">
        <f t="shared" si="15"/>
        <v>#REF!</v>
      </c>
      <c r="Z40" s="13" t="e">
        <f t="shared" si="15"/>
        <v>#REF!</v>
      </c>
      <c r="AA40" s="13" t="e">
        <f t="shared" si="15"/>
        <v>#REF!</v>
      </c>
      <c r="AB40" s="13" t="e">
        <f t="shared" si="15"/>
        <v>#REF!</v>
      </c>
      <c r="AC40" s="13" t="e">
        <f t="shared" si="15"/>
        <v>#REF!</v>
      </c>
      <c r="AD40" s="13" t="e">
        <f t="shared" si="15"/>
        <v>#REF!</v>
      </c>
      <c r="AE40" s="13" t="e">
        <f t="shared" si="15"/>
        <v>#REF!</v>
      </c>
      <c r="AF40" s="13" t="e">
        <f t="shared" si="15"/>
        <v>#REF!</v>
      </c>
      <c r="AG40" s="13" t="e">
        <f t="shared" si="15"/>
        <v>#REF!</v>
      </c>
      <c r="AH40" s="13" t="e">
        <f t="shared" si="15"/>
        <v>#REF!</v>
      </c>
      <c r="AI40" s="13" t="e">
        <f t="shared" si="15"/>
        <v>#REF!</v>
      </c>
      <c r="AJ40" s="13" t="e">
        <f t="shared" si="15"/>
        <v>#REF!</v>
      </c>
      <c r="AK40" s="13" t="e">
        <f t="shared" si="15"/>
        <v>#REF!</v>
      </c>
      <c r="AL40" s="13" t="e">
        <f t="shared" si="15"/>
        <v>#REF!</v>
      </c>
      <c r="AM40" s="13" t="e">
        <f t="shared" si="15"/>
        <v>#REF!</v>
      </c>
      <c r="AN40" s="13" t="e">
        <f t="shared" si="15"/>
        <v>#REF!</v>
      </c>
      <c r="AO40" s="13" t="e">
        <f t="shared" si="15"/>
        <v>#REF!</v>
      </c>
      <c r="AP40" s="13" t="e">
        <f t="shared" si="15"/>
        <v>#REF!</v>
      </c>
      <c r="AQ40" s="13" t="e">
        <f t="shared" si="15"/>
        <v>#REF!</v>
      </c>
      <c r="AR40" s="13" t="e">
        <f t="shared" si="15"/>
        <v>#REF!</v>
      </c>
      <c r="AS40" s="13" t="e">
        <f t="shared" si="15"/>
        <v>#REF!</v>
      </c>
      <c r="AT40" s="13" t="e">
        <f t="shared" si="15"/>
        <v>#REF!</v>
      </c>
      <c r="AU40" s="13" t="e">
        <f t="shared" si="15"/>
        <v>#REF!</v>
      </c>
      <c r="AV40" s="13" t="e">
        <f t="shared" si="15"/>
        <v>#REF!</v>
      </c>
      <c r="AW40" s="13" t="e">
        <f t="shared" si="15"/>
        <v>#REF!</v>
      </c>
      <c r="AX40" s="13" t="e">
        <f t="shared" si="15"/>
        <v>#REF!</v>
      </c>
      <c r="AY40" s="13" t="e">
        <f t="shared" si="15"/>
        <v>#REF!</v>
      </c>
      <c r="AZ40" s="62" t="e">
        <f t="shared" si="1"/>
        <v>#REF!</v>
      </c>
    </row>
    <row r="41" spans="1:55" s="4" customFormat="1" ht="16.2" thickBot="1" x14ac:dyDescent="0.35">
      <c r="A41" s="57" t="s">
        <v>202</v>
      </c>
      <c r="B41" s="45" t="e">
        <f>IF(B40="","",B40*B$5)</f>
        <v>#REF!</v>
      </c>
      <c r="C41" s="12" t="e">
        <f t="shared" ref="C41:U41" si="16">IF(C40="","",C40*C$5)</f>
        <v>#REF!</v>
      </c>
      <c r="D41" s="12" t="e">
        <f t="shared" si="16"/>
        <v>#REF!</v>
      </c>
      <c r="E41" s="12" t="e">
        <f t="shared" si="16"/>
        <v>#REF!</v>
      </c>
      <c r="F41" s="12" t="e">
        <f t="shared" si="16"/>
        <v>#REF!</v>
      </c>
      <c r="G41" s="12" t="e">
        <f t="shared" si="16"/>
        <v>#REF!</v>
      </c>
      <c r="H41" s="12" t="e">
        <f t="shared" si="16"/>
        <v>#REF!</v>
      </c>
      <c r="I41" s="12" t="e">
        <f t="shared" si="16"/>
        <v>#REF!</v>
      </c>
      <c r="J41" s="12" t="e">
        <f t="shared" si="16"/>
        <v>#REF!</v>
      </c>
      <c r="K41" s="12" t="e">
        <f t="shared" si="16"/>
        <v>#REF!</v>
      </c>
      <c r="L41" s="12" t="e">
        <f t="shared" si="16"/>
        <v>#REF!</v>
      </c>
      <c r="M41" s="12" t="e">
        <f t="shared" si="16"/>
        <v>#REF!</v>
      </c>
      <c r="N41" s="12" t="e">
        <f t="shared" si="16"/>
        <v>#REF!</v>
      </c>
      <c r="O41" s="12" t="e">
        <f t="shared" si="16"/>
        <v>#REF!</v>
      </c>
      <c r="P41" s="12" t="e">
        <f t="shared" si="16"/>
        <v>#REF!</v>
      </c>
      <c r="Q41" s="12" t="e">
        <f t="shared" si="16"/>
        <v>#REF!</v>
      </c>
      <c r="R41" s="12" t="e">
        <f t="shared" si="16"/>
        <v>#REF!</v>
      </c>
      <c r="S41" s="12" t="e">
        <f t="shared" si="16"/>
        <v>#REF!</v>
      </c>
      <c r="T41" s="12" t="e">
        <f t="shared" si="16"/>
        <v>#REF!</v>
      </c>
      <c r="U41" s="12" t="e">
        <f t="shared" si="16"/>
        <v>#REF!</v>
      </c>
      <c r="V41" s="12" t="e">
        <f t="shared" ref="V41:AY41" si="17">IF(V40="","",V40*V$5)</f>
        <v>#REF!</v>
      </c>
      <c r="W41" s="12" t="e">
        <f t="shared" si="17"/>
        <v>#REF!</v>
      </c>
      <c r="X41" s="12" t="e">
        <f t="shared" si="17"/>
        <v>#REF!</v>
      </c>
      <c r="Y41" s="12" t="e">
        <f t="shared" si="17"/>
        <v>#REF!</v>
      </c>
      <c r="Z41" s="12" t="e">
        <f t="shared" si="17"/>
        <v>#REF!</v>
      </c>
      <c r="AA41" s="12" t="e">
        <f t="shared" si="17"/>
        <v>#REF!</v>
      </c>
      <c r="AB41" s="12" t="e">
        <f t="shared" si="17"/>
        <v>#REF!</v>
      </c>
      <c r="AC41" s="12" t="e">
        <f t="shared" si="17"/>
        <v>#REF!</v>
      </c>
      <c r="AD41" s="12" t="e">
        <f t="shared" si="17"/>
        <v>#REF!</v>
      </c>
      <c r="AE41" s="12" t="e">
        <f t="shared" si="17"/>
        <v>#REF!</v>
      </c>
      <c r="AF41" s="12" t="e">
        <f t="shared" si="17"/>
        <v>#REF!</v>
      </c>
      <c r="AG41" s="12" t="e">
        <f t="shared" si="17"/>
        <v>#REF!</v>
      </c>
      <c r="AH41" s="12" t="e">
        <f t="shared" si="17"/>
        <v>#REF!</v>
      </c>
      <c r="AI41" s="12" t="e">
        <f t="shared" si="17"/>
        <v>#REF!</v>
      </c>
      <c r="AJ41" s="12" t="e">
        <f t="shared" si="17"/>
        <v>#REF!</v>
      </c>
      <c r="AK41" s="12" t="e">
        <f t="shared" si="17"/>
        <v>#REF!</v>
      </c>
      <c r="AL41" s="12" t="e">
        <f t="shared" si="17"/>
        <v>#REF!</v>
      </c>
      <c r="AM41" s="12" t="e">
        <f t="shared" si="17"/>
        <v>#REF!</v>
      </c>
      <c r="AN41" s="12" t="e">
        <f t="shared" si="17"/>
        <v>#REF!</v>
      </c>
      <c r="AO41" s="12" t="e">
        <f t="shared" si="17"/>
        <v>#REF!</v>
      </c>
      <c r="AP41" s="12" t="e">
        <f t="shared" si="17"/>
        <v>#REF!</v>
      </c>
      <c r="AQ41" s="12" t="e">
        <f t="shared" si="17"/>
        <v>#REF!</v>
      </c>
      <c r="AR41" s="12" t="e">
        <f t="shared" si="17"/>
        <v>#REF!</v>
      </c>
      <c r="AS41" s="12" t="e">
        <f t="shared" si="17"/>
        <v>#REF!</v>
      </c>
      <c r="AT41" s="12" t="e">
        <f t="shared" si="17"/>
        <v>#REF!</v>
      </c>
      <c r="AU41" s="12" t="e">
        <f t="shared" si="17"/>
        <v>#REF!</v>
      </c>
      <c r="AV41" s="12" t="e">
        <f t="shared" si="17"/>
        <v>#REF!</v>
      </c>
      <c r="AW41" s="12" t="e">
        <f t="shared" si="17"/>
        <v>#REF!</v>
      </c>
      <c r="AX41" s="12" t="e">
        <f t="shared" si="17"/>
        <v>#REF!</v>
      </c>
      <c r="AY41" s="12" t="e">
        <f t="shared" si="17"/>
        <v>#REF!</v>
      </c>
      <c r="AZ41" s="136" t="e">
        <f t="shared" si="1"/>
        <v>#REF!</v>
      </c>
    </row>
    <row r="42" spans="1:55" s="4" customFormat="1" ht="31.8" thickBot="1" x14ac:dyDescent="0.35">
      <c r="A42" s="146" t="s">
        <v>209</v>
      </c>
      <c r="B42" s="131" t="e">
        <f>AZ40</f>
        <v>#REF!</v>
      </c>
      <c r="C42" s="135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9"/>
    </row>
    <row r="43" spans="1:55" s="4" customFormat="1" ht="16.2" thickBot="1" x14ac:dyDescent="0.35">
      <c r="A43" s="58" t="s">
        <v>206</v>
      </c>
      <c r="B43" s="61" t="e">
        <f>IF(AZ41="","",AZ41)</f>
        <v>#REF!</v>
      </c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134"/>
      <c r="BC43" s="94"/>
    </row>
    <row r="44" spans="1:55" s="4" customFormat="1" ht="15.6" x14ac:dyDescent="0.25">
      <c r="A44" s="59" t="s">
        <v>205</v>
      </c>
      <c r="B44" s="43" t="e">
        <f>IF(#REF!=0,"",#REF!)</f>
        <v>#REF!</v>
      </c>
      <c r="C44" s="43" t="e">
        <f>IF(#REF!=0,"",#REF!)</f>
        <v>#REF!</v>
      </c>
      <c r="D44" s="43" t="e">
        <f>IF(#REF!=0,"",#REF!)</f>
        <v>#REF!</v>
      </c>
      <c r="E44" s="43" t="e">
        <f>IF(#REF!=0,"",#REF!)</f>
        <v>#REF!</v>
      </c>
      <c r="F44" s="43" t="e">
        <f>IF(#REF!=0,"",#REF!)</f>
        <v>#REF!</v>
      </c>
      <c r="G44" s="43" t="e">
        <f>IF(#REF!=0,"",#REF!)</f>
        <v>#REF!</v>
      </c>
      <c r="H44" s="43" t="e">
        <f>IF(#REF!=0,"",#REF!)</f>
        <v>#REF!</v>
      </c>
      <c r="I44" s="43" t="e">
        <f>IF(#REF!=0,"",#REF!)</f>
        <v>#REF!</v>
      </c>
      <c r="J44" s="43" t="e">
        <f>IF(#REF!=0,"",#REF!)</f>
        <v>#REF!</v>
      </c>
      <c r="K44" s="43" t="e">
        <f>IF(#REF!=0,"",#REF!)</f>
        <v>#REF!</v>
      </c>
      <c r="L44" s="43" t="e">
        <f>IF(#REF!=0,"",#REF!)</f>
        <v>#REF!</v>
      </c>
      <c r="M44" s="43" t="e">
        <f>IF(#REF!=0,"",#REF!)</f>
        <v>#REF!</v>
      </c>
      <c r="N44" s="43" t="e">
        <f>IF(#REF!=0,"",#REF!)</f>
        <v>#REF!</v>
      </c>
      <c r="O44" s="43" t="e">
        <f>IF(#REF!=0,"",#REF!)</f>
        <v>#REF!</v>
      </c>
      <c r="P44" s="43" t="e">
        <f>IF(#REF!=0,"",#REF!)</f>
        <v>#REF!</v>
      </c>
      <c r="Q44" s="43" t="e">
        <f>IF(#REF!=0,"",#REF!)</f>
        <v>#REF!</v>
      </c>
      <c r="R44" s="43" t="e">
        <f>IF(#REF!=0,"",#REF!)</f>
        <v>#REF!</v>
      </c>
      <c r="S44" s="43" t="e">
        <f>IF(#REF!=0,"",#REF!)</f>
        <v>#REF!</v>
      </c>
      <c r="T44" s="43" t="e">
        <f>IF(#REF!=0,"",#REF!)</f>
        <v>#REF!</v>
      </c>
      <c r="U44" s="43" t="e">
        <f>IF(#REF!=0,"",#REF!)</f>
        <v>#REF!</v>
      </c>
      <c r="V44" s="43" t="e">
        <f>IF(#REF!=0,"",#REF!)</f>
        <v>#REF!</v>
      </c>
      <c r="W44" s="43" t="e">
        <f>IF(#REF!=0,"",#REF!)</f>
        <v>#REF!</v>
      </c>
      <c r="X44" s="43" t="e">
        <f>IF(#REF!=0,"",#REF!)</f>
        <v>#REF!</v>
      </c>
      <c r="Y44" s="43" t="e">
        <f>IF(#REF!=0,"",#REF!)</f>
        <v>#REF!</v>
      </c>
      <c r="Z44" s="43" t="e">
        <f>IF(#REF!=0,"",#REF!)</f>
        <v>#REF!</v>
      </c>
      <c r="AA44" s="43" t="e">
        <f>IF(#REF!=0,"",#REF!)</f>
        <v>#REF!</v>
      </c>
      <c r="AB44" s="43" t="e">
        <f>IF(#REF!=0,"",#REF!)</f>
        <v>#REF!</v>
      </c>
      <c r="AC44" s="43" t="e">
        <f>IF(#REF!=0,"",#REF!)</f>
        <v>#REF!</v>
      </c>
      <c r="AD44" s="43" t="e">
        <f>IF(#REF!=0,"",#REF!)</f>
        <v>#REF!</v>
      </c>
      <c r="AE44" s="43" t="e">
        <f>IF(#REF!=0,"",#REF!)</f>
        <v>#REF!</v>
      </c>
      <c r="AF44" s="43" t="e">
        <f>IF(#REF!=0,"",#REF!)</f>
        <v>#REF!</v>
      </c>
      <c r="AG44" s="43" t="e">
        <f>IF(#REF!=0,"",#REF!)</f>
        <v>#REF!</v>
      </c>
      <c r="AH44" s="43" t="e">
        <f>IF(#REF!=0,"",#REF!)</f>
        <v>#REF!</v>
      </c>
      <c r="AI44" s="43" t="e">
        <f>IF(#REF!=0,"",#REF!)</f>
        <v>#REF!</v>
      </c>
      <c r="AJ44" s="43" t="e">
        <f>IF(#REF!=0,"",#REF!)</f>
        <v>#REF!</v>
      </c>
      <c r="AK44" s="43" t="e">
        <f>IF(#REF!=0,"",#REF!)</f>
        <v>#REF!</v>
      </c>
      <c r="AL44" s="43" t="e">
        <f>IF(#REF!=0,"",#REF!)</f>
        <v>#REF!</v>
      </c>
      <c r="AM44" s="43" t="e">
        <f>IF(#REF!=0,"",#REF!)</f>
        <v>#REF!</v>
      </c>
      <c r="AN44" s="43" t="e">
        <f>IF(#REF!=0,"",#REF!)</f>
        <v>#REF!</v>
      </c>
      <c r="AO44" s="43" t="e">
        <f>IF(#REF!=0,"",#REF!)</f>
        <v>#REF!</v>
      </c>
      <c r="AP44" s="43" t="e">
        <f>IF(#REF!=0,"",#REF!)</f>
        <v>#REF!</v>
      </c>
      <c r="AQ44" s="43" t="e">
        <f>IF(#REF!=0,"",#REF!)</f>
        <v>#REF!</v>
      </c>
      <c r="AR44" s="43" t="e">
        <f>IF(#REF!=0,"",#REF!)</f>
        <v>#REF!</v>
      </c>
      <c r="AS44" s="43" t="e">
        <f>IF(#REF!=0,"",#REF!)</f>
        <v>#REF!</v>
      </c>
      <c r="AT44" s="43" t="e">
        <f>IF(#REF!=0,"",#REF!)</f>
        <v>#REF!</v>
      </c>
      <c r="AU44" s="43" t="e">
        <f>IF(#REF!=0,"",#REF!)</f>
        <v>#REF!</v>
      </c>
      <c r="AV44" s="43" t="e">
        <f>IF(#REF!=0,"",#REF!)</f>
        <v>#REF!</v>
      </c>
      <c r="AW44" s="43" t="e">
        <f>IF(#REF!=0,"",#REF!)</f>
        <v>#REF!</v>
      </c>
      <c r="AX44" s="43" t="e">
        <f>IF(#REF!=0,"",#REF!)</f>
        <v>#REF!</v>
      </c>
      <c r="AY44" s="43" t="e">
        <f>IF(#REF!=0,"",#REF!)</f>
        <v>#REF!</v>
      </c>
      <c r="AZ44" s="132" t="e">
        <f t="shared" si="1"/>
        <v>#REF!</v>
      </c>
    </row>
    <row r="45" spans="1:55" s="4" customFormat="1" ht="16.2" thickBot="1" x14ac:dyDescent="0.35">
      <c r="A45" s="57" t="s">
        <v>203</v>
      </c>
      <c r="B45" s="44" t="e">
        <f>IF(B44="","",B44*B$5)</f>
        <v>#REF!</v>
      </c>
      <c r="C45" s="44" t="e">
        <f t="shared" ref="C45:U45" si="18">IF(C44="","",C44*C$5)</f>
        <v>#REF!</v>
      </c>
      <c r="D45" s="44" t="e">
        <f t="shared" si="18"/>
        <v>#REF!</v>
      </c>
      <c r="E45" s="44" t="e">
        <f t="shared" si="18"/>
        <v>#REF!</v>
      </c>
      <c r="F45" s="44" t="e">
        <f t="shared" si="18"/>
        <v>#REF!</v>
      </c>
      <c r="G45" s="44" t="e">
        <f t="shared" si="18"/>
        <v>#REF!</v>
      </c>
      <c r="H45" s="44" t="e">
        <f t="shared" si="18"/>
        <v>#REF!</v>
      </c>
      <c r="I45" s="44" t="e">
        <f t="shared" si="18"/>
        <v>#REF!</v>
      </c>
      <c r="J45" s="44" t="e">
        <f t="shared" si="18"/>
        <v>#REF!</v>
      </c>
      <c r="K45" s="44" t="e">
        <f t="shared" si="18"/>
        <v>#REF!</v>
      </c>
      <c r="L45" s="44" t="e">
        <f t="shared" si="18"/>
        <v>#REF!</v>
      </c>
      <c r="M45" s="44" t="e">
        <f t="shared" si="18"/>
        <v>#REF!</v>
      </c>
      <c r="N45" s="44" t="e">
        <f t="shared" si="18"/>
        <v>#REF!</v>
      </c>
      <c r="O45" s="44" t="e">
        <f t="shared" si="18"/>
        <v>#REF!</v>
      </c>
      <c r="P45" s="44" t="e">
        <f t="shared" si="18"/>
        <v>#REF!</v>
      </c>
      <c r="Q45" s="44" t="e">
        <f t="shared" si="18"/>
        <v>#REF!</v>
      </c>
      <c r="R45" s="44" t="e">
        <f t="shared" si="18"/>
        <v>#REF!</v>
      </c>
      <c r="S45" s="44" t="e">
        <f t="shared" si="18"/>
        <v>#REF!</v>
      </c>
      <c r="T45" s="44" t="e">
        <f t="shared" si="18"/>
        <v>#REF!</v>
      </c>
      <c r="U45" s="44" t="e">
        <f t="shared" si="18"/>
        <v>#REF!</v>
      </c>
      <c r="V45" s="44" t="e">
        <f t="shared" ref="V45:AY45" si="19">IF(V44="","",V44*V$5)</f>
        <v>#REF!</v>
      </c>
      <c r="W45" s="44" t="e">
        <f t="shared" si="19"/>
        <v>#REF!</v>
      </c>
      <c r="X45" s="44" t="e">
        <f t="shared" si="19"/>
        <v>#REF!</v>
      </c>
      <c r="Y45" s="44" t="e">
        <f t="shared" si="19"/>
        <v>#REF!</v>
      </c>
      <c r="Z45" s="44" t="e">
        <f t="shared" si="19"/>
        <v>#REF!</v>
      </c>
      <c r="AA45" s="44" t="e">
        <f t="shared" si="19"/>
        <v>#REF!</v>
      </c>
      <c r="AB45" s="44" t="e">
        <f t="shared" si="19"/>
        <v>#REF!</v>
      </c>
      <c r="AC45" s="44" t="e">
        <f t="shared" si="19"/>
        <v>#REF!</v>
      </c>
      <c r="AD45" s="44" t="e">
        <f t="shared" si="19"/>
        <v>#REF!</v>
      </c>
      <c r="AE45" s="44" t="e">
        <f t="shared" si="19"/>
        <v>#REF!</v>
      </c>
      <c r="AF45" s="44" t="e">
        <f t="shared" si="19"/>
        <v>#REF!</v>
      </c>
      <c r="AG45" s="44" t="e">
        <f t="shared" si="19"/>
        <v>#REF!</v>
      </c>
      <c r="AH45" s="44" t="e">
        <f t="shared" si="19"/>
        <v>#REF!</v>
      </c>
      <c r="AI45" s="44" t="e">
        <f t="shared" si="19"/>
        <v>#REF!</v>
      </c>
      <c r="AJ45" s="44" t="e">
        <f t="shared" si="19"/>
        <v>#REF!</v>
      </c>
      <c r="AK45" s="44" t="e">
        <f t="shared" si="19"/>
        <v>#REF!</v>
      </c>
      <c r="AL45" s="44" t="e">
        <f t="shared" si="19"/>
        <v>#REF!</v>
      </c>
      <c r="AM45" s="44" t="e">
        <f t="shared" si="19"/>
        <v>#REF!</v>
      </c>
      <c r="AN45" s="44" t="e">
        <f t="shared" si="19"/>
        <v>#REF!</v>
      </c>
      <c r="AO45" s="44" t="e">
        <f t="shared" si="19"/>
        <v>#REF!</v>
      </c>
      <c r="AP45" s="44" t="e">
        <f t="shared" si="19"/>
        <v>#REF!</v>
      </c>
      <c r="AQ45" s="44" t="e">
        <f t="shared" si="19"/>
        <v>#REF!</v>
      </c>
      <c r="AR45" s="44" t="e">
        <f t="shared" si="19"/>
        <v>#REF!</v>
      </c>
      <c r="AS45" s="44" t="e">
        <f t="shared" si="19"/>
        <v>#REF!</v>
      </c>
      <c r="AT45" s="44" t="e">
        <f t="shared" si="19"/>
        <v>#REF!</v>
      </c>
      <c r="AU45" s="44" t="e">
        <f t="shared" si="19"/>
        <v>#REF!</v>
      </c>
      <c r="AV45" s="44" t="e">
        <f t="shared" si="19"/>
        <v>#REF!</v>
      </c>
      <c r="AW45" s="44" t="e">
        <f t="shared" si="19"/>
        <v>#REF!</v>
      </c>
      <c r="AX45" s="44" t="e">
        <f t="shared" si="19"/>
        <v>#REF!</v>
      </c>
      <c r="AY45" s="44" t="e">
        <f t="shared" si="19"/>
        <v>#REF!</v>
      </c>
      <c r="AZ45" s="133" t="e">
        <f t="shared" si="1"/>
        <v>#REF!</v>
      </c>
    </row>
    <row r="46" spans="1:55" s="4" customFormat="1" ht="31.8" thickBot="1" x14ac:dyDescent="0.35">
      <c r="A46" s="146" t="s">
        <v>208</v>
      </c>
      <c r="B46" s="131" t="e">
        <f>IF(AZ44="","",IF(AZ40="","",AZ40+AZ44))</f>
        <v>#REF!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9"/>
    </row>
    <row r="47" spans="1:55" s="4" customFormat="1" ht="16.2" thickBot="1" x14ac:dyDescent="0.35">
      <c r="A47" s="60" t="s">
        <v>207</v>
      </c>
      <c r="B47" s="131" t="e">
        <f>IF(AZ45="","",IF(AZ41="","",AZ41+AZ45))</f>
        <v>#REF!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9"/>
    </row>
    <row r="48" spans="1:55" ht="15" customHeight="1" thickBot="1" x14ac:dyDescent="0.3"/>
    <row r="49" spans="1:55" s="4" customFormat="1" ht="16.2" thickBot="1" x14ac:dyDescent="0.35">
      <c r="A49" s="54" t="s">
        <v>40</v>
      </c>
      <c r="B49" s="108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74" t="str">
        <f t="shared" si="1"/>
        <v/>
      </c>
    </row>
    <row r="50" spans="1:55" s="4" customFormat="1" ht="16.2" thickTop="1" x14ac:dyDescent="0.25">
      <c r="A50" s="55" t="s">
        <v>2</v>
      </c>
      <c r="B50" s="11" t="e">
        <f>IF(AND(#REF!=0,#REF!=0,#REF!=0),"",#REF!+#REF!+#REF!)</f>
        <v>#REF!</v>
      </c>
      <c r="C50" s="11" t="e">
        <f>IF(AND(#REF!=0,#REF!=0,#REF!=0),"",#REF!+#REF!+#REF!)</f>
        <v>#REF!</v>
      </c>
      <c r="D50" s="11" t="e">
        <f>IF(AND(#REF!=0,#REF!=0,#REF!=0),"",#REF!+#REF!+#REF!)</f>
        <v>#REF!</v>
      </c>
      <c r="E50" s="11" t="e">
        <f>IF(AND(#REF!=0,#REF!=0,#REF!=0),"",#REF!+#REF!+#REF!)</f>
        <v>#REF!</v>
      </c>
      <c r="F50" s="11" t="e">
        <f>IF(AND(#REF!=0,#REF!=0,#REF!=0),"",#REF!+#REF!+#REF!)</f>
        <v>#REF!</v>
      </c>
      <c r="G50" s="11" t="e">
        <f>IF(AND(#REF!=0,#REF!=0,#REF!=0),"",#REF!+#REF!+#REF!)</f>
        <v>#REF!</v>
      </c>
      <c r="H50" s="11" t="e">
        <f>IF(AND(#REF!=0,#REF!=0,#REF!=0),"",#REF!+#REF!+#REF!)</f>
        <v>#REF!</v>
      </c>
      <c r="I50" s="11" t="e">
        <f>IF(AND(#REF!=0,#REF!=0,#REF!=0),"",#REF!+#REF!+#REF!)</f>
        <v>#REF!</v>
      </c>
      <c r="J50" s="11" t="e">
        <f>IF(AND(#REF!=0,#REF!=0,#REF!=0),"",#REF!+#REF!+#REF!)</f>
        <v>#REF!</v>
      </c>
      <c r="K50" s="11" t="e">
        <f>IF(AND(#REF!=0,#REF!=0,#REF!=0),"",#REF!+#REF!+#REF!)</f>
        <v>#REF!</v>
      </c>
      <c r="L50" s="11" t="e">
        <f>IF(AND(#REF!=0,#REF!=0,#REF!=0),"",#REF!+#REF!+#REF!)</f>
        <v>#REF!</v>
      </c>
      <c r="M50" s="11" t="e">
        <f>IF(AND(#REF!=0,#REF!=0,#REF!=0),"",#REF!+#REF!+#REF!)</f>
        <v>#REF!</v>
      </c>
      <c r="N50" s="11" t="e">
        <f>IF(AND(#REF!=0,#REF!=0,#REF!=0),"",#REF!+#REF!+#REF!)</f>
        <v>#REF!</v>
      </c>
      <c r="O50" s="11" t="e">
        <f>IF(AND(#REF!=0,#REF!=0,#REF!=0),"",#REF!+#REF!+#REF!)</f>
        <v>#REF!</v>
      </c>
      <c r="P50" s="11" t="e">
        <f>IF(AND(#REF!=0,#REF!=0,#REF!=0),"",#REF!+#REF!+#REF!)</f>
        <v>#REF!</v>
      </c>
      <c r="Q50" s="11" t="e">
        <f>IF(AND(#REF!=0,#REF!=0,#REF!=0),"",#REF!+#REF!+#REF!)</f>
        <v>#REF!</v>
      </c>
      <c r="R50" s="11" t="e">
        <f>IF(AND(#REF!=0,#REF!=0,#REF!=0),"",#REF!+#REF!+#REF!)</f>
        <v>#REF!</v>
      </c>
      <c r="S50" s="11" t="e">
        <f>IF(AND(#REF!=0,#REF!=0,#REF!=0),"",#REF!+#REF!+#REF!)</f>
        <v>#REF!</v>
      </c>
      <c r="T50" s="11" t="e">
        <f>IF(AND(#REF!=0,#REF!=0,#REF!=0),"",#REF!+#REF!+#REF!)</f>
        <v>#REF!</v>
      </c>
      <c r="U50" s="11" t="e">
        <f>IF(AND(#REF!=0,#REF!=0,#REF!=0),"",#REF!+#REF!+#REF!)</f>
        <v>#REF!</v>
      </c>
      <c r="V50" s="11" t="e">
        <f>IF(AND(#REF!=0,#REF!=0,#REF!=0),"",#REF!+#REF!+#REF!)</f>
        <v>#REF!</v>
      </c>
      <c r="W50" s="11" t="e">
        <f>IF(AND(#REF!=0,#REF!=0,#REF!=0),"",#REF!+#REF!+#REF!)</f>
        <v>#REF!</v>
      </c>
      <c r="X50" s="11" t="e">
        <f>IF(AND(#REF!=0,#REF!=0,#REF!=0),"",#REF!+#REF!+#REF!)</f>
        <v>#REF!</v>
      </c>
      <c r="Y50" s="11" t="e">
        <f>IF(AND(#REF!=0,#REF!=0,#REF!=0),"",#REF!+#REF!+#REF!)</f>
        <v>#REF!</v>
      </c>
      <c r="Z50" s="11" t="e">
        <f>IF(AND(#REF!=0,#REF!=0,#REF!=0),"",#REF!+#REF!+#REF!)</f>
        <v>#REF!</v>
      </c>
      <c r="AA50" s="11" t="e">
        <f>IF(AND(#REF!=0,#REF!=0,#REF!=0),"",#REF!+#REF!+#REF!)</f>
        <v>#REF!</v>
      </c>
      <c r="AB50" s="11" t="e">
        <f>IF(AND(#REF!=0,#REF!=0,#REF!=0),"",#REF!+#REF!+#REF!)</f>
        <v>#REF!</v>
      </c>
      <c r="AC50" s="11" t="e">
        <f>IF(AND(#REF!=0,#REF!=0,#REF!=0),"",#REF!+#REF!+#REF!)</f>
        <v>#REF!</v>
      </c>
      <c r="AD50" s="11" t="e">
        <f>IF(AND(#REF!=0,#REF!=0,#REF!=0),"",#REF!+#REF!+#REF!)</f>
        <v>#REF!</v>
      </c>
      <c r="AE50" s="11" t="e">
        <f>IF(AND(#REF!=0,#REF!=0,#REF!=0),"",#REF!+#REF!+#REF!)</f>
        <v>#REF!</v>
      </c>
      <c r="AF50" s="11" t="e">
        <f>IF(AND(#REF!=0,#REF!=0,#REF!=0),"",#REF!+#REF!+#REF!)</f>
        <v>#REF!</v>
      </c>
      <c r="AG50" s="11" t="e">
        <f>IF(AND(#REF!=0,#REF!=0,#REF!=0),"",#REF!+#REF!+#REF!)</f>
        <v>#REF!</v>
      </c>
      <c r="AH50" s="11" t="e">
        <f>IF(AND(#REF!=0,#REF!=0,#REF!=0),"",#REF!+#REF!+#REF!)</f>
        <v>#REF!</v>
      </c>
      <c r="AI50" s="11" t="e">
        <f>IF(AND(#REF!=0,#REF!=0,#REF!=0),"",#REF!+#REF!+#REF!)</f>
        <v>#REF!</v>
      </c>
      <c r="AJ50" s="11" t="e">
        <f>IF(AND(#REF!=0,#REF!=0,#REF!=0),"",#REF!+#REF!+#REF!)</f>
        <v>#REF!</v>
      </c>
      <c r="AK50" s="11" t="e">
        <f>IF(AND(#REF!=0,#REF!=0,#REF!=0),"",#REF!+#REF!+#REF!)</f>
        <v>#REF!</v>
      </c>
      <c r="AL50" s="11" t="e">
        <f>IF(AND(#REF!=0,#REF!=0,#REF!=0),"",#REF!+#REF!+#REF!)</f>
        <v>#REF!</v>
      </c>
      <c r="AM50" s="11" t="e">
        <f>IF(AND(#REF!=0,#REF!=0,#REF!=0),"",#REF!+#REF!+#REF!)</f>
        <v>#REF!</v>
      </c>
      <c r="AN50" s="11" t="e">
        <f>IF(AND(#REF!=0,#REF!=0,#REF!=0),"",#REF!+#REF!+#REF!)</f>
        <v>#REF!</v>
      </c>
      <c r="AO50" s="11" t="e">
        <f>IF(AND(#REF!=0,#REF!=0,#REF!=0),"",#REF!+#REF!+#REF!)</f>
        <v>#REF!</v>
      </c>
      <c r="AP50" s="11" t="e">
        <f>IF(AND(#REF!=0,#REF!=0,#REF!=0),"",#REF!+#REF!+#REF!)</f>
        <v>#REF!</v>
      </c>
      <c r="AQ50" s="11" t="e">
        <f>IF(AND(#REF!=0,#REF!=0,#REF!=0),"",#REF!+#REF!+#REF!)</f>
        <v>#REF!</v>
      </c>
      <c r="AR50" s="11" t="e">
        <f>IF(AND(#REF!=0,#REF!=0,#REF!=0),"",#REF!+#REF!+#REF!)</f>
        <v>#REF!</v>
      </c>
      <c r="AS50" s="11" t="e">
        <f>IF(AND(#REF!=0,#REF!=0,#REF!=0),"",#REF!+#REF!+#REF!)</f>
        <v>#REF!</v>
      </c>
      <c r="AT50" s="11" t="e">
        <f>IF(AND(#REF!=0,#REF!=0,#REF!=0),"",#REF!+#REF!+#REF!)</f>
        <v>#REF!</v>
      </c>
      <c r="AU50" s="11" t="e">
        <f>IF(AND(#REF!=0,#REF!=0,#REF!=0),"",#REF!+#REF!+#REF!)</f>
        <v>#REF!</v>
      </c>
      <c r="AV50" s="11" t="e">
        <f>IF(AND(#REF!=0,#REF!=0,#REF!=0),"",#REF!+#REF!+#REF!)</f>
        <v>#REF!</v>
      </c>
      <c r="AW50" s="11" t="e">
        <f>IF(AND(#REF!=0,#REF!=0,#REF!=0),"",#REF!+#REF!+#REF!)</f>
        <v>#REF!</v>
      </c>
      <c r="AX50" s="11" t="e">
        <f>IF(AND(#REF!=0,#REF!=0,#REF!=0),"",#REF!+#REF!+#REF!)</f>
        <v>#REF!</v>
      </c>
      <c r="AY50" s="11" t="e">
        <f>IF(AND(#REF!=0,#REF!=0,#REF!=0),"",#REF!+#REF!+#REF!)</f>
        <v>#REF!</v>
      </c>
      <c r="AZ50" s="62" t="e">
        <f t="shared" si="1"/>
        <v>#REF!</v>
      </c>
    </row>
    <row r="51" spans="1:55" s="4" customFormat="1" ht="15.6" x14ac:dyDescent="0.25">
      <c r="A51" s="56" t="s">
        <v>6</v>
      </c>
      <c r="B51" s="11" t="e">
        <f>IF(AND(#REF!=0,#REF!=0),"",IF(#REF!="",#REF!,IF(#REF!="",#REF!,#REF!+#REF!)))</f>
        <v>#REF!</v>
      </c>
      <c r="C51" s="11" t="e">
        <f>IF(AND(#REF!=0,#REF!=0),"",IF(#REF!="",#REF!,IF(#REF!="",#REF!,#REF!+#REF!)))</f>
        <v>#REF!</v>
      </c>
      <c r="D51" s="11" t="e">
        <f>IF(AND(#REF!=0,#REF!=0),"",IF(#REF!="",#REF!,IF(#REF!="",#REF!,#REF!+#REF!)))</f>
        <v>#REF!</v>
      </c>
      <c r="E51" s="11" t="e">
        <f>IF(AND(#REF!=0,#REF!=0),"",IF(#REF!="",#REF!,IF(#REF!="",#REF!,#REF!+#REF!)))</f>
        <v>#REF!</v>
      </c>
      <c r="F51" s="11" t="e">
        <f>IF(AND(#REF!=0,#REF!=0),"",IF(#REF!="",#REF!,IF(#REF!="",#REF!,#REF!+#REF!)))</f>
        <v>#REF!</v>
      </c>
      <c r="G51" s="11" t="e">
        <f>IF(AND(#REF!=0,#REF!=0),"",IF(#REF!="",#REF!,IF(#REF!="",#REF!,#REF!+#REF!)))</f>
        <v>#REF!</v>
      </c>
      <c r="H51" s="11" t="e">
        <f>IF(AND(#REF!=0,#REF!=0),"",IF(#REF!="",#REF!,IF(#REF!="",#REF!,#REF!+#REF!)))</f>
        <v>#REF!</v>
      </c>
      <c r="I51" s="11" t="e">
        <f>IF(AND(#REF!=0,#REF!=0),"",IF(#REF!="",#REF!,IF(#REF!="",#REF!,#REF!+#REF!)))</f>
        <v>#REF!</v>
      </c>
      <c r="J51" s="11" t="e">
        <f>IF(AND(#REF!=0,#REF!=0),"",IF(#REF!="",#REF!,IF(#REF!="",#REF!,#REF!+#REF!)))</f>
        <v>#REF!</v>
      </c>
      <c r="K51" s="11" t="e">
        <f>IF(AND(#REF!=0,#REF!=0),"",IF(#REF!="",#REF!,IF(#REF!="",#REF!,#REF!+#REF!)))</f>
        <v>#REF!</v>
      </c>
      <c r="L51" s="11" t="e">
        <f>IF(AND(#REF!=0,#REF!=0),"",IF(#REF!="",#REF!,IF(#REF!="",#REF!,#REF!+#REF!)))</f>
        <v>#REF!</v>
      </c>
      <c r="M51" s="11" t="e">
        <f>IF(AND(#REF!=0,#REF!=0),"",IF(#REF!="",#REF!,IF(#REF!="",#REF!,#REF!+#REF!)))</f>
        <v>#REF!</v>
      </c>
      <c r="N51" s="11" t="e">
        <f>IF(AND(#REF!=0,#REF!=0),"",IF(#REF!="",#REF!,IF(#REF!="",#REF!,#REF!+#REF!)))</f>
        <v>#REF!</v>
      </c>
      <c r="O51" s="11" t="e">
        <f>IF(AND(#REF!=0,#REF!=0),"",IF(#REF!="",#REF!,IF(#REF!="",#REF!,#REF!+#REF!)))</f>
        <v>#REF!</v>
      </c>
      <c r="P51" s="11" t="e">
        <f>IF(AND(#REF!=0,#REF!=0),"",IF(#REF!="",#REF!,IF(#REF!="",#REF!,#REF!+#REF!)))</f>
        <v>#REF!</v>
      </c>
      <c r="Q51" s="11" t="e">
        <f>IF(AND(#REF!=0,#REF!=0),"",IF(#REF!="",#REF!,IF(#REF!="",#REF!,#REF!+#REF!)))</f>
        <v>#REF!</v>
      </c>
      <c r="R51" s="11" t="e">
        <f>IF(AND(#REF!=0,#REF!=0),"",IF(#REF!="",#REF!,IF(#REF!="",#REF!,#REF!+#REF!)))</f>
        <v>#REF!</v>
      </c>
      <c r="S51" s="11" t="e">
        <f>IF(AND(#REF!=0,#REF!=0),"",IF(#REF!="",#REF!,IF(#REF!="",#REF!,#REF!+#REF!)))</f>
        <v>#REF!</v>
      </c>
      <c r="T51" s="11" t="e">
        <f>IF(AND(#REF!=0,#REF!=0),"",IF(#REF!="",#REF!,IF(#REF!="",#REF!,#REF!+#REF!)))</f>
        <v>#REF!</v>
      </c>
      <c r="U51" s="11" t="e">
        <f>IF(AND(#REF!=0,#REF!=0),"",IF(#REF!="",#REF!,IF(#REF!="",#REF!,#REF!+#REF!)))</f>
        <v>#REF!</v>
      </c>
      <c r="V51" s="11" t="e">
        <f>IF(AND(#REF!=0,#REF!=0),"",IF(#REF!="",#REF!,IF(#REF!="",#REF!,#REF!+#REF!)))</f>
        <v>#REF!</v>
      </c>
      <c r="W51" s="11" t="e">
        <f>IF(AND(#REF!=0,#REF!=0),"",IF(#REF!="",#REF!,IF(#REF!="",#REF!,#REF!+#REF!)))</f>
        <v>#REF!</v>
      </c>
      <c r="X51" s="11" t="e">
        <f>IF(AND(#REF!=0,#REF!=0),"",IF(#REF!="",#REF!,IF(#REF!="",#REF!,#REF!+#REF!)))</f>
        <v>#REF!</v>
      </c>
      <c r="Y51" s="11" t="e">
        <f>IF(AND(#REF!=0,#REF!=0),"",IF(#REF!="",#REF!,IF(#REF!="",#REF!,#REF!+#REF!)))</f>
        <v>#REF!</v>
      </c>
      <c r="Z51" s="11" t="e">
        <f>IF(AND(#REF!=0,#REF!=0),"",IF(#REF!="",#REF!,IF(#REF!="",#REF!,#REF!+#REF!)))</f>
        <v>#REF!</v>
      </c>
      <c r="AA51" s="11" t="e">
        <f>IF(AND(#REF!=0,#REF!=0),"",IF(#REF!="",#REF!,IF(#REF!="",#REF!,#REF!+#REF!)))</f>
        <v>#REF!</v>
      </c>
      <c r="AB51" s="11" t="e">
        <f>IF(AND(#REF!=0,#REF!=0),"",IF(#REF!="",#REF!,IF(#REF!="",#REF!,#REF!+#REF!)))</f>
        <v>#REF!</v>
      </c>
      <c r="AC51" s="11" t="e">
        <f>IF(AND(#REF!=0,#REF!=0),"",IF(#REF!="",#REF!,IF(#REF!="",#REF!,#REF!+#REF!)))</f>
        <v>#REF!</v>
      </c>
      <c r="AD51" s="11" t="e">
        <f>IF(AND(#REF!=0,#REF!=0),"",IF(#REF!="",#REF!,IF(#REF!="",#REF!,#REF!+#REF!)))</f>
        <v>#REF!</v>
      </c>
      <c r="AE51" s="11" t="e">
        <f>IF(AND(#REF!=0,#REF!=0),"",IF(#REF!="",#REF!,IF(#REF!="",#REF!,#REF!+#REF!)))</f>
        <v>#REF!</v>
      </c>
      <c r="AF51" s="11" t="e">
        <f>IF(AND(#REF!=0,#REF!=0),"",IF(#REF!="",#REF!,IF(#REF!="",#REF!,#REF!+#REF!)))</f>
        <v>#REF!</v>
      </c>
      <c r="AG51" s="11" t="e">
        <f>IF(AND(#REF!=0,#REF!=0),"",IF(#REF!="",#REF!,IF(#REF!="",#REF!,#REF!+#REF!)))</f>
        <v>#REF!</v>
      </c>
      <c r="AH51" s="11" t="e">
        <f>IF(AND(#REF!=0,#REF!=0),"",IF(#REF!="",#REF!,IF(#REF!="",#REF!,#REF!+#REF!)))</f>
        <v>#REF!</v>
      </c>
      <c r="AI51" s="11" t="e">
        <f>IF(AND(#REF!=0,#REF!=0),"",IF(#REF!="",#REF!,IF(#REF!="",#REF!,#REF!+#REF!)))</f>
        <v>#REF!</v>
      </c>
      <c r="AJ51" s="11" t="e">
        <f>IF(AND(#REF!=0,#REF!=0),"",IF(#REF!="",#REF!,IF(#REF!="",#REF!,#REF!+#REF!)))</f>
        <v>#REF!</v>
      </c>
      <c r="AK51" s="11" t="e">
        <f>IF(AND(#REF!=0,#REF!=0),"",IF(#REF!="",#REF!,IF(#REF!="",#REF!,#REF!+#REF!)))</f>
        <v>#REF!</v>
      </c>
      <c r="AL51" s="11" t="e">
        <f>IF(AND(#REF!=0,#REF!=0),"",IF(#REF!="",#REF!,IF(#REF!="",#REF!,#REF!+#REF!)))</f>
        <v>#REF!</v>
      </c>
      <c r="AM51" s="11" t="e">
        <f>IF(AND(#REF!=0,#REF!=0),"",IF(#REF!="",#REF!,IF(#REF!="",#REF!,#REF!+#REF!)))</f>
        <v>#REF!</v>
      </c>
      <c r="AN51" s="11" t="e">
        <f>IF(AND(#REF!=0,#REF!=0),"",IF(#REF!="",#REF!,IF(#REF!="",#REF!,#REF!+#REF!)))</f>
        <v>#REF!</v>
      </c>
      <c r="AO51" s="11" t="e">
        <f>IF(AND(#REF!=0,#REF!=0),"",IF(#REF!="",#REF!,IF(#REF!="",#REF!,#REF!+#REF!)))</f>
        <v>#REF!</v>
      </c>
      <c r="AP51" s="11" t="e">
        <f>IF(AND(#REF!=0,#REF!=0),"",IF(#REF!="",#REF!,IF(#REF!="",#REF!,#REF!+#REF!)))</f>
        <v>#REF!</v>
      </c>
      <c r="AQ51" s="11" t="e">
        <f>IF(AND(#REF!=0,#REF!=0),"",IF(#REF!="",#REF!,IF(#REF!="",#REF!,#REF!+#REF!)))</f>
        <v>#REF!</v>
      </c>
      <c r="AR51" s="11" t="e">
        <f>IF(AND(#REF!=0,#REF!=0),"",IF(#REF!="",#REF!,IF(#REF!="",#REF!,#REF!+#REF!)))</f>
        <v>#REF!</v>
      </c>
      <c r="AS51" s="11" t="e">
        <f>IF(AND(#REF!=0,#REF!=0),"",IF(#REF!="",#REF!,IF(#REF!="",#REF!,#REF!+#REF!)))</f>
        <v>#REF!</v>
      </c>
      <c r="AT51" s="11" t="e">
        <f>IF(AND(#REF!=0,#REF!=0),"",IF(#REF!="",#REF!,IF(#REF!="",#REF!,#REF!+#REF!)))</f>
        <v>#REF!</v>
      </c>
      <c r="AU51" s="11" t="e">
        <f>IF(AND(#REF!=0,#REF!=0),"",IF(#REF!="",#REF!,IF(#REF!="",#REF!,#REF!+#REF!)))</f>
        <v>#REF!</v>
      </c>
      <c r="AV51" s="11" t="e">
        <f>IF(AND(#REF!=0,#REF!=0),"",IF(#REF!="",#REF!,IF(#REF!="",#REF!,#REF!+#REF!)))</f>
        <v>#REF!</v>
      </c>
      <c r="AW51" s="11" t="e">
        <f>IF(AND(#REF!=0,#REF!=0),"",IF(#REF!="",#REF!,IF(#REF!="",#REF!,#REF!+#REF!)))</f>
        <v>#REF!</v>
      </c>
      <c r="AX51" s="11" t="e">
        <f>IF(AND(#REF!=0,#REF!=0),"",IF(#REF!="",#REF!,IF(#REF!="",#REF!,#REF!+#REF!)))</f>
        <v>#REF!</v>
      </c>
      <c r="AY51" s="11" t="e">
        <f>IF(AND(#REF!=0,#REF!=0),"",IF(#REF!="",#REF!,IF(#REF!="",#REF!,#REF!+#REF!)))</f>
        <v>#REF!</v>
      </c>
      <c r="AZ51" s="62" t="e">
        <f t="shared" si="1"/>
        <v>#REF!</v>
      </c>
    </row>
    <row r="52" spans="1:55" s="4" customFormat="1" ht="15.6" x14ac:dyDescent="0.25">
      <c r="A52" s="56" t="s">
        <v>7</v>
      </c>
      <c r="B52" s="11" t="e">
        <f>IF(AND(#REF!=0,#REF!=0),"",IF(#REF!="",#REF!,IF(#REF!="",#REF!,#REF!+#REF!)))</f>
        <v>#REF!</v>
      </c>
      <c r="C52" s="11" t="e">
        <f>IF(AND(#REF!=0,#REF!=0),"",IF(#REF!="",#REF!,IF(#REF!="",#REF!,#REF!+#REF!)))</f>
        <v>#REF!</v>
      </c>
      <c r="D52" s="11" t="e">
        <f>IF(AND(#REF!=0,#REF!=0),"",IF(#REF!="",#REF!,IF(#REF!="",#REF!,#REF!+#REF!)))</f>
        <v>#REF!</v>
      </c>
      <c r="E52" s="11" t="e">
        <f>IF(AND(#REF!=0,#REF!=0),"",IF(#REF!="",#REF!,IF(#REF!="",#REF!,#REF!+#REF!)))</f>
        <v>#REF!</v>
      </c>
      <c r="F52" s="11" t="e">
        <f>IF(AND(#REF!=0,#REF!=0),"",IF(#REF!="",#REF!,IF(#REF!="",#REF!,#REF!+#REF!)))</f>
        <v>#REF!</v>
      </c>
      <c r="G52" s="11" t="e">
        <f>IF(AND(#REF!=0,#REF!=0),"",IF(#REF!="",#REF!,IF(#REF!="",#REF!,#REF!+#REF!)))</f>
        <v>#REF!</v>
      </c>
      <c r="H52" s="11" t="e">
        <f>IF(AND(#REF!=0,#REF!=0),"",IF(#REF!="",#REF!,IF(#REF!="",#REF!,#REF!+#REF!)))</f>
        <v>#REF!</v>
      </c>
      <c r="I52" s="11" t="e">
        <f>IF(AND(#REF!=0,#REF!=0),"",IF(#REF!="",#REF!,IF(#REF!="",#REF!,#REF!+#REF!)))</f>
        <v>#REF!</v>
      </c>
      <c r="J52" s="11" t="e">
        <f>IF(AND(#REF!=0,#REF!=0),"",IF(#REF!="",#REF!,IF(#REF!="",#REF!,#REF!+#REF!)))</f>
        <v>#REF!</v>
      </c>
      <c r="K52" s="11" t="e">
        <f>IF(AND(#REF!=0,#REF!=0),"",IF(#REF!="",#REF!,IF(#REF!="",#REF!,#REF!+#REF!)))</f>
        <v>#REF!</v>
      </c>
      <c r="L52" s="11" t="e">
        <f>IF(AND(#REF!=0,#REF!=0),"",IF(#REF!="",#REF!,IF(#REF!="",#REF!,#REF!+#REF!)))</f>
        <v>#REF!</v>
      </c>
      <c r="M52" s="11" t="e">
        <f>IF(AND(#REF!=0,#REF!=0),"",IF(#REF!="",#REF!,IF(#REF!="",#REF!,#REF!+#REF!)))</f>
        <v>#REF!</v>
      </c>
      <c r="N52" s="11" t="e">
        <f>IF(AND(#REF!=0,#REF!=0),"",IF(#REF!="",#REF!,IF(#REF!="",#REF!,#REF!+#REF!)))</f>
        <v>#REF!</v>
      </c>
      <c r="O52" s="11" t="e">
        <f>IF(AND(#REF!=0,#REF!=0),"",IF(#REF!="",#REF!,IF(#REF!="",#REF!,#REF!+#REF!)))</f>
        <v>#REF!</v>
      </c>
      <c r="P52" s="11" t="e">
        <f>IF(AND(#REF!=0,#REF!=0),"",IF(#REF!="",#REF!,IF(#REF!="",#REF!,#REF!+#REF!)))</f>
        <v>#REF!</v>
      </c>
      <c r="Q52" s="11" t="e">
        <f>IF(AND(#REF!=0,#REF!=0),"",IF(#REF!="",#REF!,IF(#REF!="",#REF!,#REF!+#REF!)))</f>
        <v>#REF!</v>
      </c>
      <c r="R52" s="11" t="e">
        <f>IF(AND(#REF!=0,#REF!=0),"",IF(#REF!="",#REF!,IF(#REF!="",#REF!,#REF!+#REF!)))</f>
        <v>#REF!</v>
      </c>
      <c r="S52" s="11" t="e">
        <f>IF(AND(#REF!=0,#REF!=0),"",IF(#REF!="",#REF!,IF(#REF!="",#REF!,#REF!+#REF!)))</f>
        <v>#REF!</v>
      </c>
      <c r="T52" s="11" t="e">
        <f>IF(AND(#REF!=0,#REF!=0),"",IF(#REF!="",#REF!,IF(#REF!="",#REF!,#REF!+#REF!)))</f>
        <v>#REF!</v>
      </c>
      <c r="U52" s="11" t="e">
        <f>IF(AND(#REF!=0,#REF!=0),"",IF(#REF!="",#REF!,IF(#REF!="",#REF!,#REF!+#REF!)))</f>
        <v>#REF!</v>
      </c>
      <c r="V52" s="11" t="e">
        <f>IF(AND(#REF!=0,#REF!=0),"",IF(#REF!="",#REF!,IF(#REF!="",#REF!,#REF!+#REF!)))</f>
        <v>#REF!</v>
      </c>
      <c r="W52" s="11" t="e">
        <f>IF(AND(#REF!=0,#REF!=0),"",IF(#REF!="",#REF!,IF(#REF!="",#REF!,#REF!+#REF!)))</f>
        <v>#REF!</v>
      </c>
      <c r="X52" s="11" t="e">
        <f>IF(AND(#REF!=0,#REF!=0),"",IF(#REF!="",#REF!,IF(#REF!="",#REF!,#REF!+#REF!)))</f>
        <v>#REF!</v>
      </c>
      <c r="Y52" s="11" t="e">
        <f>IF(AND(#REF!=0,#REF!=0),"",IF(#REF!="",#REF!,IF(#REF!="",#REF!,#REF!+#REF!)))</f>
        <v>#REF!</v>
      </c>
      <c r="Z52" s="11" t="e">
        <f>IF(AND(#REF!=0,#REF!=0),"",IF(#REF!="",#REF!,IF(#REF!="",#REF!,#REF!+#REF!)))</f>
        <v>#REF!</v>
      </c>
      <c r="AA52" s="11" t="e">
        <f>IF(AND(#REF!=0,#REF!=0),"",IF(#REF!="",#REF!,IF(#REF!="",#REF!,#REF!+#REF!)))</f>
        <v>#REF!</v>
      </c>
      <c r="AB52" s="11" t="e">
        <f>IF(AND(#REF!=0,#REF!=0),"",IF(#REF!="",#REF!,IF(#REF!="",#REF!,#REF!+#REF!)))</f>
        <v>#REF!</v>
      </c>
      <c r="AC52" s="11" t="e">
        <f>IF(AND(#REF!=0,#REF!=0),"",IF(#REF!="",#REF!,IF(#REF!="",#REF!,#REF!+#REF!)))</f>
        <v>#REF!</v>
      </c>
      <c r="AD52" s="11" t="e">
        <f>IF(AND(#REF!=0,#REF!=0),"",IF(#REF!="",#REF!,IF(#REF!="",#REF!,#REF!+#REF!)))</f>
        <v>#REF!</v>
      </c>
      <c r="AE52" s="11" t="e">
        <f>IF(AND(#REF!=0,#REF!=0),"",IF(#REF!="",#REF!,IF(#REF!="",#REF!,#REF!+#REF!)))</f>
        <v>#REF!</v>
      </c>
      <c r="AF52" s="11" t="e">
        <f>IF(AND(#REF!=0,#REF!=0),"",IF(#REF!="",#REF!,IF(#REF!="",#REF!,#REF!+#REF!)))</f>
        <v>#REF!</v>
      </c>
      <c r="AG52" s="11" t="e">
        <f>IF(AND(#REF!=0,#REF!=0),"",IF(#REF!="",#REF!,IF(#REF!="",#REF!,#REF!+#REF!)))</f>
        <v>#REF!</v>
      </c>
      <c r="AH52" s="11" t="e">
        <f>IF(AND(#REF!=0,#REF!=0),"",IF(#REF!="",#REF!,IF(#REF!="",#REF!,#REF!+#REF!)))</f>
        <v>#REF!</v>
      </c>
      <c r="AI52" s="11" t="e">
        <f>IF(AND(#REF!=0,#REF!=0),"",IF(#REF!="",#REF!,IF(#REF!="",#REF!,#REF!+#REF!)))</f>
        <v>#REF!</v>
      </c>
      <c r="AJ52" s="11" t="e">
        <f>IF(AND(#REF!=0,#REF!=0),"",IF(#REF!="",#REF!,IF(#REF!="",#REF!,#REF!+#REF!)))</f>
        <v>#REF!</v>
      </c>
      <c r="AK52" s="11" t="e">
        <f>IF(AND(#REF!=0,#REF!=0),"",IF(#REF!="",#REF!,IF(#REF!="",#REF!,#REF!+#REF!)))</f>
        <v>#REF!</v>
      </c>
      <c r="AL52" s="11" t="e">
        <f>IF(AND(#REF!=0,#REF!=0),"",IF(#REF!="",#REF!,IF(#REF!="",#REF!,#REF!+#REF!)))</f>
        <v>#REF!</v>
      </c>
      <c r="AM52" s="11" t="e">
        <f>IF(AND(#REF!=0,#REF!=0),"",IF(#REF!="",#REF!,IF(#REF!="",#REF!,#REF!+#REF!)))</f>
        <v>#REF!</v>
      </c>
      <c r="AN52" s="11" t="e">
        <f>IF(AND(#REF!=0,#REF!=0),"",IF(#REF!="",#REF!,IF(#REF!="",#REF!,#REF!+#REF!)))</f>
        <v>#REF!</v>
      </c>
      <c r="AO52" s="11" t="e">
        <f>IF(AND(#REF!=0,#REF!=0),"",IF(#REF!="",#REF!,IF(#REF!="",#REF!,#REF!+#REF!)))</f>
        <v>#REF!</v>
      </c>
      <c r="AP52" s="11" t="e">
        <f>IF(AND(#REF!=0,#REF!=0),"",IF(#REF!="",#REF!,IF(#REF!="",#REF!,#REF!+#REF!)))</f>
        <v>#REF!</v>
      </c>
      <c r="AQ52" s="11" t="e">
        <f>IF(AND(#REF!=0,#REF!=0),"",IF(#REF!="",#REF!,IF(#REF!="",#REF!,#REF!+#REF!)))</f>
        <v>#REF!</v>
      </c>
      <c r="AR52" s="11" t="e">
        <f>IF(AND(#REF!=0,#REF!=0),"",IF(#REF!="",#REF!,IF(#REF!="",#REF!,#REF!+#REF!)))</f>
        <v>#REF!</v>
      </c>
      <c r="AS52" s="11" t="e">
        <f>IF(AND(#REF!=0,#REF!=0),"",IF(#REF!="",#REF!,IF(#REF!="",#REF!,#REF!+#REF!)))</f>
        <v>#REF!</v>
      </c>
      <c r="AT52" s="11" t="e">
        <f>IF(AND(#REF!=0,#REF!=0),"",IF(#REF!="",#REF!,IF(#REF!="",#REF!,#REF!+#REF!)))</f>
        <v>#REF!</v>
      </c>
      <c r="AU52" s="11" t="e">
        <f>IF(AND(#REF!=0,#REF!=0),"",IF(#REF!="",#REF!,IF(#REF!="",#REF!,#REF!+#REF!)))</f>
        <v>#REF!</v>
      </c>
      <c r="AV52" s="11" t="e">
        <f>IF(AND(#REF!=0,#REF!=0),"",IF(#REF!="",#REF!,IF(#REF!="",#REF!,#REF!+#REF!)))</f>
        <v>#REF!</v>
      </c>
      <c r="AW52" s="11" t="e">
        <f>IF(AND(#REF!=0,#REF!=0),"",IF(#REF!="",#REF!,IF(#REF!="",#REF!,#REF!+#REF!)))</f>
        <v>#REF!</v>
      </c>
      <c r="AX52" s="11" t="e">
        <f>IF(AND(#REF!=0,#REF!=0),"",IF(#REF!="",#REF!,IF(#REF!="",#REF!,#REF!+#REF!)))</f>
        <v>#REF!</v>
      </c>
      <c r="AY52" s="11" t="e">
        <f>IF(AND(#REF!=0,#REF!=0),"",IF(#REF!="",#REF!,IF(#REF!="",#REF!,#REF!+#REF!)))</f>
        <v>#REF!</v>
      </c>
      <c r="AZ52" s="62" t="e">
        <f t="shared" si="1"/>
        <v>#REF!</v>
      </c>
    </row>
    <row r="53" spans="1:55" s="4" customFormat="1" ht="15.6" x14ac:dyDescent="0.25">
      <c r="A53" s="56" t="s">
        <v>166</v>
      </c>
      <c r="B53" s="11" t="e">
        <f>IF(AND(#REF!=0,#REF!=0),"",IF(#REF!="",#REF!,IF(#REF!="",#REF!,#REF!+#REF!)))</f>
        <v>#REF!</v>
      </c>
      <c r="C53" s="11" t="e">
        <f>IF(AND(#REF!=0,#REF!=0),"",IF(#REF!="",#REF!,IF(#REF!="",#REF!,#REF!+#REF!)))</f>
        <v>#REF!</v>
      </c>
      <c r="D53" s="11" t="e">
        <f>IF(AND(#REF!=0,#REF!=0),"",IF(#REF!="",#REF!,IF(#REF!="",#REF!,#REF!+#REF!)))</f>
        <v>#REF!</v>
      </c>
      <c r="E53" s="11" t="e">
        <f>IF(AND(#REF!=0,#REF!=0),"",IF(#REF!="",#REF!,IF(#REF!="",#REF!,#REF!+#REF!)))</f>
        <v>#REF!</v>
      </c>
      <c r="F53" s="11" t="e">
        <f>IF(AND(#REF!=0,#REF!=0),"",IF(#REF!="",#REF!,IF(#REF!="",#REF!,#REF!+#REF!)))</f>
        <v>#REF!</v>
      </c>
      <c r="G53" s="11" t="e">
        <f>IF(AND(#REF!=0,#REF!=0),"",IF(#REF!="",#REF!,IF(#REF!="",#REF!,#REF!+#REF!)))</f>
        <v>#REF!</v>
      </c>
      <c r="H53" s="11" t="e">
        <f>IF(AND(#REF!=0,#REF!=0),"",IF(#REF!="",#REF!,IF(#REF!="",#REF!,#REF!+#REF!)))</f>
        <v>#REF!</v>
      </c>
      <c r="I53" s="11" t="e">
        <f>IF(AND(#REF!=0,#REF!=0),"",IF(#REF!="",#REF!,IF(#REF!="",#REF!,#REF!+#REF!)))</f>
        <v>#REF!</v>
      </c>
      <c r="J53" s="11" t="e">
        <f>IF(AND(#REF!=0,#REF!=0),"",IF(#REF!="",#REF!,IF(#REF!="",#REF!,#REF!+#REF!)))</f>
        <v>#REF!</v>
      </c>
      <c r="K53" s="11" t="e">
        <f>IF(AND(#REF!=0,#REF!=0),"",IF(#REF!="",#REF!,IF(#REF!="",#REF!,#REF!+#REF!)))</f>
        <v>#REF!</v>
      </c>
      <c r="L53" s="11" t="e">
        <f>IF(AND(#REF!=0,#REF!=0),"",IF(#REF!="",#REF!,IF(#REF!="",#REF!,#REF!+#REF!)))</f>
        <v>#REF!</v>
      </c>
      <c r="M53" s="11" t="e">
        <f>IF(AND(#REF!=0,#REF!=0),"",IF(#REF!="",#REF!,IF(#REF!="",#REF!,#REF!+#REF!)))</f>
        <v>#REF!</v>
      </c>
      <c r="N53" s="11" t="e">
        <f>IF(AND(#REF!=0,#REF!=0),"",IF(#REF!="",#REF!,IF(#REF!="",#REF!,#REF!+#REF!)))</f>
        <v>#REF!</v>
      </c>
      <c r="O53" s="11" t="e">
        <f>IF(AND(#REF!=0,#REF!=0),"",IF(#REF!="",#REF!,IF(#REF!="",#REF!,#REF!+#REF!)))</f>
        <v>#REF!</v>
      </c>
      <c r="P53" s="11" t="e">
        <f>IF(AND(#REF!=0,#REF!=0),"",IF(#REF!="",#REF!,IF(#REF!="",#REF!,#REF!+#REF!)))</f>
        <v>#REF!</v>
      </c>
      <c r="Q53" s="11" t="e">
        <f>IF(AND(#REF!=0,#REF!=0),"",IF(#REF!="",#REF!,IF(#REF!="",#REF!,#REF!+#REF!)))</f>
        <v>#REF!</v>
      </c>
      <c r="R53" s="11" t="e">
        <f>IF(AND(#REF!=0,#REF!=0),"",IF(#REF!="",#REF!,IF(#REF!="",#REF!,#REF!+#REF!)))</f>
        <v>#REF!</v>
      </c>
      <c r="S53" s="11" t="e">
        <f>IF(AND(#REF!=0,#REF!=0),"",IF(#REF!="",#REF!,IF(#REF!="",#REF!,#REF!+#REF!)))</f>
        <v>#REF!</v>
      </c>
      <c r="T53" s="11" t="e">
        <f>IF(AND(#REF!=0,#REF!=0),"",IF(#REF!="",#REF!,IF(#REF!="",#REF!,#REF!+#REF!)))</f>
        <v>#REF!</v>
      </c>
      <c r="U53" s="11" t="e">
        <f>IF(AND(#REF!=0,#REF!=0),"",IF(#REF!="",#REF!,IF(#REF!="",#REF!,#REF!+#REF!)))</f>
        <v>#REF!</v>
      </c>
      <c r="V53" s="11" t="e">
        <f>IF(AND(#REF!=0,#REF!=0),"",IF(#REF!="",#REF!,IF(#REF!="",#REF!,#REF!+#REF!)))</f>
        <v>#REF!</v>
      </c>
      <c r="W53" s="11" t="e">
        <f>IF(AND(#REF!=0,#REF!=0),"",IF(#REF!="",#REF!,IF(#REF!="",#REF!,#REF!+#REF!)))</f>
        <v>#REF!</v>
      </c>
      <c r="X53" s="11" t="e">
        <f>IF(AND(#REF!=0,#REF!=0),"",IF(#REF!="",#REF!,IF(#REF!="",#REF!,#REF!+#REF!)))</f>
        <v>#REF!</v>
      </c>
      <c r="Y53" s="11" t="e">
        <f>IF(AND(#REF!=0,#REF!=0),"",IF(#REF!="",#REF!,IF(#REF!="",#REF!,#REF!+#REF!)))</f>
        <v>#REF!</v>
      </c>
      <c r="Z53" s="11" t="e">
        <f>IF(AND(#REF!=0,#REF!=0),"",IF(#REF!="",#REF!,IF(#REF!="",#REF!,#REF!+#REF!)))</f>
        <v>#REF!</v>
      </c>
      <c r="AA53" s="11" t="e">
        <f>IF(AND(#REF!=0,#REF!=0),"",IF(#REF!="",#REF!,IF(#REF!="",#REF!,#REF!+#REF!)))</f>
        <v>#REF!</v>
      </c>
      <c r="AB53" s="11" t="e">
        <f>IF(AND(#REF!=0,#REF!=0),"",IF(#REF!="",#REF!,IF(#REF!="",#REF!,#REF!+#REF!)))</f>
        <v>#REF!</v>
      </c>
      <c r="AC53" s="11" t="e">
        <f>IF(AND(#REF!=0,#REF!=0),"",IF(#REF!="",#REF!,IF(#REF!="",#REF!,#REF!+#REF!)))</f>
        <v>#REF!</v>
      </c>
      <c r="AD53" s="11" t="e">
        <f>IF(AND(#REF!=0,#REF!=0),"",IF(#REF!="",#REF!,IF(#REF!="",#REF!,#REF!+#REF!)))</f>
        <v>#REF!</v>
      </c>
      <c r="AE53" s="11" t="e">
        <f>IF(AND(#REF!=0,#REF!=0),"",IF(#REF!="",#REF!,IF(#REF!="",#REF!,#REF!+#REF!)))</f>
        <v>#REF!</v>
      </c>
      <c r="AF53" s="11" t="e">
        <f>IF(AND(#REF!=0,#REF!=0),"",IF(#REF!="",#REF!,IF(#REF!="",#REF!,#REF!+#REF!)))</f>
        <v>#REF!</v>
      </c>
      <c r="AG53" s="11" t="e">
        <f>IF(AND(#REF!=0,#REF!=0),"",IF(#REF!="",#REF!,IF(#REF!="",#REF!,#REF!+#REF!)))</f>
        <v>#REF!</v>
      </c>
      <c r="AH53" s="11" t="e">
        <f>IF(AND(#REF!=0,#REF!=0),"",IF(#REF!="",#REF!,IF(#REF!="",#REF!,#REF!+#REF!)))</f>
        <v>#REF!</v>
      </c>
      <c r="AI53" s="11" t="e">
        <f>IF(AND(#REF!=0,#REF!=0),"",IF(#REF!="",#REF!,IF(#REF!="",#REF!,#REF!+#REF!)))</f>
        <v>#REF!</v>
      </c>
      <c r="AJ53" s="11" t="e">
        <f>IF(AND(#REF!=0,#REF!=0),"",IF(#REF!="",#REF!,IF(#REF!="",#REF!,#REF!+#REF!)))</f>
        <v>#REF!</v>
      </c>
      <c r="AK53" s="11" t="e">
        <f>IF(AND(#REF!=0,#REF!=0),"",IF(#REF!="",#REF!,IF(#REF!="",#REF!,#REF!+#REF!)))</f>
        <v>#REF!</v>
      </c>
      <c r="AL53" s="11" t="e">
        <f>IF(AND(#REF!=0,#REF!=0),"",IF(#REF!="",#REF!,IF(#REF!="",#REF!,#REF!+#REF!)))</f>
        <v>#REF!</v>
      </c>
      <c r="AM53" s="11" t="e">
        <f>IF(AND(#REF!=0,#REF!=0),"",IF(#REF!="",#REF!,IF(#REF!="",#REF!,#REF!+#REF!)))</f>
        <v>#REF!</v>
      </c>
      <c r="AN53" s="11" t="e">
        <f>IF(AND(#REF!=0,#REF!=0),"",IF(#REF!="",#REF!,IF(#REF!="",#REF!,#REF!+#REF!)))</f>
        <v>#REF!</v>
      </c>
      <c r="AO53" s="11" t="e">
        <f>IF(AND(#REF!=0,#REF!=0),"",IF(#REF!="",#REF!,IF(#REF!="",#REF!,#REF!+#REF!)))</f>
        <v>#REF!</v>
      </c>
      <c r="AP53" s="11" t="e">
        <f>IF(AND(#REF!=0,#REF!=0),"",IF(#REF!="",#REF!,IF(#REF!="",#REF!,#REF!+#REF!)))</f>
        <v>#REF!</v>
      </c>
      <c r="AQ53" s="11" t="e">
        <f>IF(AND(#REF!=0,#REF!=0),"",IF(#REF!="",#REF!,IF(#REF!="",#REF!,#REF!+#REF!)))</f>
        <v>#REF!</v>
      </c>
      <c r="AR53" s="11" t="e">
        <f>IF(AND(#REF!=0,#REF!=0),"",IF(#REF!="",#REF!,IF(#REF!="",#REF!,#REF!+#REF!)))</f>
        <v>#REF!</v>
      </c>
      <c r="AS53" s="11" t="e">
        <f>IF(AND(#REF!=0,#REF!=0),"",IF(#REF!="",#REF!,IF(#REF!="",#REF!,#REF!+#REF!)))</f>
        <v>#REF!</v>
      </c>
      <c r="AT53" s="11" t="e">
        <f>IF(AND(#REF!=0,#REF!=0),"",IF(#REF!="",#REF!,IF(#REF!="",#REF!,#REF!+#REF!)))</f>
        <v>#REF!</v>
      </c>
      <c r="AU53" s="11" t="e">
        <f>IF(AND(#REF!=0,#REF!=0),"",IF(#REF!="",#REF!,IF(#REF!="",#REF!,#REF!+#REF!)))</f>
        <v>#REF!</v>
      </c>
      <c r="AV53" s="11" t="e">
        <f>IF(AND(#REF!=0,#REF!=0),"",IF(#REF!="",#REF!,IF(#REF!="",#REF!,#REF!+#REF!)))</f>
        <v>#REF!</v>
      </c>
      <c r="AW53" s="11" t="e">
        <f>IF(AND(#REF!=0,#REF!=0),"",IF(#REF!="",#REF!,IF(#REF!="",#REF!,#REF!+#REF!)))</f>
        <v>#REF!</v>
      </c>
      <c r="AX53" s="11" t="e">
        <f>IF(AND(#REF!=0,#REF!=0),"",IF(#REF!="",#REF!,IF(#REF!="",#REF!,#REF!+#REF!)))</f>
        <v>#REF!</v>
      </c>
      <c r="AY53" s="11" t="e">
        <f>IF(AND(#REF!=0,#REF!=0),"",IF(#REF!="",#REF!,IF(#REF!="",#REF!,#REF!+#REF!)))</f>
        <v>#REF!</v>
      </c>
      <c r="AZ53" s="62" t="e">
        <f t="shared" si="1"/>
        <v>#REF!</v>
      </c>
    </row>
    <row r="54" spans="1:55" s="4" customFormat="1" ht="15.6" x14ac:dyDescent="0.3">
      <c r="A54" s="73" t="s">
        <v>204</v>
      </c>
      <c r="B54" s="13" t="e">
        <f>IF(SUM(B50:B53)=0,"",SUM(B50:B53))</f>
        <v>#REF!</v>
      </c>
      <c r="C54" s="13" t="e">
        <f t="shared" ref="C54:U54" si="20">IF(SUM(C50:C53)=0,"",SUM(C50:C53))</f>
        <v>#REF!</v>
      </c>
      <c r="D54" s="13" t="e">
        <f t="shared" si="20"/>
        <v>#REF!</v>
      </c>
      <c r="E54" s="13" t="e">
        <f t="shared" si="20"/>
        <v>#REF!</v>
      </c>
      <c r="F54" s="13" t="e">
        <f t="shared" si="20"/>
        <v>#REF!</v>
      </c>
      <c r="G54" s="13" t="e">
        <f t="shared" si="20"/>
        <v>#REF!</v>
      </c>
      <c r="H54" s="13" t="e">
        <f t="shared" si="20"/>
        <v>#REF!</v>
      </c>
      <c r="I54" s="13" t="e">
        <f t="shared" si="20"/>
        <v>#REF!</v>
      </c>
      <c r="J54" s="13" t="e">
        <f t="shared" si="20"/>
        <v>#REF!</v>
      </c>
      <c r="K54" s="13" t="e">
        <f t="shared" si="20"/>
        <v>#REF!</v>
      </c>
      <c r="L54" s="13" t="e">
        <f t="shared" si="20"/>
        <v>#REF!</v>
      </c>
      <c r="M54" s="13" t="e">
        <f t="shared" si="20"/>
        <v>#REF!</v>
      </c>
      <c r="N54" s="13" t="e">
        <f t="shared" si="20"/>
        <v>#REF!</v>
      </c>
      <c r="O54" s="13" t="e">
        <f t="shared" si="20"/>
        <v>#REF!</v>
      </c>
      <c r="P54" s="13" t="e">
        <f t="shared" si="20"/>
        <v>#REF!</v>
      </c>
      <c r="Q54" s="13" t="e">
        <f t="shared" si="20"/>
        <v>#REF!</v>
      </c>
      <c r="R54" s="13" t="e">
        <f t="shared" si="20"/>
        <v>#REF!</v>
      </c>
      <c r="S54" s="13" t="e">
        <f t="shared" si="20"/>
        <v>#REF!</v>
      </c>
      <c r="T54" s="13" t="e">
        <f t="shared" si="20"/>
        <v>#REF!</v>
      </c>
      <c r="U54" s="13" t="e">
        <f t="shared" si="20"/>
        <v>#REF!</v>
      </c>
      <c r="V54" s="13" t="e">
        <f t="shared" ref="V54:AY54" si="21">IF(SUM(V50:V53)=0,"",SUM(V50:V53))</f>
        <v>#REF!</v>
      </c>
      <c r="W54" s="13" t="e">
        <f t="shared" si="21"/>
        <v>#REF!</v>
      </c>
      <c r="X54" s="13" t="e">
        <f t="shared" si="21"/>
        <v>#REF!</v>
      </c>
      <c r="Y54" s="13" t="e">
        <f t="shared" si="21"/>
        <v>#REF!</v>
      </c>
      <c r="Z54" s="13" t="e">
        <f t="shared" si="21"/>
        <v>#REF!</v>
      </c>
      <c r="AA54" s="13" t="e">
        <f t="shared" si="21"/>
        <v>#REF!</v>
      </c>
      <c r="AB54" s="13" t="e">
        <f t="shared" si="21"/>
        <v>#REF!</v>
      </c>
      <c r="AC54" s="13" t="e">
        <f t="shared" si="21"/>
        <v>#REF!</v>
      </c>
      <c r="AD54" s="13" t="e">
        <f t="shared" si="21"/>
        <v>#REF!</v>
      </c>
      <c r="AE54" s="13" t="e">
        <f t="shared" si="21"/>
        <v>#REF!</v>
      </c>
      <c r="AF54" s="13" t="e">
        <f t="shared" si="21"/>
        <v>#REF!</v>
      </c>
      <c r="AG54" s="13" t="e">
        <f t="shared" si="21"/>
        <v>#REF!</v>
      </c>
      <c r="AH54" s="13" t="e">
        <f t="shared" si="21"/>
        <v>#REF!</v>
      </c>
      <c r="AI54" s="13" t="e">
        <f t="shared" si="21"/>
        <v>#REF!</v>
      </c>
      <c r="AJ54" s="13" t="e">
        <f t="shared" si="21"/>
        <v>#REF!</v>
      </c>
      <c r="AK54" s="13" t="e">
        <f t="shared" si="21"/>
        <v>#REF!</v>
      </c>
      <c r="AL54" s="13" t="e">
        <f t="shared" si="21"/>
        <v>#REF!</v>
      </c>
      <c r="AM54" s="13" t="e">
        <f t="shared" si="21"/>
        <v>#REF!</v>
      </c>
      <c r="AN54" s="13" t="e">
        <f t="shared" si="21"/>
        <v>#REF!</v>
      </c>
      <c r="AO54" s="13" t="e">
        <f t="shared" si="21"/>
        <v>#REF!</v>
      </c>
      <c r="AP54" s="13" t="e">
        <f t="shared" si="21"/>
        <v>#REF!</v>
      </c>
      <c r="AQ54" s="13" t="e">
        <f t="shared" si="21"/>
        <v>#REF!</v>
      </c>
      <c r="AR54" s="13" t="e">
        <f t="shared" si="21"/>
        <v>#REF!</v>
      </c>
      <c r="AS54" s="13" t="e">
        <f t="shared" si="21"/>
        <v>#REF!</v>
      </c>
      <c r="AT54" s="13" t="e">
        <f t="shared" si="21"/>
        <v>#REF!</v>
      </c>
      <c r="AU54" s="13" t="e">
        <f t="shared" si="21"/>
        <v>#REF!</v>
      </c>
      <c r="AV54" s="13" t="e">
        <f t="shared" si="21"/>
        <v>#REF!</v>
      </c>
      <c r="AW54" s="13" t="e">
        <f t="shared" si="21"/>
        <v>#REF!</v>
      </c>
      <c r="AX54" s="13" t="e">
        <f t="shared" si="21"/>
        <v>#REF!</v>
      </c>
      <c r="AY54" s="13" t="e">
        <f t="shared" si="21"/>
        <v>#REF!</v>
      </c>
      <c r="AZ54" s="62" t="e">
        <f t="shared" si="1"/>
        <v>#REF!</v>
      </c>
    </row>
    <row r="55" spans="1:55" s="4" customFormat="1" ht="16.2" thickBot="1" x14ac:dyDescent="0.35">
      <c r="A55" s="57" t="s">
        <v>202</v>
      </c>
      <c r="B55" s="45" t="e">
        <f>IF(B54="","",B54*B$5)</f>
        <v>#REF!</v>
      </c>
      <c r="C55" s="12" t="e">
        <f t="shared" ref="C55:U55" si="22">IF(C54="","",C54*C$5)</f>
        <v>#REF!</v>
      </c>
      <c r="D55" s="12" t="e">
        <f t="shared" si="22"/>
        <v>#REF!</v>
      </c>
      <c r="E55" s="12" t="e">
        <f t="shared" si="22"/>
        <v>#REF!</v>
      </c>
      <c r="F55" s="12" t="e">
        <f t="shared" si="22"/>
        <v>#REF!</v>
      </c>
      <c r="G55" s="12" t="e">
        <f t="shared" si="22"/>
        <v>#REF!</v>
      </c>
      <c r="H55" s="12" t="e">
        <f t="shared" si="22"/>
        <v>#REF!</v>
      </c>
      <c r="I55" s="12" t="e">
        <f t="shared" si="22"/>
        <v>#REF!</v>
      </c>
      <c r="J55" s="12" t="e">
        <f t="shared" si="22"/>
        <v>#REF!</v>
      </c>
      <c r="K55" s="12" t="e">
        <f t="shared" si="22"/>
        <v>#REF!</v>
      </c>
      <c r="L55" s="12" t="e">
        <f t="shared" si="22"/>
        <v>#REF!</v>
      </c>
      <c r="M55" s="12" t="e">
        <f t="shared" si="22"/>
        <v>#REF!</v>
      </c>
      <c r="N55" s="12" t="e">
        <f t="shared" si="22"/>
        <v>#REF!</v>
      </c>
      <c r="O55" s="12" t="e">
        <f t="shared" si="22"/>
        <v>#REF!</v>
      </c>
      <c r="P55" s="12" t="e">
        <f t="shared" si="22"/>
        <v>#REF!</v>
      </c>
      <c r="Q55" s="12" t="e">
        <f t="shared" si="22"/>
        <v>#REF!</v>
      </c>
      <c r="R55" s="12" t="e">
        <f t="shared" si="22"/>
        <v>#REF!</v>
      </c>
      <c r="S55" s="12" t="e">
        <f t="shared" si="22"/>
        <v>#REF!</v>
      </c>
      <c r="T55" s="12" t="e">
        <f t="shared" si="22"/>
        <v>#REF!</v>
      </c>
      <c r="U55" s="12" t="e">
        <f t="shared" si="22"/>
        <v>#REF!</v>
      </c>
      <c r="V55" s="12" t="e">
        <f t="shared" ref="V55:AY55" si="23">IF(V54="","",V54*V$5)</f>
        <v>#REF!</v>
      </c>
      <c r="W55" s="12" t="e">
        <f t="shared" si="23"/>
        <v>#REF!</v>
      </c>
      <c r="X55" s="12" t="e">
        <f t="shared" si="23"/>
        <v>#REF!</v>
      </c>
      <c r="Y55" s="12" t="e">
        <f t="shared" si="23"/>
        <v>#REF!</v>
      </c>
      <c r="Z55" s="12" t="e">
        <f t="shared" si="23"/>
        <v>#REF!</v>
      </c>
      <c r="AA55" s="12" t="e">
        <f t="shared" si="23"/>
        <v>#REF!</v>
      </c>
      <c r="AB55" s="12" t="e">
        <f t="shared" si="23"/>
        <v>#REF!</v>
      </c>
      <c r="AC55" s="12" t="e">
        <f t="shared" si="23"/>
        <v>#REF!</v>
      </c>
      <c r="AD55" s="12" t="e">
        <f t="shared" si="23"/>
        <v>#REF!</v>
      </c>
      <c r="AE55" s="12" t="e">
        <f t="shared" si="23"/>
        <v>#REF!</v>
      </c>
      <c r="AF55" s="12" t="e">
        <f t="shared" si="23"/>
        <v>#REF!</v>
      </c>
      <c r="AG55" s="12" t="e">
        <f t="shared" si="23"/>
        <v>#REF!</v>
      </c>
      <c r="AH55" s="12" t="e">
        <f t="shared" si="23"/>
        <v>#REF!</v>
      </c>
      <c r="AI55" s="12" t="e">
        <f t="shared" si="23"/>
        <v>#REF!</v>
      </c>
      <c r="AJ55" s="12" t="e">
        <f t="shared" si="23"/>
        <v>#REF!</v>
      </c>
      <c r="AK55" s="12" t="e">
        <f t="shared" si="23"/>
        <v>#REF!</v>
      </c>
      <c r="AL55" s="12" t="e">
        <f t="shared" si="23"/>
        <v>#REF!</v>
      </c>
      <c r="AM55" s="12" t="e">
        <f t="shared" si="23"/>
        <v>#REF!</v>
      </c>
      <c r="AN55" s="12" t="e">
        <f t="shared" si="23"/>
        <v>#REF!</v>
      </c>
      <c r="AO55" s="12" t="e">
        <f t="shared" si="23"/>
        <v>#REF!</v>
      </c>
      <c r="AP55" s="12" t="e">
        <f t="shared" si="23"/>
        <v>#REF!</v>
      </c>
      <c r="AQ55" s="12" t="e">
        <f t="shared" si="23"/>
        <v>#REF!</v>
      </c>
      <c r="AR55" s="12" t="e">
        <f t="shared" si="23"/>
        <v>#REF!</v>
      </c>
      <c r="AS55" s="12" t="e">
        <f t="shared" si="23"/>
        <v>#REF!</v>
      </c>
      <c r="AT55" s="12" t="e">
        <f t="shared" si="23"/>
        <v>#REF!</v>
      </c>
      <c r="AU55" s="12" t="e">
        <f t="shared" si="23"/>
        <v>#REF!</v>
      </c>
      <c r="AV55" s="12" t="e">
        <f t="shared" si="23"/>
        <v>#REF!</v>
      </c>
      <c r="AW55" s="12" t="e">
        <f t="shared" si="23"/>
        <v>#REF!</v>
      </c>
      <c r="AX55" s="12" t="e">
        <f t="shared" si="23"/>
        <v>#REF!</v>
      </c>
      <c r="AY55" s="12" t="e">
        <f t="shared" si="23"/>
        <v>#REF!</v>
      </c>
      <c r="AZ55" s="136" t="e">
        <f t="shared" si="1"/>
        <v>#REF!</v>
      </c>
    </row>
    <row r="56" spans="1:55" s="4" customFormat="1" ht="31.8" thickBot="1" x14ac:dyDescent="0.35">
      <c r="A56" s="146" t="s">
        <v>209</v>
      </c>
      <c r="B56" s="131" t="e">
        <f>AZ54</f>
        <v>#REF!</v>
      </c>
      <c r="C56" s="135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9"/>
    </row>
    <row r="57" spans="1:55" s="4" customFormat="1" ht="16.2" thickBot="1" x14ac:dyDescent="0.35">
      <c r="A57" s="58" t="s">
        <v>206</v>
      </c>
      <c r="B57" s="61" t="e">
        <f>IF(AZ55="","",AZ55)</f>
        <v>#REF!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134"/>
      <c r="BC57" s="94"/>
    </row>
    <row r="58" spans="1:55" s="4" customFormat="1" ht="15.6" x14ac:dyDescent="0.25">
      <c r="A58" s="59" t="s">
        <v>205</v>
      </c>
      <c r="B58" s="43" t="e">
        <f>IF(#REF!=0,"",#REF!)</f>
        <v>#REF!</v>
      </c>
      <c r="C58" s="43" t="e">
        <f>IF(#REF!=0,"",#REF!)</f>
        <v>#REF!</v>
      </c>
      <c r="D58" s="43" t="e">
        <f>IF(#REF!=0,"",#REF!)</f>
        <v>#REF!</v>
      </c>
      <c r="E58" s="43" t="e">
        <f>IF(#REF!=0,"",#REF!)</f>
        <v>#REF!</v>
      </c>
      <c r="F58" s="43" t="e">
        <f>IF(#REF!=0,"",#REF!)</f>
        <v>#REF!</v>
      </c>
      <c r="G58" s="43" t="e">
        <f>IF(#REF!=0,"",#REF!)</f>
        <v>#REF!</v>
      </c>
      <c r="H58" s="43" t="e">
        <f>IF(#REF!=0,"",#REF!)</f>
        <v>#REF!</v>
      </c>
      <c r="I58" s="43" t="e">
        <f>IF(#REF!=0,"",#REF!)</f>
        <v>#REF!</v>
      </c>
      <c r="J58" s="43" t="e">
        <f>IF(#REF!=0,"",#REF!)</f>
        <v>#REF!</v>
      </c>
      <c r="K58" s="43" t="e">
        <f>IF(#REF!=0,"",#REF!)</f>
        <v>#REF!</v>
      </c>
      <c r="L58" s="43" t="e">
        <f>IF(#REF!=0,"",#REF!)</f>
        <v>#REF!</v>
      </c>
      <c r="M58" s="43" t="e">
        <f>IF(#REF!=0,"",#REF!)</f>
        <v>#REF!</v>
      </c>
      <c r="N58" s="43" t="e">
        <f>IF(#REF!=0,"",#REF!)</f>
        <v>#REF!</v>
      </c>
      <c r="O58" s="43" t="e">
        <f>IF(#REF!=0,"",#REF!)</f>
        <v>#REF!</v>
      </c>
      <c r="P58" s="43" t="e">
        <f>IF(#REF!=0,"",#REF!)</f>
        <v>#REF!</v>
      </c>
      <c r="Q58" s="43" t="e">
        <f>IF(#REF!=0,"",#REF!)</f>
        <v>#REF!</v>
      </c>
      <c r="R58" s="43" t="e">
        <f>IF(#REF!=0,"",#REF!)</f>
        <v>#REF!</v>
      </c>
      <c r="S58" s="43" t="e">
        <f>IF(#REF!=0,"",#REF!)</f>
        <v>#REF!</v>
      </c>
      <c r="T58" s="43" t="e">
        <f>IF(#REF!=0,"",#REF!)</f>
        <v>#REF!</v>
      </c>
      <c r="U58" s="43" t="e">
        <f>IF(#REF!=0,"",#REF!)</f>
        <v>#REF!</v>
      </c>
      <c r="V58" s="43" t="e">
        <f>IF(#REF!=0,"",#REF!)</f>
        <v>#REF!</v>
      </c>
      <c r="W58" s="43" t="e">
        <f>IF(#REF!=0,"",#REF!)</f>
        <v>#REF!</v>
      </c>
      <c r="X58" s="43" t="e">
        <f>IF(#REF!=0,"",#REF!)</f>
        <v>#REF!</v>
      </c>
      <c r="Y58" s="43" t="e">
        <f>IF(#REF!=0,"",#REF!)</f>
        <v>#REF!</v>
      </c>
      <c r="Z58" s="43" t="e">
        <f>IF(#REF!=0,"",#REF!)</f>
        <v>#REF!</v>
      </c>
      <c r="AA58" s="43" t="e">
        <f>IF(#REF!=0,"",#REF!)</f>
        <v>#REF!</v>
      </c>
      <c r="AB58" s="43" t="e">
        <f>IF(#REF!=0,"",#REF!)</f>
        <v>#REF!</v>
      </c>
      <c r="AC58" s="43" t="e">
        <f>IF(#REF!=0,"",#REF!)</f>
        <v>#REF!</v>
      </c>
      <c r="AD58" s="43" t="e">
        <f>IF(#REF!=0,"",#REF!)</f>
        <v>#REF!</v>
      </c>
      <c r="AE58" s="43" t="e">
        <f>IF(#REF!=0,"",#REF!)</f>
        <v>#REF!</v>
      </c>
      <c r="AF58" s="43" t="e">
        <f>IF(#REF!=0,"",#REF!)</f>
        <v>#REF!</v>
      </c>
      <c r="AG58" s="43" t="e">
        <f>IF(#REF!=0,"",#REF!)</f>
        <v>#REF!</v>
      </c>
      <c r="AH58" s="43" t="e">
        <f>IF(#REF!=0,"",#REF!)</f>
        <v>#REF!</v>
      </c>
      <c r="AI58" s="43" t="e">
        <f>IF(#REF!=0,"",#REF!)</f>
        <v>#REF!</v>
      </c>
      <c r="AJ58" s="43" t="e">
        <f>IF(#REF!=0,"",#REF!)</f>
        <v>#REF!</v>
      </c>
      <c r="AK58" s="43" t="e">
        <f>IF(#REF!=0,"",#REF!)</f>
        <v>#REF!</v>
      </c>
      <c r="AL58" s="43" t="e">
        <f>IF(#REF!=0,"",#REF!)</f>
        <v>#REF!</v>
      </c>
      <c r="AM58" s="43" t="e">
        <f>IF(#REF!=0,"",#REF!)</f>
        <v>#REF!</v>
      </c>
      <c r="AN58" s="43" t="e">
        <f>IF(#REF!=0,"",#REF!)</f>
        <v>#REF!</v>
      </c>
      <c r="AO58" s="43" t="e">
        <f>IF(#REF!=0,"",#REF!)</f>
        <v>#REF!</v>
      </c>
      <c r="AP58" s="43" t="e">
        <f>IF(#REF!=0,"",#REF!)</f>
        <v>#REF!</v>
      </c>
      <c r="AQ58" s="43" t="e">
        <f>IF(#REF!=0,"",#REF!)</f>
        <v>#REF!</v>
      </c>
      <c r="AR58" s="43" t="e">
        <f>IF(#REF!=0,"",#REF!)</f>
        <v>#REF!</v>
      </c>
      <c r="AS58" s="43" t="e">
        <f>IF(#REF!=0,"",#REF!)</f>
        <v>#REF!</v>
      </c>
      <c r="AT58" s="43" t="e">
        <f>IF(#REF!=0,"",#REF!)</f>
        <v>#REF!</v>
      </c>
      <c r="AU58" s="43" t="e">
        <f>IF(#REF!=0,"",#REF!)</f>
        <v>#REF!</v>
      </c>
      <c r="AV58" s="43" t="e">
        <f>IF(#REF!=0,"",#REF!)</f>
        <v>#REF!</v>
      </c>
      <c r="AW58" s="43" t="e">
        <f>IF(#REF!=0,"",#REF!)</f>
        <v>#REF!</v>
      </c>
      <c r="AX58" s="43" t="e">
        <f>IF(#REF!=0,"",#REF!)</f>
        <v>#REF!</v>
      </c>
      <c r="AY58" s="43" t="e">
        <f>IF(#REF!=0,"",#REF!)</f>
        <v>#REF!</v>
      </c>
      <c r="AZ58" s="132" t="e">
        <f t="shared" si="1"/>
        <v>#REF!</v>
      </c>
    </row>
    <row r="59" spans="1:55" s="4" customFormat="1" ht="16.2" thickBot="1" x14ac:dyDescent="0.35">
      <c r="A59" s="57" t="s">
        <v>203</v>
      </c>
      <c r="B59" s="44" t="e">
        <f>IF(B58="","",B58*B$5)</f>
        <v>#REF!</v>
      </c>
      <c r="C59" s="44" t="e">
        <f t="shared" ref="C59:U59" si="24">IF(C58="","",C58*C$5)</f>
        <v>#REF!</v>
      </c>
      <c r="D59" s="44" t="e">
        <f t="shared" si="24"/>
        <v>#REF!</v>
      </c>
      <c r="E59" s="44" t="e">
        <f t="shared" si="24"/>
        <v>#REF!</v>
      </c>
      <c r="F59" s="44" t="e">
        <f t="shared" si="24"/>
        <v>#REF!</v>
      </c>
      <c r="G59" s="44" t="e">
        <f t="shared" si="24"/>
        <v>#REF!</v>
      </c>
      <c r="H59" s="44" t="e">
        <f t="shared" si="24"/>
        <v>#REF!</v>
      </c>
      <c r="I59" s="44" t="e">
        <f t="shared" si="24"/>
        <v>#REF!</v>
      </c>
      <c r="J59" s="44" t="e">
        <f t="shared" si="24"/>
        <v>#REF!</v>
      </c>
      <c r="K59" s="44" t="e">
        <f t="shared" si="24"/>
        <v>#REF!</v>
      </c>
      <c r="L59" s="44" t="e">
        <f t="shared" si="24"/>
        <v>#REF!</v>
      </c>
      <c r="M59" s="44" t="e">
        <f t="shared" si="24"/>
        <v>#REF!</v>
      </c>
      <c r="N59" s="44" t="e">
        <f t="shared" si="24"/>
        <v>#REF!</v>
      </c>
      <c r="O59" s="44" t="e">
        <f t="shared" si="24"/>
        <v>#REF!</v>
      </c>
      <c r="P59" s="44" t="e">
        <f t="shared" si="24"/>
        <v>#REF!</v>
      </c>
      <c r="Q59" s="44" t="e">
        <f t="shared" si="24"/>
        <v>#REF!</v>
      </c>
      <c r="R59" s="44" t="e">
        <f t="shared" si="24"/>
        <v>#REF!</v>
      </c>
      <c r="S59" s="44" t="e">
        <f t="shared" si="24"/>
        <v>#REF!</v>
      </c>
      <c r="T59" s="44" t="e">
        <f t="shared" si="24"/>
        <v>#REF!</v>
      </c>
      <c r="U59" s="44" t="e">
        <f t="shared" si="24"/>
        <v>#REF!</v>
      </c>
      <c r="V59" s="44" t="e">
        <f t="shared" ref="V59:AY59" si="25">IF(V58="","",V58*V$5)</f>
        <v>#REF!</v>
      </c>
      <c r="W59" s="44" t="e">
        <f t="shared" si="25"/>
        <v>#REF!</v>
      </c>
      <c r="X59" s="44" t="e">
        <f t="shared" si="25"/>
        <v>#REF!</v>
      </c>
      <c r="Y59" s="44" t="e">
        <f t="shared" si="25"/>
        <v>#REF!</v>
      </c>
      <c r="Z59" s="44" t="e">
        <f t="shared" si="25"/>
        <v>#REF!</v>
      </c>
      <c r="AA59" s="44" t="e">
        <f t="shared" si="25"/>
        <v>#REF!</v>
      </c>
      <c r="AB59" s="44" t="e">
        <f t="shared" si="25"/>
        <v>#REF!</v>
      </c>
      <c r="AC59" s="44" t="e">
        <f t="shared" si="25"/>
        <v>#REF!</v>
      </c>
      <c r="AD59" s="44" t="e">
        <f t="shared" si="25"/>
        <v>#REF!</v>
      </c>
      <c r="AE59" s="44" t="e">
        <f t="shared" si="25"/>
        <v>#REF!</v>
      </c>
      <c r="AF59" s="44" t="e">
        <f t="shared" si="25"/>
        <v>#REF!</v>
      </c>
      <c r="AG59" s="44" t="e">
        <f t="shared" si="25"/>
        <v>#REF!</v>
      </c>
      <c r="AH59" s="44" t="e">
        <f t="shared" si="25"/>
        <v>#REF!</v>
      </c>
      <c r="AI59" s="44" t="e">
        <f t="shared" si="25"/>
        <v>#REF!</v>
      </c>
      <c r="AJ59" s="44" t="e">
        <f t="shared" si="25"/>
        <v>#REF!</v>
      </c>
      <c r="AK59" s="44" t="e">
        <f t="shared" si="25"/>
        <v>#REF!</v>
      </c>
      <c r="AL59" s="44" t="e">
        <f t="shared" si="25"/>
        <v>#REF!</v>
      </c>
      <c r="AM59" s="44" t="e">
        <f t="shared" si="25"/>
        <v>#REF!</v>
      </c>
      <c r="AN59" s="44" t="e">
        <f t="shared" si="25"/>
        <v>#REF!</v>
      </c>
      <c r="AO59" s="44" t="e">
        <f t="shared" si="25"/>
        <v>#REF!</v>
      </c>
      <c r="AP59" s="44" t="e">
        <f t="shared" si="25"/>
        <v>#REF!</v>
      </c>
      <c r="AQ59" s="44" t="e">
        <f t="shared" si="25"/>
        <v>#REF!</v>
      </c>
      <c r="AR59" s="44" t="e">
        <f t="shared" si="25"/>
        <v>#REF!</v>
      </c>
      <c r="AS59" s="44" t="e">
        <f t="shared" si="25"/>
        <v>#REF!</v>
      </c>
      <c r="AT59" s="44" t="e">
        <f t="shared" si="25"/>
        <v>#REF!</v>
      </c>
      <c r="AU59" s="44" t="e">
        <f t="shared" si="25"/>
        <v>#REF!</v>
      </c>
      <c r="AV59" s="44" t="e">
        <f t="shared" si="25"/>
        <v>#REF!</v>
      </c>
      <c r="AW59" s="44" t="e">
        <f t="shared" si="25"/>
        <v>#REF!</v>
      </c>
      <c r="AX59" s="44" t="e">
        <f t="shared" si="25"/>
        <v>#REF!</v>
      </c>
      <c r="AY59" s="44" t="e">
        <f t="shared" si="25"/>
        <v>#REF!</v>
      </c>
      <c r="AZ59" s="133" t="e">
        <f t="shared" si="1"/>
        <v>#REF!</v>
      </c>
    </row>
    <row r="60" spans="1:55" s="4" customFormat="1" ht="31.8" thickBot="1" x14ac:dyDescent="0.35">
      <c r="A60" s="146" t="s">
        <v>208</v>
      </c>
      <c r="B60" s="131" t="e">
        <f>IF(AZ58="","",IF(AZ54="","",AZ54+AZ58))</f>
        <v>#REF!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9"/>
    </row>
    <row r="61" spans="1:55" s="4" customFormat="1" ht="16.2" thickBot="1" x14ac:dyDescent="0.35">
      <c r="A61" s="60" t="s">
        <v>207</v>
      </c>
      <c r="B61" s="131" t="e">
        <f>IF(AZ59="","",IF(AZ55="","",AZ55+AZ59))</f>
        <v>#REF!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9"/>
    </row>
    <row r="62" spans="1:55" ht="15" customHeight="1" x14ac:dyDescent="0.25"/>
    <row r="63" spans="1:55" s="4" customFormat="1" ht="16.2" hidden="1" thickBot="1" x14ac:dyDescent="0.35">
      <c r="A63" s="54" t="s">
        <v>117</v>
      </c>
      <c r="B63" s="108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74" t="str">
        <f t="shared" si="1"/>
        <v/>
      </c>
    </row>
    <row r="64" spans="1:55" s="4" customFormat="1" ht="16.2" hidden="1" thickTop="1" x14ac:dyDescent="0.25">
      <c r="A64" s="55" t="s">
        <v>2</v>
      </c>
      <c r="B64" s="11" t="str">
        <f>IF(AND('Option 5'!E63=0,'Option 5'!E92=0,'Option 5'!E104=0),"",'Option 5'!E63+'Option 5'!E92+'Option 5'!E104)</f>
        <v/>
      </c>
      <c r="C64" s="11" t="str">
        <f>IF(AND('Option 5'!F63=0,'Option 5'!F92=0,'Option 5'!F104=0),"",'Option 5'!F63+'Option 5'!F92+'Option 5'!F104)</f>
        <v/>
      </c>
      <c r="D64" s="11" t="str">
        <f>IF(AND('Option 5'!G63=0,'Option 5'!G92=0,'Option 5'!G104=0),"",'Option 5'!G63+'Option 5'!G92+'Option 5'!G104)</f>
        <v/>
      </c>
      <c r="E64" s="11" t="str">
        <f>IF(AND('Option 5'!H63=0,'Option 5'!H92=0,'Option 5'!H104=0),"",'Option 5'!H63+'Option 5'!H92+'Option 5'!H104)</f>
        <v/>
      </c>
      <c r="F64" s="11" t="str">
        <f>IF(AND('Option 5'!I63=0,'Option 5'!I92=0,'Option 5'!I104=0),"",'Option 5'!I63+'Option 5'!I92+'Option 5'!I104)</f>
        <v/>
      </c>
      <c r="G64" s="11" t="str">
        <f>IF(AND('Option 5'!J63=0,'Option 5'!J92=0,'Option 5'!J104=0),"",'Option 5'!J63+'Option 5'!J92+'Option 5'!J104)</f>
        <v/>
      </c>
      <c r="H64" s="11" t="str">
        <f>IF(AND('Option 5'!K63=0,'Option 5'!K92=0,'Option 5'!K104=0),"",'Option 5'!K63+'Option 5'!K92+'Option 5'!K104)</f>
        <v/>
      </c>
      <c r="I64" s="11" t="str">
        <f>IF(AND('Option 5'!L63=0,'Option 5'!L92=0,'Option 5'!L104=0),"",'Option 5'!L63+'Option 5'!L92+'Option 5'!L104)</f>
        <v/>
      </c>
      <c r="J64" s="11" t="str">
        <f>IF(AND('Option 5'!M63=0,'Option 5'!M92=0,'Option 5'!M104=0),"",'Option 5'!M63+'Option 5'!M92+'Option 5'!M104)</f>
        <v/>
      </c>
      <c r="K64" s="11" t="str">
        <f>IF(AND('Option 5'!N63=0,'Option 5'!N92=0,'Option 5'!N104=0),"",'Option 5'!N63+'Option 5'!N92+'Option 5'!N104)</f>
        <v/>
      </c>
      <c r="L64" s="11" t="str">
        <f>IF(AND('Option 5'!O63=0,'Option 5'!O92=0,'Option 5'!O104=0),"",'Option 5'!O63+'Option 5'!O92+'Option 5'!O104)</f>
        <v/>
      </c>
      <c r="M64" s="11" t="str">
        <f>IF(AND('Option 5'!P63=0,'Option 5'!P92=0,'Option 5'!P104=0),"",'Option 5'!P63+'Option 5'!P92+'Option 5'!P104)</f>
        <v/>
      </c>
      <c r="N64" s="11" t="str">
        <f>IF(AND('Option 5'!Q63=0,'Option 5'!Q92=0,'Option 5'!Q104=0),"",'Option 5'!Q63+'Option 5'!Q92+'Option 5'!Q104)</f>
        <v/>
      </c>
      <c r="O64" s="11" t="str">
        <f>IF(AND('Option 5'!R63=0,'Option 5'!R92=0,'Option 5'!R104=0),"",'Option 5'!R63+'Option 5'!R92+'Option 5'!R104)</f>
        <v/>
      </c>
      <c r="P64" s="11" t="str">
        <f>IF(AND('Option 5'!S63=0,'Option 5'!S92=0,'Option 5'!S104=0),"",'Option 5'!S63+'Option 5'!S92+'Option 5'!S104)</f>
        <v/>
      </c>
      <c r="Q64" s="11" t="str">
        <f>IF(AND('Option 5'!T63=0,'Option 5'!T92=0,'Option 5'!T104=0),"",'Option 5'!T63+'Option 5'!T92+'Option 5'!T104)</f>
        <v/>
      </c>
      <c r="R64" s="11" t="str">
        <f>IF(AND('Option 5'!U63=0,'Option 5'!U92=0,'Option 5'!U104=0),"",'Option 5'!U63+'Option 5'!U92+'Option 5'!U104)</f>
        <v/>
      </c>
      <c r="S64" s="11" t="str">
        <f>IF(AND('Option 5'!V63=0,'Option 5'!V92=0,'Option 5'!V104=0),"",'Option 5'!V63+'Option 5'!V92+'Option 5'!V104)</f>
        <v/>
      </c>
      <c r="T64" s="11" t="str">
        <f>IF(AND('Option 5'!W63=0,'Option 5'!W92=0,'Option 5'!W104=0),"",'Option 5'!W63+'Option 5'!W92+'Option 5'!W104)</f>
        <v/>
      </c>
      <c r="U64" s="11" t="str">
        <f>IF(AND('Option 5'!X63=0,'Option 5'!X92=0,'Option 5'!X104=0),"",'Option 5'!X63+'Option 5'!X92+'Option 5'!X104)</f>
        <v/>
      </c>
      <c r="V64" s="11" t="str">
        <f>IF(AND('Option 5'!Y63=0,'Option 5'!Y92=0,'Option 5'!Y104=0),"",'Option 5'!Y63+'Option 5'!Y92+'Option 5'!Y104)</f>
        <v/>
      </c>
      <c r="W64" s="11" t="str">
        <f>IF(AND('Option 5'!Z63=0,'Option 5'!Z92=0,'Option 5'!Z104=0),"",'Option 5'!Z63+'Option 5'!Z92+'Option 5'!Z104)</f>
        <v/>
      </c>
      <c r="X64" s="11" t="str">
        <f>IF(AND('Option 5'!AA63=0,'Option 5'!AA92=0,'Option 5'!AA104=0),"",'Option 5'!AA63+'Option 5'!AA92+'Option 5'!AA104)</f>
        <v/>
      </c>
      <c r="Y64" s="11" t="str">
        <f>IF(AND('Option 5'!AB63=0,'Option 5'!AB92=0,'Option 5'!AB104=0),"",'Option 5'!AB63+'Option 5'!AB92+'Option 5'!AB104)</f>
        <v/>
      </c>
      <c r="Z64" s="11" t="str">
        <f>IF(AND('Option 5'!AC63=0,'Option 5'!AC92=0,'Option 5'!AC104=0),"",'Option 5'!AC63+'Option 5'!AC92+'Option 5'!AC104)</f>
        <v/>
      </c>
      <c r="AA64" s="11" t="str">
        <f>IF(AND('Option 5'!AD63=0,'Option 5'!AD92=0,'Option 5'!AD104=0),"",'Option 5'!AD63+'Option 5'!AD92+'Option 5'!AD104)</f>
        <v/>
      </c>
      <c r="AB64" s="11" t="str">
        <f>IF(AND('Option 5'!AE63=0,'Option 5'!AE92=0,'Option 5'!AE104=0),"",'Option 5'!AE63+'Option 5'!AE92+'Option 5'!AE104)</f>
        <v/>
      </c>
      <c r="AC64" s="11" t="str">
        <f>IF(AND('Option 5'!AF63=0,'Option 5'!AF92=0,'Option 5'!AF104=0),"",'Option 5'!AF63+'Option 5'!AF92+'Option 5'!AF104)</f>
        <v/>
      </c>
      <c r="AD64" s="11" t="str">
        <f>IF(AND('Option 5'!AG63=0,'Option 5'!AG92=0,'Option 5'!AG104=0),"",'Option 5'!AG63+'Option 5'!AG92+'Option 5'!AG104)</f>
        <v/>
      </c>
      <c r="AE64" s="11" t="str">
        <f>IF(AND('Option 5'!AH63=0,'Option 5'!AH92=0,'Option 5'!AH104=0),"",'Option 5'!AH63+'Option 5'!AH92+'Option 5'!AH104)</f>
        <v/>
      </c>
      <c r="AF64" s="11" t="str">
        <f>IF(AND('Option 5'!AI63=0,'Option 5'!AI92=0,'Option 5'!AI104=0),"",'Option 5'!AI63+'Option 5'!AI92+'Option 5'!AI104)</f>
        <v/>
      </c>
      <c r="AG64" s="11" t="str">
        <f>IF(AND('Option 5'!AJ63=0,'Option 5'!AJ92=0,'Option 5'!AJ104=0),"",'Option 5'!AJ63+'Option 5'!AJ92+'Option 5'!AJ104)</f>
        <v/>
      </c>
      <c r="AH64" s="11" t="str">
        <f>IF(AND('Option 5'!AK63=0,'Option 5'!AK92=0,'Option 5'!AK104=0),"",'Option 5'!AK63+'Option 5'!AK92+'Option 5'!AK104)</f>
        <v/>
      </c>
      <c r="AI64" s="11" t="str">
        <f>IF(AND('Option 5'!AL63=0,'Option 5'!AL92=0,'Option 5'!AL104=0),"",'Option 5'!AL63+'Option 5'!AL92+'Option 5'!AL104)</f>
        <v/>
      </c>
      <c r="AJ64" s="11" t="str">
        <f>IF(AND('Option 5'!AM63=0,'Option 5'!AM92=0,'Option 5'!AM104=0),"",'Option 5'!AM63+'Option 5'!AM92+'Option 5'!AM104)</f>
        <v/>
      </c>
      <c r="AK64" s="11" t="str">
        <f>IF(AND('Option 5'!AN63=0,'Option 5'!AN92=0,'Option 5'!AN104=0),"",'Option 5'!AN63+'Option 5'!AN92+'Option 5'!AN104)</f>
        <v/>
      </c>
      <c r="AL64" s="11" t="str">
        <f>IF(AND('Option 5'!AO63=0,'Option 5'!AO92=0,'Option 5'!AO104=0),"",'Option 5'!AO63+'Option 5'!AO92+'Option 5'!AO104)</f>
        <v/>
      </c>
      <c r="AM64" s="11" t="str">
        <f>IF(AND('Option 5'!AP63=0,'Option 5'!AP92=0,'Option 5'!AP104=0),"",'Option 5'!AP63+'Option 5'!AP92+'Option 5'!AP104)</f>
        <v/>
      </c>
      <c r="AN64" s="11" t="str">
        <f>IF(AND('Option 5'!AQ63=0,'Option 5'!AQ92=0,'Option 5'!AQ104=0),"",'Option 5'!AQ63+'Option 5'!AQ92+'Option 5'!AQ104)</f>
        <v/>
      </c>
      <c r="AO64" s="11" t="str">
        <f>IF(AND('Option 5'!AR63=0,'Option 5'!AR92=0,'Option 5'!AR104=0),"",'Option 5'!AR63+'Option 5'!AR92+'Option 5'!AR104)</f>
        <v/>
      </c>
      <c r="AP64" s="11" t="str">
        <f>IF(AND('Option 5'!AS63=0,'Option 5'!AS92=0,'Option 5'!AS104=0),"",'Option 5'!AS63+'Option 5'!AS92+'Option 5'!AS104)</f>
        <v/>
      </c>
      <c r="AQ64" s="11" t="str">
        <f>IF(AND('Option 5'!AT63=0,'Option 5'!AT92=0,'Option 5'!AT104=0),"",'Option 5'!AT63+'Option 5'!AT92+'Option 5'!AT104)</f>
        <v/>
      </c>
      <c r="AR64" s="11" t="str">
        <f>IF(AND('Option 5'!AU63=0,'Option 5'!AU92=0,'Option 5'!AU104=0),"",'Option 5'!AU63+'Option 5'!AU92+'Option 5'!AU104)</f>
        <v/>
      </c>
      <c r="AS64" s="11" t="str">
        <f>IF(AND('Option 5'!AV63=0,'Option 5'!AV92=0,'Option 5'!AV104=0),"",'Option 5'!AV63+'Option 5'!AV92+'Option 5'!AV104)</f>
        <v/>
      </c>
      <c r="AT64" s="11" t="str">
        <f>IF(AND('Option 5'!AW63=0,'Option 5'!AW92=0,'Option 5'!AW104=0),"",'Option 5'!AW63+'Option 5'!AW92+'Option 5'!AW104)</f>
        <v/>
      </c>
      <c r="AU64" s="11" t="str">
        <f>IF(AND('Option 5'!AX63=0,'Option 5'!AX92=0,'Option 5'!AX104=0),"",'Option 5'!AX63+'Option 5'!AX92+'Option 5'!AX104)</f>
        <v/>
      </c>
      <c r="AV64" s="11" t="str">
        <f>IF(AND('Option 5'!AY63=0,'Option 5'!AY92=0,'Option 5'!AY104=0),"",'Option 5'!AY63+'Option 5'!AY92+'Option 5'!AY104)</f>
        <v/>
      </c>
      <c r="AW64" s="11" t="str">
        <f>IF(AND('Option 5'!AZ63=0,'Option 5'!AZ92=0,'Option 5'!AZ104=0),"",'Option 5'!AZ63+'Option 5'!AZ92+'Option 5'!AZ104)</f>
        <v/>
      </c>
      <c r="AX64" s="11" t="str">
        <f>IF(AND('Option 5'!BA63=0,'Option 5'!BA92=0,'Option 5'!BA104=0),"",'Option 5'!BA63+'Option 5'!BA92+'Option 5'!BA104)</f>
        <v/>
      </c>
      <c r="AY64" s="11" t="str">
        <f>IF(AND('Option 5'!BB63=0,'Option 5'!BB92=0,'Option 5'!BB104=0),"",'Option 5'!BB63+'Option 5'!BB92+'Option 5'!BB104)</f>
        <v/>
      </c>
      <c r="AZ64" s="62" t="str">
        <f t="shared" si="1"/>
        <v/>
      </c>
    </row>
    <row r="65" spans="1:55" s="4" customFormat="1" ht="15.6" hidden="1" x14ac:dyDescent="0.25">
      <c r="A65" s="56" t="s">
        <v>6</v>
      </c>
      <c r="B65" s="11" t="str">
        <f>IF(AND('Option 5'!E93=0,'Option 5'!E105=0),"",IF('Option 5'!E93="",'Option 5'!E105,IF('Option 5'!E105="",'Option 5'!E93,'Option 5'!E93+'Option 5'!E105)))</f>
        <v/>
      </c>
      <c r="C65" s="11" t="str">
        <f>IF(AND('Option 5'!F93=0,'Option 5'!F105=0),"",IF('Option 5'!F93="",'Option 5'!F105,IF('Option 5'!F105="",'Option 5'!F93,'Option 5'!F93+'Option 5'!F105)))</f>
        <v/>
      </c>
      <c r="D65" s="11" t="str">
        <f>IF(AND('Option 5'!G93=0,'Option 5'!G105=0),"",IF('Option 5'!G93="",'Option 5'!G105,IF('Option 5'!G105="",'Option 5'!G93,'Option 5'!G93+'Option 5'!G105)))</f>
        <v/>
      </c>
      <c r="E65" s="11" t="str">
        <f>IF(AND('Option 5'!H93=0,'Option 5'!H105=0),"",IF('Option 5'!H93="",'Option 5'!H105,IF('Option 5'!H105="",'Option 5'!H93,'Option 5'!H93+'Option 5'!H105)))</f>
        <v/>
      </c>
      <c r="F65" s="11" t="str">
        <f>IF(AND('Option 5'!I93=0,'Option 5'!I105=0),"",IF('Option 5'!I93="",'Option 5'!I105,IF('Option 5'!I105="",'Option 5'!I93,'Option 5'!I93+'Option 5'!I105)))</f>
        <v/>
      </c>
      <c r="G65" s="11" t="str">
        <f>IF(AND('Option 5'!J93=0,'Option 5'!J105=0),"",IF('Option 5'!J93="",'Option 5'!J105,IF('Option 5'!J105="",'Option 5'!J93,'Option 5'!J93+'Option 5'!J105)))</f>
        <v/>
      </c>
      <c r="H65" s="11" t="str">
        <f>IF(AND('Option 5'!K93=0,'Option 5'!K105=0),"",IF('Option 5'!K93="",'Option 5'!K105,IF('Option 5'!K105="",'Option 5'!K93,'Option 5'!K93+'Option 5'!K105)))</f>
        <v/>
      </c>
      <c r="I65" s="11" t="str">
        <f>IF(AND('Option 5'!L93=0,'Option 5'!L105=0),"",IF('Option 5'!L93="",'Option 5'!L105,IF('Option 5'!L105="",'Option 5'!L93,'Option 5'!L93+'Option 5'!L105)))</f>
        <v/>
      </c>
      <c r="J65" s="11" t="str">
        <f>IF(AND('Option 5'!M93=0,'Option 5'!M105=0),"",IF('Option 5'!M93="",'Option 5'!M105,IF('Option 5'!M105="",'Option 5'!M93,'Option 5'!M93+'Option 5'!M105)))</f>
        <v/>
      </c>
      <c r="K65" s="11" t="str">
        <f>IF(AND('Option 5'!N93=0,'Option 5'!N105=0),"",IF('Option 5'!N93="",'Option 5'!N105,IF('Option 5'!N105="",'Option 5'!N93,'Option 5'!N93+'Option 5'!N105)))</f>
        <v/>
      </c>
      <c r="L65" s="11" t="str">
        <f>IF(AND('Option 5'!O93=0,'Option 5'!O105=0),"",IF('Option 5'!O93="",'Option 5'!O105,IF('Option 5'!O105="",'Option 5'!O93,'Option 5'!O93+'Option 5'!O105)))</f>
        <v/>
      </c>
      <c r="M65" s="11" t="str">
        <f>IF(AND('Option 5'!P93=0,'Option 5'!P105=0),"",IF('Option 5'!P93="",'Option 5'!P105,IF('Option 5'!P105="",'Option 5'!P93,'Option 5'!P93+'Option 5'!P105)))</f>
        <v/>
      </c>
      <c r="N65" s="11" t="str">
        <f>IF(AND('Option 5'!Q93=0,'Option 5'!Q105=0),"",IF('Option 5'!Q93="",'Option 5'!Q105,IF('Option 5'!Q105="",'Option 5'!Q93,'Option 5'!Q93+'Option 5'!Q105)))</f>
        <v/>
      </c>
      <c r="O65" s="11" t="str">
        <f>IF(AND('Option 5'!R93=0,'Option 5'!R105=0),"",IF('Option 5'!R93="",'Option 5'!R105,IF('Option 5'!R105="",'Option 5'!R93,'Option 5'!R93+'Option 5'!R105)))</f>
        <v/>
      </c>
      <c r="P65" s="11" t="str">
        <f>IF(AND('Option 5'!S93=0,'Option 5'!S105=0),"",IF('Option 5'!S93="",'Option 5'!S105,IF('Option 5'!S105="",'Option 5'!S93,'Option 5'!S93+'Option 5'!S105)))</f>
        <v/>
      </c>
      <c r="Q65" s="11" t="str">
        <f>IF(AND('Option 5'!T93=0,'Option 5'!T105=0),"",IF('Option 5'!T93="",'Option 5'!T105,IF('Option 5'!T105="",'Option 5'!T93,'Option 5'!T93+'Option 5'!T105)))</f>
        <v/>
      </c>
      <c r="R65" s="11" t="str">
        <f>IF(AND('Option 5'!U93=0,'Option 5'!U105=0),"",IF('Option 5'!U93="",'Option 5'!U105,IF('Option 5'!U105="",'Option 5'!U93,'Option 5'!U93+'Option 5'!U105)))</f>
        <v/>
      </c>
      <c r="S65" s="11" t="str">
        <f>IF(AND('Option 5'!V93=0,'Option 5'!V105=0),"",IF('Option 5'!V93="",'Option 5'!V105,IF('Option 5'!V105="",'Option 5'!V93,'Option 5'!V93+'Option 5'!V105)))</f>
        <v/>
      </c>
      <c r="T65" s="11" t="str">
        <f>IF(AND('Option 5'!W93=0,'Option 5'!W105=0),"",IF('Option 5'!W93="",'Option 5'!W105,IF('Option 5'!W105="",'Option 5'!W93,'Option 5'!W93+'Option 5'!W105)))</f>
        <v/>
      </c>
      <c r="U65" s="11" t="str">
        <f>IF(AND('Option 5'!X93=0,'Option 5'!X105=0),"",IF('Option 5'!X93="",'Option 5'!X105,IF('Option 5'!X105="",'Option 5'!X93,'Option 5'!X93+'Option 5'!X105)))</f>
        <v/>
      </c>
      <c r="V65" s="11" t="str">
        <f>IF(AND('Option 5'!Y93=0,'Option 5'!Y105=0),"",IF('Option 5'!Y93="",'Option 5'!Y105,IF('Option 5'!Y105="",'Option 5'!Y93,'Option 5'!Y93+'Option 5'!Y105)))</f>
        <v/>
      </c>
      <c r="W65" s="11" t="str">
        <f>IF(AND('Option 5'!Z93=0,'Option 5'!Z105=0),"",IF('Option 5'!Z93="",'Option 5'!Z105,IF('Option 5'!Z105="",'Option 5'!Z93,'Option 5'!Z93+'Option 5'!Z105)))</f>
        <v/>
      </c>
      <c r="X65" s="11" t="str">
        <f>IF(AND('Option 5'!AA93=0,'Option 5'!AA105=0),"",IF('Option 5'!AA93="",'Option 5'!AA105,IF('Option 5'!AA105="",'Option 5'!AA93,'Option 5'!AA93+'Option 5'!AA105)))</f>
        <v/>
      </c>
      <c r="Y65" s="11" t="str">
        <f>IF(AND('Option 5'!AB93=0,'Option 5'!AB105=0),"",IF('Option 5'!AB93="",'Option 5'!AB105,IF('Option 5'!AB105="",'Option 5'!AB93,'Option 5'!AB93+'Option 5'!AB105)))</f>
        <v/>
      </c>
      <c r="Z65" s="11" t="str">
        <f>IF(AND('Option 5'!AC93=0,'Option 5'!AC105=0),"",IF('Option 5'!AC93="",'Option 5'!AC105,IF('Option 5'!AC105="",'Option 5'!AC93,'Option 5'!AC93+'Option 5'!AC105)))</f>
        <v/>
      </c>
      <c r="AA65" s="11" t="str">
        <f>IF(AND('Option 5'!AD93=0,'Option 5'!AD105=0),"",IF('Option 5'!AD93="",'Option 5'!AD105,IF('Option 5'!AD105="",'Option 5'!AD93,'Option 5'!AD93+'Option 5'!AD105)))</f>
        <v/>
      </c>
      <c r="AB65" s="11" t="str">
        <f>IF(AND('Option 5'!AE93=0,'Option 5'!AE105=0),"",IF('Option 5'!AE93="",'Option 5'!AE105,IF('Option 5'!AE105="",'Option 5'!AE93,'Option 5'!AE93+'Option 5'!AE105)))</f>
        <v/>
      </c>
      <c r="AC65" s="11" t="str">
        <f>IF(AND('Option 5'!AF93=0,'Option 5'!AF105=0),"",IF('Option 5'!AF93="",'Option 5'!AF105,IF('Option 5'!AF105="",'Option 5'!AF93,'Option 5'!AF93+'Option 5'!AF105)))</f>
        <v/>
      </c>
      <c r="AD65" s="11" t="str">
        <f>IF(AND('Option 5'!AG93=0,'Option 5'!AG105=0),"",IF('Option 5'!AG93="",'Option 5'!AG105,IF('Option 5'!AG105="",'Option 5'!AG93,'Option 5'!AG93+'Option 5'!AG105)))</f>
        <v/>
      </c>
      <c r="AE65" s="11" t="str">
        <f>IF(AND('Option 5'!AH93=0,'Option 5'!AH105=0),"",IF('Option 5'!AH93="",'Option 5'!AH105,IF('Option 5'!AH105="",'Option 5'!AH93,'Option 5'!AH93+'Option 5'!AH105)))</f>
        <v/>
      </c>
      <c r="AF65" s="11" t="str">
        <f>IF(AND('Option 5'!AI93=0,'Option 5'!AI105=0),"",IF('Option 5'!AI93="",'Option 5'!AI105,IF('Option 5'!AI105="",'Option 5'!AI93,'Option 5'!AI93+'Option 5'!AI105)))</f>
        <v/>
      </c>
      <c r="AG65" s="11" t="str">
        <f>IF(AND('Option 5'!AJ93=0,'Option 5'!AJ105=0),"",IF('Option 5'!AJ93="",'Option 5'!AJ105,IF('Option 5'!AJ105="",'Option 5'!AJ93,'Option 5'!AJ93+'Option 5'!AJ105)))</f>
        <v/>
      </c>
      <c r="AH65" s="11" t="str">
        <f>IF(AND('Option 5'!AK93=0,'Option 5'!AK105=0),"",IF('Option 5'!AK93="",'Option 5'!AK105,IF('Option 5'!AK105="",'Option 5'!AK93,'Option 5'!AK93+'Option 5'!AK105)))</f>
        <v/>
      </c>
      <c r="AI65" s="11" t="str">
        <f>IF(AND('Option 5'!AL93=0,'Option 5'!AL105=0),"",IF('Option 5'!AL93="",'Option 5'!AL105,IF('Option 5'!AL105="",'Option 5'!AL93,'Option 5'!AL93+'Option 5'!AL105)))</f>
        <v/>
      </c>
      <c r="AJ65" s="11" t="str">
        <f>IF(AND('Option 5'!AM93=0,'Option 5'!AM105=0),"",IF('Option 5'!AM93="",'Option 5'!AM105,IF('Option 5'!AM105="",'Option 5'!AM93,'Option 5'!AM93+'Option 5'!AM105)))</f>
        <v/>
      </c>
      <c r="AK65" s="11" t="str">
        <f>IF(AND('Option 5'!AN93=0,'Option 5'!AN105=0),"",IF('Option 5'!AN93="",'Option 5'!AN105,IF('Option 5'!AN105="",'Option 5'!AN93,'Option 5'!AN93+'Option 5'!AN105)))</f>
        <v/>
      </c>
      <c r="AL65" s="11" t="str">
        <f>IF(AND('Option 5'!AO93=0,'Option 5'!AO105=0),"",IF('Option 5'!AO93="",'Option 5'!AO105,IF('Option 5'!AO105="",'Option 5'!AO93,'Option 5'!AO93+'Option 5'!AO105)))</f>
        <v/>
      </c>
      <c r="AM65" s="11" t="str">
        <f>IF(AND('Option 5'!AP93=0,'Option 5'!AP105=0),"",IF('Option 5'!AP93="",'Option 5'!AP105,IF('Option 5'!AP105="",'Option 5'!AP93,'Option 5'!AP93+'Option 5'!AP105)))</f>
        <v/>
      </c>
      <c r="AN65" s="11" t="str">
        <f>IF(AND('Option 5'!AQ93=0,'Option 5'!AQ105=0),"",IF('Option 5'!AQ93="",'Option 5'!AQ105,IF('Option 5'!AQ105="",'Option 5'!AQ93,'Option 5'!AQ93+'Option 5'!AQ105)))</f>
        <v/>
      </c>
      <c r="AO65" s="11" t="str">
        <f>IF(AND('Option 5'!AR93=0,'Option 5'!AR105=0),"",IF('Option 5'!AR93="",'Option 5'!AR105,IF('Option 5'!AR105="",'Option 5'!AR93,'Option 5'!AR93+'Option 5'!AR105)))</f>
        <v/>
      </c>
      <c r="AP65" s="11" t="str">
        <f>IF(AND('Option 5'!AS93=0,'Option 5'!AS105=0),"",IF('Option 5'!AS93="",'Option 5'!AS105,IF('Option 5'!AS105="",'Option 5'!AS93,'Option 5'!AS93+'Option 5'!AS105)))</f>
        <v/>
      </c>
      <c r="AQ65" s="11" t="str">
        <f>IF(AND('Option 5'!AT93=0,'Option 5'!AT105=0),"",IF('Option 5'!AT93="",'Option 5'!AT105,IF('Option 5'!AT105="",'Option 5'!AT93,'Option 5'!AT93+'Option 5'!AT105)))</f>
        <v/>
      </c>
      <c r="AR65" s="11" t="str">
        <f>IF(AND('Option 5'!AU93=0,'Option 5'!AU105=0),"",IF('Option 5'!AU93="",'Option 5'!AU105,IF('Option 5'!AU105="",'Option 5'!AU93,'Option 5'!AU93+'Option 5'!AU105)))</f>
        <v/>
      </c>
      <c r="AS65" s="11" t="str">
        <f>IF(AND('Option 5'!AV93=0,'Option 5'!AV105=0),"",IF('Option 5'!AV93="",'Option 5'!AV105,IF('Option 5'!AV105="",'Option 5'!AV93,'Option 5'!AV93+'Option 5'!AV105)))</f>
        <v/>
      </c>
      <c r="AT65" s="11" t="str">
        <f>IF(AND('Option 5'!AW93=0,'Option 5'!AW105=0),"",IF('Option 5'!AW93="",'Option 5'!AW105,IF('Option 5'!AW105="",'Option 5'!AW93,'Option 5'!AW93+'Option 5'!AW105)))</f>
        <v/>
      </c>
      <c r="AU65" s="11" t="str">
        <f>IF(AND('Option 5'!AX93=0,'Option 5'!AX105=0),"",IF('Option 5'!AX93="",'Option 5'!AX105,IF('Option 5'!AX105="",'Option 5'!AX93,'Option 5'!AX93+'Option 5'!AX105)))</f>
        <v/>
      </c>
      <c r="AV65" s="11" t="str">
        <f>IF(AND('Option 5'!AY93=0,'Option 5'!AY105=0),"",IF('Option 5'!AY93="",'Option 5'!AY105,IF('Option 5'!AY105="",'Option 5'!AY93,'Option 5'!AY93+'Option 5'!AY105)))</f>
        <v/>
      </c>
      <c r="AW65" s="11" t="str">
        <f>IF(AND('Option 5'!AZ93=0,'Option 5'!AZ105=0),"",IF('Option 5'!AZ93="",'Option 5'!AZ105,IF('Option 5'!AZ105="",'Option 5'!AZ93,'Option 5'!AZ93+'Option 5'!AZ105)))</f>
        <v/>
      </c>
      <c r="AX65" s="11" t="str">
        <f>IF(AND('Option 5'!BA93=0,'Option 5'!BA105=0),"",IF('Option 5'!BA93="",'Option 5'!BA105,IF('Option 5'!BA105="",'Option 5'!BA93,'Option 5'!BA93+'Option 5'!BA105)))</f>
        <v/>
      </c>
      <c r="AY65" s="11" t="str">
        <f>IF(AND('Option 5'!BB93=0,'Option 5'!BB105=0),"",IF('Option 5'!BB93="",'Option 5'!BB105,IF('Option 5'!BB105="",'Option 5'!BB93,'Option 5'!BB93+'Option 5'!BB105)))</f>
        <v/>
      </c>
      <c r="AZ65" s="62" t="str">
        <f t="shared" si="1"/>
        <v/>
      </c>
    </row>
    <row r="66" spans="1:55" s="4" customFormat="1" ht="15.6" hidden="1" x14ac:dyDescent="0.25">
      <c r="A66" s="56" t="s">
        <v>7</v>
      </c>
      <c r="B66" s="11" t="str">
        <f>IF(AND('Option 5'!E94=0,'Option 5'!E106=0),"",IF('Option 5'!E94="",'Option 5'!E106,IF('Option 5'!E106="",'Option 5'!E94,'Option 5'!E94+'Option 5'!E106)))</f>
        <v/>
      </c>
      <c r="C66" s="11" t="str">
        <f>IF(AND('Option 5'!F94=0,'Option 5'!F106=0),"",IF('Option 5'!F94="",'Option 5'!F106,IF('Option 5'!F106="",'Option 5'!F94,'Option 5'!F94+'Option 5'!F106)))</f>
        <v/>
      </c>
      <c r="D66" s="11" t="str">
        <f>IF(AND('Option 5'!G94=0,'Option 5'!G106=0),"",IF('Option 5'!G94="",'Option 5'!G106,IF('Option 5'!G106="",'Option 5'!G94,'Option 5'!G94+'Option 5'!G106)))</f>
        <v/>
      </c>
      <c r="E66" s="11" t="str">
        <f>IF(AND('Option 5'!H94=0,'Option 5'!H106=0),"",IF('Option 5'!H94="",'Option 5'!H106,IF('Option 5'!H106="",'Option 5'!H94,'Option 5'!H94+'Option 5'!H106)))</f>
        <v/>
      </c>
      <c r="F66" s="11" t="str">
        <f>IF(AND('Option 5'!I94=0,'Option 5'!I106=0),"",IF('Option 5'!I94="",'Option 5'!I106,IF('Option 5'!I106="",'Option 5'!I94,'Option 5'!I94+'Option 5'!I106)))</f>
        <v/>
      </c>
      <c r="G66" s="11" t="str">
        <f>IF(AND('Option 5'!J94=0,'Option 5'!J106=0),"",IF('Option 5'!J94="",'Option 5'!J106,IF('Option 5'!J106="",'Option 5'!J94,'Option 5'!J94+'Option 5'!J106)))</f>
        <v/>
      </c>
      <c r="H66" s="11" t="str">
        <f>IF(AND('Option 5'!K94=0,'Option 5'!K106=0),"",IF('Option 5'!K94="",'Option 5'!K106,IF('Option 5'!K106="",'Option 5'!K94,'Option 5'!K94+'Option 5'!K106)))</f>
        <v/>
      </c>
      <c r="I66" s="11" t="str">
        <f>IF(AND('Option 5'!L94=0,'Option 5'!L106=0),"",IF('Option 5'!L94="",'Option 5'!L106,IF('Option 5'!L106="",'Option 5'!L94,'Option 5'!L94+'Option 5'!L106)))</f>
        <v/>
      </c>
      <c r="J66" s="11" t="str">
        <f>IF(AND('Option 5'!M94=0,'Option 5'!M106=0),"",IF('Option 5'!M94="",'Option 5'!M106,IF('Option 5'!M106="",'Option 5'!M94,'Option 5'!M94+'Option 5'!M106)))</f>
        <v/>
      </c>
      <c r="K66" s="11" t="str">
        <f>IF(AND('Option 5'!N94=0,'Option 5'!N106=0),"",IF('Option 5'!N94="",'Option 5'!N106,IF('Option 5'!N106="",'Option 5'!N94,'Option 5'!N94+'Option 5'!N106)))</f>
        <v/>
      </c>
      <c r="L66" s="11" t="str">
        <f>IF(AND('Option 5'!O94=0,'Option 5'!O106=0),"",IF('Option 5'!O94="",'Option 5'!O106,IF('Option 5'!O106="",'Option 5'!O94,'Option 5'!O94+'Option 5'!O106)))</f>
        <v/>
      </c>
      <c r="M66" s="11" t="str">
        <f>IF(AND('Option 5'!P94=0,'Option 5'!P106=0),"",IF('Option 5'!P94="",'Option 5'!P106,IF('Option 5'!P106="",'Option 5'!P94,'Option 5'!P94+'Option 5'!P106)))</f>
        <v/>
      </c>
      <c r="N66" s="11" t="str">
        <f>IF(AND('Option 5'!Q94=0,'Option 5'!Q106=0),"",IF('Option 5'!Q94="",'Option 5'!Q106,IF('Option 5'!Q106="",'Option 5'!Q94,'Option 5'!Q94+'Option 5'!Q106)))</f>
        <v/>
      </c>
      <c r="O66" s="11" t="str">
        <f>IF(AND('Option 5'!R94=0,'Option 5'!R106=0),"",IF('Option 5'!R94="",'Option 5'!R106,IF('Option 5'!R106="",'Option 5'!R94,'Option 5'!R94+'Option 5'!R106)))</f>
        <v/>
      </c>
      <c r="P66" s="11" t="str">
        <f>IF(AND('Option 5'!S94=0,'Option 5'!S106=0),"",IF('Option 5'!S94="",'Option 5'!S106,IF('Option 5'!S106="",'Option 5'!S94,'Option 5'!S94+'Option 5'!S106)))</f>
        <v/>
      </c>
      <c r="Q66" s="11" t="str">
        <f>IF(AND('Option 5'!T94=0,'Option 5'!T106=0),"",IF('Option 5'!T94="",'Option 5'!T106,IF('Option 5'!T106="",'Option 5'!T94,'Option 5'!T94+'Option 5'!T106)))</f>
        <v/>
      </c>
      <c r="R66" s="11" t="str">
        <f>IF(AND('Option 5'!U94=0,'Option 5'!U106=0),"",IF('Option 5'!U94="",'Option 5'!U106,IF('Option 5'!U106="",'Option 5'!U94,'Option 5'!U94+'Option 5'!U106)))</f>
        <v/>
      </c>
      <c r="S66" s="11" t="str">
        <f>IF(AND('Option 5'!V94=0,'Option 5'!V106=0),"",IF('Option 5'!V94="",'Option 5'!V106,IF('Option 5'!V106="",'Option 5'!V94,'Option 5'!V94+'Option 5'!V106)))</f>
        <v/>
      </c>
      <c r="T66" s="11" t="str">
        <f>IF(AND('Option 5'!W94=0,'Option 5'!W106=0),"",IF('Option 5'!W94="",'Option 5'!W106,IF('Option 5'!W106="",'Option 5'!W94,'Option 5'!W94+'Option 5'!W106)))</f>
        <v/>
      </c>
      <c r="U66" s="11" t="str">
        <f>IF(AND('Option 5'!X94=0,'Option 5'!X106=0),"",IF('Option 5'!X94="",'Option 5'!X106,IF('Option 5'!X106="",'Option 5'!X94,'Option 5'!X94+'Option 5'!X106)))</f>
        <v/>
      </c>
      <c r="V66" s="11" t="str">
        <f>IF(AND('Option 5'!Y94=0,'Option 5'!Y106=0),"",IF('Option 5'!Y94="",'Option 5'!Y106,IF('Option 5'!Y106="",'Option 5'!Y94,'Option 5'!Y94+'Option 5'!Y106)))</f>
        <v/>
      </c>
      <c r="W66" s="11" t="str">
        <f>IF(AND('Option 5'!Z94=0,'Option 5'!Z106=0),"",IF('Option 5'!Z94="",'Option 5'!Z106,IF('Option 5'!Z106="",'Option 5'!Z94,'Option 5'!Z94+'Option 5'!Z106)))</f>
        <v/>
      </c>
      <c r="X66" s="11" t="str">
        <f>IF(AND('Option 5'!AA94=0,'Option 5'!AA106=0),"",IF('Option 5'!AA94="",'Option 5'!AA106,IF('Option 5'!AA106="",'Option 5'!AA94,'Option 5'!AA94+'Option 5'!AA106)))</f>
        <v/>
      </c>
      <c r="Y66" s="11" t="str">
        <f>IF(AND('Option 5'!AB94=0,'Option 5'!AB106=0),"",IF('Option 5'!AB94="",'Option 5'!AB106,IF('Option 5'!AB106="",'Option 5'!AB94,'Option 5'!AB94+'Option 5'!AB106)))</f>
        <v/>
      </c>
      <c r="Z66" s="11" t="str">
        <f>IF(AND('Option 5'!AC94=0,'Option 5'!AC106=0),"",IF('Option 5'!AC94="",'Option 5'!AC106,IF('Option 5'!AC106="",'Option 5'!AC94,'Option 5'!AC94+'Option 5'!AC106)))</f>
        <v/>
      </c>
      <c r="AA66" s="11" t="str">
        <f>IF(AND('Option 5'!AD94=0,'Option 5'!AD106=0),"",IF('Option 5'!AD94="",'Option 5'!AD106,IF('Option 5'!AD106="",'Option 5'!AD94,'Option 5'!AD94+'Option 5'!AD106)))</f>
        <v/>
      </c>
      <c r="AB66" s="11" t="str">
        <f>IF(AND('Option 5'!AE94=0,'Option 5'!AE106=0),"",IF('Option 5'!AE94="",'Option 5'!AE106,IF('Option 5'!AE106="",'Option 5'!AE94,'Option 5'!AE94+'Option 5'!AE106)))</f>
        <v/>
      </c>
      <c r="AC66" s="11" t="str">
        <f>IF(AND('Option 5'!AF94=0,'Option 5'!AF106=0),"",IF('Option 5'!AF94="",'Option 5'!AF106,IF('Option 5'!AF106="",'Option 5'!AF94,'Option 5'!AF94+'Option 5'!AF106)))</f>
        <v/>
      </c>
      <c r="AD66" s="11" t="str">
        <f>IF(AND('Option 5'!AG94=0,'Option 5'!AG106=0),"",IF('Option 5'!AG94="",'Option 5'!AG106,IF('Option 5'!AG106="",'Option 5'!AG94,'Option 5'!AG94+'Option 5'!AG106)))</f>
        <v/>
      </c>
      <c r="AE66" s="11" t="str">
        <f>IF(AND('Option 5'!AH94=0,'Option 5'!AH106=0),"",IF('Option 5'!AH94="",'Option 5'!AH106,IF('Option 5'!AH106="",'Option 5'!AH94,'Option 5'!AH94+'Option 5'!AH106)))</f>
        <v/>
      </c>
      <c r="AF66" s="11" t="str">
        <f>IF(AND('Option 5'!AI94=0,'Option 5'!AI106=0),"",IF('Option 5'!AI94="",'Option 5'!AI106,IF('Option 5'!AI106="",'Option 5'!AI94,'Option 5'!AI94+'Option 5'!AI106)))</f>
        <v/>
      </c>
      <c r="AG66" s="11" t="str">
        <f>IF(AND('Option 5'!AJ94=0,'Option 5'!AJ106=0),"",IF('Option 5'!AJ94="",'Option 5'!AJ106,IF('Option 5'!AJ106="",'Option 5'!AJ94,'Option 5'!AJ94+'Option 5'!AJ106)))</f>
        <v/>
      </c>
      <c r="AH66" s="11" t="str">
        <f>IF(AND('Option 5'!AK94=0,'Option 5'!AK106=0),"",IF('Option 5'!AK94="",'Option 5'!AK106,IF('Option 5'!AK106="",'Option 5'!AK94,'Option 5'!AK94+'Option 5'!AK106)))</f>
        <v/>
      </c>
      <c r="AI66" s="11" t="str">
        <f>IF(AND('Option 5'!AL94=0,'Option 5'!AL106=0),"",IF('Option 5'!AL94="",'Option 5'!AL106,IF('Option 5'!AL106="",'Option 5'!AL94,'Option 5'!AL94+'Option 5'!AL106)))</f>
        <v/>
      </c>
      <c r="AJ66" s="11" t="str">
        <f>IF(AND('Option 5'!AM94=0,'Option 5'!AM106=0),"",IF('Option 5'!AM94="",'Option 5'!AM106,IF('Option 5'!AM106="",'Option 5'!AM94,'Option 5'!AM94+'Option 5'!AM106)))</f>
        <v/>
      </c>
      <c r="AK66" s="11" t="str">
        <f>IF(AND('Option 5'!AN94=0,'Option 5'!AN106=0),"",IF('Option 5'!AN94="",'Option 5'!AN106,IF('Option 5'!AN106="",'Option 5'!AN94,'Option 5'!AN94+'Option 5'!AN106)))</f>
        <v/>
      </c>
      <c r="AL66" s="11" t="str">
        <f>IF(AND('Option 5'!AO94=0,'Option 5'!AO106=0),"",IF('Option 5'!AO94="",'Option 5'!AO106,IF('Option 5'!AO106="",'Option 5'!AO94,'Option 5'!AO94+'Option 5'!AO106)))</f>
        <v/>
      </c>
      <c r="AM66" s="11" t="str">
        <f>IF(AND('Option 5'!AP94=0,'Option 5'!AP106=0),"",IF('Option 5'!AP94="",'Option 5'!AP106,IF('Option 5'!AP106="",'Option 5'!AP94,'Option 5'!AP94+'Option 5'!AP106)))</f>
        <v/>
      </c>
      <c r="AN66" s="11" t="str">
        <f>IF(AND('Option 5'!AQ94=0,'Option 5'!AQ106=0),"",IF('Option 5'!AQ94="",'Option 5'!AQ106,IF('Option 5'!AQ106="",'Option 5'!AQ94,'Option 5'!AQ94+'Option 5'!AQ106)))</f>
        <v/>
      </c>
      <c r="AO66" s="11" t="str">
        <f>IF(AND('Option 5'!AR94=0,'Option 5'!AR106=0),"",IF('Option 5'!AR94="",'Option 5'!AR106,IF('Option 5'!AR106="",'Option 5'!AR94,'Option 5'!AR94+'Option 5'!AR106)))</f>
        <v/>
      </c>
      <c r="AP66" s="11" t="str">
        <f>IF(AND('Option 5'!AS94=0,'Option 5'!AS106=0),"",IF('Option 5'!AS94="",'Option 5'!AS106,IF('Option 5'!AS106="",'Option 5'!AS94,'Option 5'!AS94+'Option 5'!AS106)))</f>
        <v/>
      </c>
      <c r="AQ66" s="11" t="str">
        <f>IF(AND('Option 5'!AT94=0,'Option 5'!AT106=0),"",IF('Option 5'!AT94="",'Option 5'!AT106,IF('Option 5'!AT106="",'Option 5'!AT94,'Option 5'!AT94+'Option 5'!AT106)))</f>
        <v/>
      </c>
      <c r="AR66" s="11" t="str">
        <f>IF(AND('Option 5'!AU94=0,'Option 5'!AU106=0),"",IF('Option 5'!AU94="",'Option 5'!AU106,IF('Option 5'!AU106="",'Option 5'!AU94,'Option 5'!AU94+'Option 5'!AU106)))</f>
        <v/>
      </c>
      <c r="AS66" s="11" t="str">
        <f>IF(AND('Option 5'!AV94=0,'Option 5'!AV106=0),"",IF('Option 5'!AV94="",'Option 5'!AV106,IF('Option 5'!AV106="",'Option 5'!AV94,'Option 5'!AV94+'Option 5'!AV106)))</f>
        <v/>
      </c>
      <c r="AT66" s="11" t="str">
        <f>IF(AND('Option 5'!AW94=0,'Option 5'!AW106=0),"",IF('Option 5'!AW94="",'Option 5'!AW106,IF('Option 5'!AW106="",'Option 5'!AW94,'Option 5'!AW94+'Option 5'!AW106)))</f>
        <v/>
      </c>
      <c r="AU66" s="11" t="str">
        <f>IF(AND('Option 5'!AX94=0,'Option 5'!AX106=0),"",IF('Option 5'!AX94="",'Option 5'!AX106,IF('Option 5'!AX106="",'Option 5'!AX94,'Option 5'!AX94+'Option 5'!AX106)))</f>
        <v/>
      </c>
      <c r="AV66" s="11" t="str">
        <f>IF(AND('Option 5'!AY94=0,'Option 5'!AY106=0),"",IF('Option 5'!AY94="",'Option 5'!AY106,IF('Option 5'!AY106="",'Option 5'!AY94,'Option 5'!AY94+'Option 5'!AY106)))</f>
        <v/>
      </c>
      <c r="AW66" s="11" t="str">
        <f>IF(AND('Option 5'!AZ94=0,'Option 5'!AZ106=0),"",IF('Option 5'!AZ94="",'Option 5'!AZ106,IF('Option 5'!AZ106="",'Option 5'!AZ94,'Option 5'!AZ94+'Option 5'!AZ106)))</f>
        <v/>
      </c>
      <c r="AX66" s="11" t="str">
        <f>IF(AND('Option 5'!BA94=0,'Option 5'!BA106=0),"",IF('Option 5'!BA94="",'Option 5'!BA106,IF('Option 5'!BA106="",'Option 5'!BA94,'Option 5'!BA94+'Option 5'!BA106)))</f>
        <v/>
      </c>
      <c r="AY66" s="11" t="str">
        <f>IF(AND('Option 5'!BB94=0,'Option 5'!BB106=0),"",IF('Option 5'!BB94="",'Option 5'!BB106,IF('Option 5'!BB106="",'Option 5'!BB94,'Option 5'!BB94+'Option 5'!BB106)))</f>
        <v/>
      </c>
      <c r="AZ66" s="62" t="str">
        <f t="shared" si="1"/>
        <v/>
      </c>
    </row>
    <row r="67" spans="1:55" s="4" customFormat="1" ht="15.6" hidden="1" x14ac:dyDescent="0.25">
      <c r="A67" s="56" t="s">
        <v>166</v>
      </c>
      <c r="B67" s="11" t="str">
        <f>IF(AND('Option 5'!E95=0,'Option 5'!E107=0),"",IF('Option 5'!E95="",'Option 5'!E107,IF('Option 5'!E107="",'Option 5'!E95,'Option 5'!E95+'Option 5'!E107)))</f>
        <v/>
      </c>
      <c r="C67" s="11" t="str">
        <f>IF(AND('Option 5'!F95=0,'Option 5'!F107=0),"",IF('Option 5'!F95="",'Option 5'!F107,IF('Option 5'!F107="",'Option 5'!F95,'Option 5'!F95+'Option 5'!F107)))</f>
        <v/>
      </c>
      <c r="D67" s="11" t="str">
        <f>IF(AND('Option 5'!G95=0,'Option 5'!G107=0),"",IF('Option 5'!G95="",'Option 5'!G107,IF('Option 5'!G107="",'Option 5'!G95,'Option 5'!G95+'Option 5'!G107)))</f>
        <v/>
      </c>
      <c r="E67" s="11" t="str">
        <f>IF(AND('Option 5'!H95=0,'Option 5'!H107=0),"",IF('Option 5'!H95="",'Option 5'!H107,IF('Option 5'!H107="",'Option 5'!H95,'Option 5'!H95+'Option 5'!H107)))</f>
        <v/>
      </c>
      <c r="F67" s="11" t="str">
        <f>IF(AND('Option 5'!I95=0,'Option 5'!I107=0),"",IF('Option 5'!I95="",'Option 5'!I107,IF('Option 5'!I107="",'Option 5'!I95,'Option 5'!I95+'Option 5'!I107)))</f>
        <v/>
      </c>
      <c r="G67" s="11" t="str">
        <f>IF(AND('Option 5'!J95=0,'Option 5'!J107=0),"",IF('Option 5'!J95="",'Option 5'!J107,IF('Option 5'!J107="",'Option 5'!J95,'Option 5'!J95+'Option 5'!J107)))</f>
        <v/>
      </c>
      <c r="H67" s="11" t="str">
        <f>IF(AND('Option 5'!K95=0,'Option 5'!K107=0),"",IF('Option 5'!K95="",'Option 5'!K107,IF('Option 5'!K107="",'Option 5'!K95,'Option 5'!K95+'Option 5'!K107)))</f>
        <v/>
      </c>
      <c r="I67" s="11" t="str">
        <f>IF(AND('Option 5'!L95=0,'Option 5'!L107=0),"",IF('Option 5'!L95="",'Option 5'!L107,IF('Option 5'!L107="",'Option 5'!L95,'Option 5'!L95+'Option 5'!L107)))</f>
        <v/>
      </c>
      <c r="J67" s="11" t="str">
        <f>IF(AND('Option 5'!M95=0,'Option 5'!M107=0),"",IF('Option 5'!M95="",'Option 5'!M107,IF('Option 5'!M107="",'Option 5'!M95,'Option 5'!M95+'Option 5'!M107)))</f>
        <v/>
      </c>
      <c r="K67" s="11" t="str">
        <f>IF(AND('Option 5'!N95=0,'Option 5'!N107=0),"",IF('Option 5'!N95="",'Option 5'!N107,IF('Option 5'!N107="",'Option 5'!N95,'Option 5'!N95+'Option 5'!N107)))</f>
        <v/>
      </c>
      <c r="L67" s="11" t="str">
        <f>IF(AND('Option 5'!O95=0,'Option 5'!O107=0),"",IF('Option 5'!O95="",'Option 5'!O107,IF('Option 5'!O107="",'Option 5'!O95,'Option 5'!O95+'Option 5'!O107)))</f>
        <v/>
      </c>
      <c r="M67" s="11" t="str">
        <f>IF(AND('Option 5'!P95=0,'Option 5'!P107=0),"",IF('Option 5'!P95="",'Option 5'!P107,IF('Option 5'!P107="",'Option 5'!P95,'Option 5'!P95+'Option 5'!P107)))</f>
        <v/>
      </c>
      <c r="N67" s="11" t="str">
        <f>IF(AND('Option 5'!Q95=0,'Option 5'!Q107=0),"",IF('Option 5'!Q95="",'Option 5'!Q107,IF('Option 5'!Q107="",'Option 5'!Q95,'Option 5'!Q95+'Option 5'!Q107)))</f>
        <v/>
      </c>
      <c r="O67" s="11" t="str">
        <f>IF(AND('Option 5'!R95=0,'Option 5'!R107=0),"",IF('Option 5'!R95="",'Option 5'!R107,IF('Option 5'!R107="",'Option 5'!R95,'Option 5'!R95+'Option 5'!R107)))</f>
        <v/>
      </c>
      <c r="P67" s="11" t="str">
        <f>IF(AND('Option 5'!S95=0,'Option 5'!S107=0),"",IF('Option 5'!S95="",'Option 5'!S107,IF('Option 5'!S107="",'Option 5'!S95,'Option 5'!S95+'Option 5'!S107)))</f>
        <v/>
      </c>
      <c r="Q67" s="11" t="str">
        <f>IF(AND('Option 5'!T95=0,'Option 5'!T107=0),"",IF('Option 5'!T95="",'Option 5'!T107,IF('Option 5'!T107="",'Option 5'!T95,'Option 5'!T95+'Option 5'!T107)))</f>
        <v/>
      </c>
      <c r="R67" s="11" t="str">
        <f>IF(AND('Option 5'!U95=0,'Option 5'!U107=0),"",IF('Option 5'!U95="",'Option 5'!U107,IF('Option 5'!U107="",'Option 5'!U95,'Option 5'!U95+'Option 5'!U107)))</f>
        <v/>
      </c>
      <c r="S67" s="11" t="str">
        <f>IF(AND('Option 5'!V95=0,'Option 5'!V107=0),"",IF('Option 5'!V95="",'Option 5'!V107,IF('Option 5'!V107="",'Option 5'!V95,'Option 5'!V95+'Option 5'!V107)))</f>
        <v/>
      </c>
      <c r="T67" s="11" t="str">
        <f>IF(AND('Option 5'!W95=0,'Option 5'!W107=0),"",IF('Option 5'!W95="",'Option 5'!W107,IF('Option 5'!W107="",'Option 5'!W95,'Option 5'!W95+'Option 5'!W107)))</f>
        <v/>
      </c>
      <c r="U67" s="11" t="str">
        <f>IF(AND('Option 5'!X95=0,'Option 5'!X107=0),"",IF('Option 5'!X95="",'Option 5'!X107,IF('Option 5'!X107="",'Option 5'!X95,'Option 5'!X95+'Option 5'!X107)))</f>
        <v/>
      </c>
      <c r="V67" s="11" t="str">
        <f>IF(AND('Option 5'!Y95=0,'Option 5'!Y107=0),"",IF('Option 5'!Y95="",'Option 5'!Y107,IF('Option 5'!Y107="",'Option 5'!Y95,'Option 5'!Y95+'Option 5'!Y107)))</f>
        <v/>
      </c>
      <c r="W67" s="11" t="str">
        <f>IF(AND('Option 5'!Z95=0,'Option 5'!Z107=0),"",IF('Option 5'!Z95="",'Option 5'!Z107,IF('Option 5'!Z107="",'Option 5'!Z95,'Option 5'!Z95+'Option 5'!Z107)))</f>
        <v/>
      </c>
      <c r="X67" s="11" t="str">
        <f>IF(AND('Option 5'!AA95=0,'Option 5'!AA107=0),"",IF('Option 5'!AA95="",'Option 5'!AA107,IF('Option 5'!AA107="",'Option 5'!AA95,'Option 5'!AA95+'Option 5'!AA107)))</f>
        <v/>
      </c>
      <c r="Y67" s="11" t="str">
        <f>IF(AND('Option 5'!AB95=0,'Option 5'!AB107=0),"",IF('Option 5'!AB95="",'Option 5'!AB107,IF('Option 5'!AB107="",'Option 5'!AB95,'Option 5'!AB95+'Option 5'!AB107)))</f>
        <v/>
      </c>
      <c r="Z67" s="11" t="str">
        <f>IF(AND('Option 5'!AC95=0,'Option 5'!AC107=0),"",IF('Option 5'!AC95="",'Option 5'!AC107,IF('Option 5'!AC107="",'Option 5'!AC95,'Option 5'!AC95+'Option 5'!AC107)))</f>
        <v/>
      </c>
      <c r="AA67" s="11" t="str">
        <f>IF(AND('Option 5'!AD95=0,'Option 5'!AD107=0),"",IF('Option 5'!AD95="",'Option 5'!AD107,IF('Option 5'!AD107="",'Option 5'!AD95,'Option 5'!AD95+'Option 5'!AD107)))</f>
        <v/>
      </c>
      <c r="AB67" s="11" t="str">
        <f>IF(AND('Option 5'!AE95=0,'Option 5'!AE107=0),"",IF('Option 5'!AE95="",'Option 5'!AE107,IF('Option 5'!AE107="",'Option 5'!AE95,'Option 5'!AE95+'Option 5'!AE107)))</f>
        <v/>
      </c>
      <c r="AC67" s="11" t="str">
        <f>IF(AND('Option 5'!AF95=0,'Option 5'!AF107=0),"",IF('Option 5'!AF95="",'Option 5'!AF107,IF('Option 5'!AF107="",'Option 5'!AF95,'Option 5'!AF95+'Option 5'!AF107)))</f>
        <v/>
      </c>
      <c r="AD67" s="11" t="str">
        <f>IF(AND('Option 5'!AG95=0,'Option 5'!AG107=0),"",IF('Option 5'!AG95="",'Option 5'!AG107,IF('Option 5'!AG107="",'Option 5'!AG95,'Option 5'!AG95+'Option 5'!AG107)))</f>
        <v/>
      </c>
      <c r="AE67" s="11" t="str">
        <f>IF(AND('Option 5'!AH95=0,'Option 5'!AH107=0),"",IF('Option 5'!AH95="",'Option 5'!AH107,IF('Option 5'!AH107="",'Option 5'!AH95,'Option 5'!AH95+'Option 5'!AH107)))</f>
        <v/>
      </c>
      <c r="AF67" s="11" t="str">
        <f>IF(AND('Option 5'!AI95=0,'Option 5'!AI107=0),"",IF('Option 5'!AI95="",'Option 5'!AI107,IF('Option 5'!AI107="",'Option 5'!AI95,'Option 5'!AI95+'Option 5'!AI107)))</f>
        <v/>
      </c>
      <c r="AG67" s="11" t="str">
        <f>IF(AND('Option 5'!AJ95=0,'Option 5'!AJ107=0),"",IF('Option 5'!AJ95="",'Option 5'!AJ107,IF('Option 5'!AJ107="",'Option 5'!AJ95,'Option 5'!AJ95+'Option 5'!AJ107)))</f>
        <v/>
      </c>
      <c r="AH67" s="11" t="str">
        <f>IF(AND('Option 5'!AK95=0,'Option 5'!AK107=0),"",IF('Option 5'!AK95="",'Option 5'!AK107,IF('Option 5'!AK107="",'Option 5'!AK95,'Option 5'!AK95+'Option 5'!AK107)))</f>
        <v/>
      </c>
      <c r="AI67" s="11" t="str">
        <f>IF(AND('Option 5'!AL95=0,'Option 5'!AL107=0),"",IF('Option 5'!AL95="",'Option 5'!AL107,IF('Option 5'!AL107="",'Option 5'!AL95,'Option 5'!AL95+'Option 5'!AL107)))</f>
        <v/>
      </c>
      <c r="AJ67" s="11" t="str">
        <f>IF(AND('Option 5'!AM95=0,'Option 5'!AM107=0),"",IF('Option 5'!AM95="",'Option 5'!AM107,IF('Option 5'!AM107="",'Option 5'!AM95,'Option 5'!AM95+'Option 5'!AM107)))</f>
        <v/>
      </c>
      <c r="AK67" s="11" t="str">
        <f>IF(AND('Option 5'!AN95=0,'Option 5'!AN107=0),"",IF('Option 5'!AN95="",'Option 5'!AN107,IF('Option 5'!AN107="",'Option 5'!AN95,'Option 5'!AN95+'Option 5'!AN107)))</f>
        <v/>
      </c>
      <c r="AL67" s="11" t="str">
        <f>IF(AND('Option 5'!AO95=0,'Option 5'!AO107=0),"",IF('Option 5'!AO95="",'Option 5'!AO107,IF('Option 5'!AO107="",'Option 5'!AO95,'Option 5'!AO95+'Option 5'!AO107)))</f>
        <v/>
      </c>
      <c r="AM67" s="11" t="str">
        <f>IF(AND('Option 5'!AP95=0,'Option 5'!AP107=0),"",IF('Option 5'!AP95="",'Option 5'!AP107,IF('Option 5'!AP107="",'Option 5'!AP95,'Option 5'!AP95+'Option 5'!AP107)))</f>
        <v/>
      </c>
      <c r="AN67" s="11" t="str">
        <f>IF(AND('Option 5'!AQ95=0,'Option 5'!AQ107=0),"",IF('Option 5'!AQ95="",'Option 5'!AQ107,IF('Option 5'!AQ107="",'Option 5'!AQ95,'Option 5'!AQ95+'Option 5'!AQ107)))</f>
        <v/>
      </c>
      <c r="AO67" s="11" t="str">
        <f>IF(AND('Option 5'!AR95=0,'Option 5'!AR107=0),"",IF('Option 5'!AR95="",'Option 5'!AR107,IF('Option 5'!AR107="",'Option 5'!AR95,'Option 5'!AR95+'Option 5'!AR107)))</f>
        <v/>
      </c>
      <c r="AP67" s="11" t="str">
        <f>IF(AND('Option 5'!AS95=0,'Option 5'!AS107=0),"",IF('Option 5'!AS95="",'Option 5'!AS107,IF('Option 5'!AS107="",'Option 5'!AS95,'Option 5'!AS95+'Option 5'!AS107)))</f>
        <v/>
      </c>
      <c r="AQ67" s="11" t="str">
        <f>IF(AND('Option 5'!AT95=0,'Option 5'!AT107=0),"",IF('Option 5'!AT95="",'Option 5'!AT107,IF('Option 5'!AT107="",'Option 5'!AT95,'Option 5'!AT95+'Option 5'!AT107)))</f>
        <v/>
      </c>
      <c r="AR67" s="11" t="str">
        <f>IF(AND('Option 5'!AU95=0,'Option 5'!AU107=0),"",IF('Option 5'!AU95="",'Option 5'!AU107,IF('Option 5'!AU107="",'Option 5'!AU95,'Option 5'!AU95+'Option 5'!AU107)))</f>
        <v/>
      </c>
      <c r="AS67" s="11" t="str">
        <f>IF(AND('Option 5'!AV95=0,'Option 5'!AV107=0),"",IF('Option 5'!AV95="",'Option 5'!AV107,IF('Option 5'!AV107="",'Option 5'!AV95,'Option 5'!AV95+'Option 5'!AV107)))</f>
        <v/>
      </c>
      <c r="AT67" s="11" t="str">
        <f>IF(AND('Option 5'!AW95=0,'Option 5'!AW107=0),"",IF('Option 5'!AW95="",'Option 5'!AW107,IF('Option 5'!AW107="",'Option 5'!AW95,'Option 5'!AW95+'Option 5'!AW107)))</f>
        <v/>
      </c>
      <c r="AU67" s="11" t="str">
        <f>IF(AND('Option 5'!AX95=0,'Option 5'!AX107=0),"",IF('Option 5'!AX95="",'Option 5'!AX107,IF('Option 5'!AX107="",'Option 5'!AX95,'Option 5'!AX95+'Option 5'!AX107)))</f>
        <v/>
      </c>
      <c r="AV67" s="11" t="str">
        <f>IF(AND('Option 5'!AY95=0,'Option 5'!AY107=0),"",IF('Option 5'!AY95="",'Option 5'!AY107,IF('Option 5'!AY107="",'Option 5'!AY95,'Option 5'!AY95+'Option 5'!AY107)))</f>
        <v/>
      </c>
      <c r="AW67" s="11" t="str">
        <f>IF(AND('Option 5'!AZ95=0,'Option 5'!AZ107=0),"",IF('Option 5'!AZ95="",'Option 5'!AZ107,IF('Option 5'!AZ107="",'Option 5'!AZ95,'Option 5'!AZ95+'Option 5'!AZ107)))</f>
        <v/>
      </c>
      <c r="AX67" s="11" t="str">
        <f>IF(AND('Option 5'!BA95=0,'Option 5'!BA107=0),"",IF('Option 5'!BA95="",'Option 5'!BA107,IF('Option 5'!BA107="",'Option 5'!BA95,'Option 5'!BA95+'Option 5'!BA107)))</f>
        <v/>
      </c>
      <c r="AY67" s="11" t="str">
        <f>IF(AND('Option 5'!BB95=0,'Option 5'!BB107=0),"",IF('Option 5'!BB95="",'Option 5'!BB107,IF('Option 5'!BB107="",'Option 5'!BB95,'Option 5'!BB95+'Option 5'!BB107)))</f>
        <v/>
      </c>
      <c r="AZ67" s="62" t="str">
        <f t="shared" si="1"/>
        <v/>
      </c>
    </row>
    <row r="68" spans="1:55" s="4" customFormat="1" ht="15.6" hidden="1" x14ac:dyDescent="0.3">
      <c r="A68" s="73" t="s">
        <v>204</v>
      </c>
      <c r="B68" s="13" t="str">
        <f>IF(SUM(B64:B67)=0,"",SUM(B64:B67))</f>
        <v/>
      </c>
      <c r="C68" s="13" t="str">
        <f t="shared" ref="C68:U68" si="26">IF(SUM(C64:C67)=0,"",SUM(C64:C67))</f>
        <v/>
      </c>
      <c r="D68" s="13" t="str">
        <f t="shared" si="26"/>
        <v/>
      </c>
      <c r="E68" s="13" t="str">
        <f t="shared" si="26"/>
        <v/>
      </c>
      <c r="F68" s="13" t="str">
        <f t="shared" si="26"/>
        <v/>
      </c>
      <c r="G68" s="13" t="str">
        <f t="shared" si="26"/>
        <v/>
      </c>
      <c r="H68" s="13" t="str">
        <f t="shared" si="26"/>
        <v/>
      </c>
      <c r="I68" s="13" t="str">
        <f t="shared" si="26"/>
        <v/>
      </c>
      <c r="J68" s="13" t="str">
        <f t="shared" si="26"/>
        <v/>
      </c>
      <c r="K68" s="13" t="str">
        <f t="shared" si="26"/>
        <v/>
      </c>
      <c r="L68" s="13" t="str">
        <f t="shared" si="26"/>
        <v/>
      </c>
      <c r="M68" s="13" t="str">
        <f t="shared" si="26"/>
        <v/>
      </c>
      <c r="N68" s="13" t="str">
        <f t="shared" si="26"/>
        <v/>
      </c>
      <c r="O68" s="13" t="str">
        <f t="shared" si="26"/>
        <v/>
      </c>
      <c r="P68" s="13" t="str">
        <f t="shared" si="26"/>
        <v/>
      </c>
      <c r="Q68" s="13" t="str">
        <f t="shared" si="26"/>
        <v/>
      </c>
      <c r="R68" s="13" t="str">
        <f t="shared" si="26"/>
        <v/>
      </c>
      <c r="S68" s="13" t="str">
        <f t="shared" si="26"/>
        <v/>
      </c>
      <c r="T68" s="13" t="str">
        <f t="shared" si="26"/>
        <v/>
      </c>
      <c r="U68" s="13" t="str">
        <f t="shared" si="26"/>
        <v/>
      </c>
      <c r="V68" s="13" t="str">
        <f t="shared" ref="V68:AY68" si="27">IF(SUM(V64:V67)=0,"",SUM(V64:V67))</f>
        <v/>
      </c>
      <c r="W68" s="13" t="str">
        <f t="shared" si="27"/>
        <v/>
      </c>
      <c r="X68" s="13" t="str">
        <f t="shared" si="27"/>
        <v/>
      </c>
      <c r="Y68" s="13" t="str">
        <f t="shared" si="27"/>
        <v/>
      </c>
      <c r="Z68" s="13" t="str">
        <f t="shared" si="27"/>
        <v/>
      </c>
      <c r="AA68" s="13" t="str">
        <f t="shared" si="27"/>
        <v/>
      </c>
      <c r="AB68" s="13" t="str">
        <f t="shared" si="27"/>
        <v/>
      </c>
      <c r="AC68" s="13" t="str">
        <f t="shared" si="27"/>
        <v/>
      </c>
      <c r="AD68" s="13" t="str">
        <f t="shared" si="27"/>
        <v/>
      </c>
      <c r="AE68" s="13" t="str">
        <f t="shared" si="27"/>
        <v/>
      </c>
      <c r="AF68" s="13" t="str">
        <f t="shared" si="27"/>
        <v/>
      </c>
      <c r="AG68" s="13" t="str">
        <f t="shared" si="27"/>
        <v/>
      </c>
      <c r="AH68" s="13" t="str">
        <f t="shared" si="27"/>
        <v/>
      </c>
      <c r="AI68" s="13" t="str">
        <f t="shared" si="27"/>
        <v/>
      </c>
      <c r="AJ68" s="13" t="str">
        <f t="shared" si="27"/>
        <v/>
      </c>
      <c r="AK68" s="13" t="str">
        <f t="shared" si="27"/>
        <v/>
      </c>
      <c r="AL68" s="13" t="str">
        <f t="shared" si="27"/>
        <v/>
      </c>
      <c r="AM68" s="13" t="str">
        <f t="shared" si="27"/>
        <v/>
      </c>
      <c r="AN68" s="13" t="str">
        <f t="shared" si="27"/>
        <v/>
      </c>
      <c r="AO68" s="13" t="str">
        <f t="shared" si="27"/>
        <v/>
      </c>
      <c r="AP68" s="13" t="str">
        <f t="shared" si="27"/>
        <v/>
      </c>
      <c r="AQ68" s="13" t="str">
        <f t="shared" si="27"/>
        <v/>
      </c>
      <c r="AR68" s="13" t="str">
        <f t="shared" si="27"/>
        <v/>
      </c>
      <c r="AS68" s="13" t="str">
        <f t="shared" si="27"/>
        <v/>
      </c>
      <c r="AT68" s="13" t="str">
        <f t="shared" si="27"/>
        <v/>
      </c>
      <c r="AU68" s="13" t="str">
        <f t="shared" si="27"/>
        <v/>
      </c>
      <c r="AV68" s="13" t="str">
        <f t="shared" si="27"/>
        <v/>
      </c>
      <c r="AW68" s="13" t="str">
        <f t="shared" si="27"/>
        <v/>
      </c>
      <c r="AX68" s="13" t="str">
        <f t="shared" si="27"/>
        <v/>
      </c>
      <c r="AY68" s="13" t="str">
        <f t="shared" si="27"/>
        <v/>
      </c>
      <c r="AZ68" s="62" t="str">
        <f t="shared" si="1"/>
        <v/>
      </c>
    </row>
    <row r="69" spans="1:55" s="4" customFormat="1" ht="16.2" hidden="1" thickBot="1" x14ac:dyDescent="0.35">
      <c r="A69" s="57" t="s">
        <v>202</v>
      </c>
      <c r="B69" s="45" t="str">
        <f>IF(B68="","",B68*B$5)</f>
        <v/>
      </c>
      <c r="C69" s="12" t="str">
        <f t="shared" ref="C69:U69" si="28">IF(C68="","",C68*C$5)</f>
        <v/>
      </c>
      <c r="D69" s="12" t="str">
        <f t="shared" si="28"/>
        <v/>
      </c>
      <c r="E69" s="12" t="str">
        <f t="shared" si="28"/>
        <v/>
      </c>
      <c r="F69" s="12" t="str">
        <f t="shared" si="28"/>
        <v/>
      </c>
      <c r="G69" s="12" t="str">
        <f t="shared" si="28"/>
        <v/>
      </c>
      <c r="H69" s="12" t="str">
        <f t="shared" si="28"/>
        <v/>
      </c>
      <c r="I69" s="12" t="str">
        <f t="shared" si="28"/>
        <v/>
      </c>
      <c r="J69" s="12" t="str">
        <f t="shared" si="28"/>
        <v/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12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12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12" t="str">
        <f t="shared" ref="V69:AY69" si="29">IF(V68="","",V68*V$5)</f>
        <v/>
      </c>
      <c r="W69" s="12" t="str">
        <f t="shared" si="29"/>
        <v/>
      </c>
      <c r="X69" s="12" t="str">
        <f t="shared" si="29"/>
        <v/>
      </c>
      <c r="Y69" s="12" t="str">
        <f t="shared" si="29"/>
        <v/>
      </c>
      <c r="Z69" s="12" t="str">
        <f t="shared" si="29"/>
        <v/>
      </c>
      <c r="AA69" s="12" t="str">
        <f t="shared" si="29"/>
        <v/>
      </c>
      <c r="AB69" s="12" t="str">
        <f t="shared" si="29"/>
        <v/>
      </c>
      <c r="AC69" s="12" t="str">
        <f t="shared" si="29"/>
        <v/>
      </c>
      <c r="AD69" s="12" t="str">
        <f t="shared" si="29"/>
        <v/>
      </c>
      <c r="AE69" s="12" t="str">
        <f t="shared" si="29"/>
        <v/>
      </c>
      <c r="AF69" s="12" t="str">
        <f t="shared" si="29"/>
        <v/>
      </c>
      <c r="AG69" s="12" t="str">
        <f t="shared" si="29"/>
        <v/>
      </c>
      <c r="AH69" s="12" t="str">
        <f t="shared" si="29"/>
        <v/>
      </c>
      <c r="AI69" s="12" t="str">
        <f t="shared" si="29"/>
        <v/>
      </c>
      <c r="AJ69" s="12" t="str">
        <f t="shared" si="29"/>
        <v/>
      </c>
      <c r="AK69" s="12" t="str">
        <f t="shared" si="29"/>
        <v/>
      </c>
      <c r="AL69" s="12" t="str">
        <f t="shared" si="29"/>
        <v/>
      </c>
      <c r="AM69" s="12" t="str">
        <f t="shared" si="29"/>
        <v/>
      </c>
      <c r="AN69" s="12" t="str">
        <f t="shared" si="29"/>
        <v/>
      </c>
      <c r="AO69" s="12" t="str">
        <f t="shared" si="29"/>
        <v/>
      </c>
      <c r="AP69" s="12" t="str">
        <f t="shared" si="29"/>
        <v/>
      </c>
      <c r="AQ69" s="12" t="str">
        <f t="shared" si="29"/>
        <v/>
      </c>
      <c r="AR69" s="12" t="str">
        <f t="shared" si="29"/>
        <v/>
      </c>
      <c r="AS69" s="12" t="str">
        <f t="shared" si="29"/>
        <v/>
      </c>
      <c r="AT69" s="12" t="str">
        <f t="shared" si="29"/>
        <v/>
      </c>
      <c r="AU69" s="12" t="str">
        <f t="shared" si="29"/>
        <v/>
      </c>
      <c r="AV69" s="12" t="str">
        <f t="shared" si="29"/>
        <v/>
      </c>
      <c r="AW69" s="12" t="str">
        <f t="shared" si="29"/>
        <v/>
      </c>
      <c r="AX69" s="12" t="str">
        <f t="shared" si="29"/>
        <v/>
      </c>
      <c r="AY69" s="12" t="str">
        <f t="shared" si="29"/>
        <v/>
      </c>
      <c r="AZ69" s="136" t="str">
        <f t="shared" si="1"/>
        <v/>
      </c>
    </row>
    <row r="70" spans="1:55" s="4" customFormat="1" ht="31.8" hidden="1" thickBot="1" x14ac:dyDescent="0.35">
      <c r="A70" s="146" t="s">
        <v>209</v>
      </c>
      <c r="B70" s="131" t="str">
        <f>AZ68</f>
        <v/>
      </c>
      <c r="C70" s="135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9"/>
    </row>
    <row r="71" spans="1:55" s="4" customFormat="1" ht="16.2" hidden="1" thickBot="1" x14ac:dyDescent="0.35">
      <c r="A71" s="58" t="s">
        <v>206</v>
      </c>
      <c r="B71" s="61" t="str">
        <f>IF(AZ69="","",AZ69)</f>
        <v/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134"/>
      <c r="BC71" s="94"/>
    </row>
    <row r="72" spans="1:55" s="4" customFormat="1" ht="15.6" hidden="1" x14ac:dyDescent="0.25">
      <c r="A72" s="59" t="s">
        <v>205</v>
      </c>
      <c r="B72" s="43" t="str">
        <f>IF('Option 5'!E117=0,"",'Option 5'!E117)</f>
        <v/>
      </c>
      <c r="C72" s="43" t="str">
        <f>IF('Option 5'!F117=0,"",'Option 5'!F117)</f>
        <v/>
      </c>
      <c r="D72" s="43" t="str">
        <f>IF('Option 5'!G117=0,"",'Option 5'!G117)</f>
        <v/>
      </c>
      <c r="E72" s="43" t="str">
        <f>IF('Option 5'!H117=0,"",'Option 5'!H117)</f>
        <v/>
      </c>
      <c r="F72" s="43" t="str">
        <f>IF('Option 5'!I117=0,"",'Option 5'!I117)</f>
        <v/>
      </c>
      <c r="G72" s="43" t="str">
        <f>IF('Option 5'!J117=0,"",'Option 5'!J117)</f>
        <v/>
      </c>
      <c r="H72" s="43" t="str">
        <f>IF('Option 5'!K117=0,"",'Option 5'!K117)</f>
        <v/>
      </c>
      <c r="I72" s="43" t="str">
        <f>IF('Option 5'!L117=0,"",'Option 5'!L117)</f>
        <v/>
      </c>
      <c r="J72" s="43" t="str">
        <f>IF('Option 5'!M117=0,"",'Option 5'!M117)</f>
        <v/>
      </c>
      <c r="K72" s="43" t="str">
        <f>IF('Option 5'!N117=0,"",'Option 5'!N117)</f>
        <v/>
      </c>
      <c r="L72" s="43" t="str">
        <f>IF('Option 5'!O117=0,"",'Option 5'!O117)</f>
        <v/>
      </c>
      <c r="M72" s="43" t="str">
        <f>IF('Option 5'!P117=0,"",'Option 5'!P117)</f>
        <v/>
      </c>
      <c r="N72" s="43" t="str">
        <f>IF('Option 5'!Q117=0,"",'Option 5'!Q117)</f>
        <v/>
      </c>
      <c r="O72" s="43" t="str">
        <f>IF('Option 5'!R117=0,"",'Option 5'!R117)</f>
        <v/>
      </c>
      <c r="P72" s="43" t="str">
        <f>IF('Option 5'!S117=0,"",'Option 5'!S117)</f>
        <v/>
      </c>
      <c r="Q72" s="43" t="str">
        <f>IF('Option 5'!T117=0,"",'Option 5'!T117)</f>
        <v/>
      </c>
      <c r="R72" s="43" t="str">
        <f>IF('Option 5'!U117=0,"",'Option 5'!U117)</f>
        <v/>
      </c>
      <c r="S72" s="43" t="str">
        <f>IF('Option 5'!V117=0,"",'Option 5'!V117)</f>
        <v/>
      </c>
      <c r="T72" s="43" t="str">
        <f>IF('Option 5'!W117=0,"",'Option 5'!W117)</f>
        <v/>
      </c>
      <c r="U72" s="43" t="str">
        <f>IF('Option 5'!X117=0,"",'Option 5'!X117)</f>
        <v/>
      </c>
      <c r="V72" s="43" t="str">
        <f>IF('Option 5'!Y117=0,"",'Option 5'!Y117)</f>
        <v/>
      </c>
      <c r="W72" s="43" t="str">
        <f>IF('Option 5'!Z117=0,"",'Option 5'!Z117)</f>
        <v/>
      </c>
      <c r="X72" s="43" t="str">
        <f>IF('Option 5'!AA117=0,"",'Option 5'!AA117)</f>
        <v/>
      </c>
      <c r="Y72" s="43" t="str">
        <f>IF('Option 5'!AB117=0,"",'Option 5'!AB117)</f>
        <v/>
      </c>
      <c r="Z72" s="43" t="str">
        <f>IF('Option 5'!AC117=0,"",'Option 5'!AC117)</f>
        <v/>
      </c>
      <c r="AA72" s="43" t="str">
        <f>IF('Option 5'!AD117=0,"",'Option 5'!AD117)</f>
        <v/>
      </c>
      <c r="AB72" s="43" t="str">
        <f>IF('Option 5'!AE117=0,"",'Option 5'!AE117)</f>
        <v/>
      </c>
      <c r="AC72" s="43" t="str">
        <f>IF('Option 5'!AF117=0,"",'Option 5'!AF117)</f>
        <v/>
      </c>
      <c r="AD72" s="43" t="str">
        <f>IF('Option 5'!AG117=0,"",'Option 5'!AG117)</f>
        <v/>
      </c>
      <c r="AE72" s="43" t="str">
        <f>IF('Option 5'!AH117=0,"",'Option 5'!AH117)</f>
        <v/>
      </c>
      <c r="AF72" s="43" t="str">
        <f>IF('Option 5'!AI117=0,"",'Option 5'!AI117)</f>
        <v/>
      </c>
      <c r="AG72" s="43" t="str">
        <f>IF('Option 5'!AJ117=0,"",'Option 5'!AJ117)</f>
        <v/>
      </c>
      <c r="AH72" s="43" t="str">
        <f>IF('Option 5'!AK117=0,"",'Option 5'!AK117)</f>
        <v/>
      </c>
      <c r="AI72" s="43" t="str">
        <f>IF('Option 5'!AL117=0,"",'Option 5'!AL117)</f>
        <v/>
      </c>
      <c r="AJ72" s="43" t="str">
        <f>IF('Option 5'!AM117=0,"",'Option 5'!AM117)</f>
        <v/>
      </c>
      <c r="AK72" s="43" t="str">
        <f>IF('Option 5'!AN117=0,"",'Option 5'!AN117)</f>
        <v/>
      </c>
      <c r="AL72" s="43" t="str">
        <f>IF('Option 5'!AO117=0,"",'Option 5'!AO117)</f>
        <v/>
      </c>
      <c r="AM72" s="43" t="str">
        <f>IF('Option 5'!AP117=0,"",'Option 5'!AP117)</f>
        <v/>
      </c>
      <c r="AN72" s="43" t="str">
        <f>IF('Option 5'!AQ117=0,"",'Option 5'!AQ117)</f>
        <v/>
      </c>
      <c r="AO72" s="43" t="str">
        <f>IF('Option 5'!AR117=0,"",'Option 5'!AR117)</f>
        <v/>
      </c>
      <c r="AP72" s="43" t="str">
        <f>IF('Option 5'!AS117=0,"",'Option 5'!AS117)</f>
        <v/>
      </c>
      <c r="AQ72" s="43" t="str">
        <f>IF('Option 5'!AT117=0,"",'Option 5'!AT117)</f>
        <v/>
      </c>
      <c r="AR72" s="43" t="str">
        <f>IF('Option 5'!AU117=0,"",'Option 5'!AU117)</f>
        <v/>
      </c>
      <c r="AS72" s="43" t="str">
        <f>IF('Option 5'!AV117=0,"",'Option 5'!AV117)</f>
        <v/>
      </c>
      <c r="AT72" s="43" t="str">
        <f>IF('Option 5'!AW117=0,"",'Option 5'!AW117)</f>
        <v/>
      </c>
      <c r="AU72" s="43" t="str">
        <f>IF('Option 5'!AX117=0,"",'Option 5'!AX117)</f>
        <v/>
      </c>
      <c r="AV72" s="43" t="str">
        <f>IF('Option 5'!AY117=0,"",'Option 5'!AY117)</f>
        <v/>
      </c>
      <c r="AW72" s="43" t="str">
        <f>IF('Option 5'!AZ117=0,"",'Option 5'!AZ117)</f>
        <v/>
      </c>
      <c r="AX72" s="43" t="str">
        <f>IF('Option 5'!BA117=0,"",'Option 5'!BA117)</f>
        <v/>
      </c>
      <c r="AY72" s="43" t="str">
        <f>IF('Option 5'!BB117=0,"",'Option 5'!BB117)</f>
        <v/>
      </c>
      <c r="AZ72" s="132" t="str">
        <f t="shared" si="1"/>
        <v/>
      </c>
    </row>
    <row r="73" spans="1:55" s="4" customFormat="1" ht="16.2" hidden="1" thickBot="1" x14ac:dyDescent="0.35">
      <c r="A73" s="57" t="s">
        <v>203</v>
      </c>
      <c r="B73" s="44" t="str">
        <f t="shared" ref="B73:U73" si="30">IF(B72="","",B72*B$5)</f>
        <v/>
      </c>
      <c r="C73" s="44" t="str">
        <f t="shared" si="30"/>
        <v/>
      </c>
      <c r="D73" s="44" t="str">
        <f t="shared" si="30"/>
        <v/>
      </c>
      <c r="E73" s="44" t="str">
        <f t="shared" si="30"/>
        <v/>
      </c>
      <c r="F73" s="44" t="str">
        <f t="shared" si="30"/>
        <v/>
      </c>
      <c r="G73" s="44" t="str">
        <f t="shared" si="30"/>
        <v/>
      </c>
      <c r="H73" s="44" t="str">
        <f t="shared" si="30"/>
        <v/>
      </c>
      <c r="I73" s="44" t="str">
        <f t="shared" si="30"/>
        <v/>
      </c>
      <c r="J73" s="44" t="str">
        <f t="shared" si="30"/>
        <v/>
      </c>
      <c r="K73" s="44" t="str">
        <f t="shared" si="30"/>
        <v/>
      </c>
      <c r="L73" s="44" t="str">
        <f t="shared" si="30"/>
        <v/>
      </c>
      <c r="M73" s="44" t="str">
        <f t="shared" si="30"/>
        <v/>
      </c>
      <c r="N73" s="44" t="str">
        <f t="shared" si="30"/>
        <v/>
      </c>
      <c r="O73" s="44" t="str">
        <f t="shared" si="30"/>
        <v/>
      </c>
      <c r="P73" s="44" t="str">
        <f t="shared" si="30"/>
        <v/>
      </c>
      <c r="Q73" s="44" t="str">
        <f t="shared" si="30"/>
        <v/>
      </c>
      <c r="R73" s="44" t="str">
        <f t="shared" si="30"/>
        <v/>
      </c>
      <c r="S73" s="44" t="str">
        <f t="shared" si="30"/>
        <v/>
      </c>
      <c r="T73" s="44" t="str">
        <f t="shared" si="30"/>
        <v/>
      </c>
      <c r="U73" s="44" t="str">
        <f t="shared" si="30"/>
        <v/>
      </c>
      <c r="V73" s="44" t="str">
        <f t="shared" ref="V73:AY73" si="31">IF(V72="","",V72*V$5)</f>
        <v/>
      </c>
      <c r="W73" s="44" t="str">
        <f t="shared" si="31"/>
        <v/>
      </c>
      <c r="X73" s="44" t="str">
        <f t="shared" si="31"/>
        <v/>
      </c>
      <c r="Y73" s="44" t="str">
        <f t="shared" si="31"/>
        <v/>
      </c>
      <c r="Z73" s="44" t="str">
        <f t="shared" si="31"/>
        <v/>
      </c>
      <c r="AA73" s="44" t="str">
        <f t="shared" si="31"/>
        <v/>
      </c>
      <c r="AB73" s="44" t="str">
        <f t="shared" si="31"/>
        <v/>
      </c>
      <c r="AC73" s="44" t="str">
        <f t="shared" si="31"/>
        <v/>
      </c>
      <c r="AD73" s="44" t="str">
        <f t="shared" si="31"/>
        <v/>
      </c>
      <c r="AE73" s="44" t="str">
        <f t="shared" si="31"/>
        <v/>
      </c>
      <c r="AF73" s="44" t="str">
        <f t="shared" si="31"/>
        <v/>
      </c>
      <c r="AG73" s="44" t="str">
        <f t="shared" si="31"/>
        <v/>
      </c>
      <c r="AH73" s="44" t="str">
        <f t="shared" si="31"/>
        <v/>
      </c>
      <c r="AI73" s="44" t="str">
        <f t="shared" si="31"/>
        <v/>
      </c>
      <c r="AJ73" s="44" t="str">
        <f t="shared" si="31"/>
        <v/>
      </c>
      <c r="AK73" s="44" t="str">
        <f t="shared" si="31"/>
        <v/>
      </c>
      <c r="AL73" s="44" t="str">
        <f t="shared" si="31"/>
        <v/>
      </c>
      <c r="AM73" s="44" t="str">
        <f t="shared" si="31"/>
        <v/>
      </c>
      <c r="AN73" s="44" t="str">
        <f t="shared" si="31"/>
        <v/>
      </c>
      <c r="AO73" s="44" t="str">
        <f t="shared" si="31"/>
        <v/>
      </c>
      <c r="AP73" s="44" t="str">
        <f t="shared" si="31"/>
        <v/>
      </c>
      <c r="AQ73" s="44" t="str">
        <f t="shared" si="31"/>
        <v/>
      </c>
      <c r="AR73" s="44" t="str">
        <f t="shared" si="31"/>
        <v/>
      </c>
      <c r="AS73" s="44" t="str">
        <f t="shared" si="31"/>
        <v/>
      </c>
      <c r="AT73" s="44" t="str">
        <f t="shared" si="31"/>
        <v/>
      </c>
      <c r="AU73" s="44" t="str">
        <f t="shared" si="31"/>
        <v/>
      </c>
      <c r="AV73" s="44" t="str">
        <f t="shared" si="31"/>
        <v/>
      </c>
      <c r="AW73" s="44" t="str">
        <f t="shared" si="31"/>
        <v/>
      </c>
      <c r="AX73" s="44" t="str">
        <f t="shared" si="31"/>
        <v/>
      </c>
      <c r="AY73" s="44" t="str">
        <f t="shared" si="31"/>
        <v/>
      </c>
      <c r="AZ73" s="133" t="str">
        <f t="shared" ref="AZ73:AZ115" si="32">IF(SUM(B73:AY73)=0,"",SUM(B73:AY73))</f>
        <v/>
      </c>
    </row>
    <row r="74" spans="1:55" s="4" customFormat="1" ht="31.8" hidden="1" thickBot="1" x14ac:dyDescent="0.35">
      <c r="A74" s="146" t="s">
        <v>208</v>
      </c>
      <c r="B74" s="131" t="str">
        <f>IF(AZ72="","",IF(AZ68="","",AZ68+AZ72))</f>
        <v/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9"/>
    </row>
    <row r="75" spans="1:55" s="4" customFormat="1" ht="16.2" hidden="1" thickBot="1" x14ac:dyDescent="0.35">
      <c r="A75" s="60" t="s">
        <v>207</v>
      </c>
      <c r="B75" s="131" t="str">
        <f>IF(AZ73="","",IF(AZ69="","",AZ69+AZ73))</f>
        <v/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9"/>
    </row>
    <row r="76" spans="1:55" ht="15" hidden="1" customHeight="1" thickBot="1" x14ac:dyDescent="0.3">
      <c r="BA76" s="94"/>
    </row>
    <row r="77" spans="1:55" s="4" customFormat="1" ht="16.2" hidden="1" thickBot="1" x14ac:dyDescent="0.35">
      <c r="A77" s="54" t="s">
        <v>118</v>
      </c>
      <c r="B77" s="108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74" t="str">
        <f t="shared" si="32"/>
        <v/>
      </c>
    </row>
    <row r="78" spans="1:55" s="4" customFormat="1" ht="16.2" hidden="1" thickTop="1" x14ac:dyDescent="0.25">
      <c r="A78" s="55" t="s">
        <v>2</v>
      </c>
      <c r="B78" s="11" t="str">
        <f>IF(AND('Option 6'!E63=0,'Option 6'!E92=0,'Option 6'!E104=0),"",'Option 6'!E63+'Option 6'!E92+'Option 6'!E104)</f>
        <v/>
      </c>
      <c r="C78" s="11" t="str">
        <f>IF(AND('Option 6'!F63=0,'Option 6'!F92=0,'Option 6'!F104=0),"",'Option 6'!F63+'Option 6'!F92+'Option 6'!F104)</f>
        <v/>
      </c>
      <c r="D78" s="11" t="str">
        <f>IF(AND('Option 6'!G63=0,'Option 6'!G92=0,'Option 6'!G104=0),"",'Option 6'!G63+'Option 6'!G92+'Option 6'!G104)</f>
        <v/>
      </c>
      <c r="E78" s="11" t="str">
        <f>IF(AND('Option 6'!H63=0,'Option 6'!H92=0,'Option 6'!H104=0),"",'Option 6'!H63+'Option 6'!H92+'Option 6'!H104)</f>
        <v/>
      </c>
      <c r="F78" s="11" t="str">
        <f>IF(AND('Option 6'!I63=0,'Option 6'!I92=0,'Option 6'!I104=0),"",'Option 6'!I63+'Option 6'!I92+'Option 6'!I104)</f>
        <v/>
      </c>
      <c r="G78" s="11" t="str">
        <f>IF(AND('Option 6'!J63=0,'Option 6'!J92=0,'Option 6'!J104=0),"",'Option 6'!J63+'Option 6'!J92+'Option 6'!J104)</f>
        <v/>
      </c>
      <c r="H78" s="11" t="str">
        <f>IF(AND('Option 6'!K63=0,'Option 6'!K92=0,'Option 6'!K104=0),"",'Option 6'!K63+'Option 6'!K92+'Option 6'!K104)</f>
        <v/>
      </c>
      <c r="I78" s="11" t="str">
        <f>IF(AND('Option 6'!L63=0,'Option 6'!L92=0,'Option 6'!L104=0),"",'Option 6'!L63+'Option 6'!L92+'Option 6'!L104)</f>
        <v/>
      </c>
      <c r="J78" s="11" t="str">
        <f>IF(AND('Option 6'!M63=0,'Option 6'!M92=0,'Option 6'!M104=0),"",'Option 6'!M63+'Option 6'!M92+'Option 6'!M104)</f>
        <v/>
      </c>
      <c r="K78" s="11" t="str">
        <f>IF(AND('Option 6'!N63=0,'Option 6'!N92=0,'Option 6'!N104=0),"",'Option 6'!N63+'Option 6'!N92+'Option 6'!N104)</f>
        <v/>
      </c>
      <c r="L78" s="11" t="str">
        <f>IF(AND('Option 6'!O63=0,'Option 6'!O92=0,'Option 6'!O104=0),"",'Option 6'!O63+'Option 6'!O92+'Option 6'!O104)</f>
        <v/>
      </c>
      <c r="M78" s="11" t="str">
        <f>IF(AND('Option 6'!P63=0,'Option 6'!P92=0,'Option 6'!P104=0),"",'Option 6'!P63+'Option 6'!P92+'Option 6'!P104)</f>
        <v/>
      </c>
      <c r="N78" s="11" t="str">
        <f>IF(AND('Option 6'!Q63=0,'Option 6'!Q92=0,'Option 6'!Q104=0),"",'Option 6'!Q63+'Option 6'!Q92+'Option 6'!Q104)</f>
        <v/>
      </c>
      <c r="O78" s="11" t="str">
        <f>IF(AND('Option 6'!R63=0,'Option 6'!R92=0,'Option 6'!R104=0),"",'Option 6'!R63+'Option 6'!R92+'Option 6'!R104)</f>
        <v/>
      </c>
      <c r="P78" s="11" t="str">
        <f>IF(AND('Option 6'!S63=0,'Option 6'!S92=0,'Option 6'!S104=0),"",'Option 6'!S63+'Option 6'!S92+'Option 6'!S104)</f>
        <v/>
      </c>
      <c r="Q78" s="11" t="str">
        <f>IF(AND('Option 6'!T63=0,'Option 6'!T92=0,'Option 6'!T104=0),"",'Option 6'!T63+'Option 6'!T92+'Option 6'!T104)</f>
        <v/>
      </c>
      <c r="R78" s="11" t="str">
        <f>IF(AND('Option 6'!U63=0,'Option 6'!U92=0,'Option 6'!U104=0),"",'Option 6'!U63+'Option 6'!U92+'Option 6'!U104)</f>
        <v/>
      </c>
      <c r="S78" s="11" t="str">
        <f>IF(AND('Option 6'!V63=0,'Option 6'!V92=0,'Option 6'!V104=0),"",'Option 6'!V63+'Option 6'!V92+'Option 6'!V104)</f>
        <v/>
      </c>
      <c r="T78" s="11" t="str">
        <f>IF(AND('Option 6'!W63=0,'Option 6'!W92=0,'Option 6'!W104=0),"",'Option 6'!W63+'Option 6'!W92+'Option 6'!W104)</f>
        <v/>
      </c>
      <c r="U78" s="11" t="str">
        <f>IF(AND('Option 6'!X63=0,'Option 6'!X92=0,'Option 6'!X104=0),"",'Option 6'!X63+'Option 6'!X92+'Option 6'!X104)</f>
        <v/>
      </c>
      <c r="V78" s="11" t="str">
        <f>IF(AND('Option 6'!Y63=0,'Option 6'!Y92=0,'Option 6'!Y104=0),"",'Option 6'!Y63+'Option 6'!Y92+'Option 6'!Y104)</f>
        <v/>
      </c>
      <c r="W78" s="11" t="str">
        <f>IF(AND('Option 6'!Z63=0,'Option 6'!Z92=0,'Option 6'!Z104=0),"",'Option 6'!Z63+'Option 6'!Z92+'Option 6'!Z104)</f>
        <v/>
      </c>
      <c r="X78" s="11" t="str">
        <f>IF(AND('Option 6'!AA63=0,'Option 6'!AA92=0,'Option 6'!AA104=0),"",'Option 6'!AA63+'Option 6'!AA92+'Option 6'!AA104)</f>
        <v/>
      </c>
      <c r="Y78" s="11" t="str">
        <f>IF(AND('Option 6'!AB63=0,'Option 6'!AB92=0,'Option 6'!AB104=0),"",'Option 6'!AB63+'Option 6'!AB92+'Option 6'!AB104)</f>
        <v/>
      </c>
      <c r="Z78" s="11" t="str">
        <f>IF(AND('Option 6'!AC63=0,'Option 6'!AC92=0,'Option 6'!AC104=0),"",'Option 6'!AC63+'Option 6'!AC92+'Option 6'!AC104)</f>
        <v/>
      </c>
      <c r="AA78" s="11" t="str">
        <f>IF(AND('Option 6'!AD63=0,'Option 6'!AD92=0,'Option 6'!AD104=0),"",'Option 6'!AD63+'Option 6'!AD92+'Option 6'!AD104)</f>
        <v/>
      </c>
      <c r="AB78" s="11" t="str">
        <f>IF(AND('Option 6'!AE63=0,'Option 6'!AE92=0,'Option 6'!AE104=0),"",'Option 6'!AE63+'Option 6'!AE92+'Option 6'!AE104)</f>
        <v/>
      </c>
      <c r="AC78" s="11" t="str">
        <f>IF(AND('Option 6'!AF63=0,'Option 6'!AF92=0,'Option 6'!AF104=0),"",'Option 6'!AF63+'Option 6'!AF92+'Option 6'!AF104)</f>
        <v/>
      </c>
      <c r="AD78" s="11" t="str">
        <f>IF(AND('Option 6'!AG63=0,'Option 6'!AG92=0,'Option 6'!AG104=0),"",'Option 6'!AG63+'Option 6'!AG92+'Option 6'!AG104)</f>
        <v/>
      </c>
      <c r="AE78" s="11" t="str">
        <f>IF(AND('Option 6'!AH63=0,'Option 6'!AH92=0,'Option 6'!AH104=0),"",'Option 6'!AH63+'Option 6'!AH92+'Option 6'!AH104)</f>
        <v/>
      </c>
      <c r="AF78" s="11" t="str">
        <f>IF(AND('Option 6'!AI63=0,'Option 6'!AI92=0,'Option 6'!AI104=0),"",'Option 6'!AI63+'Option 6'!AI92+'Option 6'!AI104)</f>
        <v/>
      </c>
      <c r="AG78" s="11" t="str">
        <f>IF(AND('Option 6'!AJ63=0,'Option 6'!AJ92=0,'Option 6'!AJ104=0),"",'Option 6'!AJ63+'Option 6'!AJ92+'Option 6'!AJ104)</f>
        <v/>
      </c>
      <c r="AH78" s="11" t="str">
        <f>IF(AND('Option 6'!AK63=0,'Option 6'!AK92=0,'Option 6'!AK104=0),"",'Option 6'!AK63+'Option 6'!AK92+'Option 6'!AK104)</f>
        <v/>
      </c>
      <c r="AI78" s="11" t="str">
        <f>IF(AND('Option 6'!AL63=0,'Option 6'!AL92=0,'Option 6'!AL104=0),"",'Option 6'!AL63+'Option 6'!AL92+'Option 6'!AL104)</f>
        <v/>
      </c>
      <c r="AJ78" s="11" t="str">
        <f>IF(AND('Option 6'!AM63=0,'Option 6'!AM92=0,'Option 6'!AM104=0),"",'Option 6'!AM63+'Option 6'!AM92+'Option 6'!AM104)</f>
        <v/>
      </c>
      <c r="AK78" s="11" t="str">
        <f>IF(AND('Option 6'!AN63=0,'Option 6'!AN92=0,'Option 6'!AN104=0),"",'Option 6'!AN63+'Option 6'!AN92+'Option 6'!AN104)</f>
        <v/>
      </c>
      <c r="AL78" s="11" t="str">
        <f>IF(AND('Option 6'!AO63=0,'Option 6'!AO92=0,'Option 6'!AO104=0),"",'Option 6'!AO63+'Option 6'!AO92+'Option 6'!AO104)</f>
        <v/>
      </c>
      <c r="AM78" s="11" t="str">
        <f>IF(AND('Option 6'!AP63=0,'Option 6'!AP92=0,'Option 6'!AP104=0),"",'Option 6'!AP63+'Option 6'!AP92+'Option 6'!AP104)</f>
        <v/>
      </c>
      <c r="AN78" s="11" t="str">
        <f>IF(AND('Option 6'!AQ63=0,'Option 6'!AQ92=0,'Option 6'!AQ104=0),"",'Option 6'!AQ63+'Option 6'!AQ92+'Option 6'!AQ104)</f>
        <v/>
      </c>
      <c r="AO78" s="11" t="str">
        <f>IF(AND('Option 6'!AR63=0,'Option 6'!AR92=0,'Option 6'!AR104=0),"",'Option 6'!AR63+'Option 6'!AR92+'Option 6'!AR104)</f>
        <v/>
      </c>
      <c r="AP78" s="11" t="str">
        <f>IF(AND('Option 6'!AS63=0,'Option 6'!AS92=0,'Option 6'!AS104=0),"",'Option 6'!AS63+'Option 6'!AS92+'Option 6'!AS104)</f>
        <v/>
      </c>
      <c r="AQ78" s="11" t="str">
        <f>IF(AND('Option 6'!AT63=0,'Option 6'!AT92=0,'Option 6'!AT104=0),"",'Option 6'!AT63+'Option 6'!AT92+'Option 6'!AT104)</f>
        <v/>
      </c>
      <c r="AR78" s="11" t="str">
        <f>IF(AND('Option 6'!AU63=0,'Option 6'!AU92=0,'Option 6'!AU104=0),"",'Option 6'!AU63+'Option 6'!AU92+'Option 6'!AU104)</f>
        <v/>
      </c>
      <c r="AS78" s="11" t="str">
        <f>IF(AND('Option 6'!AV63=0,'Option 6'!AV92=0,'Option 6'!AV104=0),"",'Option 6'!AV63+'Option 6'!AV92+'Option 6'!AV104)</f>
        <v/>
      </c>
      <c r="AT78" s="11" t="str">
        <f>IF(AND('Option 6'!AW63=0,'Option 6'!AW92=0,'Option 6'!AW104=0),"",'Option 6'!AW63+'Option 6'!AW92+'Option 6'!AW104)</f>
        <v/>
      </c>
      <c r="AU78" s="11" t="str">
        <f>IF(AND('Option 6'!AX63=0,'Option 6'!AX92=0,'Option 6'!AX104=0),"",'Option 6'!AX63+'Option 6'!AX92+'Option 6'!AX104)</f>
        <v/>
      </c>
      <c r="AV78" s="11" t="str">
        <f>IF(AND('Option 6'!AY63=0,'Option 6'!AY92=0,'Option 6'!AY104=0),"",'Option 6'!AY63+'Option 6'!AY92+'Option 6'!AY104)</f>
        <v/>
      </c>
      <c r="AW78" s="11" t="str">
        <f>IF(AND('Option 6'!AZ63=0,'Option 6'!AZ92=0,'Option 6'!AZ104=0),"",'Option 6'!AZ63+'Option 6'!AZ92+'Option 6'!AZ104)</f>
        <v/>
      </c>
      <c r="AX78" s="11" t="str">
        <f>IF(AND('Option 6'!BA63=0,'Option 6'!BA92=0,'Option 6'!BA104=0),"",'Option 6'!BA63+'Option 6'!BA92+'Option 6'!BA104)</f>
        <v/>
      </c>
      <c r="AY78" s="11" t="str">
        <f>IF(AND('Option 6'!BB63=0,'Option 6'!BB92=0,'Option 6'!BB104=0),"",'Option 6'!BB63+'Option 6'!BB92+'Option 6'!BB104)</f>
        <v/>
      </c>
      <c r="AZ78" s="62" t="str">
        <f t="shared" si="32"/>
        <v/>
      </c>
    </row>
    <row r="79" spans="1:55" s="4" customFormat="1" ht="15.6" hidden="1" x14ac:dyDescent="0.25">
      <c r="A79" s="56" t="s">
        <v>6</v>
      </c>
      <c r="B79" s="11" t="str">
        <f>IF(AND('Option 6'!E93=0,'Option 6'!E105=0),"",IF('Option 6'!E93="",'Option 6'!E105,IF('Option 6'!E105="",'Option 6'!E93,'Option 6'!E93+'Option 6'!E105)))</f>
        <v/>
      </c>
      <c r="C79" s="11" t="str">
        <f>IF(AND('Option 6'!F93=0,'Option 6'!F105=0),"",IF('Option 6'!F93="",'Option 6'!F105,IF('Option 6'!F105="",'Option 6'!F93,'Option 6'!F93+'Option 6'!F105)))</f>
        <v/>
      </c>
      <c r="D79" s="11" t="str">
        <f>IF(AND('Option 6'!G93=0,'Option 6'!G105=0),"",IF('Option 6'!G93="",'Option 6'!G105,IF('Option 6'!G105="",'Option 6'!G93,'Option 6'!G93+'Option 6'!G105)))</f>
        <v/>
      </c>
      <c r="E79" s="11" t="str">
        <f>IF(AND('Option 6'!H93=0,'Option 6'!H105=0),"",IF('Option 6'!H93="",'Option 6'!H105,IF('Option 6'!H105="",'Option 6'!H93,'Option 6'!H93+'Option 6'!H105)))</f>
        <v/>
      </c>
      <c r="F79" s="11" t="str">
        <f>IF(AND('Option 6'!I93=0,'Option 6'!I105=0),"",IF('Option 6'!I93="",'Option 6'!I105,IF('Option 6'!I105="",'Option 6'!I93,'Option 6'!I93+'Option 6'!I105)))</f>
        <v/>
      </c>
      <c r="G79" s="11" t="str">
        <f>IF(AND('Option 6'!J93=0,'Option 6'!J105=0),"",IF('Option 6'!J93="",'Option 6'!J105,IF('Option 6'!J105="",'Option 6'!J93,'Option 6'!J93+'Option 6'!J105)))</f>
        <v/>
      </c>
      <c r="H79" s="11" t="str">
        <f>IF(AND('Option 6'!K93=0,'Option 6'!K105=0),"",IF('Option 6'!K93="",'Option 6'!K105,IF('Option 6'!K105="",'Option 6'!K93,'Option 6'!K93+'Option 6'!K105)))</f>
        <v/>
      </c>
      <c r="I79" s="11" t="str">
        <f>IF(AND('Option 6'!L93=0,'Option 6'!L105=0),"",IF('Option 6'!L93="",'Option 6'!L105,IF('Option 6'!L105="",'Option 6'!L93,'Option 6'!L93+'Option 6'!L105)))</f>
        <v/>
      </c>
      <c r="J79" s="11" t="str">
        <f>IF(AND('Option 6'!M93=0,'Option 6'!M105=0),"",IF('Option 6'!M93="",'Option 6'!M105,IF('Option 6'!M105="",'Option 6'!M93,'Option 6'!M93+'Option 6'!M105)))</f>
        <v/>
      </c>
      <c r="K79" s="11" t="str">
        <f>IF(AND('Option 6'!N93=0,'Option 6'!N105=0),"",IF('Option 6'!N93="",'Option 6'!N105,IF('Option 6'!N105="",'Option 6'!N93,'Option 6'!N93+'Option 6'!N105)))</f>
        <v/>
      </c>
      <c r="L79" s="11" t="str">
        <f>IF(AND('Option 6'!O93=0,'Option 6'!O105=0),"",IF('Option 6'!O93="",'Option 6'!O105,IF('Option 6'!O105="",'Option 6'!O93,'Option 6'!O93+'Option 6'!O105)))</f>
        <v/>
      </c>
      <c r="M79" s="11" t="str">
        <f>IF(AND('Option 6'!P93=0,'Option 6'!P105=0),"",IF('Option 6'!P93="",'Option 6'!P105,IF('Option 6'!P105="",'Option 6'!P93,'Option 6'!P93+'Option 6'!P105)))</f>
        <v/>
      </c>
      <c r="N79" s="11" t="str">
        <f>IF(AND('Option 6'!Q93=0,'Option 6'!Q105=0),"",IF('Option 6'!Q93="",'Option 6'!Q105,IF('Option 6'!Q105="",'Option 6'!Q93,'Option 6'!Q93+'Option 6'!Q105)))</f>
        <v/>
      </c>
      <c r="O79" s="11" t="str">
        <f>IF(AND('Option 6'!R93=0,'Option 6'!R105=0),"",IF('Option 6'!R93="",'Option 6'!R105,IF('Option 6'!R105="",'Option 6'!R93,'Option 6'!R93+'Option 6'!R105)))</f>
        <v/>
      </c>
      <c r="P79" s="11" t="str">
        <f>IF(AND('Option 6'!S93=0,'Option 6'!S105=0),"",IF('Option 6'!S93="",'Option 6'!S105,IF('Option 6'!S105="",'Option 6'!S93,'Option 6'!S93+'Option 6'!S105)))</f>
        <v/>
      </c>
      <c r="Q79" s="11" t="str">
        <f>IF(AND('Option 6'!T93=0,'Option 6'!T105=0),"",IF('Option 6'!T93="",'Option 6'!T105,IF('Option 6'!T105="",'Option 6'!T93,'Option 6'!T93+'Option 6'!T105)))</f>
        <v/>
      </c>
      <c r="R79" s="11" t="str">
        <f>IF(AND('Option 6'!U93=0,'Option 6'!U105=0),"",IF('Option 6'!U93="",'Option 6'!U105,IF('Option 6'!U105="",'Option 6'!U93,'Option 6'!U93+'Option 6'!U105)))</f>
        <v/>
      </c>
      <c r="S79" s="11" t="str">
        <f>IF(AND('Option 6'!V93=0,'Option 6'!V105=0),"",IF('Option 6'!V93="",'Option 6'!V105,IF('Option 6'!V105="",'Option 6'!V93,'Option 6'!V93+'Option 6'!V105)))</f>
        <v/>
      </c>
      <c r="T79" s="11" t="str">
        <f>IF(AND('Option 6'!W93=0,'Option 6'!W105=0),"",IF('Option 6'!W93="",'Option 6'!W105,IF('Option 6'!W105="",'Option 6'!W93,'Option 6'!W93+'Option 6'!W105)))</f>
        <v/>
      </c>
      <c r="U79" s="11" t="str">
        <f>IF(AND('Option 6'!X93=0,'Option 6'!X105=0),"",IF('Option 6'!X93="",'Option 6'!X105,IF('Option 6'!X105="",'Option 6'!X93,'Option 6'!X93+'Option 6'!X105)))</f>
        <v/>
      </c>
      <c r="V79" s="11" t="str">
        <f>IF(AND('Option 6'!Y93=0,'Option 6'!Y105=0),"",IF('Option 6'!Y93="",'Option 6'!Y105,IF('Option 6'!Y105="",'Option 6'!Y93,'Option 6'!Y93+'Option 6'!Y105)))</f>
        <v/>
      </c>
      <c r="W79" s="11" t="str">
        <f>IF(AND('Option 6'!Z93=0,'Option 6'!Z105=0),"",IF('Option 6'!Z93="",'Option 6'!Z105,IF('Option 6'!Z105="",'Option 6'!Z93,'Option 6'!Z93+'Option 6'!Z105)))</f>
        <v/>
      </c>
      <c r="X79" s="11" t="str">
        <f>IF(AND('Option 6'!AA93=0,'Option 6'!AA105=0),"",IF('Option 6'!AA93="",'Option 6'!AA105,IF('Option 6'!AA105="",'Option 6'!AA93,'Option 6'!AA93+'Option 6'!AA105)))</f>
        <v/>
      </c>
      <c r="Y79" s="11" t="str">
        <f>IF(AND('Option 6'!AB93=0,'Option 6'!AB105=0),"",IF('Option 6'!AB93="",'Option 6'!AB105,IF('Option 6'!AB105="",'Option 6'!AB93,'Option 6'!AB93+'Option 6'!AB105)))</f>
        <v/>
      </c>
      <c r="Z79" s="11" t="str">
        <f>IF(AND('Option 6'!AC93=0,'Option 6'!AC105=0),"",IF('Option 6'!AC93="",'Option 6'!AC105,IF('Option 6'!AC105="",'Option 6'!AC93,'Option 6'!AC93+'Option 6'!AC105)))</f>
        <v/>
      </c>
      <c r="AA79" s="11" t="str">
        <f>IF(AND('Option 6'!AD93=0,'Option 6'!AD105=0),"",IF('Option 6'!AD93="",'Option 6'!AD105,IF('Option 6'!AD105="",'Option 6'!AD93,'Option 6'!AD93+'Option 6'!AD105)))</f>
        <v/>
      </c>
      <c r="AB79" s="11" t="str">
        <f>IF(AND('Option 6'!AE93=0,'Option 6'!AE105=0),"",IF('Option 6'!AE93="",'Option 6'!AE105,IF('Option 6'!AE105="",'Option 6'!AE93,'Option 6'!AE93+'Option 6'!AE105)))</f>
        <v/>
      </c>
      <c r="AC79" s="11" t="str">
        <f>IF(AND('Option 6'!AF93=0,'Option 6'!AF105=0),"",IF('Option 6'!AF93="",'Option 6'!AF105,IF('Option 6'!AF105="",'Option 6'!AF93,'Option 6'!AF93+'Option 6'!AF105)))</f>
        <v/>
      </c>
      <c r="AD79" s="11" t="str">
        <f>IF(AND('Option 6'!AG93=0,'Option 6'!AG105=0),"",IF('Option 6'!AG93="",'Option 6'!AG105,IF('Option 6'!AG105="",'Option 6'!AG93,'Option 6'!AG93+'Option 6'!AG105)))</f>
        <v/>
      </c>
      <c r="AE79" s="11" t="str">
        <f>IF(AND('Option 6'!AH93=0,'Option 6'!AH105=0),"",IF('Option 6'!AH93="",'Option 6'!AH105,IF('Option 6'!AH105="",'Option 6'!AH93,'Option 6'!AH93+'Option 6'!AH105)))</f>
        <v/>
      </c>
      <c r="AF79" s="11" t="str">
        <f>IF(AND('Option 6'!AI93=0,'Option 6'!AI105=0),"",IF('Option 6'!AI93="",'Option 6'!AI105,IF('Option 6'!AI105="",'Option 6'!AI93,'Option 6'!AI93+'Option 6'!AI105)))</f>
        <v/>
      </c>
      <c r="AG79" s="11" t="str">
        <f>IF(AND('Option 6'!AJ93=0,'Option 6'!AJ105=0),"",IF('Option 6'!AJ93="",'Option 6'!AJ105,IF('Option 6'!AJ105="",'Option 6'!AJ93,'Option 6'!AJ93+'Option 6'!AJ105)))</f>
        <v/>
      </c>
      <c r="AH79" s="11" t="str">
        <f>IF(AND('Option 6'!AK93=0,'Option 6'!AK105=0),"",IF('Option 6'!AK93="",'Option 6'!AK105,IF('Option 6'!AK105="",'Option 6'!AK93,'Option 6'!AK93+'Option 6'!AK105)))</f>
        <v/>
      </c>
      <c r="AI79" s="11" t="str">
        <f>IF(AND('Option 6'!AL93=0,'Option 6'!AL105=0),"",IF('Option 6'!AL93="",'Option 6'!AL105,IF('Option 6'!AL105="",'Option 6'!AL93,'Option 6'!AL93+'Option 6'!AL105)))</f>
        <v/>
      </c>
      <c r="AJ79" s="11" t="str">
        <f>IF(AND('Option 6'!AM93=0,'Option 6'!AM105=0),"",IF('Option 6'!AM93="",'Option 6'!AM105,IF('Option 6'!AM105="",'Option 6'!AM93,'Option 6'!AM93+'Option 6'!AM105)))</f>
        <v/>
      </c>
      <c r="AK79" s="11" t="str">
        <f>IF(AND('Option 6'!AN93=0,'Option 6'!AN105=0),"",IF('Option 6'!AN93="",'Option 6'!AN105,IF('Option 6'!AN105="",'Option 6'!AN93,'Option 6'!AN93+'Option 6'!AN105)))</f>
        <v/>
      </c>
      <c r="AL79" s="11" t="str">
        <f>IF(AND('Option 6'!AO93=0,'Option 6'!AO105=0),"",IF('Option 6'!AO93="",'Option 6'!AO105,IF('Option 6'!AO105="",'Option 6'!AO93,'Option 6'!AO93+'Option 6'!AO105)))</f>
        <v/>
      </c>
      <c r="AM79" s="11" t="str">
        <f>IF(AND('Option 6'!AP93=0,'Option 6'!AP105=0),"",IF('Option 6'!AP93="",'Option 6'!AP105,IF('Option 6'!AP105="",'Option 6'!AP93,'Option 6'!AP93+'Option 6'!AP105)))</f>
        <v/>
      </c>
      <c r="AN79" s="11" t="str">
        <f>IF(AND('Option 6'!AQ93=0,'Option 6'!AQ105=0),"",IF('Option 6'!AQ93="",'Option 6'!AQ105,IF('Option 6'!AQ105="",'Option 6'!AQ93,'Option 6'!AQ93+'Option 6'!AQ105)))</f>
        <v/>
      </c>
      <c r="AO79" s="11" t="str">
        <f>IF(AND('Option 6'!AR93=0,'Option 6'!AR105=0),"",IF('Option 6'!AR93="",'Option 6'!AR105,IF('Option 6'!AR105="",'Option 6'!AR93,'Option 6'!AR93+'Option 6'!AR105)))</f>
        <v/>
      </c>
      <c r="AP79" s="11" t="str">
        <f>IF(AND('Option 6'!AS93=0,'Option 6'!AS105=0),"",IF('Option 6'!AS93="",'Option 6'!AS105,IF('Option 6'!AS105="",'Option 6'!AS93,'Option 6'!AS93+'Option 6'!AS105)))</f>
        <v/>
      </c>
      <c r="AQ79" s="11" t="str">
        <f>IF(AND('Option 6'!AT93=0,'Option 6'!AT105=0),"",IF('Option 6'!AT93="",'Option 6'!AT105,IF('Option 6'!AT105="",'Option 6'!AT93,'Option 6'!AT93+'Option 6'!AT105)))</f>
        <v/>
      </c>
      <c r="AR79" s="11" t="str">
        <f>IF(AND('Option 6'!AU93=0,'Option 6'!AU105=0),"",IF('Option 6'!AU93="",'Option 6'!AU105,IF('Option 6'!AU105="",'Option 6'!AU93,'Option 6'!AU93+'Option 6'!AU105)))</f>
        <v/>
      </c>
      <c r="AS79" s="11" t="str">
        <f>IF(AND('Option 6'!AV93=0,'Option 6'!AV105=0),"",IF('Option 6'!AV93="",'Option 6'!AV105,IF('Option 6'!AV105="",'Option 6'!AV93,'Option 6'!AV93+'Option 6'!AV105)))</f>
        <v/>
      </c>
      <c r="AT79" s="11" t="str">
        <f>IF(AND('Option 6'!AW93=0,'Option 6'!AW105=0),"",IF('Option 6'!AW93="",'Option 6'!AW105,IF('Option 6'!AW105="",'Option 6'!AW93,'Option 6'!AW93+'Option 6'!AW105)))</f>
        <v/>
      </c>
      <c r="AU79" s="11" t="str">
        <f>IF(AND('Option 6'!AX93=0,'Option 6'!AX105=0),"",IF('Option 6'!AX93="",'Option 6'!AX105,IF('Option 6'!AX105="",'Option 6'!AX93,'Option 6'!AX93+'Option 6'!AX105)))</f>
        <v/>
      </c>
      <c r="AV79" s="11" t="str">
        <f>IF(AND('Option 6'!AY93=0,'Option 6'!AY105=0),"",IF('Option 6'!AY93="",'Option 6'!AY105,IF('Option 6'!AY105="",'Option 6'!AY93,'Option 6'!AY93+'Option 6'!AY105)))</f>
        <v/>
      </c>
      <c r="AW79" s="11" t="str">
        <f>IF(AND('Option 6'!AZ93=0,'Option 6'!AZ105=0),"",IF('Option 6'!AZ93="",'Option 6'!AZ105,IF('Option 6'!AZ105="",'Option 6'!AZ93,'Option 6'!AZ93+'Option 6'!AZ105)))</f>
        <v/>
      </c>
      <c r="AX79" s="11" t="str">
        <f>IF(AND('Option 6'!BA93=0,'Option 6'!BA105=0),"",IF('Option 6'!BA93="",'Option 6'!BA105,IF('Option 6'!BA105="",'Option 6'!BA93,'Option 6'!BA93+'Option 6'!BA105)))</f>
        <v/>
      </c>
      <c r="AY79" s="11" t="str">
        <f>IF(AND('Option 6'!BB93=0,'Option 6'!BB105=0),"",IF('Option 6'!BB93="",'Option 6'!BB105,IF('Option 6'!BB105="",'Option 6'!BB93,'Option 6'!BB93+'Option 6'!BB105)))</f>
        <v/>
      </c>
      <c r="AZ79" s="62" t="str">
        <f t="shared" si="32"/>
        <v/>
      </c>
    </row>
    <row r="80" spans="1:55" s="4" customFormat="1" ht="15.6" hidden="1" x14ac:dyDescent="0.25">
      <c r="A80" s="56" t="s">
        <v>7</v>
      </c>
      <c r="B80" s="11" t="str">
        <f>IF(AND('Option 6'!E94=0,'Option 6'!E106=0),"",IF('Option 6'!E94="",'Option 6'!E106,IF('Option 6'!E106="",'Option 6'!E94,'Option 6'!E94+'Option 6'!E106)))</f>
        <v/>
      </c>
      <c r="C80" s="11" t="str">
        <f>IF(AND('Option 6'!F94=0,'Option 6'!F106=0),"",IF('Option 6'!F94="",'Option 6'!F106,IF('Option 6'!F106="",'Option 6'!F94,'Option 6'!F94+'Option 6'!F106)))</f>
        <v/>
      </c>
      <c r="D80" s="11" t="str">
        <f>IF(AND('Option 6'!G94=0,'Option 6'!G106=0),"",IF('Option 6'!G94="",'Option 6'!G106,IF('Option 6'!G106="",'Option 6'!G94,'Option 6'!G94+'Option 6'!G106)))</f>
        <v/>
      </c>
      <c r="E80" s="11" t="str">
        <f>IF(AND('Option 6'!H94=0,'Option 6'!H106=0),"",IF('Option 6'!H94="",'Option 6'!H106,IF('Option 6'!H106="",'Option 6'!H94,'Option 6'!H94+'Option 6'!H106)))</f>
        <v/>
      </c>
      <c r="F80" s="11" t="str">
        <f>IF(AND('Option 6'!I94=0,'Option 6'!I106=0),"",IF('Option 6'!I94="",'Option 6'!I106,IF('Option 6'!I106="",'Option 6'!I94,'Option 6'!I94+'Option 6'!I106)))</f>
        <v/>
      </c>
      <c r="G80" s="11" t="str">
        <f>IF(AND('Option 6'!J94=0,'Option 6'!J106=0),"",IF('Option 6'!J94="",'Option 6'!J106,IF('Option 6'!J106="",'Option 6'!J94,'Option 6'!J94+'Option 6'!J106)))</f>
        <v/>
      </c>
      <c r="H80" s="11" t="str">
        <f>IF(AND('Option 6'!K94=0,'Option 6'!K106=0),"",IF('Option 6'!K94="",'Option 6'!K106,IF('Option 6'!K106="",'Option 6'!K94,'Option 6'!K94+'Option 6'!K106)))</f>
        <v/>
      </c>
      <c r="I80" s="11" t="str">
        <f>IF(AND('Option 6'!L94=0,'Option 6'!L106=0),"",IF('Option 6'!L94="",'Option 6'!L106,IF('Option 6'!L106="",'Option 6'!L94,'Option 6'!L94+'Option 6'!L106)))</f>
        <v/>
      </c>
      <c r="J80" s="11" t="str">
        <f>IF(AND('Option 6'!M94=0,'Option 6'!M106=0),"",IF('Option 6'!M94="",'Option 6'!M106,IF('Option 6'!M106="",'Option 6'!M94,'Option 6'!M94+'Option 6'!M106)))</f>
        <v/>
      </c>
      <c r="K80" s="11" t="str">
        <f>IF(AND('Option 6'!N94=0,'Option 6'!N106=0),"",IF('Option 6'!N94="",'Option 6'!N106,IF('Option 6'!N106="",'Option 6'!N94,'Option 6'!N94+'Option 6'!N106)))</f>
        <v/>
      </c>
      <c r="L80" s="11" t="str">
        <f>IF(AND('Option 6'!O94=0,'Option 6'!O106=0),"",IF('Option 6'!O94="",'Option 6'!O106,IF('Option 6'!O106="",'Option 6'!O94,'Option 6'!O94+'Option 6'!O106)))</f>
        <v/>
      </c>
      <c r="M80" s="11" t="str">
        <f>IF(AND('Option 6'!P94=0,'Option 6'!P106=0),"",IF('Option 6'!P94="",'Option 6'!P106,IF('Option 6'!P106="",'Option 6'!P94,'Option 6'!P94+'Option 6'!P106)))</f>
        <v/>
      </c>
      <c r="N80" s="11" t="str">
        <f>IF(AND('Option 6'!Q94=0,'Option 6'!Q106=0),"",IF('Option 6'!Q94="",'Option 6'!Q106,IF('Option 6'!Q106="",'Option 6'!Q94,'Option 6'!Q94+'Option 6'!Q106)))</f>
        <v/>
      </c>
      <c r="O80" s="11" t="str">
        <f>IF(AND('Option 6'!R94=0,'Option 6'!R106=0),"",IF('Option 6'!R94="",'Option 6'!R106,IF('Option 6'!R106="",'Option 6'!R94,'Option 6'!R94+'Option 6'!R106)))</f>
        <v/>
      </c>
      <c r="P80" s="11" t="str">
        <f>IF(AND('Option 6'!S94=0,'Option 6'!S106=0),"",IF('Option 6'!S94="",'Option 6'!S106,IF('Option 6'!S106="",'Option 6'!S94,'Option 6'!S94+'Option 6'!S106)))</f>
        <v/>
      </c>
      <c r="Q80" s="11" t="str">
        <f>IF(AND('Option 6'!T94=0,'Option 6'!T106=0),"",IF('Option 6'!T94="",'Option 6'!T106,IF('Option 6'!T106="",'Option 6'!T94,'Option 6'!T94+'Option 6'!T106)))</f>
        <v/>
      </c>
      <c r="R80" s="11" t="str">
        <f>IF(AND('Option 6'!U94=0,'Option 6'!U106=0),"",IF('Option 6'!U94="",'Option 6'!U106,IF('Option 6'!U106="",'Option 6'!U94,'Option 6'!U94+'Option 6'!U106)))</f>
        <v/>
      </c>
      <c r="S80" s="11" t="str">
        <f>IF(AND('Option 6'!V94=0,'Option 6'!V106=0),"",IF('Option 6'!V94="",'Option 6'!V106,IF('Option 6'!V106="",'Option 6'!V94,'Option 6'!V94+'Option 6'!V106)))</f>
        <v/>
      </c>
      <c r="T80" s="11" t="str">
        <f>IF(AND('Option 6'!W94=0,'Option 6'!W106=0),"",IF('Option 6'!W94="",'Option 6'!W106,IF('Option 6'!W106="",'Option 6'!W94,'Option 6'!W94+'Option 6'!W106)))</f>
        <v/>
      </c>
      <c r="U80" s="11" t="str">
        <f>IF(AND('Option 6'!X94=0,'Option 6'!X106=0),"",IF('Option 6'!X94="",'Option 6'!X106,IF('Option 6'!X106="",'Option 6'!X94,'Option 6'!X94+'Option 6'!X106)))</f>
        <v/>
      </c>
      <c r="V80" s="11" t="str">
        <f>IF(AND('Option 6'!Y94=0,'Option 6'!Y106=0),"",IF('Option 6'!Y94="",'Option 6'!Y106,IF('Option 6'!Y106="",'Option 6'!Y94,'Option 6'!Y94+'Option 6'!Y106)))</f>
        <v/>
      </c>
      <c r="W80" s="11" t="str">
        <f>IF(AND('Option 6'!Z94=0,'Option 6'!Z106=0),"",IF('Option 6'!Z94="",'Option 6'!Z106,IF('Option 6'!Z106="",'Option 6'!Z94,'Option 6'!Z94+'Option 6'!Z106)))</f>
        <v/>
      </c>
      <c r="X80" s="11" t="str">
        <f>IF(AND('Option 6'!AA94=0,'Option 6'!AA106=0),"",IF('Option 6'!AA94="",'Option 6'!AA106,IF('Option 6'!AA106="",'Option 6'!AA94,'Option 6'!AA94+'Option 6'!AA106)))</f>
        <v/>
      </c>
      <c r="Y80" s="11" t="str">
        <f>IF(AND('Option 6'!AB94=0,'Option 6'!AB106=0),"",IF('Option 6'!AB94="",'Option 6'!AB106,IF('Option 6'!AB106="",'Option 6'!AB94,'Option 6'!AB94+'Option 6'!AB106)))</f>
        <v/>
      </c>
      <c r="Z80" s="11" t="str">
        <f>IF(AND('Option 6'!AC94=0,'Option 6'!AC106=0),"",IF('Option 6'!AC94="",'Option 6'!AC106,IF('Option 6'!AC106="",'Option 6'!AC94,'Option 6'!AC94+'Option 6'!AC106)))</f>
        <v/>
      </c>
      <c r="AA80" s="11" t="str">
        <f>IF(AND('Option 6'!AD94=0,'Option 6'!AD106=0),"",IF('Option 6'!AD94="",'Option 6'!AD106,IF('Option 6'!AD106="",'Option 6'!AD94,'Option 6'!AD94+'Option 6'!AD106)))</f>
        <v/>
      </c>
      <c r="AB80" s="11" t="str">
        <f>IF(AND('Option 6'!AE94=0,'Option 6'!AE106=0),"",IF('Option 6'!AE94="",'Option 6'!AE106,IF('Option 6'!AE106="",'Option 6'!AE94,'Option 6'!AE94+'Option 6'!AE106)))</f>
        <v/>
      </c>
      <c r="AC80" s="11" t="str">
        <f>IF(AND('Option 6'!AF94=0,'Option 6'!AF106=0),"",IF('Option 6'!AF94="",'Option 6'!AF106,IF('Option 6'!AF106="",'Option 6'!AF94,'Option 6'!AF94+'Option 6'!AF106)))</f>
        <v/>
      </c>
      <c r="AD80" s="11" t="str">
        <f>IF(AND('Option 6'!AG94=0,'Option 6'!AG106=0),"",IF('Option 6'!AG94="",'Option 6'!AG106,IF('Option 6'!AG106="",'Option 6'!AG94,'Option 6'!AG94+'Option 6'!AG106)))</f>
        <v/>
      </c>
      <c r="AE80" s="11" t="str">
        <f>IF(AND('Option 6'!AH94=0,'Option 6'!AH106=0),"",IF('Option 6'!AH94="",'Option 6'!AH106,IF('Option 6'!AH106="",'Option 6'!AH94,'Option 6'!AH94+'Option 6'!AH106)))</f>
        <v/>
      </c>
      <c r="AF80" s="11" t="str">
        <f>IF(AND('Option 6'!AI94=0,'Option 6'!AI106=0),"",IF('Option 6'!AI94="",'Option 6'!AI106,IF('Option 6'!AI106="",'Option 6'!AI94,'Option 6'!AI94+'Option 6'!AI106)))</f>
        <v/>
      </c>
      <c r="AG80" s="11" t="str">
        <f>IF(AND('Option 6'!AJ94=0,'Option 6'!AJ106=0),"",IF('Option 6'!AJ94="",'Option 6'!AJ106,IF('Option 6'!AJ106="",'Option 6'!AJ94,'Option 6'!AJ94+'Option 6'!AJ106)))</f>
        <v/>
      </c>
      <c r="AH80" s="11" t="str">
        <f>IF(AND('Option 6'!AK94=0,'Option 6'!AK106=0),"",IF('Option 6'!AK94="",'Option 6'!AK106,IF('Option 6'!AK106="",'Option 6'!AK94,'Option 6'!AK94+'Option 6'!AK106)))</f>
        <v/>
      </c>
      <c r="AI80" s="11" t="str">
        <f>IF(AND('Option 6'!AL94=0,'Option 6'!AL106=0),"",IF('Option 6'!AL94="",'Option 6'!AL106,IF('Option 6'!AL106="",'Option 6'!AL94,'Option 6'!AL94+'Option 6'!AL106)))</f>
        <v/>
      </c>
      <c r="AJ80" s="11" t="str">
        <f>IF(AND('Option 6'!AM94=0,'Option 6'!AM106=0),"",IF('Option 6'!AM94="",'Option 6'!AM106,IF('Option 6'!AM106="",'Option 6'!AM94,'Option 6'!AM94+'Option 6'!AM106)))</f>
        <v/>
      </c>
      <c r="AK80" s="11" t="str">
        <f>IF(AND('Option 6'!AN94=0,'Option 6'!AN106=0),"",IF('Option 6'!AN94="",'Option 6'!AN106,IF('Option 6'!AN106="",'Option 6'!AN94,'Option 6'!AN94+'Option 6'!AN106)))</f>
        <v/>
      </c>
      <c r="AL80" s="11" t="str">
        <f>IF(AND('Option 6'!AO94=0,'Option 6'!AO106=0),"",IF('Option 6'!AO94="",'Option 6'!AO106,IF('Option 6'!AO106="",'Option 6'!AO94,'Option 6'!AO94+'Option 6'!AO106)))</f>
        <v/>
      </c>
      <c r="AM80" s="11" t="str">
        <f>IF(AND('Option 6'!AP94=0,'Option 6'!AP106=0),"",IF('Option 6'!AP94="",'Option 6'!AP106,IF('Option 6'!AP106="",'Option 6'!AP94,'Option 6'!AP94+'Option 6'!AP106)))</f>
        <v/>
      </c>
      <c r="AN80" s="11" t="str">
        <f>IF(AND('Option 6'!AQ94=0,'Option 6'!AQ106=0),"",IF('Option 6'!AQ94="",'Option 6'!AQ106,IF('Option 6'!AQ106="",'Option 6'!AQ94,'Option 6'!AQ94+'Option 6'!AQ106)))</f>
        <v/>
      </c>
      <c r="AO80" s="11" t="str">
        <f>IF(AND('Option 6'!AR94=0,'Option 6'!AR106=0),"",IF('Option 6'!AR94="",'Option 6'!AR106,IF('Option 6'!AR106="",'Option 6'!AR94,'Option 6'!AR94+'Option 6'!AR106)))</f>
        <v/>
      </c>
      <c r="AP80" s="11" t="str">
        <f>IF(AND('Option 6'!AS94=0,'Option 6'!AS106=0),"",IF('Option 6'!AS94="",'Option 6'!AS106,IF('Option 6'!AS106="",'Option 6'!AS94,'Option 6'!AS94+'Option 6'!AS106)))</f>
        <v/>
      </c>
      <c r="AQ80" s="11" t="str">
        <f>IF(AND('Option 6'!AT94=0,'Option 6'!AT106=0),"",IF('Option 6'!AT94="",'Option 6'!AT106,IF('Option 6'!AT106="",'Option 6'!AT94,'Option 6'!AT94+'Option 6'!AT106)))</f>
        <v/>
      </c>
      <c r="AR80" s="11" t="str">
        <f>IF(AND('Option 6'!AU94=0,'Option 6'!AU106=0),"",IF('Option 6'!AU94="",'Option 6'!AU106,IF('Option 6'!AU106="",'Option 6'!AU94,'Option 6'!AU94+'Option 6'!AU106)))</f>
        <v/>
      </c>
      <c r="AS80" s="11" t="str">
        <f>IF(AND('Option 6'!AV94=0,'Option 6'!AV106=0),"",IF('Option 6'!AV94="",'Option 6'!AV106,IF('Option 6'!AV106="",'Option 6'!AV94,'Option 6'!AV94+'Option 6'!AV106)))</f>
        <v/>
      </c>
      <c r="AT80" s="11" t="str">
        <f>IF(AND('Option 6'!AW94=0,'Option 6'!AW106=0),"",IF('Option 6'!AW94="",'Option 6'!AW106,IF('Option 6'!AW106="",'Option 6'!AW94,'Option 6'!AW94+'Option 6'!AW106)))</f>
        <v/>
      </c>
      <c r="AU80" s="11" t="str">
        <f>IF(AND('Option 6'!AX94=0,'Option 6'!AX106=0),"",IF('Option 6'!AX94="",'Option 6'!AX106,IF('Option 6'!AX106="",'Option 6'!AX94,'Option 6'!AX94+'Option 6'!AX106)))</f>
        <v/>
      </c>
      <c r="AV80" s="11" t="str">
        <f>IF(AND('Option 6'!AY94=0,'Option 6'!AY106=0),"",IF('Option 6'!AY94="",'Option 6'!AY106,IF('Option 6'!AY106="",'Option 6'!AY94,'Option 6'!AY94+'Option 6'!AY106)))</f>
        <v/>
      </c>
      <c r="AW80" s="11" t="str">
        <f>IF(AND('Option 6'!AZ94=0,'Option 6'!AZ106=0),"",IF('Option 6'!AZ94="",'Option 6'!AZ106,IF('Option 6'!AZ106="",'Option 6'!AZ94,'Option 6'!AZ94+'Option 6'!AZ106)))</f>
        <v/>
      </c>
      <c r="AX80" s="11" t="str">
        <f>IF(AND('Option 6'!BA94=0,'Option 6'!BA106=0),"",IF('Option 6'!BA94="",'Option 6'!BA106,IF('Option 6'!BA106="",'Option 6'!BA94,'Option 6'!BA94+'Option 6'!BA106)))</f>
        <v/>
      </c>
      <c r="AY80" s="11" t="str">
        <f>IF(AND('Option 6'!BB94=0,'Option 6'!BB106=0),"",IF('Option 6'!BB94="",'Option 6'!BB106,IF('Option 6'!BB106="",'Option 6'!BB94,'Option 6'!BB94+'Option 6'!BB106)))</f>
        <v/>
      </c>
      <c r="AZ80" s="62" t="str">
        <f t="shared" si="32"/>
        <v/>
      </c>
    </row>
    <row r="81" spans="1:55" s="4" customFormat="1" ht="15.6" hidden="1" x14ac:dyDescent="0.25">
      <c r="A81" s="56" t="s">
        <v>166</v>
      </c>
      <c r="B81" s="11" t="str">
        <f>IF(AND('Option 6'!E95=0,'Option 6'!E107=0),"",IF('Option 6'!E95="",'Option 6'!E107,IF('Option 6'!E107="",'Option 6'!E95,'Option 6'!E95+'Option 6'!E107)))</f>
        <v/>
      </c>
      <c r="C81" s="11" t="str">
        <f>IF(AND('Option 6'!F95=0,'Option 6'!F107=0),"",IF('Option 6'!F95="",'Option 6'!F107,IF('Option 6'!F107="",'Option 6'!F95,'Option 6'!F95+'Option 6'!F107)))</f>
        <v/>
      </c>
      <c r="D81" s="11" t="str">
        <f>IF(AND('Option 6'!G95=0,'Option 6'!G107=0),"",IF('Option 6'!G95="",'Option 6'!G107,IF('Option 6'!G107="",'Option 6'!G95,'Option 6'!G95+'Option 6'!G107)))</f>
        <v/>
      </c>
      <c r="E81" s="11" t="str">
        <f>IF(AND('Option 6'!H95=0,'Option 6'!H107=0),"",IF('Option 6'!H95="",'Option 6'!H107,IF('Option 6'!H107="",'Option 6'!H95,'Option 6'!H95+'Option 6'!H107)))</f>
        <v/>
      </c>
      <c r="F81" s="11" t="str">
        <f>IF(AND('Option 6'!I95=0,'Option 6'!I107=0),"",IF('Option 6'!I95="",'Option 6'!I107,IF('Option 6'!I107="",'Option 6'!I95,'Option 6'!I95+'Option 6'!I107)))</f>
        <v/>
      </c>
      <c r="G81" s="11" t="str">
        <f>IF(AND('Option 6'!J95=0,'Option 6'!J107=0),"",IF('Option 6'!J95="",'Option 6'!J107,IF('Option 6'!J107="",'Option 6'!J95,'Option 6'!J95+'Option 6'!J107)))</f>
        <v/>
      </c>
      <c r="H81" s="11" t="str">
        <f>IF(AND('Option 6'!K95=0,'Option 6'!K107=0),"",IF('Option 6'!K95="",'Option 6'!K107,IF('Option 6'!K107="",'Option 6'!K95,'Option 6'!K95+'Option 6'!K107)))</f>
        <v/>
      </c>
      <c r="I81" s="11" t="str">
        <f>IF(AND('Option 6'!L95=0,'Option 6'!L107=0),"",IF('Option 6'!L95="",'Option 6'!L107,IF('Option 6'!L107="",'Option 6'!L95,'Option 6'!L95+'Option 6'!L107)))</f>
        <v/>
      </c>
      <c r="J81" s="11" t="str">
        <f>IF(AND('Option 6'!M95=0,'Option 6'!M107=0),"",IF('Option 6'!M95="",'Option 6'!M107,IF('Option 6'!M107="",'Option 6'!M95,'Option 6'!M95+'Option 6'!M107)))</f>
        <v/>
      </c>
      <c r="K81" s="11" t="str">
        <f>IF(AND('Option 6'!N95=0,'Option 6'!N107=0),"",IF('Option 6'!N95="",'Option 6'!N107,IF('Option 6'!N107="",'Option 6'!N95,'Option 6'!N95+'Option 6'!N107)))</f>
        <v/>
      </c>
      <c r="L81" s="11" t="str">
        <f>IF(AND('Option 6'!O95=0,'Option 6'!O107=0),"",IF('Option 6'!O95="",'Option 6'!O107,IF('Option 6'!O107="",'Option 6'!O95,'Option 6'!O95+'Option 6'!O107)))</f>
        <v/>
      </c>
      <c r="M81" s="11" t="str">
        <f>IF(AND('Option 6'!P95=0,'Option 6'!P107=0),"",IF('Option 6'!P95="",'Option 6'!P107,IF('Option 6'!P107="",'Option 6'!P95,'Option 6'!P95+'Option 6'!P107)))</f>
        <v/>
      </c>
      <c r="N81" s="11" t="str">
        <f>IF(AND('Option 6'!Q95=0,'Option 6'!Q107=0),"",IF('Option 6'!Q95="",'Option 6'!Q107,IF('Option 6'!Q107="",'Option 6'!Q95,'Option 6'!Q95+'Option 6'!Q107)))</f>
        <v/>
      </c>
      <c r="O81" s="11" t="str">
        <f>IF(AND('Option 6'!R95=0,'Option 6'!R107=0),"",IF('Option 6'!R95="",'Option 6'!R107,IF('Option 6'!R107="",'Option 6'!R95,'Option 6'!R95+'Option 6'!R107)))</f>
        <v/>
      </c>
      <c r="P81" s="11" t="str">
        <f>IF(AND('Option 6'!S95=0,'Option 6'!S107=0),"",IF('Option 6'!S95="",'Option 6'!S107,IF('Option 6'!S107="",'Option 6'!S95,'Option 6'!S95+'Option 6'!S107)))</f>
        <v/>
      </c>
      <c r="Q81" s="11" t="str">
        <f>IF(AND('Option 6'!T95=0,'Option 6'!T107=0),"",IF('Option 6'!T95="",'Option 6'!T107,IF('Option 6'!T107="",'Option 6'!T95,'Option 6'!T95+'Option 6'!T107)))</f>
        <v/>
      </c>
      <c r="R81" s="11" t="str">
        <f>IF(AND('Option 6'!U95=0,'Option 6'!U107=0),"",IF('Option 6'!U95="",'Option 6'!U107,IF('Option 6'!U107="",'Option 6'!U95,'Option 6'!U95+'Option 6'!U107)))</f>
        <v/>
      </c>
      <c r="S81" s="11" t="str">
        <f>IF(AND('Option 6'!V95=0,'Option 6'!V107=0),"",IF('Option 6'!V95="",'Option 6'!V107,IF('Option 6'!V107="",'Option 6'!V95,'Option 6'!V95+'Option 6'!V107)))</f>
        <v/>
      </c>
      <c r="T81" s="11" t="str">
        <f>IF(AND('Option 6'!W95=0,'Option 6'!W107=0),"",IF('Option 6'!W95="",'Option 6'!W107,IF('Option 6'!W107="",'Option 6'!W95,'Option 6'!W95+'Option 6'!W107)))</f>
        <v/>
      </c>
      <c r="U81" s="11" t="str">
        <f>IF(AND('Option 6'!X95=0,'Option 6'!X107=0),"",IF('Option 6'!X95="",'Option 6'!X107,IF('Option 6'!X107="",'Option 6'!X95,'Option 6'!X95+'Option 6'!X107)))</f>
        <v/>
      </c>
      <c r="V81" s="11" t="str">
        <f>IF(AND('Option 6'!Y95=0,'Option 6'!Y107=0),"",IF('Option 6'!Y95="",'Option 6'!Y107,IF('Option 6'!Y107="",'Option 6'!Y95,'Option 6'!Y95+'Option 6'!Y107)))</f>
        <v/>
      </c>
      <c r="W81" s="11" t="str">
        <f>IF(AND('Option 6'!Z95=0,'Option 6'!Z107=0),"",IF('Option 6'!Z95="",'Option 6'!Z107,IF('Option 6'!Z107="",'Option 6'!Z95,'Option 6'!Z95+'Option 6'!Z107)))</f>
        <v/>
      </c>
      <c r="X81" s="11" t="str">
        <f>IF(AND('Option 6'!AA95=0,'Option 6'!AA107=0),"",IF('Option 6'!AA95="",'Option 6'!AA107,IF('Option 6'!AA107="",'Option 6'!AA95,'Option 6'!AA95+'Option 6'!AA107)))</f>
        <v/>
      </c>
      <c r="Y81" s="11" t="str">
        <f>IF(AND('Option 6'!AB95=0,'Option 6'!AB107=0),"",IF('Option 6'!AB95="",'Option 6'!AB107,IF('Option 6'!AB107="",'Option 6'!AB95,'Option 6'!AB95+'Option 6'!AB107)))</f>
        <v/>
      </c>
      <c r="Z81" s="11" t="str">
        <f>IF(AND('Option 6'!AC95=0,'Option 6'!AC107=0),"",IF('Option 6'!AC95="",'Option 6'!AC107,IF('Option 6'!AC107="",'Option 6'!AC95,'Option 6'!AC95+'Option 6'!AC107)))</f>
        <v/>
      </c>
      <c r="AA81" s="11" t="str">
        <f>IF(AND('Option 6'!AD95=0,'Option 6'!AD107=0),"",IF('Option 6'!AD95="",'Option 6'!AD107,IF('Option 6'!AD107="",'Option 6'!AD95,'Option 6'!AD95+'Option 6'!AD107)))</f>
        <v/>
      </c>
      <c r="AB81" s="11" t="str">
        <f>IF(AND('Option 6'!AE95=0,'Option 6'!AE107=0),"",IF('Option 6'!AE95="",'Option 6'!AE107,IF('Option 6'!AE107="",'Option 6'!AE95,'Option 6'!AE95+'Option 6'!AE107)))</f>
        <v/>
      </c>
      <c r="AC81" s="11" t="str">
        <f>IF(AND('Option 6'!AF95=0,'Option 6'!AF107=0),"",IF('Option 6'!AF95="",'Option 6'!AF107,IF('Option 6'!AF107="",'Option 6'!AF95,'Option 6'!AF95+'Option 6'!AF107)))</f>
        <v/>
      </c>
      <c r="AD81" s="11" t="str">
        <f>IF(AND('Option 6'!AG95=0,'Option 6'!AG107=0),"",IF('Option 6'!AG95="",'Option 6'!AG107,IF('Option 6'!AG107="",'Option 6'!AG95,'Option 6'!AG95+'Option 6'!AG107)))</f>
        <v/>
      </c>
      <c r="AE81" s="11" t="str">
        <f>IF(AND('Option 6'!AH95=0,'Option 6'!AH107=0),"",IF('Option 6'!AH95="",'Option 6'!AH107,IF('Option 6'!AH107="",'Option 6'!AH95,'Option 6'!AH95+'Option 6'!AH107)))</f>
        <v/>
      </c>
      <c r="AF81" s="11" t="str">
        <f>IF(AND('Option 6'!AI95=0,'Option 6'!AI107=0),"",IF('Option 6'!AI95="",'Option 6'!AI107,IF('Option 6'!AI107="",'Option 6'!AI95,'Option 6'!AI95+'Option 6'!AI107)))</f>
        <v/>
      </c>
      <c r="AG81" s="11" t="str">
        <f>IF(AND('Option 6'!AJ95=0,'Option 6'!AJ107=0),"",IF('Option 6'!AJ95="",'Option 6'!AJ107,IF('Option 6'!AJ107="",'Option 6'!AJ95,'Option 6'!AJ95+'Option 6'!AJ107)))</f>
        <v/>
      </c>
      <c r="AH81" s="11" t="str">
        <f>IF(AND('Option 6'!AK95=0,'Option 6'!AK107=0),"",IF('Option 6'!AK95="",'Option 6'!AK107,IF('Option 6'!AK107="",'Option 6'!AK95,'Option 6'!AK95+'Option 6'!AK107)))</f>
        <v/>
      </c>
      <c r="AI81" s="11" t="str">
        <f>IF(AND('Option 6'!AL95=0,'Option 6'!AL107=0),"",IF('Option 6'!AL95="",'Option 6'!AL107,IF('Option 6'!AL107="",'Option 6'!AL95,'Option 6'!AL95+'Option 6'!AL107)))</f>
        <v/>
      </c>
      <c r="AJ81" s="11" t="str">
        <f>IF(AND('Option 6'!AM95=0,'Option 6'!AM107=0),"",IF('Option 6'!AM95="",'Option 6'!AM107,IF('Option 6'!AM107="",'Option 6'!AM95,'Option 6'!AM95+'Option 6'!AM107)))</f>
        <v/>
      </c>
      <c r="AK81" s="11" t="str">
        <f>IF(AND('Option 6'!AN95=0,'Option 6'!AN107=0),"",IF('Option 6'!AN95="",'Option 6'!AN107,IF('Option 6'!AN107="",'Option 6'!AN95,'Option 6'!AN95+'Option 6'!AN107)))</f>
        <v/>
      </c>
      <c r="AL81" s="11" t="str">
        <f>IF(AND('Option 6'!AO95=0,'Option 6'!AO107=0),"",IF('Option 6'!AO95="",'Option 6'!AO107,IF('Option 6'!AO107="",'Option 6'!AO95,'Option 6'!AO95+'Option 6'!AO107)))</f>
        <v/>
      </c>
      <c r="AM81" s="11" t="str">
        <f>IF(AND('Option 6'!AP95=0,'Option 6'!AP107=0),"",IF('Option 6'!AP95="",'Option 6'!AP107,IF('Option 6'!AP107="",'Option 6'!AP95,'Option 6'!AP95+'Option 6'!AP107)))</f>
        <v/>
      </c>
      <c r="AN81" s="11" t="str">
        <f>IF(AND('Option 6'!AQ95=0,'Option 6'!AQ107=0),"",IF('Option 6'!AQ95="",'Option 6'!AQ107,IF('Option 6'!AQ107="",'Option 6'!AQ95,'Option 6'!AQ95+'Option 6'!AQ107)))</f>
        <v/>
      </c>
      <c r="AO81" s="11" t="str">
        <f>IF(AND('Option 6'!AR95=0,'Option 6'!AR107=0),"",IF('Option 6'!AR95="",'Option 6'!AR107,IF('Option 6'!AR107="",'Option 6'!AR95,'Option 6'!AR95+'Option 6'!AR107)))</f>
        <v/>
      </c>
      <c r="AP81" s="11" t="str">
        <f>IF(AND('Option 6'!AS95=0,'Option 6'!AS107=0),"",IF('Option 6'!AS95="",'Option 6'!AS107,IF('Option 6'!AS107="",'Option 6'!AS95,'Option 6'!AS95+'Option 6'!AS107)))</f>
        <v/>
      </c>
      <c r="AQ81" s="11" t="str">
        <f>IF(AND('Option 6'!AT95=0,'Option 6'!AT107=0),"",IF('Option 6'!AT95="",'Option 6'!AT107,IF('Option 6'!AT107="",'Option 6'!AT95,'Option 6'!AT95+'Option 6'!AT107)))</f>
        <v/>
      </c>
      <c r="AR81" s="11" t="str">
        <f>IF(AND('Option 6'!AU95=0,'Option 6'!AU107=0),"",IF('Option 6'!AU95="",'Option 6'!AU107,IF('Option 6'!AU107="",'Option 6'!AU95,'Option 6'!AU95+'Option 6'!AU107)))</f>
        <v/>
      </c>
      <c r="AS81" s="11" t="str">
        <f>IF(AND('Option 6'!AV95=0,'Option 6'!AV107=0),"",IF('Option 6'!AV95="",'Option 6'!AV107,IF('Option 6'!AV107="",'Option 6'!AV95,'Option 6'!AV95+'Option 6'!AV107)))</f>
        <v/>
      </c>
      <c r="AT81" s="11" t="str">
        <f>IF(AND('Option 6'!AW95=0,'Option 6'!AW107=0),"",IF('Option 6'!AW95="",'Option 6'!AW107,IF('Option 6'!AW107="",'Option 6'!AW95,'Option 6'!AW95+'Option 6'!AW107)))</f>
        <v/>
      </c>
      <c r="AU81" s="11" t="str">
        <f>IF(AND('Option 6'!AX95=0,'Option 6'!AX107=0),"",IF('Option 6'!AX95="",'Option 6'!AX107,IF('Option 6'!AX107="",'Option 6'!AX95,'Option 6'!AX95+'Option 6'!AX107)))</f>
        <v/>
      </c>
      <c r="AV81" s="11" t="str">
        <f>IF(AND('Option 6'!AY95=0,'Option 6'!AY107=0),"",IF('Option 6'!AY95="",'Option 6'!AY107,IF('Option 6'!AY107="",'Option 6'!AY95,'Option 6'!AY95+'Option 6'!AY107)))</f>
        <v/>
      </c>
      <c r="AW81" s="11" t="str">
        <f>IF(AND('Option 6'!AZ95=0,'Option 6'!AZ107=0),"",IF('Option 6'!AZ95="",'Option 6'!AZ107,IF('Option 6'!AZ107="",'Option 6'!AZ95,'Option 6'!AZ95+'Option 6'!AZ107)))</f>
        <v/>
      </c>
      <c r="AX81" s="11" t="str">
        <f>IF(AND('Option 6'!BA95=0,'Option 6'!BA107=0),"",IF('Option 6'!BA95="",'Option 6'!BA107,IF('Option 6'!BA107="",'Option 6'!BA95,'Option 6'!BA95+'Option 6'!BA107)))</f>
        <v/>
      </c>
      <c r="AY81" s="11" t="str">
        <f>IF(AND('Option 6'!BB95=0,'Option 6'!BB107=0),"",IF('Option 6'!BB95="",'Option 6'!BB107,IF('Option 6'!BB107="",'Option 6'!BB95,'Option 6'!BB95+'Option 6'!BB107)))</f>
        <v/>
      </c>
      <c r="AZ81" s="62" t="str">
        <f t="shared" si="32"/>
        <v/>
      </c>
    </row>
    <row r="82" spans="1:55" s="4" customFormat="1" ht="15.6" hidden="1" x14ac:dyDescent="0.3">
      <c r="A82" s="73" t="s">
        <v>204</v>
      </c>
      <c r="B82" s="13" t="str">
        <f>IF(SUM(B78:B81)=0,"",SUM(B78:B81))</f>
        <v/>
      </c>
      <c r="C82" s="13" t="str">
        <f t="shared" ref="C82:U82" si="33">IF(SUM(C78:C81)=0,"",SUM(C78:C81))</f>
        <v/>
      </c>
      <c r="D82" s="13" t="str">
        <f t="shared" si="33"/>
        <v/>
      </c>
      <c r="E82" s="13" t="str">
        <f t="shared" si="33"/>
        <v/>
      </c>
      <c r="F82" s="13" t="str">
        <f t="shared" si="33"/>
        <v/>
      </c>
      <c r="G82" s="13" t="str">
        <f t="shared" si="33"/>
        <v/>
      </c>
      <c r="H82" s="13" t="str">
        <f t="shared" si="33"/>
        <v/>
      </c>
      <c r="I82" s="13" t="str">
        <f t="shared" si="33"/>
        <v/>
      </c>
      <c r="J82" s="13" t="str">
        <f t="shared" si="33"/>
        <v/>
      </c>
      <c r="K82" s="13" t="str">
        <f t="shared" si="33"/>
        <v/>
      </c>
      <c r="L82" s="13" t="str">
        <f t="shared" si="33"/>
        <v/>
      </c>
      <c r="M82" s="13" t="str">
        <f t="shared" si="33"/>
        <v/>
      </c>
      <c r="N82" s="13" t="str">
        <f t="shared" si="33"/>
        <v/>
      </c>
      <c r="O82" s="13" t="str">
        <f t="shared" si="33"/>
        <v/>
      </c>
      <c r="P82" s="13" t="str">
        <f t="shared" si="33"/>
        <v/>
      </c>
      <c r="Q82" s="13" t="str">
        <f t="shared" si="33"/>
        <v/>
      </c>
      <c r="R82" s="13" t="str">
        <f t="shared" si="33"/>
        <v/>
      </c>
      <c r="S82" s="13" t="str">
        <f t="shared" si="33"/>
        <v/>
      </c>
      <c r="T82" s="13" t="str">
        <f t="shared" si="33"/>
        <v/>
      </c>
      <c r="U82" s="13" t="str">
        <f t="shared" si="33"/>
        <v/>
      </c>
      <c r="V82" s="13" t="str">
        <f t="shared" ref="V82:AY82" si="34">IF(SUM(V78:V81)=0,"",SUM(V78:V81))</f>
        <v/>
      </c>
      <c r="W82" s="13" t="str">
        <f t="shared" si="34"/>
        <v/>
      </c>
      <c r="X82" s="13" t="str">
        <f t="shared" si="34"/>
        <v/>
      </c>
      <c r="Y82" s="13" t="str">
        <f t="shared" si="34"/>
        <v/>
      </c>
      <c r="Z82" s="13" t="str">
        <f t="shared" si="34"/>
        <v/>
      </c>
      <c r="AA82" s="13" t="str">
        <f t="shared" si="34"/>
        <v/>
      </c>
      <c r="AB82" s="13" t="str">
        <f t="shared" si="34"/>
        <v/>
      </c>
      <c r="AC82" s="13" t="str">
        <f t="shared" si="34"/>
        <v/>
      </c>
      <c r="AD82" s="13" t="str">
        <f t="shared" si="34"/>
        <v/>
      </c>
      <c r="AE82" s="13" t="str">
        <f t="shared" si="34"/>
        <v/>
      </c>
      <c r="AF82" s="13" t="str">
        <f t="shared" si="34"/>
        <v/>
      </c>
      <c r="AG82" s="13" t="str">
        <f t="shared" si="34"/>
        <v/>
      </c>
      <c r="AH82" s="13" t="str">
        <f t="shared" si="34"/>
        <v/>
      </c>
      <c r="AI82" s="13" t="str">
        <f t="shared" si="34"/>
        <v/>
      </c>
      <c r="AJ82" s="13" t="str">
        <f t="shared" si="34"/>
        <v/>
      </c>
      <c r="AK82" s="13" t="str">
        <f t="shared" si="34"/>
        <v/>
      </c>
      <c r="AL82" s="13" t="str">
        <f t="shared" si="34"/>
        <v/>
      </c>
      <c r="AM82" s="13" t="str">
        <f t="shared" si="34"/>
        <v/>
      </c>
      <c r="AN82" s="13" t="str">
        <f t="shared" si="34"/>
        <v/>
      </c>
      <c r="AO82" s="13" t="str">
        <f t="shared" si="34"/>
        <v/>
      </c>
      <c r="AP82" s="13" t="str">
        <f t="shared" si="34"/>
        <v/>
      </c>
      <c r="AQ82" s="13" t="str">
        <f t="shared" si="34"/>
        <v/>
      </c>
      <c r="AR82" s="13" t="str">
        <f t="shared" si="34"/>
        <v/>
      </c>
      <c r="AS82" s="13" t="str">
        <f t="shared" si="34"/>
        <v/>
      </c>
      <c r="AT82" s="13" t="str">
        <f t="shared" si="34"/>
        <v/>
      </c>
      <c r="AU82" s="13" t="str">
        <f t="shared" si="34"/>
        <v/>
      </c>
      <c r="AV82" s="13" t="str">
        <f t="shared" si="34"/>
        <v/>
      </c>
      <c r="AW82" s="13" t="str">
        <f t="shared" si="34"/>
        <v/>
      </c>
      <c r="AX82" s="13" t="str">
        <f t="shared" si="34"/>
        <v/>
      </c>
      <c r="AY82" s="13" t="str">
        <f t="shared" si="34"/>
        <v/>
      </c>
      <c r="AZ82" s="62" t="str">
        <f t="shared" si="32"/>
        <v/>
      </c>
    </row>
    <row r="83" spans="1:55" s="4" customFormat="1" ht="16.2" hidden="1" thickBot="1" x14ac:dyDescent="0.35">
      <c r="A83" s="57" t="s">
        <v>202</v>
      </c>
      <c r="B83" s="45" t="str">
        <f>IF(B82="","",B82*B$5)</f>
        <v/>
      </c>
      <c r="C83" s="12" t="str">
        <f t="shared" ref="C83:U83" si="35">IF(C82="","",C82*C$5)</f>
        <v/>
      </c>
      <c r="D83" s="12" t="str">
        <f t="shared" si="35"/>
        <v/>
      </c>
      <c r="E83" s="12" t="str">
        <f t="shared" si="35"/>
        <v/>
      </c>
      <c r="F83" s="12" t="str">
        <f t="shared" si="35"/>
        <v/>
      </c>
      <c r="G83" s="12" t="str">
        <f t="shared" si="35"/>
        <v/>
      </c>
      <c r="H83" s="12" t="str">
        <f t="shared" si="35"/>
        <v/>
      </c>
      <c r="I83" s="12" t="str">
        <f t="shared" si="35"/>
        <v/>
      </c>
      <c r="J83" s="12" t="str">
        <f t="shared" si="35"/>
        <v/>
      </c>
      <c r="K83" s="12" t="str">
        <f t="shared" si="35"/>
        <v/>
      </c>
      <c r="L83" s="12" t="str">
        <f t="shared" si="35"/>
        <v/>
      </c>
      <c r="M83" s="12" t="str">
        <f t="shared" si="35"/>
        <v/>
      </c>
      <c r="N83" s="12" t="str">
        <f t="shared" si="35"/>
        <v/>
      </c>
      <c r="O83" s="12" t="str">
        <f t="shared" si="35"/>
        <v/>
      </c>
      <c r="P83" s="12" t="str">
        <f t="shared" si="35"/>
        <v/>
      </c>
      <c r="Q83" s="12" t="str">
        <f t="shared" si="35"/>
        <v/>
      </c>
      <c r="R83" s="12" t="str">
        <f t="shared" si="35"/>
        <v/>
      </c>
      <c r="S83" s="12" t="str">
        <f t="shared" si="35"/>
        <v/>
      </c>
      <c r="T83" s="12" t="str">
        <f t="shared" si="35"/>
        <v/>
      </c>
      <c r="U83" s="12" t="str">
        <f t="shared" si="35"/>
        <v/>
      </c>
      <c r="V83" s="12" t="str">
        <f t="shared" ref="V83:AY83" si="36">IF(V82="","",V82*V$5)</f>
        <v/>
      </c>
      <c r="W83" s="12" t="str">
        <f t="shared" si="36"/>
        <v/>
      </c>
      <c r="X83" s="12" t="str">
        <f t="shared" si="36"/>
        <v/>
      </c>
      <c r="Y83" s="12" t="str">
        <f t="shared" si="36"/>
        <v/>
      </c>
      <c r="Z83" s="12" t="str">
        <f t="shared" si="36"/>
        <v/>
      </c>
      <c r="AA83" s="12" t="str">
        <f t="shared" si="36"/>
        <v/>
      </c>
      <c r="AB83" s="12" t="str">
        <f t="shared" si="36"/>
        <v/>
      </c>
      <c r="AC83" s="12" t="str">
        <f t="shared" si="36"/>
        <v/>
      </c>
      <c r="AD83" s="12" t="str">
        <f t="shared" si="36"/>
        <v/>
      </c>
      <c r="AE83" s="12" t="str">
        <f t="shared" si="36"/>
        <v/>
      </c>
      <c r="AF83" s="12" t="str">
        <f t="shared" si="36"/>
        <v/>
      </c>
      <c r="AG83" s="12" t="str">
        <f t="shared" si="36"/>
        <v/>
      </c>
      <c r="AH83" s="12" t="str">
        <f t="shared" si="36"/>
        <v/>
      </c>
      <c r="AI83" s="12" t="str">
        <f t="shared" si="36"/>
        <v/>
      </c>
      <c r="AJ83" s="12" t="str">
        <f t="shared" si="36"/>
        <v/>
      </c>
      <c r="AK83" s="12" t="str">
        <f t="shared" si="36"/>
        <v/>
      </c>
      <c r="AL83" s="12" t="str">
        <f t="shared" si="36"/>
        <v/>
      </c>
      <c r="AM83" s="12" t="str">
        <f t="shared" si="36"/>
        <v/>
      </c>
      <c r="AN83" s="12" t="str">
        <f t="shared" si="36"/>
        <v/>
      </c>
      <c r="AO83" s="12" t="str">
        <f t="shared" si="36"/>
        <v/>
      </c>
      <c r="AP83" s="12" t="str">
        <f t="shared" si="36"/>
        <v/>
      </c>
      <c r="AQ83" s="12" t="str">
        <f t="shared" si="36"/>
        <v/>
      </c>
      <c r="AR83" s="12" t="str">
        <f t="shared" si="36"/>
        <v/>
      </c>
      <c r="AS83" s="12" t="str">
        <f t="shared" si="36"/>
        <v/>
      </c>
      <c r="AT83" s="12" t="str">
        <f t="shared" si="36"/>
        <v/>
      </c>
      <c r="AU83" s="12" t="str">
        <f t="shared" si="36"/>
        <v/>
      </c>
      <c r="AV83" s="12" t="str">
        <f t="shared" si="36"/>
        <v/>
      </c>
      <c r="AW83" s="12" t="str">
        <f t="shared" si="36"/>
        <v/>
      </c>
      <c r="AX83" s="12" t="str">
        <f t="shared" si="36"/>
        <v/>
      </c>
      <c r="AY83" s="12" t="str">
        <f t="shared" si="36"/>
        <v/>
      </c>
      <c r="AZ83" s="136" t="str">
        <f t="shared" si="32"/>
        <v/>
      </c>
    </row>
    <row r="84" spans="1:55" s="4" customFormat="1" ht="31.8" hidden="1" thickBot="1" x14ac:dyDescent="0.35">
      <c r="A84" s="146" t="s">
        <v>209</v>
      </c>
      <c r="B84" s="131" t="str">
        <f>AZ82</f>
        <v/>
      </c>
      <c r="C84" s="135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9"/>
    </row>
    <row r="85" spans="1:55" s="4" customFormat="1" ht="16.2" hidden="1" thickBot="1" x14ac:dyDescent="0.35">
      <c r="A85" s="58" t="s">
        <v>206</v>
      </c>
      <c r="B85" s="61" t="str">
        <f>IF(AZ83="","",AZ83)</f>
        <v/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134"/>
      <c r="BC85" s="94"/>
    </row>
    <row r="86" spans="1:55" s="4" customFormat="1" ht="15.6" hidden="1" x14ac:dyDescent="0.25">
      <c r="A86" s="59" t="s">
        <v>205</v>
      </c>
      <c r="B86" s="43" t="str">
        <f>IF('Option 6'!E117=0,"",'Option 6'!E117)</f>
        <v/>
      </c>
      <c r="C86" s="43" t="str">
        <f>IF('Option 6'!F117=0,"",'Option 6'!F117)</f>
        <v/>
      </c>
      <c r="D86" s="43" t="str">
        <f>IF('Option 6'!G117=0,"",'Option 6'!G117)</f>
        <v/>
      </c>
      <c r="E86" s="43" t="str">
        <f>IF('Option 6'!H117=0,"",'Option 6'!H117)</f>
        <v/>
      </c>
      <c r="F86" s="43" t="str">
        <f>IF('Option 6'!I117=0,"",'Option 6'!I117)</f>
        <v/>
      </c>
      <c r="G86" s="43" t="str">
        <f>IF('Option 6'!J117=0,"",'Option 6'!J117)</f>
        <v/>
      </c>
      <c r="H86" s="43" t="str">
        <f>IF('Option 6'!K117=0,"",'Option 6'!K117)</f>
        <v/>
      </c>
      <c r="I86" s="43" t="str">
        <f>IF('Option 6'!L117=0,"",'Option 6'!L117)</f>
        <v/>
      </c>
      <c r="J86" s="43" t="str">
        <f>IF('Option 6'!M117=0,"",'Option 6'!M117)</f>
        <v/>
      </c>
      <c r="K86" s="43" t="str">
        <f>IF('Option 6'!N117=0,"",'Option 6'!N117)</f>
        <v/>
      </c>
      <c r="L86" s="43" t="str">
        <f>IF('Option 6'!O117=0,"",'Option 6'!O117)</f>
        <v/>
      </c>
      <c r="M86" s="43" t="str">
        <f>IF('Option 6'!P117=0,"",'Option 6'!P117)</f>
        <v/>
      </c>
      <c r="N86" s="43" t="str">
        <f>IF('Option 6'!Q117=0,"",'Option 6'!Q117)</f>
        <v/>
      </c>
      <c r="O86" s="43" t="str">
        <f>IF('Option 6'!R117=0,"",'Option 6'!R117)</f>
        <v/>
      </c>
      <c r="P86" s="43" t="str">
        <f>IF('Option 6'!S117=0,"",'Option 6'!S117)</f>
        <v/>
      </c>
      <c r="Q86" s="43" t="str">
        <f>IF('Option 6'!T117=0,"",'Option 6'!T117)</f>
        <v/>
      </c>
      <c r="R86" s="43" t="str">
        <f>IF('Option 6'!U117=0,"",'Option 6'!U117)</f>
        <v/>
      </c>
      <c r="S86" s="43" t="str">
        <f>IF('Option 6'!V117=0,"",'Option 6'!V117)</f>
        <v/>
      </c>
      <c r="T86" s="43" t="str">
        <f>IF('Option 6'!W117=0,"",'Option 6'!W117)</f>
        <v/>
      </c>
      <c r="U86" s="43" t="str">
        <f>IF('Option 6'!X117=0,"",'Option 6'!X117)</f>
        <v/>
      </c>
      <c r="V86" s="43" t="str">
        <f>IF('Option 6'!Y117=0,"",'Option 6'!Y117)</f>
        <v/>
      </c>
      <c r="W86" s="43" t="str">
        <f>IF('Option 6'!Z117=0,"",'Option 6'!Z117)</f>
        <v/>
      </c>
      <c r="X86" s="43" t="str">
        <f>IF('Option 6'!AA117=0,"",'Option 6'!AA117)</f>
        <v/>
      </c>
      <c r="Y86" s="43" t="str">
        <f>IF('Option 6'!AB117=0,"",'Option 6'!AB117)</f>
        <v/>
      </c>
      <c r="Z86" s="43" t="str">
        <f>IF('Option 6'!AC117=0,"",'Option 6'!AC117)</f>
        <v/>
      </c>
      <c r="AA86" s="43" t="str">
        <f>IF('Option 6'!AD117=0,"",'Option 6'!AD117)</f>
        <v/>
      </c>
      <c r="AB86" s="43" t="str">
        <f>IF('Option 6'!AE117=0,"",'Option 6'!AE117)</f>
        <v/>
      </c>
      <c r="AC86" s="43" t="str">
        <f>IF('Option 6'!AF117=0,"",'Option 6'!AF117)</f>
        <v/>
      </c>
      <c r="AD86" s="43" t="str">
        <f>IF('Option 6'!AG117=0,"",'Option 6'!AG117)</f>
        <v/>
      </c>
      <c r="AE86" s="43" t="str">
        <f>IF('Option 6'!AH117=0,"",'Option 6'!AH117)</f>
        <v/>
      </c>
      <c r="AF86" s="43" t="str">
        <f>IF('Option 6'!AI117=0,"",'Option 6'!AI117)</f>
        <v/>
      </c>
      <c r="AG86" s="43" t="str">
        <f>IF('Option 6'!AJ117=0,"",'Option 6'!AJ117)</f>
        <v/>
      </c>
      <c r="AH86" s="43" t="str">
        <f>IF('Option 6'!AK117=0,"",'Option 6'!AK117)</f>
        <v/>
      </c>
      <c r="AI86" s="43" t="str">
        <f>IF('Option 6'!AL117=0,"",'Option 6'!AL117)</f>
        <v/>
      </c>
      <c r="AJ86" s="43" t="str">
        <f>IF('Option 6'!AM117=0,"",'Option 6'!AM117)</f>
        <v/>
      </c>
      <c r="AK86" s="43" t="str">
        <f>IF('Option 6'!AN117=0,"",'Option 6'!AN117)</f>
        <v/>
      </c>
      <c r="AL86" s="43" t="str">
        <f>IF('Option 6'!AO117=0,"",'Option 6'!AO117)</f>
        <v/>
      </c>
      <c r="AM86" s="43" t="str">
        <f>IF('Option 6'!AP117=0,"",'Option 6'!AP117)</f>
        <v/>
      </c>
      <c r="AN86" s="43" t="str">
        <f>IF('Option 6'!AQ117=0,"",'Option 6'!AQ117)</f>
        <v/>
      </c>
      <c r="AO86" s="43" t="str">
        <f>IF('Option 6'!AR117=0,"",'Option 6'!AR117)</f>
        <v/>
      </c>
      <c r="AP86" s="43" t="str">
        <f>IF('Option 6'!AS117=0,"",'Option 6'!AS117)</f>
        <v/>
      </c>
      <c r="AQ86" s="43" t="str">
        <f>IF('Option 6'!AT117=0,"",'Option 6'!AT117)</f>
        <v/>
      </c>
      <c r="AR86" s="43" t="str">
        <f>IF('Option 6'!AU117=0,"",'Option 6'!AU117)</f>
        <v/>
      </c>
      <c r="AS86" s="43" t="str">
        <f>IF('Option 6'!AV117=0,"",'Option 6'!AV117)</f>
        <v/>
      </c>
      <c r="AT86" s="43" t="str">
        <f>IF('Option 6'!AW117=0,"",'Option 6'!AW117)</f>
        <v/>
      </c>
      <c r="AU86" s="43" t="str">
        <f>IF('Option 6'!AX117=0,"",'Option 6'!AX117)</f>
        <v/>
      </c>
      <c r="AV86" s="43" t="str">
        <f>IF('Option 6'!AY117=0,"",'Option 6'!AY117)</f>
        <v/>
      </c>
      <c r="AW86" s="43" t="str">
        <f>IF('Option 6'!AZ117=0,"",'Option 6'!AZ117)</f>
        <v/>
      </c>
      <c r="AX86" s="43" t="str">
        <f>IF('Option 6'!BA117=0,"",'Option 6'!BA117)</f>
        <v/>
      </c>
      <c r="AY86" s="43" t="str">
        <f>IF('Option 6'!BB117=0,"",'Option 6'!BB117)</f>
        <v/>
      </c>
      <c r="AZ86" s="132" t="str">
        <f t="shared" si="32"/>
        <v/>
      </c>
    </row>
    <row r="87" spans="1:55" s="4" customFormat="1" ht="16.2" hidden="1" thickBot="1" x14ac:dyDescent="0.35">
      <c r="A87" s="57" t="s">
        <v>203</v>
      </c>
      <c r="B87" s="44" t="str">
        <f t="shared" ref="B87:U87" si="37">IF(B86="","",B86*B$5)</f>
        <v/>
      </c>
      <c r="C87" s="44" t="str">
        <f t="shared" si="37"/>
        <v/>
      </c>
      <c r="D87" s="44" t="str">
        <f t="shared" si="37"/>
        <v/>
      </c>
      <c r="E87" s="44" t="str">
        <f t="shared" si="37"/>
        <v/>
      </c>
      <c r="F87" s="44" t="str">
        <f t="shared" si="37"/>
        <v/>
      </c>
      <c r="G87" s="44" t="str">
        <f t="shared" si="37"/>
        <v/>
      </c>
      <c r="H87" s="44" t="str">
        <f t="shared" si="37"/>
        <v/>
      </c>
      <c r="I87" s="44" t="str">
        <f t="shared" si="37"/>
        <v/>
      </c>
      <c r="J87" s="44" t="str">
        <f t="shared" si="37"/>
        <v/>
      </c>
      <c r="K87" s="44" t="str">
        <f t="shared" si="37"/>
        <v/>
      </c>
      <c r="L87" s="44" t="str">
        <f t="shared" si="37"/>
        <v/>
      </c>
      <c r="M87" s="44" t="str">
        <f t="shared" si="37"/>
        <v/>
      </c>
      <c r="N87" s="44" t="str">
        <f t="shared" si="37"/>
        <v/>
      </c>
      <c r="O87" s="44" t="str">
        <f t="shared" si="37"/>
        <v/>
      </c>
      <c r="P87" s="44" t="str">
        <f t="shared" si="37"/>
        <v/>
      </c>
      <c r="Q87" s="44" t="str">
        <f t="shared" si="37"/>
        <v/>
      </c>
      <c r="R87" s="44" t="str">
        <f t="shared" si="37"/>
        <v/>
      </c>
      <c r="S87" s="44" t="str">
        <f t="shared" si="37"/>
        <v/>
      </c>
      <c r="T87" s="44" t="str">
        <f t="shared" si="37"/>
        <v/>
      </c>
      <c r="U87" s="44" t="str">
        <f t="shared" si="37"/>
        <v/>
      </c>
      <c r="V87" s="44" t="str">
        <f t="shared" ref="V87:AY87" si="38">IF(V86="","",V86*V$5)</f>
        <v/>
      </c>
      <c r="W87" s="44" t="str">
        <f t="shared" si="38"/>
        <v/>
      </c>
      <c r="X87" s="44" t="str">
        <f t="shared" si="38"/>
        <v/>
      </c>
      <c r="Y87" s="44" t="str">
        <f t="shared" si="38"/>
        <v/>
      </c>
      <c r="Z87" s="44" t="str">
        <f t="shared" si="38"/>
        <v/>
      </c>
      <c r="AA87" s="44" t="str">
        <f t="shared" si="38"/>
        <v/>
      </c>
      <c r="AB87" s="44" t="str">
        <f t="shared" si="38"/>
        <v/>
      </c>
      <c r="AC87" s="44" t="str">
        <f t="shared" si="38"/>
        <v/>
      </c>
      <c r="AD87" s="44" t="str">
        <f t="shared" si="38"/>
        <v/>
      </c>
      <c r="AE87" s="44" t="str">
        <f t="shared" si="38"/>
        <v/>
      </c>
      <c r="AF87" s="44" t="str">
        <f t="shared" si="38"/>
        <v/>
      </c>
      <c r="AG87" s="44" t="str">
        <f t="shared" si="38"/>
        <v/>
      </c>
      <c r="AH87" s="44" t="str">
        <f t="shared" si="38"/>
        <v/>
      </c>
      <c r="AI87" s="44" t="str">
        <f t="shared" si="38"/>
        <v/>
      </c>
      <c r="AJ87" s="44" t="str">
        <f t="shared" si="38"/>
        <v/>
      </c>
      <c r="AK87" s="44" t="str">
        <f t="shared" si="38"/>
        <v/>
      </c>
      <c r="AL87" s="44" t="str">
        <f t="shared" si="38"/>
        <v/>
      </c>
      <c r="AM87" s="44" t="str">
        <f t="shared" si="38"/>
        <v/>
      </c>
      <c r="AN87" s="44" t="str">
        <f t="shared" si="38"/>
        <v/>
      </c>
      <c r="AO87" s="44" t="str">
        <f t="shared" si="38"/>
        <v/>
      </c>
      <c r="AP87" s="44" t="str">
        <f t="shared" si="38"/>
        <v/>
      </c>
      <c r="AQ87" s="44" t="str">
        <f t="shared" si="38"/>
        <v/>
      </c>
      <c r="AR87" s="44" t="str">
        <f t="shared" si="38"/>
        <v/>
      </c>
      <c r="AS87" s="44" t="str">
        <f t="shared" si="38"/>
        <v/>
      </c>
      <c r="AT87" s="44" t="str">
        <f t="shared" si="38"/>
        <v/>
      </c>
      <c r="AU87" s="44" t="str">
        <f t="shared" si="38"/>
        <v/>
      </c>
      <c r="AV87" s="44" t="str">
        <f t="shared" si="38"/>
        <v/>
      </c>
      <c r="AW87" s="44" t="str">
        <f t="shared" si="38"/>
        <v/>
      </c>
      <c r="AX87" s="44" t="str">
        <f t="shared" si="38"/>
        <v/>
      </c>
      <c r="AY87" s="44" t="str">
        <f t="shared" si="38"/>
        <v/>
      </c>
      <c r="AZ87" s="133" t="str">
        <f t="shared" si="32"/>
        <v/>
      </c>
    </row>
    <row r="88" spans="1:55" s="4" customFormat="1" ht="31.8" hidden="1" thickBot="1" x14ac:dyDescent="0.35">
      <c r="A88" s="146" t="s">
        <v>208</v>
      </c>
      <c r="B88" s="131" t="str">
        <f>IF(AZ82="","",IF(AZ86="","",AZ82+AZ86))</f>
        <v/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9"/>
    </row>
    <row r="89" spans="1:55" s="4" customFormat="1" ht="16.2" hidden="1" thickBot="1" x14ac:dyDescent="0.35">
      <c r="A89" s="60" t="s">
        <v>207</v>
      </c>
      <c r="B89" s="131" t="str">
        <f>IF(AZ87="","",IF(AZ83="","",AZ83+AZ87))</f>
        <v/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9"/>
    </row>
    <row r="90" spans="1:55" ht="15" hidden="1" customHeight="1" thickBot="1" x14ac:dyDescent="0.3">
      <c r="BA90" s="94"/>
    </row>
    <row r="91" spans="1:55" s="4" customFormat="1" ht="16.2" hidden="1" thickBot="1" x14ac:dyDescent="0.35">
      <c r="A91" s="54" t="s">
        <v>119</v>
      </c>
      <c r="B91" s="108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74" t="str">
        <f t="shared" si="32"/>
        <v/>
      </c>
    </row>
    <row r="92" spans="1:55" s="4" customFormat="1" ht="16.2" hidden="1" thickTop="1" x14ac:dyDescent="0.25">
      <c r="A92" s="55" t="s">
        <v>2</v>
      </c>
      <c r="B92" s="11" t="str">
        <f>IF(AND('Option 7'!E63=0,'Option 7'!E92=0,'Option 7'!E104=0),"",'Option 7'!E63+'Option 7'!E92+'Option 7'!E104)</f>
        <v/>
      </c>
      <c r="C92" s="11" t="str">
        <f>IF(AND('Option 7'!F63=0,'Option 7'!F92=0,'Option 7'!F104=0),"",'Option 7'!F63+'Option 7'!F92+'Option 7'!F104)</f>
        <v/>
      </c>
      <c r="D92" s="11" t="str">
        <f>IF(AND('Option 7'!G63=0,'Option 7'!G92=0,'Option 7'!G104=0),"",'Option 7'!G63+'Option 7'!G92+'Option 7'!G104)</f>
        <v/>
      </c>
      <c r="E92" s="11" t="str">
        <f>IF(AND('Option 7'!H63=0,'Option 7'!H92=0,'Option 7'!H104=0),"",'Option 7'!H63+'Option 7'!H92+'Option 7'!H104)</f>
        <v/>
      </c>
      <c r="F92" s="11" t="str">
        <f>IF(AND('Option 7'!I63=0,'Option 7'!I92=0,'Option 7'!I104=0),"",'Option 7'!I63+'Option 7'!I92+'Option 7'!I104)</f>
        <v/>
      </c>
      <c r="G92" s="11" t="str">
        <f>IF(AND('Option 7'!J63=0,'Option 7'!J92=0,'Option 7'!J104=0),"",'Option 7'!J63+'Option 7'!J92+'Option 7'!J104)</f>
        <v/>
      </c>
      <c r="H92" s="11" t="str">
        <f>IF(AND('Option 7'!K63=0,'Option 7'!K92=0,'Option 7'!K104=0),"",'Option 7'!K63+'Option 7'!K92+'Option 7'!K104)</f>
        <v/>
      </c>
      <c r="I92" s="11" t="str">
        <f>IF(AND('Option 7'!L63=0,'Option 7'!L92=0,'Option 7'!L104=0),"",'Option 7'!L63+'Option 7'!L92+'Option 7'!L104)</f>
        <v/>
      </c>
      <c r="J92" s="11" t="str">
        <f>IF(AND('Option 7'!M63=0,'Option 7'!M92=0,'Option 7'!M104=0),"",'Option 7'!M63+'Option 7'!M92+'Option 7'!M104)</f>
        <v/>
      </c>
      <c r="K92" s="11" t="str">
        <f>IF(AND('Option 7'!N63=0,'Option 7'!N92=0,'Option 7'!N104=0),"",'Option 7'!N63+'Option 7'!N92+'Option 7'!N104)</f>
        <v/>
      </c>
      <c r="L92" s="11" t="str">
        <f>IF(AND('Option 7'!O63=0,'Option 7'!O92=0,'Option 7'!O104=0),"",'Option 7'!O63+'Option 7'!O92+'Option 7'!O104)</f>
        <v/>
      </c>
      <c r="M92" s="11" t="str">
        <f>IF(AND('Option 7'!P63=0,'Option 7'!P92=0,'Option 7'!P104=0),"",'Option 7'!P63+'Option 7'!P92+'Option 7'!P104)</f>
        <v/>
      </c>
      <c r="N92" s="11" t="str">
        <f>IF(AND('Option 7'!Q63=0,'Option 7'!Q92=0,'Option 7'!Q104=0),"",'Option 7'!Q63+'Option 7'!Q92+'Option 7'!Q104)</f>
        <v/>
      </c>
      <c r="O92" s="11" t="str">
        <f>IF(AND('Option 7'!R63=0,'Option 7'!R92=0,'Option 7'!R104=0),"",'Option 7'!R63+'Option 7'!R92+'Option 7'!R104)</f>
        <v/>
      </c>
      <c r="P92" s="11" t="str">
        <f>IF(AND('Option 7'!S63=0,'Option 7'!S92=0,'Option 7'!S104=0),"",'Option 7'!S63+'Option 7'!S92+'Option 7'!S104)</f>
        <v/>
      </c>
      <c r="Q92" s="11" t="str">
        <f>IF(AND('Option 7'!T63=0,'Option 7'!T92=0,'Option 7'!T104=0),"",'Option 7'!T63+'Option 7'!T92+'Option 7'!T104)</f>
        <v/>
      </c>
      <c r="R92" s="11" t="str">
        <f>IF(AND('Option 7'!U63=0,'Option 7'!U92=0,'Option 7'!U104=0),"",'Option 7'!U63+'Option 7'!U92+'Option 7'!U104)</f>
        <v/>
      </c>
      <c r="S92" s="11" t="str">
        <f>IF(AND('Option 7'!V63=0,'Option 7'!V92=0,'Option 7'!V104=0),"",'Option 7'!V63+'Option 7'!V92+'Option 7'!V104)</f>
        <v/>
      </c>
      <c r="T92" s="11" t="str">
        <f>IF(AND('Option 7'!W63=0,'Option 7'!W92=0,'Option 7'!W104=0),"",'Option 7'!W63+'Option 7'!W92+'Option 7'!W104)</f>
        <v/>
      </c>
      <c r="U92" s="11" t="str">
        <f>IF(AND('Option 7'!X63=0,'Option 7'!X92=0,'Option 7'!X104=0),"",'Option 7'!X63+'Option 7'!X92+'Option 7'!X104)</f>
        <v/>
      </c>
      <c r="V92" s="11" t="str">
        <f>IF(AND('Option 7'!Y63=0,'Option 7'!Y92=0,'Option 7'!Y104=0),"",'Option 7'!Y63+'Option 7'!Y92+'Option 7'!Y104)</f>
        <v/>
      </c>
      <c r="W92" s="11" t="str">
        <f>IF(AND('Option 7'!Z63=0,'Option 7'!Z92=0,'Option 7'!Z104=0),"",'Option 7'!Z63+'Option 7'!Z92+'Option 7'!Z104)</f>
        <v/>
      </c>
      <c r="X92" s="11" t="str">
        <f>IF(AND('Option 7'!AA63=0,'Option 7'!AA92=0,'Option 7'!AA104=0),"",'Option 7'!AA63+'Option 7'!AA92+'Option 7'!AA104)</f>
        <v/>
      </c>
      <c r="Y92" s="11" t="str">
        <f>IF(AND('Option 7'!AB63=0,'Option 7'!AB92=0,'Option 7'!AB104=0),"",'Option 7'!AB63+'Option 7'!AB92+'Option 7'!AB104)</f>
        <v/>
      </c>
      <c r="Z92" s="11" t="str">
        <f>IF(AND('Option 7'!AC63=0,'Option 7'!AC92=0,'Option 7'!AC104=0),"",'Option 7'!AC63+'Option 7'!AC92+'Option 7'!AC104)</f>
        <v/>
      </c>
      <c r="AA92" s="11" t="str">
        <f>IF(AND('Option 7'!AD63=0,'Option 7'!AD92=0,'Option 7'!AD104=0),"",'Option 7'!AD63+'Option 7'!AD92+'Option 7'!AD104)</f>
        <v/>
      </c>
      <c r="AB92" s="11" t="str">
        <f>IF(AND('Option 7'!AE63=0,'Option 7'!AE92=0,'Option 7'!AE104=0),"",'Option 7'!AE63+'Option 7'!AE92+'Option 7'!AE104)</f>
        <v/>
      </c>
      <c r="AC92" s="11" t="str">
        <f>IF(AND('Option 7'!AF63=0,'Option 7'!AF92=0,'Option 7'!AF104=0),"",'Option 7'!AF63+'Option 7'!AF92+'Option 7'!AF104)</f>
        <v/>
      </c>
      <c r="AD92" s="11" t="str">
        <f>IF(AND('Option 7'!AG63=0,'Option 7'!AG92=0,'Option 7'!AG104=0),"",'Option 7'!AG63+'Option 7'!AG92+'Option 7'!AG104)</f>
        <v/>
      </c>
      <c r="AE92" s="11" t="str">
        <f>IF(AND('Option 7'!AH63=0,'Option 7'!AH92=0,'Option 7'!AH104=0),"",'Option 7'!AH63+'Option 7'!AH92+'Option 7'!AH104)</f>
        <v/>
      </c>
      <c r="AF92" s="11" t="str">
        <f>IF(AND('Option 7'!AI63=0,'Option 7'!AI92=0,'Option 7'!AI104=0),"",'Option 7'!AI63+'Option 7'!AI92+'Option 7'!AI104)</f>
        <v/>
      </c>
      <c r="AG92" s="11" t="str">
        <f>IF(AND('Option 7'!AJ63=0,'Option 7'!AJ92=0,'Option 7'!AJ104=0),"",'Option 7'!AJ63+'Option 7'!AJ92+'Option 7'!AJ104)</f>
        <v/>
      </c>
      <c r="AH92" s="11" t="str">
        <f>IF(AND('Option 7'!AK63=0,'Option 7'!AK92=0,'Option 7'!AK104=0),"",'Option 7'!AK63+'Option 7'!AK92+'Option 7'!AK104)</f>
        <v/>
      </c>
      <c r="AI92" s="11" t="str">
        <f>IF(AND('Option 7'!AL63=0,'Option 7'!AL92=0,'Option 7'!AL104=0),"",'Option 7'!AL63+'Option 7'!AL92+'Option 7'!AL104)</f>
        <v/>
      </c>
      <c r="AJ92" s="11" t="str">
        <f>IF(AND('Option 7'!AM63=0,'Option 7'!AM92=0,'Option 7'!AM104=0),"",'Option 7'!AM63+'Option 7'!AM92+'Option 7'!AM104)</f>
        <v/>
      </c>
      <c r="AK92" s="11" t="str">
        <f>IF(AND('Option 7'!AN63=0,'Option 7'!AN92=0,'Option 7'!AN104=0),"",'Option 7'!AN63+'Option 7'!AN92+'Option 7'!AN104)</f>
        <v/>
      </c>
      <c r="AL92" s="11" t="str">
        <f>IF(AND('Option 7'!AO63=0,'Option 7'!AO92=0,'Option 7'!AO104=0),"",'Option 7'!AO63+'Option 7'!AO92+'Option 7'!AO104)</f>
        <v/>
      </c>
      <c r="AM92" s="11" t="str">
        <f>IF(AND('Option 7'!AP63=0,'Option 7'!AP92=0,'Option 7'!AP104=0),"",'Option 7'!AP63+'Option 7'!AP92+'Option 7'!AP104)</f>
        <v/>
      </c>
      <c r="AN92" s="11" t="str">
        <f>IF(AND('Option 7'!AQ63=0,'Option 7'!AQ92=0,'Option 7'!AQ104=0),"",'Option 7'!AQ63+'Option 7'!AQ92+'Option 7'!AQ104)</f>
        <v/>
      </c>
      <c r="AO92" s="11" t="str">
        <f>IF(AND('Option 7'!AR63=0,'Option 7'!AR92=0,'Option 7'!AR104=0),"",'Option 7'!AR63+'Option 7'!AR92+'Option 7'!AR104)</f>
        <v/>
      </c>
      <c r="AP92" s="11" t="str">
        <f>IF(AND('Option 7'!AS63=0,'Option 7'!AS92=0,'Option 7'!AS104=0),"",'Option 7'!AS63+'Option 7'!AS92+'Option 7'!AS104)</f>
        <v/>
      </c>
      <c r="AQ92" s="11" t="str">
        <f>IF(AND('Option 7'!AT63=0,'Option 7'!AT92=0,'Option 7'!AT104=0),"",'Option 7'!AT63+'Option 7'!AT92+'Option 7'!AT104)</f>
        <v/>
      </c>
      <c r="AR92" s="11" t="str">
        <f>IF(AND('Option 7'!AU63=0,'Option 7'!AU92=0,'Option 7'!AU104=0),"",'Option 7'!AU63+'Option 7'!AU92+'Option 7'!AU104)</f>
        <v/>
      </c>
      <c r="AS92" s="11" t="str">
        <f>IF(AND('Option 7'!AV63=0,'Option 7'!AV92=0,'Option 7'!AV104=0),"",'Option 7'!AV63+'Option 7'!AV92+'Option 7'!AV104)</f>
        <v/>
      </c>
      <c r="AT92" s="11" t="str">
        <f>IF(AND('Option 7'!AW63=0,'Option 7'!AW92=0,'Option 7'!AW104=0),"",'Option 7'!AW63+'Option 7'!AW92+'Option 7'!AW104)</f>
        <v/>
      </c>
      <c r="AU92" s="11" t="str">
        <f>IF(AND('Option 7'!AX63=0,'Option 7'!AX92=0,'Option 7'!AX104=0),"",'Option 7'!AX63+'Option 7'!AX92+'Option 7'!AX104)</f>
        <v/>
      </c>
      <c r="AV92" s="11" t="str">
        <f>IF(AND('Option 7'!AY63=0,'Option 7'!AY92=0,'Option 7'!AY104=0),"",'Option 7'!AY63+'Option 7'!AY92+'Option 7'!AY104)</f>
        <v/>
      </c>
      <c r="AW92" s="11" t="str">
        <f>IF(AND('Option 7'!AZ63=0,'Option 7'!AZ92=0,'Option 7'!AZ104=0),"",'Option 7'!AZ63+'Option 7'!AZ92+'Option 7'!AZ104)</f>
        <v/>
      </c>
      <c r="AX92" s="11" t="str">
        <f>IF(AND('Option 7'!BA63=0,'Option 7'!BA92=0,'Option 7'!BA104=0),"",'Option 7'!BA63+'Option 7'!BA92+'Option 7'!BA104)</f>
        <v/>
      </c>
      <c r="AY92" s="11" t="str">
        <f>IF(AND('Option 7'!BB63=0,'Option 7'!BB92=0,'Option 7'!BB104=0),"",'Option 7'!BB63+'Option 7'!BB92+'Option 7'!BB104)</f>
        <v/>
      </c>
      <c r="AZ92" s="62" t="str">
        <f t="shared" si="32"/>
        <v/>
      </c>
    </row>
    <row r="93" spans="1:55" s="4" customFormat="1" ht="15.6" hidden="1" x14ac:dyDescent="0.25">
      <c r="A93" s="56" t="s">
        <v>6</v>
      </c>
      <c r="B93" s="11" t="str">
        <f>IF(AND('Option 7'!E93=0,'Option 7'!E105=0),"",IF('Option 7'!E93="",'Option 7'!E105,IF('Option 7'!E105="",'Option 7'!E93,'Option 7'!E93+'Option 7'!E105)))</f>
        <v/>
      </c>
      <c r="C93" s="11" t="str">
        <f>IF(AND('Option 7'!F93=0,'Option 7'!F105=0),"",IF('Option 7'!F93="",'Option 7'!F105,IF('Option 7'!F105="",'Option 7'!F93,'Option 7'!F93+'Option 7'!F105)))</f>
        <v/>
      </c>
      <c r="D93" s="11" t="str">
        <f>IF(AND('Option 7'!G93=0,'Option 7'!G105=0),"",IF('Option 7'!G93="",'Option 7'!G105,IF('Option 7'!G105="",'Option 7'!G93,'Option 7'!G93+'Option 7'!G105)))</f>
        <v/>
      </c>
      <c r="E93" s="11" t="str">
        <f>IF(AND('Option 7'!H93=0,'Option 7'!H105=0),"",IF('Option 7'!H93="",'Option 7'!H105,IF('Option 7'!H105="",'Option 7'!H93,'Option 7'!H93+'Option 7'!H105)))</f>
        <v/>
      </c>
      <c r="F93" s="11" t="str">
        <f>IF(AND('Option 7'!I93=0,'Option 7'!I105=0),"",IF('Option 7'!I93="",'Option 7'!I105,IF('Option 7'!I105="",'Option 7'!I93,'Option 7'!I93+'Option 7'!I105)))</f>
        <v/>
      </c>
      <c r="G93" s="11" t="str">
        <f>IF(AND('Option 7'!J93=0,'Option 7'!J105=0),"",IF('Option 7'!J93="",'Option 7'!J105,IF('Option 7'!J105="",'Option 7'!J93,'Option 7'!J93+'Option 7'!J105)))</f>
        <v/>
      </c>
      <c r="H93" s="11" t="str">
        <f>IF(AND('Option 7'!K93=0,'Option 7'!K105=0),"",IF('Option 7'!K93="",'Option 7'!K105,IF('Option 7'!K105="",'Option 7'!K93,'Option 7'!K93+'Option 7'!K105)))</f>
        <v/>
      </c>
      <c r="I93" s="11" t="str">
        <f>IF(AND('Option 7'!L93=0,'Option 7'!L105=0),"",IF('Option 7'!L93="",'Option 7'!L105,IF('Option 7'!L105="",'Option 7'!L93,'Option 7'!L93+'Option 7'!L105)))</f>
        <v/>
      </c>
      <c r="J93" s="11" t="str">
        <f>IF(AND('Option 7'!M93=0,'Option 7'!M105=0),"",IF('Option 7'!M93="",'Option 7'!M105,IF('Option 7'!M105="",'Option 7'!M93,'Option 7'!M93+'Option 7'!M105)))</f>
        <v/>
      </c>
      <c r="K93" s="11" t="str">
        <f>IF(AND('Option 7'!N93=0,'Option 7'!N105=0),"",IF('Option 7'!N93="",'Option 7'!N105,IF('Option 7'!N105="",'Option 7'!N93,'Option 7'!N93+'Option 7'!N105)))</f>
        <v/>
      </c>
      <c r="L93" s="11" t="str">
        <f>IF(AND('Option 7'!O93=0,'Option 7'!O105=0),"",IF('Option 7'!O93="",'Option 7'!O105,IF('Option 7'!O105="",'Option 7'!O93,'Option 7'!O93+'Option 7'!O105)))</f>
        <v/>
      </c>
      <c r="M93" s="11" t="str">
        <f>IF(AND('Option 7'!P93=0,'Option 7'!P105=0),"",IF('Option 7'!P93="",'Option 7'!P105,IF('Option 7'!P105="",'Option 7'!P93,'Option 7'!P93+'Option 7'!P105)))</f>
        <v/>
      </c>
      <c r="N93" s="11" t="str">
        <f>IF(AND('Option 7'!Q93=0,'Option 7'!Q105=0),"",IF('Option 7'!Q93="",'Option 7'!Q105,IF('Option 7'!Q105="",'Option 7'!Q93,'Option 7'!Q93+'Option 7'!Q105)))</f>
        <v/>
      </c>
      <c r="O93" s="11" t="str">
        <f>IF(AND('Option 7'!R93=0,'Option 7'!R105=0),"",IF('Option 7'!R93="",'Option 7'!R105,IF('Option 7'!R105="",'Option 7'!R93,'Option 7'!R93+'Option 7'!R105)))</f>
        <v/>
      </c>
      <c r="P93" s="11" t="str">
        <f>IF(AND('Option 7'!S93=0,'Option 7'!S105=0),"",IF('Option 7'!S93="",'Option 7'!S105,IF('Option 7'!S105="",'Option 7'!S93,'Option 7'!S93+'Option 7'!S105)))</f>
        <v/>
      </c>
      <c r="Q93" s="11" t="str">
        <f>IF(AND('Option 7'!T93=0,'Option 7'!T105=0),"",IF('Option 7'!T93="",'Option 7'!T105,IF('Option 7'!T105="",'Option 7'!T93,'Option 7'!T93+'Option 7'!T105)))</f>
        <v/>
      </c>
      <c r="R93" s="11" t="str">
        <f>IF(AND('Option 7'!U93=0,'Option 7'!U105=0),"",IF('Option 7'!U93="",'Option 7'!U105,IF('Option 7'!U105="",'Option 7'!U93,'Option 7'!U93+'Option 7'!U105)))</f>
        <v/>
      </c>
      <c r="S93" s="11" t="str">
        <f>IF(AND('Option 7'!V93=0,'Option 7'!V105=0),"",IF('Option 7'!V93="",'Option 7'!V105,IF('Option 7'!V105="",'Option 7'!V93,'Option 7'!V93+'Option 7'!V105)))</f>
        <v/>
      </c>
      <c r="T93" s="11" t="str">
        <f>IF(AND('Option 7'!W93=0,'Option 7'!W105=0),"",IF('Option 7'!W93="",'Option 7'!W105,IF('Option 7'!W105="",'Option 7'!W93,'Option 7'!W93+'Option 7'!W105)))</f>
        <v/>
      </c>
      <c r="U93" s="11" t="str">
        <f>IF(AND('Option 7'!X93=0,'Option 7'!X105=0),"",IF('Option 7'!X93="",'Option 7'!X105,IF('Option 7'!X105="",'Option 7'!X93,'Option 7'!X93+'Option 7'!X105)))</f>
        <v/>
      </c>
      <c r="V93" s="11" t="str">
        <f>IF(AND('Option 7'!Y93=0,'Option 7'!Y105=0),"",IF('Option 7'!Y93="",'Option 7'!Y105,IF('Option 7'!Y105="",'Option 7'!Y93,'Option 7'!Y93+'Option 7'!Y105)))</f>
        <v/>
      </c>
      <c r="W93" s="11" t="str">
        <f>IF(AND('Option 7'!Z93=0,'Option 7'!Z105=0),"",IF('Option 7'!Z93="",'Option 7'!Z105,IF('Option 7'!Z105="",'Option 7'!Z93,'Option 7'!Z93+'Option 7'!Z105)))</f>
        <v/>
      </c>
      <c r="X93" s="11" t="str">
        <f>IF(AND('Option 7'!AA93=0,'Option 7'!AA105=0),"",IF('Option 7'!AA93="",'Option 7'!AA105,IF('Option 7'!AA105="",'Option 7'!AA93,'Option 7'!AA93+'Option 7'!AA105)))</f>
        <v/>
      </c>
      <c r="Y93" s="11" t="str">
        <f>IF(AND('Option 7'!AB93=0,'Option 7'!AB105=0),"",IF('Option 7'!AB93="",'Option 7'!AB105,IF('Option 7'!AB105="",'Option 7'!AB93,'Option 7'!AB93+'Option 7'!AB105)))</f>
        <v/>
      </c>
      <c r="Z93" s="11" t="str">
        <f>IF(AND('Option 7'!AC93=0,'Option 7'!AC105=0),"",IF('Option 7'!AC93="",'Option 7'!AC105,IF('Option 7'!AC105="",'Option 7'!AC93,'Option 7'!AC93+'Option 7'!AC105)))</f>
        <v/>
      </c>
      <c r="AA93" s="11" t="str">
        <f>IF(AND('Option 7'!AD93=0,'Option 7'!AD105=0),"",IF('Option 7'!AD93="",'Option 7'!AD105,IF('Option 7'!AD105="",'Option 7'!AD93,'Option 7'!AD93+'Option 7'!AD105)))</f>
        <v/>
      </c>
      <c r="AB93" s="11" t="str">
        <f>IF(AND('Option 7'!AE93=0,'Option 7'!AE105=0),"",IF('Option 7'!AE93="",'Option 7'!AE105,IF('Option 7'!AE105="",'Option 7'!AE93,'Option 7'!AE93+'Option 7'!AE105)))</f>
        <v/>
      </c>
      <c r="AC93" s="11" t="str">
        <f>IF(AND('Option 7'!AF93=0,'Option 7'!AF105=0),"",IF('Option 7'!AF93="",'Option 7'!AF105,IF('Option 7'!AF105="",'Option 7'!AF93,'Option 7'!AF93+'Option 7'!AF105)))</f>
        <v/>
      </c>
      <c r="AD93" s="11" t="str">
        <f>IF(AND('Option 7'!AG93=0,'Option 7'!AG105=0),"",IF('Option 7'!AG93="",'Option 7'!AG105,IF('Option 7'!AG105="",'Option 7'!AG93,'Option 7'!AG93+'Option 7'!AG105)))</f>
        <v/>
      </c>
      <c r="AE93" s="11" t="str">
        <f>IF(AND('Option 7'!AH93=0,'Option 7'!AH105=0),"",IF('Option 7'!AH93="",'Option 7'!AH105,IF('Option 7'!AH105="",'Option 7'!AH93,'Option 7'!AH93+'Option 7'!AH105)))</f>
        <v/>
      </c>
      <c r="AF93" s="11" t="str">
        <f>IF(AND('Option 7'!AI93=0,'Option 7'!AI105=0),"",IF('Option 7'!AI93="",'Option 7'!AI105,IF('Option 7'!AI105="",'Option 7'!AI93,'Option 7'!AI93+'Option 7'!AI105)))</f>
        <v/>
      </c>
      <c r="AG93" s="11" t="str">
        <f>IF(AND('Option 7'!AJ93=0,'Option 7'!AJ105=0),"",IF('Option 7'!AJ93="",'Option 7'!AJ105,IF('Option 7'!AJ105="",'Option 7'!AJ93,'Option 7'!AJ93+'Option 7'!AJ105)))</f>
        <v/>
      </c>
      <c r="AH93" s="11" t="str">
        <f>IF(AND('Option 7'!AK93=0,'Option 7'!AK105=0),"",IF('Option 7'!AK93="",'Option 7'!AK105,IF('Option 7'!AK105="",'Option 7'!AK93,'Option 7'!AK93+'Option 7'!AK105)))</f>
        <v/>
      </c>
      <c r="AI93" s="11" t="str">
        <f>IF(AND('Option 7'!AL93=0,'Option 7'!AL105=0),"",IF('Option 7'!AL93="",'Option 7'!AL105,IF('Option 7'!AL105="",'Option 7'!AL93,'Option 7'!AL93+'Option 7'!AL105)))</f>
        <v/>
      </c>
      <c r="AJ93" s="11" t="str">
        <f>IF(AND('Option 7'!AM93=0,'Option 7'!AM105=0),"",IF('Option 7'!AM93="",'Option 7'!AM105,IF('Option 7'!AM105="",'Option 7'!AM93,'Option 7'!AM93+'Option 7'!AM105)))</f>
        <v/>
      </c>
      <c r="AK93" s="11" t="str">
        <f>IF(AND('Option 7'!AN93=0,'Option 7'!AN105=0),"",IF('Option 7'!AN93="",'Option 7'!AN105,IF('Option 7'!AN105="",'Option 7'!AN93,'Option 7'!AN93+'Option 7'!AN105)))</f>
        <v/>
      </c>
      <c r="AL93" s="11" t="str">
        <f>IF(AND('Option 7'!AO93=0,'Option 7'!AO105=0),"",IF('Option 7'!AO93="",'Option 7'!AO105,IF('Option 7'!AO105="",'Option 7'!AO93,'Option 7'!AO93+'Option 7'!AO105)))</f>
        <v/>
      </c>
      <c r="AM93" s="11" t="str">
        <f>IF(AND('Option 7'!AP93=0,'Option 7'!AP105=0),"",IF('Option 7'!AP93="",'Option 7'!AP105,IF('Option 7'!AP105="",'Option 7'!AP93,'Option 7'!AP93+'Option 7'!AP105)))</f>
        <v/>
      </c>
      <c r="AN93" s="11" t="str">
        <f>IF(AND('Option 7'!AQ93=0,'Option 7'!AQ105=0),"",IF('Option 7'!AQ93="",'Option 7'!AQ105,IF('Option 7'!AQ105="",'Option 7'!AQ93,'Option 7'!AQ93+'Option 7'!AQ105)))</f>
        <v/>
      </c>
      <c r="AO93" s="11" t="str">
        <f>IF(AND('Option 7'!AR93=0,'Option 7'!AR105=0),"",IF('Option 7'!AR93="",'Option 7'!AR105,IF('Option 7'!AR105="",'Option 7'!AR93,'Option 7'!AR93+'Option 7'!AR105)))</f>
        <v/>
      </c>
      <c r="AP93" s="11" t="str">
        <f>IF(AND('Option 7'!AS93=0,'Option 7'!AS105=0),"",IF('Option 7'!AS93="",'Option 7'!AS105,IF('Option 7'!AS105="",'Option 7'!AS93,'Option 7'!AS93+'Option 7'!AS105)))</f>
        <v/>
      </c>
      <c r="AQ93" s="11" t="str">
        <f>IF(AND('Option 7'!AT93=0,'Option 7'!AT105=0),"",IF('Option 7'!AT93="",'Option 7'!AT105,IF('Option 7'!AT105="",'Option 7'!AT93,'Option 7'!AT93+'Option 7'!AT105)))</f>
        <v/>
      </c>
      <c r="AR93" s="11" t="str">
        <f>IF(AND('Option 7'!AU93=0,'Option 7'!AU105=0),"",IF('Option 7'!AU93="",'Option 7'!AU105,IF('Option 7'!AU105="",'Option 7'!AU93,'Option 7'!AU93+'Option 7'!AU105)))</f>
        <v/>
      </c>
      <c r="AS93" s="11" t="str">
        <f>IF(AND('Option 7'!AV93=0,'Option 7'!AV105=0),"",IF('Option 7'!AV93="",'Option 7'!AV105,IF('Option 7'!AV105="",'Option 7'!AV93,'Option 7'!AV93+'Option 7'!AV105)))</f>
        <v/>
      </c>
      <c r="AT93" s="11" t="str">
        <f>IF(AND('Option 7'!AW93=0,'Option 7'!AW105=0),"",IF('Option 7'!AW93="",'Option 7'!AW105,IF('Option 7'!AW105="",'Option 7'!AW93,'Option 7'!AW93+'Option 7'!AW105)))</f>
        <v/>
      </c>
      <c r="AU93" s="11" t="str">
        <f>IF(AND('Option 7'!AX93=0,'Option 7'!AX105=0),"",IF('Option 7'!AX93="",'Option 7'!AX105,IF('Option 7'!AX105="",'Option 7'!AX93,'Option 7'!AX93+'Option 7'!AX105)))</f>
        <v/>
      </c>
      <c r="AV93" s="11" t="str">
        <f>IF(AND('Option 7'!AY93=0,'Option 7'!AY105=0),"",IF('Option 7'!AY93="",'Option 7'!AY105,IF('Option 7'!AY105="",'Option 7'!AY93,'Option 7'!AY93+'Option 7'!AY105)))</f>
        <v/>
      </c>
      <c r="AW93" s="11" t="str">
        <f>IF(AND('Option 7'!AZ93=0,'Option 7'!AZ105=0),"",IF('Option 7'!AZ93="",'Option 7'!AZ105,IF('Option 7'!AZ105="",'Option 7'!AZ93,'Option 7'!AZ93+'Option 7'!AZ105)))</f>
        <v/>
      </c>
      <c r="AX93" s="11" t="str">
        <f>IF(AND('Option 7'!BA93=0,'Option 7'!BA105=0),"",IF('Option 7'!BA93="",'Option 7'!BA105,IF('Option 7'!BA105="",'Option 7'!BA93,'Option 7'!BA93+'Option 7'!BA105)))</f>
        <v/>
      </c>
      <c r="AY93" s="11" t="str">
        <f>IF(AND('Option 7'!BB93=0,'Option 7'!BB105=0),"",IF('Option 7'!BB93="",'Option 7'!BB105,IF('Option 7'!BB105="",'Option 7'!BB93,'Option 7'!BB93+'Option 7'!BB105)))</f>
        <v/>
      </c>
      <c r="AZ93" s="62" t="str">
        <f t="shared" si="32"/>
        <v/>
      </c>
    </row>
    <row r="94" spans="1:55" s="4" customFormat="1" ht="15.6" hidden="1" x14ac:dyDescent="0.25">
      <c r="A94" s="56" t="s">
        <v>7</v>
      </c>
      <c r="B94" s="11" t="str">
        <f>IF(AND('Option 7'!E94=0,'Option 7'!E106=0),"",IF('Option 7'!E94="",'Option 7'!E106,IF('Option 7'!E106="",'Option 7'!E94,'Option 7'!E94+'Option 7'!E106)))</f>
        <v/>
      </c>
      <c r="C94" s="11" t="str">
        <f>IF(AND('Option 7'!F94=0,'Option 7'!F106=0),"",IF('Option 7'!F94="",'Option 7'!F106,IF('Option 7'!F106="",'Option 7'!F94,'Option 7'!F94+'Option 7'!F106)))</f>
        <v/>
      </c>
      <c r="D94" s="11" t="str">
        <f>IF(AND('Option 7'!G94=0,'Option 7'!G106=0),"",IF('Option 7'!G94="",'Option 7'!G106,IF('Option 7'!G106="",'Option 7'!G94,'Option 7'!G94+'Option 7'!G106)))</f>
        <v/>
      </c>
      <c r="E94" s="11" t="str">
        <f>IF(AND('Option 7'!H94=0,'Option 7'!H106=0),"",IF('Option 7'!H94="",'Option 7'!H106,IF('Option 7'!H106="",'Option 7'!H94,'Option 7'!H94+'Option 7'!H106)))</f>
        <v/>
      </c>
      <c r="F94" s="11" t="str">
        <f>IF(AND('Option 7'!I94=0,'Option 7'!I106=0),"",IF('Option 7'!I94="",'Option 7'!I106,IF('Option 7'!I106="",'Option 7'!I94,'Option 7'!I94+'Option 7'!I106)))</f>
        <v/>
      </c>
      <c r="G94" s="11" t="str">
        <f>IF(AND('Option 7'!J94=0,'Option 7'!J106=0),"",IF('Option 7'!J94="",'Option 7'!J106,IF('Option 7'!J106="",'Option 7'!J94,'Option 7'!J94+'Option 7'!J106)))</f>
        <v/>
      </c>
      <c r="H94" s="11" t="str">
        <f>IF(AND('Option 7'!K94=0,'Option 7'!K106=0),"",IF('Option 7'!K94="",'Option 7'!K106,IF('Option 7'!K106="",'Option 7'!K94,'Option 7'!K94+'Option 7'!K106)))</f>
        <v/>
      </c>
      <c r="I94" s="11" t="str">
        <f>IF(AND('Option 7'!L94=0,'Option 7'!L106=0),"",IF('Option 7'!L94="",'Option 7'!L106,IF('Option 7'!L106="",'Option 7'!L94,'Option 7'!L94+'Option 7'!L106)))</f>
        <v/>
      </c>
      <c r="J94" s="11" t="str">
        <f>IF(AND('Option 7'!M94=0,'Option 7'!M106=0),"",IF('Option 7'!M94="",'Option 7'!M106,IF('Option 7'!M106="",'Option 7'!M94,'Option 7'!M94+'Option 7'!M106)))</f>
        <v/>
      </c>
      <c r="K94" s="11" t="str">
        <f>IF(AND('Option 7'!N94=0,'Option 7'!N106=0),"",IF('Option 7'!N94="",'Option 7'!N106,IF('Option 7'!N106="",'Option 7'!N94,'Option 7'!N94+'Option 7'!N106)))</f>
        <v/>
      </c>
      <c r="L94" s="11" t="str">
        <f>IF(AND('Option 7'!O94=0,'Option 7'!O106=0),"",IF('Option 7'!O94="",'Option 7'!O106,IF('Option 7'!O106="",'Option 7'!O94,'Option 7'!O94+'Option 7'!O106)))</f>
        <v/>
      </c>
      <c r="M94" s="11" t="str">
        <f>IF(AND('Option 7'!P94=0,'Option 7'!P106=0),"",IF('Option 7'!P94="",'Option 7'!P106,IF('Option 7'!P106="",'Option 7'!P94,'Option 7'!P94+'Option 7'!P106)))</f>
        <v/>
      </c>
      <c r="N94" s="11" t="str">
        <f>IF(AND('Option 7'!Q94=0,'Option 7'!Q106=0),"",IF('Option 7'!Q94="",'Option 7'!Q106,IF('Option 7'!Q106="",'Option 7'!Q94,'Option 7'!Q94+'Option 7'!Q106)))</f>
        <v/>
      </c>
      <c r="O94" s="11" t="str">
        <f>IF(AND('Option 7'!R94=0,'Option 7'!R106=0),"",IF('Option 7'!R94="",'Option 7'!R106,IF('Option 7'!R106="",'Option 7'!R94,'Option 7'!R94+'Option 7'!R106)))</f>
        <v/>
      </c>
      <c r="P94" s="11" t="str">
        <f>IF(AND('Option 7'!S94=0,'Option 7'!S106=0),"",IF('Option 7'!S94="",'Option 7'!S106,IF('Option 7'!S106="",'Option 7'!S94,'Option 7'!S94+'Option 7'!S106)))</f>
        <v/>
      </c>
      <c r="Q94" s="11" t="str">
        <f>IF(AND('Option 7'!T94=0,'Option 7'!T106=0),"",IF('Option 7'!T94="",'Option 7'!T106,IF('Option 7'!T106="",'Option 7'!T94,'Option 7'!T94+'Option 7'!T106)))</f>
        <v/>
      </c>
      <c r="R94" s="11" t="str">
        <f>IF(AND('Option 7'!U94=0,'Option 7'!U106=0),"",IF('Option 7'!U94="",'Option 7'!U106,IF('Option 7'!U106="",'Option 7'!U94,'Option 7'!U94+'Option 7'!U106)))</f>
        <v/>
      </c>
      <c r="S94" s="11" t="str">
        <f>IF(AND('Option 7'!V94=0,'Option 7'!V106=0),"",IF('Option 7'!V94="",'Option 7'!V106,IF('Option 7'!V106="",'Option 7'!V94,'Option 7'!V94+'Option 7'!V106)))</f>
        <v/>
      </c>
      <c r="T94" s="11" t="str">
        <f>IF(AND('Option 7'!W94=0,'Option 7'!W106=0),"",IF('Option 7'!W94="",'Option 7'!W106,IF('Option 7'!W106="",'Option 7'!W94,'Option 7'!W94+'Option 7'!W106)))</f>
        <v/>
      </c>
      <c r="U94" s="11" t="str">
        <f>IF(AND('Option 7'!X94=0,'Option 7'!X106=0),"",IF('Option 7'!X94="",'Option 7'!X106,IF('Option 7'!X106="",'Option 7'!X94,'Option 7'!X94+'Option 7'!X106)))</f>
        <v/>
      </c>
      <c r="V94" s="11" t="str">
        <f>IF(AND('Option 7'!Y94=0,'Option 7'!Y106=0),"",IF('Option 7'!Y94="",'Option 7'!Y106,IF('Option 7'!Y106="",'Option 7'!Y94,'Option 7'!Y94+'Option 7'!Y106)))</f>
        <v/>
      </c>
      <c r="W94" s="11" t="str">
        <f>IF(AND('Option 7'!Z94=0,'Option 7'!Z106=0),"",IF('Option 7'!Z94="",'Option 7'!Z106,IF('Option 7'!Z106="",'Option 7'!Z94,'Option 7'!Z94+'Option 7'!Z106)))</f>
        <v/>
      </c>
      <c r="X94" s="11" t="str">
        <f>IF(AND('Option 7'!AA94=0,'Option 7'!AA106=0),"",IF('Option 7'!AA94="",'Option 7'!AA106,IF('Option 7'!AA106="",'Option 7'!AA94,'Option 7'!AA94+'Option 7'!AA106)))</f>
        <v/>
      </c>
      <c r="Y94" s="11" t="str">
        <f>IF(AND('Option 7'!AB94=0,'Option 7'!AB106=0),"",IF('Option 7'!AB94="",'Option 7'!AB106,IF('Option 7'!AB106="",'Option 7'!AB94,'Option 7'!AB94+'Option 7'!AB106)))</f>
        <v/>
      </c>
      <c r="Z94" s="11" t="str">
        <f>IF(AND('Option 7'!AC94=0,'Option 7'!AC106=0),"",IF('Option 7'!AC94="",'Option 7'!AC106,IF('Option 7'!AC106="",'Option 7'!AC94,'Option 7'!AC94+'Option 7'!AC106)))</f>
        <v/>
      </c>
      <c r="AA94" s="11" t="str">
        <f>IF(AND('Option 7'!AD94=0,'Option 7'!AD106=0),"",IF('Option 7'!AD94="",'Option 7'!AD106,IF('Option 7'!AD106="",'Option 7'!AD94,'Option 7'!AD94+'Option 7'!AD106)))</f>
        <v/>
      </c>
      <c r="AB94" s="11" t="str">
        <f>IF(AND('Option 7'!AE94=0,'Option 7'!AE106=0),"",IF('Option 7'!AE94="",'Option 7'!AE106,IF('Option 7'!AE106="",'Option 7'!AE94,'Option 7'!AE94+'Option 7'!AE106)))</f>
        <v/>
      </c>
      <c r="AC94" s="11" t="str">
        <f>IF(AND('Option 7'!AF94=0,'Option 7'!AF106=0),"",IF('Option 7'!AF94="",'Option 7'!AF106,IF('Option 7'!AF106="",'Option 7'!AF94,'Option 7'!AF94+'Option 7'!AF106)))</f>
        <v/>
      </c>
      <c r="AD94" s="11" t="str">
        <f>IF(AND('Option 7'!AG94=0,'Option 7'!AG106=0),"",IF('Option 7'!AG94="",'Option 7'!AG106,IF('Option 7'!AG106="",'Option 7'!AG94,'Option 7'!AG94+'Option 7'!AG106)))</f>
        <v/>
      </c>
      <c r="AE94" s="11" t="str">
        <f>IF(AND('Option 7'!AH94=0,'Option 7'!AH106=0),"",IF('Option 7'!AH94="",'Option 7'!AH106,IF('Option 7'!AH106="",'Option 7'!AH94,'Option 7'!AH94+'Option 7'!AH106)))</f>
        <v/>
      </c>
      <c r="AF94" s="11" t="str">
        <f>IF(AND('Option 7'!AI94=0,'Option 7'!AI106=0),"",IF('Option 7'!AI94="",'Option 7'!AI106,IF('Option 7'!AI106="",'Option 7'!AI94,'Option 7'!AI94+'Option 7'!AI106)))</f>
        <v/>
      </c>
      <c r="AG94" s="11" t="str">
        <f>IF(AND('Option 7'!AJ94=0,'Option 7'!AJ106=0),"",IF('Option 7'!AJ94="",'Option 7'!AJ106,IF('Option 7'!AJ106="",'Option 7'!AJ94,'Option 7'!AJ94+'Option 7'!AJ106)))</f>
        <v/>
      </c>
      <c r="AH94" s="11" t="str">
        <f>IF(AND('Option 7'!AK94=0,'Option 7'!AK106=0),"",IF('Option 7'!AK94="",'Option 7'!AK106,IF('Option 7'!AK106="",'Option 7'!AK94,'Option 7'!AK94+'Option 7'!AK106)))</f>
        <v/>
      </c>
      <c r="AI94" s="11" t="str">
        <f>IF(AND('Option 7'!AL94=0,'Option 7'!AL106=0),"",IF('Option 7'!AL94="",'Option 7'!AL106,IF('Option 7'!AL106="",'Option 7'!AL94,'Option 7'!AL94+'Option 7'!AL106)))</f>
        <v/>
      </c>
      <c r="AJ94" s="11" t="str">
        <f>IF(AND('Option 7'!AM94=0,'Option 7'!AM106=0),"",IF('Option 7'!AM94="",'Option 7'!AM106,IF('Option 7'!AM106="",'Option 7'!AM94,'Option 7'!AM94+'Option 7'!AM106)))</f>
        <v/>
      </c>
      <c r="AK94" s="11" t="str">
        <f>IF(AND('Option 7'!AN94=0,'Option 7'!AN106=0),"",IF('Option 7'!AN94="",'Option 7'!AN106,IF('Option 7'!AN106="",'Option 7'!AN94,'Option 7'!AN94+'Option 7'!AN106)))</f>
        <v/>
      </c>
      <c r="AL94" s="11" t="str">
        <f>IF(AND('Option 7'!AO94=0,'Option 7'!AO106=0),"",IF('Option 7'!AO94="",'Option 7'!AO106,IF('Option 7'!AO106="",'Option 7'!AO94,'Option 7'!AO94+'Option 7'!AO106)))</f>
        <v/>
      </c>
      <c r="AM94" s="11" t="str">
        <f>IF(AND('Option 7'!AP94=0,'Option 7'!AP106=0),"",IF('Option 7'!AP94="",'Option 7'!AP106,IF('Option 7'!AP106="",'Option 7'!AP94,'Option 7'!AP94+'Option 7'!AP106)))</f>
        <v/>
      </c>
      <c r="AN94" s="11" t="str">
        <f>IF(AND('Option 7'!AQ94=0,'Option 7'!AQ106=0),"",IF('Option 7'!AQ94="",'Option 7'!AQ106,IF('Option 7'!AQ106="",'Option 7'!AQ94,'Option 7'!AQ94+'Option 7'!AQ106)))</f>
        <v/>
      </c>
      <c r="AO94" s="11" t="str">
        <f>IF(AND('Option 7'!AR94=0,'Option 7'!AR106=0),"",IF('Option 7'!AR94="",'Option 7'!AR106,IF('Option 7'!AR106="",'Option 7'!AR94,'Option 7'!AR94+'Option 7'!AR106)))</f>
        <v/>
      </c>
      <c r="AP94" s="11" t="str">
        <f>IF(AND('Option 7'!AS94=0,'Option 7'!AS106=0),"",IF('Option 7'!AS94="",'Option 7'!AS106,IF('Option 7'!AS106="",'Option 7'!AS94,'Option 7'!AS94+'Option 7'!AS106)))</f>
        <v/>
      </c>
      <c r="AQ94" s="11" t="str">
        <f>IF(AND('Option 7'!AT94=0,'Option 7'!AT106=0),"",IF('Option 7'!AT94="",'Option 7'!AT106,IF('Option 7'!AT106="",'Option 7'!AT94,'Option 7'!AT94+'Option 7'!AT106)))</f>
        <v/>
      </c>
      <c r="AR94" s="11" t="str">
        <f>IF(AND('Option 7'!AU94=0,'Option 7'!AU106=0),"",IF('Option 7'!AU94="",'Option 7'!AU106,IF('Option 7'!AU106="",'Option 7'!AU94,'Option 7'!AU94+'Option 7'!AU106)))</f>
        <v/>
      </c>
      <c r="AS94" s="11" t="str">
        <f>IF(AND('Option 7'!AV94=0,'Option 7'!AV106=0),"",IF('Option 7'!AV94="",'Option 7'!AV106,IF('Option 7'!AV106="",'Option 7'!AV94,'Option 7'!AV94+'Option 7'!AV106)))</f>
        <v/>
      </c>
      <c r="AT94" s="11" t="str">
        <f>IF(AND('Option 7'!AW94=0,'Option 7'!AW106=0),"",IF('Option 7'!AW94="",'Option 7'!AW106,IF('Option 7'!AW106="",'Option 7'!AW94,'Option 7'!AW94+'Option 7'!AW106)))</f>
        <v/>
      </c>
      <c r="AU94" s="11" t="str">
        <f>IF(AND('Option 7'!AX94=0,'Option 7'!AX106=0),"",IF('Option 7'!AX94="",'Option 7'!AX106,IF('Option 7'!AX106="",'Option 7'!AX94,'Option 7'!AX94+'Option 7'!AX106)))</f>
        <v/>
      </c>
      <c r="AV94" s="11" t="str">
        <f>IF(AND('Option 7'!AY94=0,'Option 7'!AY106=0),"",IF('Option 7'!AY94="",'Option 7'!AY106,IF('Option 7'!AY106="",'Option 7'!AY94,'Option 7'!AY94+'Option 7'!AY106)))</f>
        <v/>
      </c>
      <c r="AW94" s="11" t="str">
        <f>IF(AND('Option 7'!AZ94=0,'Option 7'!AZ106=0),"",IF('Option 7'!AZ94="",'Option 7'!AZ106,IF('Option 7'!AZ106="",'Option 7'!AZ94,'Option 7'!AZ94+'Option 7'!AZ106)))</f>
        <v/>
      </c>
      <c r="AX94" s="11" t="str">
        <f>IF(AND('Option 7'!BA94=0,'Option 7'!BA106=0),"",IF('Option 7'!BA94="",'Option 7'!BA106,IF('Option 7'!BA106="",'Option 7'!BA94,'Option 7'!BA94+'Option 7'!BA106)))</f>
        <v/>
      </c>
      <c r="AY94" s="11" t="str">
        <f>IF(AND('Option 7'!BB94=0,'Option 7'!BB106=0),"",IF('Option 7'!BB94="",'Option 7'!BB106,IF('Option 7'!BB106="",'Option 7'!BB94,'Option 7'!BB94+'Option 7'!BB106)))</f>
        <v/>
      </c>
      <c r="AZ94" s="62" t="str">
        <f t="shared" si="32"/>
        <v/>
      </c>
    </row>
    <row r="95" spans="1:55" s="4" customFormat="1" ht="15.6" hidden="1" x14ac:dyDescent="0.25">
      <c r="A95" s="56" t="s">
        <v>166</v>
      </c>
      <c r="B95" s="11" t="str">
        <f>IF(AND('Option 7'!E95=0,'Option 7'!E107=0),"",IF('Option 7'!E95="",'Option 7'!E107,IF('Option 7'!E107="",'Option 7'!E95,'Option 7'!E95+'Option 7'!E107)))</f>
        <v/>
      </c>
      <c r="C95" s="11" t="str">
        <f>IF(AND('Option 7'!F95=0,'Option 7'!F107=0),"",IF('Option 7'!F95="",'Option 7'!F107,IF('Option 7'!F107="",'Option 7'!F95,'Option 7'!F95+'Option 7'!F107)))</f>
        <v/>
      </c>
      <c r="D95" s="11" t="str">
        <f>IF(AND('Option 7'!G95=0,'Option 7'!G107=0),"",IF('Option 7'!G95="",'Option 7'!G107,IF('Option 7'!G107="",'Option 7'!G95,'Option 7'!G95+'Option 7'!G107)))</f>
        <v/>
      </c>
      <c r="E95" s="11" t="str">
        <f>IF(AND('Option 7'!H95=0,'Option 7'!H107=0),"",IF('Option 7'!H95="",'Option 7'!H107,IF('Option 7'!H107="",'Option 7'!H95,'Option 7'!H95+'Option 7'!H107)))</f>
        <v/>
      </c>
      <c r="F95" s="11" t="str">
        <f>IF(AND('Option 7'!I95=0,'Option 7'!I107=0),"",IF('Option 7'!I95="",'Option 7'!I107,IF('Option 7'!I107="",'Option 7'!I95,'Option 7'!I95+'Option 7'!I107)))</f>
        <v/>
      </c>
      <c r="G95" s="11" t="str">
        <f>IF(AND('Option 7'!J95=0,'Option 7'!J107=0),"",IF('Option 7'!J95="",'Option 7'!J107,IF('Option 7'!J107="",'Option 7'!J95,'Option 7'!J95+'Option 7'!J107)))</f>
        <v/>
      </c>
      <c r="H95" s="11" t="str">
        <f>IF(AND('Option 7'!K95=0,'Option 7'!K107=0),"",IF('Option 7'!K95="",'Option 7'!K107,IF('Option 7'!K107="",'Option 7'!K95,'Option 7'!K95+'Option 7'!K107)))</f>
        <v/>
      </c>
      <c r="I95" s="11" t="str">
        <f>IF(AND('Option 7'!L95=0,'Option 7'!L107=0),"",IF('Option 7'!L95="",'Option 7'!L107,IF('Option 7'!L107="",'Option 7'!L95,'Option 7'!L95+'Option 7'!L107)))</f>
        <v/>
      </c>
      <c r="J95" s="11" t="str">
        <f>IF(AND('Option 7'!M95=0,'Option 7'!M107=0),"",IF('Option 7'!M95="",'Option 7'!M107,IF('Option 7'!M107="",'Option 7'!M95,'Option 7'!M95+'Option 7'!M107)))</f>
        <v/>
      </c>
      <c r="K95" s="11" t="str">
        <f>IF(AND('Option 7'!N95=0,'Option 7'!N107=0),"",IF('Option 7'!N95="",'Option 7'!N107,IF('Option 7'!N107="",'Option 7'!N95,'Option 7'!N95+'Option 7'!N107)))</f>
        <v/>
      </c>
      <c r="L95" s="11" t="str">
        <f>IF(AND('Option 7'!O95=0,'Option 7'!O107=0),"",IF('Option 7'!O95="",'Option 7'!O107,IF('Option 7'!O107="",'Option 7'!O95,'Option 7'!O95+'Option 7'!O107)))</f>
        <v/>
      </c>
      <c r="M95" s="11" t="str">
        <f>IF(AND('Option 7'!P95=0,'Option 7'!P107=0),"",IF('Option 7'!P95="",'Option 7'!P107,IF('Option 7'!P107="",'Option 7'!P95,'Option 7'!P95+'Option 7'!P107)))</f>
        <v/>
      </c>
      <c r="N95" s="11" t="str">
        <f>IF(AND('Option 7'!Q95=0,'Option 7'!Q107=0),"",IF('Option 7'!Q95="",'Option 7'!Q107,IF('Option 7'!Q107="",'Option 7'!Q95,'Option 7'!Q95+'Option 7'!Q107)))</f>
        <v/>
      </c>
      <c r="O95" s="11" t="str">
        <f>IF(AND('Option 7'!R95=0,'Option 7'!R107=0),"",IF('Option 7'!R95="",'Option 7'!R107,IF('Option 7'!R107="",'Option 7'!R95,'Option 7'!R95+'Option 7'!R107)))</f>
        <v/>
      </c>
      <c r="P95" s="11" t="str">
        <f>IF(AND('Option 7'!S95=0,'Option 7'!S107=0),"",IF('Option 7'!S95="",'Option 7'!S107,IF('Option 7'!S107="",'Option 7'!S95,'Option 7'!S95+'Option 7'!S107)))</f>
        <v/>
      </c>
      <c r="Q95" s="11" t="str">
        <f>IF(AND('Option 7'!T95=0,'Option 7'!T107=0),"",IF('Option 7'!T95="",'Option 7'!T107,IF('Option 7'!T107="",'Option 7'!T95,'Option 7'!T95+'Option 7'!T107)))</f>
        <v/>
      </c>
      <c r="R95" s="11" t="str">
        <f>IF(AND('Option 7'!U95=0,'Option 7'!U107=0),"",IF('Option 7'!U95="",'Option 7'!U107,IF('Option 7'!U107="",'Option 7'!U95,'Option 7'!U95+'Option 7'!U107)))</f>
        <v/>
      </c>
      <c r="S95" s="11" t="str">
        <f>IF(AND('Option 7'!V95=0,'Option 7'!V107=0),"",IF('Option 7'!V95="",'Option 7'!V107,IF('Option 7'!V107="",'Option 7'!V95,'Option 7'!V95+'Option 7'!V107)))</f>
        <v/>
      </c>
      <c r="T95" s="11" t="str">
        <f>IF(AND('Option 7'!W95=0,'Option 7'!W107=0),"",IF('Option 7'!W95="",'Option 7'!W107,IF('Option 7'!W107="",'Option 7'!W95,'Option 7'!W95+'Option 7'!W107)))</f>
        <v/>
      </c>
      <c r="U95" s="11" t="str">
        <f>IF(AND('Option 7'!X95=0,'Option 7'!X107=0),"",IF('Option 7'!X95="",'Option 7'!X107,IF('Option 7'!X107="",'Option 7'!X95,'Option 7'!X95+'Option 7'!X107)))</f>
        <v/>
      </c>
      <c r="V95" s="11" t="str">
        <f>IF(AND('Option 7'!Y95=0,'Option 7'!Y107=0),"",IF('Option 7'!Y95="",'Option 7'!Y107,IF('Option 7'!Y107="",'Option 7'!Y95,'Option 7'!Y95+'Option 7'!Y107)))</f>
        <v/>
      </c>
      <c r="W95" s="11" t="str">
        <f>IF(AND('Option 7'!Z95=0,'Option 7'!Z107=0),"",IF('Option 7'!Z95="",'Option 7'!Z107,IF('Option 7'!Z107="",'Option 7'!Z95,'Option 7'!Z95+'Option 7'!Z107)))</f>
        <v/>
      </c>
      <c r="X95" s="11" t="str">
        <f>IF(AND('Option 7'!AA95=0,'Option 7'!AA107=0),"",IF('Option 7'!AA95="",'Option 7'!AA107,IF('Option 7'!AA107="",'Option 7'!AA95,'Option 7'!AA95+'Option 7'!AA107)))</f>
        <v/>
      </c>
      <c r="Y95" s="11" t="str">
        <f>IF(AND('Option 7'!AB95=0,'Option 7'!AB107=0),"",IF('Option 7'!AB95="",'Option 7'!AB107,IF('Option 7'!AB107="",'Option 7'!AB95,'Option 7'!AB95+'Option 7'!AB107)))</f>
        <v/>
      </c>
      <c r="Z95" s="11" t="str">
        <f>IF(AND('Option 7'!AC95=0,'Option 7'!AC107=0),"",IF('Option 7'!AC95="",'Option 7'!AC107,IF('Option 7'!AC107="",'Option 7'!AC95,'Option 7'!AC95+'Option 7'!AC107)))</f>
        <v/>
      </c>
      <c r="AA95" s="11" t="str">
        <f>IF(AND('Option 7'!AD95=0,'Option 7'!AD107=0),"",IF('Option 7'!AD95="",'Option 7'!AD107,IF('Option 7'!AD107="",'Option 7'!AD95,'Option 7'!AD95+'Option 7'!AD107)))</f>
        <v/>
      </c>
      <c r="AB95" s="11" t="str">
        <f>IF(AND('Option 7'!AE95=0,'Option 7'!AE107=0),"",IF('Option 7'!AE95="",'Option 7'!AE107,IF('Option 7'!AE107="",'Option 7'!AE95,'Option 7'!AE95+'Option 7'!AE107)))</f>
        <v/>
      </c>
      <c r="AC95" s="11" t="str">
        <f>IF(AND('Option 7'!AF95=0,'Option 7'!AF107=0),"",IF('Option 7'!AF95="",'Option 7'!AF107,IF('Option 7'!AF107="",'Option 7'!AF95,'Option 7'!AF95+'Option 7'!AF107)))</f>
        <v/>
      </c>
      <c r="AD95" s="11" t="str">
        <f>IF(AND('Option 7'!AG95=0,'Option 7'!AG107=0),"",IF('Option 7'!AG95="",'Option 7'!AG107,IF('Option 7'!AG107="",'Option 7'!AG95,'Option 7'!AG95+'Option 7'!AG107)))</f>
        <v/>
      </c>
      <c r="AE95" s="11" t="str">
        <f>IF(AND('Option 7'!AH95=0,'Option 7'!AH107=0),"",IF('Option 7'!AH95="",'Option 7'!AH107,IF('Option 7'!AH107="",'Option 7'!AH95,'Option 7'!AH95+'Option 7'!AH107)))</f>
        <v/>
      </c>
      <c r="AF95" s="11" t="str">
        <f>IF(AND('Option 7'!AI95=0,'Option 7'!AI107=0),"",IF('Option 7'!AI95="",'Option 7'!AI107,IF('Option 7'!AI107="",'Option 7'!AI95,'Option 7'!AI95+'Option 7'!AI107)))</f>
        <v/>
      </c>
      <c r="AG95" s="11" t="str">
        <f>IF(AND('Option 7'!AJ95=0,'Option 7'!AJ107=0),"",IF('Option 7'!AJ95="",'Option 7'!AJ107,IF('Option 7'!AJ107="",'Option 7'!AJ95,'Option 7'!AJ95+'Option 7'!AJ107)))</f>
        <v/>
      </c>
      <c r="AH95" s="11" t="str">
        <f>IF(AND('Option 7'!AK95=0,'Option 7'!AK107=0),"",IF('Option 7'!AK95="",'Option 7'!AK107,IF('Option 7'!AK107="",'Option 7'!AK95,'Option 7'!AK95+'Option 7'!AK107)))</f>
        <v/>
      </c>
      <c r="AI95" s="11" t="str">
        <f>IF(AND('Option 7'!AL95=0,'Option 7'!AL107=0),"",IF('Option 7'!AL95="",'Option 7'!AL107,IF('Option 7'!AL107="",'Option 7'!AL95,'Option 7'!AL95+'Option 7'!AL107)))</f>
        <v/>
      </c>
      <c r="AJ95" s="11" t="str">
        <f>IF(AND('Option 7'!AM95=0,'Option 7'!AM107=0),"",IF('Option 7'!AM95="",'Option 7'!AM107,IF('Option 7'!AM107="",'Option 7'!AM95,'Option 7'!AM95+'Option 7'!AM107)))</f>
        <v/>
      </c>
      <c r="AK95" s="11" t="str">
        <f>IF(AND('Option 7'!AN95=0,'Option 7'!AN107=0),"",IF('Option 7'!AN95="",'Option 7'!AN107,IF('Option 7'!AN107="",'Option 7'!AN95,'Option 7'!AN95+'Option 7'!AN107)))</f>
        <v/>
      </c>
      <c r="AL95" s="11" t="str">
        <f>IF(AND('Option 7'!AO95=0,'Option 7'!AO107=0),"",IF('Option 7'!AO95="",'Option 7'!AO107,IF('Option 7'!AO107="",'Option 7'!AO95,'Option 7'!AO95+'Option 7'!AO107)))</f>
        <v/>
      </c>
      <c r="AM95" s="11" t="str">
        <f>IF(AND('Option 7'!AP95=0,'Option 7'!AP107=0),"",IF('Option 7'!AP95="",'Option 7'!AP107,IF('Option 7'!AP107="",'Option 7'!AP95,'Option 7'!AP95+'Option 7'!AP107)))</f>
        <v/>
      </c>
      <c r="AN95" s="11" t="str">
        <f>IF(AND('Option 7'!AQ95=0,'Option 7'!AQ107=0),"",IF('Option 7'!AQ95="",'Option 7'!AQ107,IF('Option 7'!AQ107="",'Option 7'!AQ95,'Option 7'!AQ95+'Option 7'!AQ107)))</f>
        <v/>
      </c>
      <c r="AO95" s="11" t="str">
        <f>IF(AND('Option 7'!AR95=0,'Option 7'!AR107=0),"",IF('Option 7'!AR95="",'Option 7'!AR107,IF('Option 7'!AR107="",'Option 7'!AR95,'Option 7'!AR95+'Option 7'!AR107)))</f>
        <v/>
      </c>
      <c r="AP95" s="11" t="str">
        <f>IF(AND('Option 7'!AS95=0,'Option 7'!AS107=0),"",IF('Option 7'!AS95="",'Option 7'!AS107,IF('Option 7'!AS107="",'Option 7'!AS95,'Option 7'!AS95+'Option 7'!AS107)))</f>
        <v/>
      </c>
      <c r="AQ95" s="11" t="str">
        <f>IF(AND('Option 7'!AT95=0,'Option 7'!AT107=0),"",IF('Option 7'!AT95="",'Option 7'!AT107,IF('Option 7'!AT107="",'Option 7'!AT95,'Option 7'!AT95+'Option 7'!AT107)))</f>
        <v/>
      </c>
      <c r="AR95" s="11" t="str">
        <f>IF(AND('Option 7'!AU95=0,'Option 7'!AU107=0),"",IF('Option 7'!AU95="",'Option 7'!AU107,IF('Option 7'!AU107="",'Option 7'!AU95,'Option 7'!AU95+'Option 7'!AU107)))</f>
        <v/>
      </c>
      <c r="AS95" s="11" t="str">
        <f>IF(AND('Option 7'!AV95=0,'Option 7'!AV107=0),"",IF('Option 7'!AV95="",'Option 7'!AV107,IF('Option 7'!AV107="",'Option 7'!AV95,'Option 7'!AV95+'Option 7'!AV107)))</f>
        <v/>
      </c>
      <c r="AT95" s="11" t="str">
        <f>IF(AND('Option 7'!AW95=0,'Option 7'!AW107=0),"",IF('Option 7'!AW95="",'Option 7'!AW107,IF('Option 7'!AW107="",'Option 7'!AW95,'Option 7'!AW95+'Option 7'!AW107)))</f>
        <v/>
      </c>
      <c r="AU95" s="11" t="str">
        <f>IF(AND('Option 7'!AX95=0,'Option 7'!AX107=0),"",IF('Option 7'!AX95="",'Option 7'!AX107,IF('Option 7'!AX107="",'Option 7'!AX95,'Option 7'!AX95+'Option 7'!AX107)))</f>
        <v/>
      </c>
      <c r="AV95" s="11" t="str">
        <f>IF(AND('Option 7'!AY95=0,'Option 7'!AY107=0),"",IF('Option 7'!AY95="",'Option 7'!AY107,IF('Option 7'!AY107="",'Option 7'!AY95,'Option 7'!AY95+'Option 7'!AY107)))</f>
        <v/>
      </c>
      <c r="AW95" s="11" t="str">
        <f>IF(AND('Option 7'!AZ95=0,'Option 7'!AZ107=0),"",IF('Option 7'!AZ95="",'Option 7'!AZ107,IF('Option 7'!AZ107="",'Option 7'!AZ95,'Option 7'!AZ95+'Option 7'!AZ107)))</f>
        <v/>
      </c>
      <c r="AX95" s="11" t="str">
        <f>IF(AND('Option 7'!BA95=0,'Option 7'!BA107=0),"",IF('Option 7'!BA95="",'Option 7'!BA107,IF('Option 7'!BA107="",'Option 7'!BA95,'Option 7'!BA95+'Option 7'!BA107)))</f>
        <v/>
      </c>
      <c r="AY95" s="11" t="str">
        <f>IF(AND('Option 7'!BB95=0,'Option 7'!BB107=0),"",IF('Option 7'!BB95="",'Option 7'!BB107,IF('Option 7'!BB107="",'Option 7'!BB95,'Option 7'!BB95+'Option 7'!BB107)))</f>
        <v/>
      </c>
      <c r="AZ95" s="62" t="str">
        <f t="shared" si="32"/>
        <v/>
      </c>
    </row>
    <row r="96" spans="1:55" s="4" customFormat="1" ht="15.6" hidden="1" x14ac:dyDescent="0.3">
      <c r="A96" s="73" t="s">
        <v>204</v>
      </c>
      <c r="B96" s="13" t="str">
        <f>IF(SUM(B92:B95)=0,"",SUM(B92:B95))</f>
        <v/>
      </c>
      <c r="C96" s="13" t="str">
        <f t="shared" ref="C96:U96" si="39">IF(SUM(C92:C95)=0,"",SUM(C92:C95))</f>
        <v/>
      </c>
      <c r="D96" s="13" t="str">
        <f t="shared" si="39"/>
        <v/>
      </c>
      <c r="E96" s="13" t="str">
        <f t="shared" si="39"/>
        <v/>
      </c>
      <c r="F96" s="13" t="str">
        <f t="shared" si="39"/>
        <v/>
      </c>
      <c r="G96" s="13" t="str">
        <f t="shared" si="39"/>
        <v/>
      </c>
      <c r="H96" s="13" t="str">
        <f t="shared" si="39"/>
        <v/>
      </c>
      <c r="I96" s="13" t="str">
        <f t="shared" si="39"/>
        <v/>
      </c>
      <c r="J96" s="13" t="str">
        <f t="shared" si="39"/>
        <v/>
      </c>
      <c r="K96" s="13" t="str">
        <f t="shared" si="39"/>
        <v/>
      </c>
      <c r="L96" s="13" t="str">
        <f t="shared" si="39"/>
        <v/>
      </c>
      <c r="M96" s="13" t="str">
        <f t="shared" si="39"/>
        <v/>
      </c>
      <c r="N96" s="13" t="str">
        <f t="shared" si="39"/>
        <v/>
      </c>
      <c r="O96" s="13" t="str">
        <f t="shared" si="39"/>
        <v/>
      </c>
      <c r="P96" s="13" t="str">
        <f t="shared" si="39"/>
        <v/>
      </c>
      <c r="Q96" s="13" t="str">
        <f t="shared" si="39"/>
        <v/>
      </c>
      <c r="R96" s="13" t="str">
        <f t="shared" si="39"/>
        <v/>
      </c>
      <c r="S96" s="13" t="str">
        <f t="shared" si="39"/>
        <v/>
      </c>
      <c r="T96" s="13" t="str">
        <f t="shared" si="39"/>
        <v/>
      </c>
      <c r="U96" s="13" t="str">
        <f t="shared" si="39"/>
        <v/>
      </c>
      <c r="V96" s="13" t="str">
        <f t="shared" ref="V96:AY96" si="40">IF(SUM(V92:V95)=0,"",SUM(V92:V95))</f>
        <v/>
      </c>
      <c r="W96" s="13" t="str">
        <f t="shared" si="40"/>
        <v/>
      </c>
      <c r="X96" s="13" t="str">
        <f t="shared" si="40"/>
        <v/>
      </c>
      <c r="Y96" s="13" t="str">
        <f t="shared" si="40"/>
        <v/>
      </c>
      <c r="Z96" s="13" t="str">
        <f t="shared" si="40"/>
        <v/>
      </c>
      <c r="AA96" s="13" t="str">
        <f t="shared" si="40"/>
        <v/>
      </c>
      <c r="AB96" s="13" t="str">
        <f t="shared" si="40"/>
        <v/>
      </c>
      <c r="AC96" s="13" t="str">
        <f t="shared" si="40"/>
        <v/>
      </c>
      <c r="AD96" s="13" t="str">
        <f t="shared" si="40"/>
        <v/>
      </c>
      <c r="AE96" s="13" t="str">
        <f t="shared" si="40"/>
        <v/>
      </c>
      <c r="AF96" s="13" t="str">
        <f t="shared" si="40"/>
        <v/>
      </c>
      <c r="AG96" s="13" t="str">
        <f t="shared" si="40"/>
        <v/>
      </c>
      <c r="AH96" s="13" t="str">
        <f t="shared" si="40"/>
        <v/>
      </c>
      <c r="AI96" s="13" t="str">
        <f t="shared" si="40"/>
        <v/>
      </c>
      <c r="AJ96" s="13" t="str">
        <f t="shared" si="40"/>
        <v/>
      </c>
      <c r="AK96" s="13" t="str">
        <f t="shared" si="40"/>
        <v/>
      </c>
      <c r="AL96" s="13" t="str">
        <f t="shared" si="40"/>
        <v/>
      </c>
      <c r="AM96" s="13" t="str">
        <f t="shared" si="40"/>
        <v/>
      </c>
      <c r="AN96" s="13" t="str">
        <f t="shared" si="40"/>
        <v/>
      </c>
      <c r="AO96" s="13" t="str">
        <f t="shared" si="40"/>
        <v/>
      </c>
      <c r="AP96" s="13" t="str">
        <f t="shared" si="40"/>
        <v/>
      </c>
      <c r="AQ96" s="13" t="str">
        <f t="shared" si="40"/>
        <v/>
      </c>
      <c r="AR96" s="13" t="str">
        <f t="shared" si="40"/>
        <v/>
      </c>
      <c r="AS96" s="13" t="str">
        <f t="shared" si="40"/>
        <v/>
      </c>
      <c r="AT96" s="13" t="str">
        <f t="shared" si="40"/>
        <v/>
      </c>
      <c r="AU96" s="13" t="str">
        <f t="shared" si="40"/>
        <v/>
      </c>
      <c r="AV96" s="13" t="str">
        <f t="shared" si="40"/>
        <v/>
      </c>
      <c r="AW96" s="13" t="str">
        <f t="shared" si="40"/>
        <v/>
      </c>
      <c r="AX96" s="13" t="str">
        <f t="shared" si="40"/>
        <v/>
      </c>
      <c r="AY96" s="13" t="str">
        <f t="shared" si="40"/>
        <v/>
      </c>
      <c r="AZ96" s="62" t="str">
        <f t="shared" si="32"/>
        <v/>
      </c>
    </row>
    <row r="97" spans="1:55" s="4" customFormat="1" ht="16.2" hidden="1" thickBot="1" x14ac:dyDescent="0.35">
      <c r="A97" s="57" t="s">
        <v>202</v>
      </c>
      <c r="B97" s="45" t="str">
        <f>IF(B96="","",B96*B$5)</f>
        <v/>
      </c>
      <c r="C97" s="12" t="str">
        <f t="shared" ref="C97:U97" si="41">IF(C96="","",C96*C$5)</f>
        <v/>
      </c>
      <c r="D97" s="12" t="str">
        <f t="shared" si="41"/>
        <v/>
      </c>
      <c r="E97" s="12" t="str">
        <f t="shared" si="41"/>
        <v/>
      </c>
      <c r="F97" s="12" t="str">
        <f t="shared" si="41"/>
        <v/>
      </c>
      <c r="G97" s="12" t="str">
        <f t="shared" si="41"/>
        <v/>
      </c>
      <c r="H97" s="12" t="str">
        <f t="shared" si="41"/>
        <v/>
      </c>
      <c r="I97" s="12" t="str">
        <f t="shared" si="41"/>
        <v/>
      </c>
      <c r="J97" s="12" t="str">
        <f t="shared" si="41"/>
        <v/>
      </c>
      <c r="K97" s="12" t="str">
        <f t="shared" si="41"/>
        <v/>
      </c>
      <c r="L97" s="12" t="str">
        <f t="shared" si="41"/>
        <v/>
      </c>
      <c r="M97" s="12" t="str">
        <f t="shared" si="41"/>
        <v/>
      </c>
      <c r="N97" s="12" t="str">
        <f t="shared" si="41"/>
        <v/>
      </c>
      <c r="O97" s="12" t="str">
        <f t="shared" si="41"/>
        <v/>
      </c>
      <c r="P97" s="12" t="str">
        <f t="shared" si="41"/>
        <v/>
      </c>
      <c r="Q97" s="12" t="str">
        <f t="shared" si="41"/>
        <v/>
      </c>
      <c r="R97" s="12" t="str">
        <f t="shared" si="41"/>
        <v/>
      </c>
      <c r="S97" s="12" t="str">
        <f t="shared" si="41"/>
        <v/>
      </c>
      <c r="T97" s="12" t="str">
        <f t="shared" si="41"/>
        <v/>
      </c>
      <c r="U97" s="12" t="str">
        <f t="shared" si="41"/>
        <v/>
      </c>
      <c r="V97" s="12" t="str">
        <f t="shared" ref="V97:AY97" si="42">IF(V96="","",V96*V$5)</f>
        <v/>
      </c>
      <c r="W97" s="12" t="str">
        <f t="shared" si="42"/>
        <v/>
      </c>
      <c r="X97" s="12" t="str">
        <f t="shared" si="42"/>
        <v/>
      </c>
      <c r="Y97" s="12" t="str">
        <f t="shared" si="42"/>
        <v/>
      </c>
      <c r="Z97" s="12" t="str">
        <f t="shared" si="42"/>
        <v/>
      </c>
      <c r="AA97" s="12" t="str">
        <f t="shared" si="42"/>
        <v/>
      </c>
      <c r="AB97" s="12" t="str">
        <f t="shared" si="42"/>
        <v/>
      </c>
      <c r="AC97" s="12" t="str">
        <f t="shared" si="42"/>
        <v/>
      </c>
      <c r="AD97" s="12" t="str">
        <f t="shared" si="42"/>
        <v/>
      </c>
      <c r="AE97" s="12" t="str">
        <f t="shared" si="42"/>
        <v/>
      </c>
      <c r="AF97" s="12" t="str">
        <f t="shared" si="42"/>
        <v/>
      </c>
      <c r="AG97" s="12" t="str">
        <f t="shared" si="42"/>
        <v/>
      </c>
      <c r="AH97" s="12" t="str">
        <f t="shared" si="42"/>
        <v/>
      </c>
      <c r="AI97" s="12" t="str">
        <f t="shared" si="42"/>
        <v/>
      </c>
      <c r="AJ97" s="12" t="str">
        <f t="shared" si="42"/>
        <v/>
      </c>
      <c r="AK97" s="12" t="str">
        <f t="shared" si="42"/>
        <v/>
      </c>
      <c r="AL97" s="12" t="str">
        <f t="shared" si="42"/>
        <v/>
      </c>
      <c r="AM97" s="12" t="str">
        <f t="shared" si="42"/>
        <v/>
      </c>
      <c r="AN97" s="12" t="str">
        <f t="shared" si="42"/>
        <v/>
      </c>
      <c r="AO97" s="12" t="str">
        <f t="shared" si="42"/>
        <v/>
      </c>
      <c r="AP97" s="12" t="str">
        <f t="shared" si="42"/>
        <v/>
      </c>
      <c r="AQ97" s="12" t="str">
        <f t="shared" si="42"/>
        <v/>
      </c>
      <c r="AR97" s="12" t="str">
        <f t="shared" si="42"/>
        <v/>
      </c>
      <c r="AS97" s="12" t="str">
        <f t="shared" si="42"/>
        <v/>
      </c>
      <c r="AT97" s="12" t="str">
        <f t="shared" si="42"/>
        <v/>
      </c>
      <c r="AU97" s="12" t="str">
        <f t="shared" si="42"/>
        <v/>
      </c>
      <c r="AV97" s="12" t="str">
        <f t="shared" si="42"/>
        <v/>
      </c>
      <c r="AW97" s="12" t="str">
        <f t="shared" si="42"/>
        <v/>
      </c>
      <c r="AX97" s="12" t="str">
        <f t="shared" si="42"/>
        <v/>
      </c>
      <c r="AY97" s="12" t="str">
        <f t="shared" si="42"/>
        <v/>
      </c>
      <c r="AZ97" s="136" t="str">
        <f t="shared" si="32"/>
        <v/>
      </c>
    </row>
    <row r="98" spans="1:55" s="4" customFormat="1" ht="31.8" hidden="1" thickBot="1" x14ac:dyDescent="0.35">
      <c r="A98" s="146" t="s">
        <v>209</v>
      </c>
      <c r="B98" s="131" t="str">
        <f>AZ96</f>
        <v/>
      </c>
      <c r="C98" s="135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9"/>
    </row>
    <row r="99" spans="1:55" s="4" customFormat="1" ht="16.2" hidden="1" thickBot="1" x14ac:dyDescent="0.35">
      <c r="A99" s="58" t="s">
        <v>206</v>
      </c>
      <c r="B99" s="61" t="str">
        <f>IF(AZ97="","",AZ97)</f>
        <v/>
      </c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134"/>
      <c r="BC99" s="94"/>
    </row>
    <row r="100" spans="1:55" s="4" customFormat="1" ht="15.6" hidden="1" x14ac:dyDescent="0.25">
      <c r="A100" s="59" t="s">
        <v>205</v>
      </c>
      <c r="B100" s="43" t="str">
        <f>IF('Option 7'!E117=0,"",'Option 7'!E117)</f>
        <v/>
      </c>
      <c r="C100" s="43" t="str">
        <f>IF('Option 7'!F117=0,"",'Option 7'!F117)</f>
        <v/>
      </c>
      <c r="D100" s="43" t="str">
        <f>IF('Option 7'!G117=0,"",'Option 7'!G117)</f>
        <v/>
      </c>
      <c r="E100" s="43" t="str">
        <f>IF('Option 7'!H117=0,"",'Option 7'!H117)</f>
        <v/>
      </c>
      <c r="F100" s="43" t="str">
        <f>IF('Option 7'!I117=0,"",'Option 7'!I117)</f>
        <v/>
      </c>
      <c r="G100" s="43" t="str">
        <f>IF('Option 7'!J117=0,"",'Option 7'!J117)</f>
        <v/>
      </c>
      <c r="H100" s="43" t="str">
        <f>IF('Option 7'!K117=0,"",'Option 7'!K117)</f>
        <v/>
      </c>
      <c r="I100" s="43" t="str">
        <f>IF('Option 7'!L117=0,"",'Option 7'!L117)</f>
        <v/>
      </c>
      <c r="J100" s="43" t="str">
        <f>IF('Option 7'!M117=0,"",'Option 7'!M117)</f>
        <v/>
      </c>
      <c r="K100" s="43" t="str">
        <f>IF('Option 7'!N117=0,"",'Option 7'!N117)</f>
        <v/>
      </c>
      <c r="L100" s="43" t="str">
        <f>IF('Option 7'!O117=0,"",'Option 7'!O117)</f>
        <v/>
      </c>
      <c r="M100" s="43" t="str">
        <f>IF('Option 7'!P117=0,"",'Option 7'!P117)</f>
        <v/>
      </c>
      <c r="N100" s="43" t="str">
        <f>IF('Option 7'!Q117=0,"",'Option 7'!Q117)</f>
        <v/>
      </c>
      <c r="O100" s="43" t="str">
        <f>IF('Option 7'!R117=0,"",'Option 7'!R117)</f>
        <v/>
      </c>
      <c r="P100" s="43" t="str">
        <f>IF('Option 7'!S117=0,"",'Option 7'!S117)</f>
        <v/>
      </c>
      <c r="Q100" s="43" t="str">
        <f>IF('Option 7'!T117=0,"",'Option 7'!T117)</f>
        <v/>
      </c>
      <c r="R100" s="43" t="str">
        <f>IF('Option 7'!U117=0,"",'Option 7'!U117)</f>
        <v/>
      </c>
      <c r="S100" s="43" t="str">
        <f>IF('Option 7'!V117=0,"",'Option 7'!V117)</f>
        <v/>
      </c>
      <c r="T100" s="43" t="str">
        <f>IF('Option 7'!W117=0,"",'Option 7'!W117)</f>
        <v/>
      </c>
      <c r="U100" s="43" t="str">
        <f>IF('Option 7'!X117=0,"",'Option 7'!X117)</f>
        <v/>
      </c>
      <c r="V100" s="43" t="str">
        <f>IF('Option 7'!Y117=0,"",'Option 7'!Y117)</f>
        <v/>
      </c>
      <c r="W100" s="43" t="str">
        <f>IF('Option 7'!Z117=0,"",'Option 7'!Z117)</f>
        <v/>
      </c>
      <c r="X100" s="43" t="str">
        <f>IF('Option 7'!AA117=0,"",'Option 7'!AA117)</f>
        <v/>
      </c>
      <c r="Y100" s="43" t="str">
        <f>IF('Option 7'!AB117=0,"",'Option 7'!AB117)</f>
        <v/>
      </c>
      <c r="Z100" s="43" t="str">
        <f>IF('Option 7'!AC117=0,"",'Option 7'!AC117)</f>
        <v/>
      </c>
      <c r="AA100" s="43" t="str">
        <f>IF('Option 7'!AD117=0,"",'Option 7'!AD117)</f>
        <v/>
      </c>
      <c r="AB100" s="43" t="str">
        <f>IF('Option 7'!AE117=0,"",'Option 7'!AE117)</f>
        <v/>
      </c>
      <c r="AC100" s="43" t="str">
        <f>IF('Option 7'!AF117=0,"",'Option 7'!AF117)</f>
        <v/>
      </c>
      <c r="AD100" s="43" t="str">
        <f>IF('Option 7'!AG117=0,"",'Option 7'!AG117)</f>
        <v/>
      </c>
      <c r="AE100" s="43" t="str">
        <f>IF('Option 7'!AH117=0,"",'Option 7'!AH117)</f>
        <v/>
      </c>
      <c r="AF100" s="43" t="str">
        <f>IF('Option 7'!AI117=0,"",'Option 7'!AI117)</f>
        <v/>
      </c>
      <c r="AG100" s="43" t="str">
        <f>IF('Option 7'!AJ117=0,"",'Option 7'!AJ117)</f>
        <v/>
      </c>
      <c r="AH100" s="43" t="str">
        <f>IF('Option 7'!AK117=0,"",'Option 7'!AK117)</f>
        <v/>
      </c>
      <c r="AI100" s="43" t="str">
        <f>IF('Option 7'!AL117=0,"",'Option 7'!AL117)</f>
        <v/>
      </c>
      <c r="AJ100" s="43" t="str">
        <f>IF('Option 7'!AM117=0,"",'Option 7'!AM117)</f>
        <v/>
      </c>
      <c r="AK100" s="43" t="str">
        <f>IF('Option 7'!AN117=0,"",'Option 7'!AN117)</f>
        <v/>
      </c>
      <c r="AL100" s="43" t="str">
        <f>IF('Option 7'!AO117=0,"",'Option 7'!AO117)</f>
        <v/>
      </c>
      <c r="AM100" s="43" t="str">
        <f>IF('Option 7'!AP117=0,"",'Option 7'!AP117)</f>
        <v/>
      </c>
      <c r="AN100" s="43" t="str">
        <f>IF('Option 7'!AQ117=0,"",'Option 7'!AQ117)</f>
        <v/>
      </c>
      <c r="AO100" s="43" t="str">
        <f>IF('Option 7'!AR117=0,"",'Option 7'!AR117)</f>
        <v/>
      </c>
      <c r="AP100" s="43" t="str">
        <f>IF('Option 7'!AS117=0,"",'Option 7'!AS117)</f>
        <v/>
      </c>
      <c r="AQ100" s="43" t="str">
        <f>IF('Option 7'!AT117=0,"",'Option 7'!AT117)</f>
        <v/>
      </c>
      <c r="AR100" s="43" t="str">
        <f>IF('Option 7'!AU117=0,"",'Option 7'!AU117)</f>
        <v/>
      </c>
      <c r="AS100" s="43" t="str">
        <f>IF('Option 7'!AV117=0,"",'Option 7'!AV117)</f>
        <v/>
      </c>
      <c r="AT100" s="43" t="str">
        <f>IF('Option 7'!AW117=0,"",'Option 7'!AW117)</f>
        <v/>
      </c>
      <c r="AU100" s="43" t="str">
        <f>IF('Option 7'!AX117=0,"",'Option 7'!AX117)</f>
        <v/>
      </c>
      <c r="AV100" s="43" t="str">
        <f>IF('Option 7'!AY117=0,"",'Option 7'!AY117)</f>
        <v/>
      </c>
      <c r="AW100" s="43" t="str">
        <f>IF('Option 7'!AZ117=0,"",'Option 7'!AZ117)</f>
        <v/>
      </c>
      <c r="AX100" s="43" t="str">
        <f>IF('Option 7'!BA117=0,"",'Option 7'!BA117)</f>
        <v/>
      </c>
      <c r="AY100" s="43" t="str">
        <f>IF('Option 7'!BB117=0,"",'Option 7'!BB117)</f>
        <v/>
      </c>
      <c r="AZ100" s="132" t="str">
        <f t="shared" si="32"/>
        <v/>
      </c>
    </row>
    <row r="101" spans="1:55" s="4" customFormat="1" ht="16.2" hidden="1" thickBot="1" x14ac:dyDescent="0.35">
      <c r="A101" s="57" t="s">
        <v>203</v>
      </c>
      <c r="B101" s="44" t="str">
        <f t="shared" ref="B101:U101" si="43">IF(B100="","",B100*B$5)</f>
        <v/>
      </c>
      <c r="C101" s="44" t="str">
        <f t="shared" si="43"/>
        <v/>
      </c>
      <c r="D101" s="44" t="str">
        <f t="shared" si="43"/>
        <v/>
      </c>
      <c r="E101" s="44" t="str">
        <f t="shared" si="43"/>
        <v/>
      </c>
      <c r="F101" s="44" t="str">
        <f t="shared" si="43"/>
        <v/>
      </c>
      <c r="G101" s="44" t="str">
        <f t="shared" si="43"/>
        <v/>
      </c>
      <c r="H101" s="44" t="str">
        <f t="shared" si="43"/>
        <v/>
      </c>
      <c r="I101" s="44" t="str">
        <f t="shared" si="43"/>
        <v/>
      </c>
      <c r="J101" s="44" t="str">
        <f t="shared" si="43"/>
        <v/>
      </c>
      <c r="K101" s="44" t="str">
        <f t="shared" si="43"/>
        <v/>
      </c>
      <c r="L101" s="44" t="str">
        <f t="shared" si="43"/>
        <v/>
      </c>
      <c r="M101" s="44" t="str">
        <f t="shared" si="43"/>
        <v/>
      </c>
      <c r="N101" s="44" t="str">
        <f t="shared" si="43"/>
        <v/>
      </c>
      <c r="O101" s="44" t="str">
        <f t="shared" si="43"/>
        <v/>
      </c>
      <c r="P101" s="44" t="str">
        <f t="shared" si="43"/>
        <v/>
      </c>
      <c r="Q101" s="44" t="str">
        <f t="shared" si="43"/>
        <v/>
      </c>
      <c r="R101" s="44" t="str">
        <f t="shared" si="43"/>
        <v/>
      </c>
      <c r="S101" s="44" t="str">
        <f t="shared" si="43"/>
        <v/>
      </c>
      <c r="T101" s="44" t="str">
        <f t="shared" si="43"/>
        <v/>
      </c>
      <c r="U101" s="44" t="str">
        <f t="shared" si="43"/>
        <v/>
      </c>
      <c r="V101" s="44" t="str">
        <f t="shared" ref="V101:AY101" si="44">IF(V100="","",V100*V$5)</f>
        <v/>
      </c>
      <c r="W101" s="44" t="str">
        <f t="shared" si="44"/>
        <v/>
      </c>
      <c r="X101" s="44" t="str">
        <f t="shared" si="44"/>
        <v/>
      </c>
      <c r="Y101" s="44" t="str">
        <f t="shared" si="44"/>
        <v/>
      </c>
      <c r="Z101" s="44" t="str">
        <f t="shared" si="44"/>
        <v/>
      </c>
      <c r="AA101" s="44" t="str">
        <f t="shared" si="44"/>
        <v/>
      </c>
      <c r="AB101" s="44" t="str">
        <f t="shared" si="44"/>
        <v/>
      </c>
      <c r="AC101" s="44" t="str">
        <f t="shared" si="44"/>
        <v/>
      </c>
      <c r="AD101" s="44" t="str">
        <f t="shared" si="44"/>
        <v/>
      </c>
      <c r="AE101" s="44" t="str">
        <f t="shared" si="44"/>
        <v/>
      </c>
      <c r="AF101" s="44" t="str">
        <f t="shared" si="44"/>
        <v/>
      </c>
      <c r="AG101" s="44" t="str">
        <f t="shared" si="44"/>
        <v/>
      </c>
      <c r="AH101" s="44" t="str">
        <f t="shared" si="44"/>
        <v/>
      </c>
      <c r="AI101" s="44" t="str">
        <f t="shared" si="44"/>
        <v/>
      </c>
      <c r="AJ101" s="44" t="str">
        <f t="shared" si="44"/>
        <v/>
      </c>
      <c r="AK101" s="44" t="str">
        <f t="shared" si="44"/>
        <v/>
      </c>
      <c r="AL101" s="44" t="str">
        <f t="shared" si="44"/>
        <v/>
      </c>
      <c r="AM101" s="44" t="str">
        <f t="shared" si="44"/>
        <v/>
      </c>
      <c r="AN101" s="44" t="str">
        <f t="shared" si="44"/>
        <v/>
      </c>
      <c r="AO101" s="44" t="str">
        <f t="shared" si="44"/>
        <v/>
      </c>
      <c r="AP101" s="44" t="str">
        <f t="shared" si="44"/>
        <v/>
      </c>
      <c r="AQ101" s="44" t="str">
        <f t="shared" si="44"/>
        <v/>
      </c>
      <c r="AR101" s="44" t="str">
        <f t="shared" si="44"/>
        <v/>
      </c>
      <c r="AS101" s="44" t="str">
        <f t="shared" si="44"/>
        <v/>
      </c>
      <c r="AT101" s="44" t="str">
        <f t="shared" si="44"/>
        <v/>
      </c>
      <c r="AU101" s="44" t="str">
        <f t="shared" si="44"/>
        <v/>
      </c>
      <c r="AV101" s="44" t="str">
        <f t="shared" si="44"/>
        <v/>
      </c>
      <c r="AW101" s="44" t="str">
        <f t="shared" si="44"/>
        <v/>
      </c>
      <c r="AX101" s="44" t="str">
        <f t="shared" si="44"/>
        <v/>
      </c>
      <c r="AY101" s="44" t="str">
        <f t="shared" si="44"/>
        <v/>
      </c>
      <c r="AZ101" s="133" t="str">
        <f t="shared" si="32"/>
        <v/>
      </c>
    </row>
    <row r="102" spans="1:55" s="4" customFormat="1" ht="31.8" hidden="1" thickBot="1" x14ac:dyDescent="0.35">
      <c r="A102" s="146" t="s">
        <v>208</v>
      </c>
      <c r="B102" s="131" t="str">
        <f>IF(AZ100="","",IF(AZ96="","",AZ100+AZ96))</f>
        <v/>
      </c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9"/>
    </row>
    <row r="103" spans="1:55" s="4" customFormat="1" ht="16.2" hidden="1" thickBot="1" x14ac:dyDescent="0.35">
      <c r="A103" s="60" t="s">
        <v>207</v>
      </c>
      <c r="B103" s="131" t="str">
        <f>IF(AZ101="","",IF(AZ97="","",AZ97+AZ101))</f>
        <v/>
      </c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9"/>
    </row>
    <row r="104" spans="1:55" ht="15" hidden="1" customHeight="1" thickBot="1" x14ac:dyDescent="0.3"/>
    <row r="105" spans="1:55" s="4" customFormat="1" ht="16.2" hidden="1" thickBot="1" x14ac:dyDescent="0.35">
      <c r="A105" s="54" t="s">
        <v>120</v>
      </c>
      <c r="B105" s="108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74" t="str">
        <f t="shared" si="32"/>
        <v/>
      </c>
    </row>
    <row r="106" spans="1:55" s="4" customFormat="1" ht="16.2" hidden="1" thickTop="1" x14ac:dyDescent="0.25">
      <c r="A106" s="55" t="s">
        <v>2</v>
      </c>
      <c r="B106" s="11" t="str">
        <f>IF(AND('Option 8'!E63=0,'Option 8'!E92=0,'Option 8'!E104=0),"",'Option 8'!E63+'Option 8'!E92+'Option 8'!E104)</f>
        <v/>
      </c>
      <c r="C106" s="11" t="str">
        <f>IF(AND('Option 8'!F63=0,'Option 8'!F92=0,'Option 8'!F104=0),"",'Option 8'!F63+'Option 8'!F92+'Option 8'!F104)</f>
        <v/>
      </c>
      <c r="D106" s="11" t="str">
        <f>IF(AND('Option 8'!G63=0,'Option 8'!G92=0,'Option 8'!G104=0),"",'Option 8'!G63+'Option 8'!G92+'Option 8'!G104)</f>
        <v/>
      </c>
      <c r="E106" s="11" t="str">
        <f>IF(AND('Option 8'!H63=0,'Option 8'!H92=0,'Option 8'!H104=0),"",'Option 8'!H63+'Option 8'!H92+'Option 8'!H104)</f>
        <v/>
      </c>
      <c r="F106" s="11" t="str">
        <f>IF(AND('Option 8'!I63=0,'Option 8'!I92=0,'Option 8'!I104=0),"",'Option 8'!I63+'Option 8'!I92+'Option 8'!I104)</f>
        <v/>
      </c>
      <c r="G106" s="11" t="str">
        <f>IF(AND('Option 8'!J63=0,'Option 8'!J92=0,'Option 8'!J104=0),"",'Option 8'!J63+'Option 8'!J92+'Option 8'!J104)</f>
        <v/>
      </c>
      <c r="H106" s="11" t="str">
        <f>IF(AND('Option 8'!K63=0,'Option 8'!K92=0,'Option 8'!K104=0),"",'Option 8'!K63+'Option 8'!K92+'Option 8'!K104)</f>
        <v/>
      </c>
      <c r="I106" s="11" t="str">
        <f>IF(AND('Option 8'!L63=0,'Option 8'!L92=0,'Option 8'!L104=0),"",'Option 8'!L63+'Option 8'!L92+'Option 8'!L104)</f>
        <v/>
      </c>
      <c r="J106" s="11" t="str">
        <f>IF(AND('Option 8'!M63=0,'Option 8'!M92=0,'Option 8'!M104=0),"",'Option 8'!M63+'Option 8'!M92+'Option 8'!M104)</f>
        <v/>
      </c>
      <c r="K106" s="11" t="str">
        <f>IF(AND('Option 8'!N63=0,'Option 8'!N92=0,'Option 8'!N104=0),"",'Option 8'!N63+'Option 8'!N92+'Option 8'!N104)</f>
        <v/>
      </c>
      <c r="L106" s="11" t="str">
        <f>IF(AND('Option 8'!O63=0,'Option 8'!O92=0,'Option 8'!O104=0),"",'Option 8'!O63+'Option 8'!O92+'Option 8'!O104)</f>
        <v/>
      </c>
      <c r="M106" s="11" t="str">
        <f>IF(AND('Option 8'!P63=0,'Option 8'!P92=0,'Option 8'!P104=0),"",'Option 8'!P63+'Option 8'!P92+'Option 8'!P104)</f>
        <v/>
      </c>
      <c r="N106" s="11" t="str">
        <f>IF(AND('Option 8'!Q63=0,'Option 8'!Q92=0,'Option 8'!Q104=0),"",'Option 8'!Q63+'Option 8'!Q92+'Option 8'!Q104)</f>
        <v/>
      </c>
      <c r="O106" s="11" t="str">
        <f>IF(AND('Option 8'!R63=0,'Option 8'!R92=0,'Option 8'!R104=0),"",'Option 8'!R63+'Option 8'!R92+'Option 8'!R104)</f>
        <v/>
      </c>
      <c r="P106" s="11" t="str">
        <f>IF(AND('Option 8'!S63=0,'Option 8'!S92=0,'Option 8'!S104=0),"",'Option 8'!S63+'Option 8'!S92+'Option 8'!S104)</f>
        <v/>
      </c>
      <c r="Q106" s="11" t="str">
        <f>IF(AND('Option 8'!T63=0,'Option 8'!T92=0,'Option 8'!T104=0),"",'Option 8'!T63+'Option 8'!T92+'Option 8'!T104)</f>
        <v/>
      </c>
      <c r="R106" s="11" t="str">
        <f>IF(AND('Option 8'!U63=0,'Option 8'!U92=0,'Option 8'!U104=0),"",'Option 8'!U63+'Option 8'!U92+'Option 8'!U104)</f>
        <v/>
      </c>
      <c r="S106" s="11" t="str">
        <f>IF(AND('Option 8'!V63=0,'Option 8'!V92=0,'Option 8'!V104=0),"",'Option 8'!V63+'Option 8'!V92+'Option 8'!V104)</f>
        <v/>
      </c>
      <c r="T106" s="11" t="str">
        <f>IF(AND('Option 8'!W63=0,'Option 8'!W92=0,'Option 8'!W104=0),"",'Option 8'!W63+'Option 8'!W92+'Option 8'!W104)</f>
        <v/>
      </c>
      <c r="U106" s="11" t="str">
        <f>IF(AND('Option 8'!X63=0,'Option 8'!X92=0,'Option 8'!X104=0),"",'Option 8'!X63+'Option 8'!X92+'Option 8'!X104)</f>
        <v/>
      </c>
      <c r="V106" s="11" t="str">
        <f>IF(AND('Option 8'!Y63=0,'Option 8'!Y92=0,'Option 8'!Y104=0),"",'Option 8'!Y63+'Option 8'!Y92+'Option 8'!Y104)</f>
        <v/>
      </c>
      <c r="W106" s="11" t="str">
        <f>IF(AND('Option 8'!Z63=0,'Option 8'!Z92=0,'Option 8'!Z104=0),"",'Option 8'!Z63+'Option 8'!Z92+'Option 8'!Z104)</f>
        <v/>
      </c>
      <c r="X106" s="11" t="str">
        <f>IF(AND('Option 8'!AA63=0,'Option 8'!AA92=0,'Option 8'!AA104=0),"",'Option 8'!AA63+'Option 8'!AA92+'Option 8'!AA104)</f>
        <v/>
      </c>
      <c r="Y106" s="11" t="str">
        <f>IF(AND('Option 8'!AB63=0,'Option 8'!AB92=0,'Option 8'!AB104=0),"",'Option 8'!AB63+'Option 8'!AB92+'Option 8'!AB104)</f>
        <v/>
      </c>
      <c r="Z106" s="11" t="str">
        <f>IF(AND('Option 8'!AC63=0,'Option 8'!AC92=0,'Option 8'!AC104=0),"",'Option 8'!AC63+'Option 8'!AC92+'Option 8'!AC104)</f>
        <v/>
      </c>
      <c r="AA106" s="11" t="str">
        <f>IF(AND('Option 8'!AD63=0,'Option 8'!AD92=0,'Option 8'!AD104=0),"",'Option 8'!AD63+'Option 8'!AD92+'Option 8'!AD104)</f>
        <v/>
      </c>
      <c r="AB106" s="11" t="str">
        <f>IF(AND('Option 8'!AE63=0,'Option 8'!AE92=0,'Option 8'!AE104=0),"",'Option 8'!AE63+'Option 8'!AE92+'Option 8'!AE104)</f>
        <v/>
      </c>
      <c r="AC106" s="11" t="str">
        <f>IF(AND('Option 8'!AF63=0,'Option 8'!AF92=0,'Option 8'!AF104=0),"",'Option 8'!AF63+'Option 8'!AF92+'Option 8'!AF104)</f>
        <v/>
      </c>
      <c r="AD106" s="11" t="str">
        <f>IF(AND('Option 8'!AG63=0,'Option 8'!AG92=0,'Option 8'!AG104=0),"",'Option 8'!AG63+'Option 8'!AG92+'Option 8'!AG104)</f>
        <v/>
      </c>
      <c r="AE106" s="11" t="str">
        <f>IF(AND('Option 8'!AH63=0,'Option 8'!AH92=0,'Option 8'!AH104=0),"",'Option 8'!AH63+'Option 8'!AH92+'Option 8'!AH104)</f>
        <v/>
      </c>
      <c r="AF106" s="11" t="str">
        <f>IF(AND('Option 8'!AI63=0,'Option 8'!AI92=0,'Option 8'!AI104=0),"",'Option 8'!AI63+'Option 8'!AI92+'Option 8'!AI104)</f>
        <v/>
      </c>
      <c r="AG106" s="11" t="str">
        <f>IF(AND('Option 8'!AJ63=0,'Option 8'!AJ92=0,'Option 8'!AJ104=0),"",'Option 8'!AJ63+'Option 8'!AJ92+'Option 8'!AJ104)</f>
        <v/>
      </c>
      <c r="AH106" s="11" t="str">
        <f>IF(AND('Option 8'!AK63=0,'Option 8'!AK92=0,'Option 8'!AK104=0),"",'Option 8'!AK63+'Option 8'!AK92+'Option 8'!AK104)</f>
        <v/>
      </c>
      <c r="AI106" s="11" t="str">
        <f>IF(AND('Option 8'!AL63=0,'Option 8'!AL92=0,'Option 8'!AL104=0),"",'Option 8'!AL63+'Option 8'!AL92+'Option 8'!AL104)</f>
        <v/>
      </c>
      <c r="AJ106" s="11" t="str">
        <f>IF(AND('Option 8'!AM63=0,'Option 8'!AM92=0,'Option 8'!AM104=0),"",'Option 8'!AM63+'Option 8'!AM92+'Option 8'!AM104)</f>
        <v/>
      </c>
      <c r="AK106" s="11" t="str">
        <f>IF(AND('Option 8'!AN63=0,'Option 8'!AN92=0,'Option 8'!AN104=0),"",'Option 8'!AN63+'Option 8'!AN92+'Option 8'!AN104)</f>
        <v/>
      </c>
      <c r="AL106" s="11" t="str">
        <f>IF(AND('Option 8'!AO63=0,'Option 8'!AO92=0,'Option 8'!AO104=0),"",'Option 8'!AO63+'Option 8'!AO92+'Option 8'!AO104)</f>
        <v/>
      </c>
      <c r="AM106" s="11" t="str">
        <f>IF(AND('Option 8'!AP63=0,'Option 8'!AP92=0,'Option 8'!AP104=0),"",'Option 8'!AP63+'Option 8'!AP92+'Option 8'!AP104)</f>
        <v/>
      </c>
      <c r="AN106" s="11" t="str">
        <f>IF(AND('Option 8'!AQ63=0,'Option 8'!AQ92=0,'Option 8'!AQ104=0),"",'Option 8'!AQ63+'Option 8'!AQ92+'Option 8'!AQ104)</f>
        <v/>
      </c>
      <c r="AO106" s="11" t="str">
        <f>IF(AND('Option 8'!AR63=0,'Option 8'!AR92=0,'Option 8'!AR104=0),"",'Option 8'!AR63+'Option 8'!AR92+'Option 8'!AR104)</f>
        <v/>
      </c>
      <c r="AP106" s="11" t="str">
        <f>IF(AND('Option 8'!AS63=0,'Option 8'!AS92=0,'Option 8'!AS104=0),"",'Option 8'!AS63+'Option 8'!AS92+'Option 8'!AS104)</f>
        <v/>
      </c>
      <c r="AQ106" s="11" t="str">
        <f>IF(AND('Option 8'!AT63=0,'Option 8'!AT92=0,'Option 8'!AT104=0),"",'Option 8'!AT63+'Option 8'!AT92+'Option 8'!AT104)</f>
        <v/>
      </c>
      <c r="AR106" s="11" t="str">
        <f>IF(AND('Option 8'!AU63=0,'Option 8'!AU92=0,'Option 8'!AU104=0),"",'Option 8'!AU63+'Option 8'!AU92+'Option 8'!AU104)</f>
        <v/>
      </c>
      <c r="AS106" s="11" t="str">
        <f>IF(AND('Option 8'!AV63=0,'Option 8'!AV92=0,'Option 8'!AV104=0),"",'Option 8'!AV63+'Option 8'!AV92+'Option 8'!AV104)</f>
        <v/>
      </c>
      <c r="AT106" s="11" t="str">
        <f>IF(AND('Option 8'!AW63=0,'Option 8'!AW92=0,'Option 8'!AW104=0),"",'Option 8'!AW63+'Option 8'!AW92+'Option 8'!AW104)</f>
        <v/>
      </c>
      <c r="AU106" s="11" t="str">
        <f>IF(AND('Option 8'!AX63=0,'Option 8'!AX92=0,'Option 8'!AX104=0),"",'Option 8'!AX63+'Option 8'!AX92+'Option 8'!AX104)</f>
        <v/>
      </c>
      <c r="AV106" s="11" t="str">
        <f>IF(AND('Option 8'!AY63=0,'Option 8'!AY92=0,'Option 8'!AY104=0),"",'Option 8'!AY63+'Option 8'!AY92+'Option 8'!AY104)</f>
        <v/>
      </c>
      <c r="AW106" s="11" t="str">
        <f>IF(AND('Option 8'!AZ63=0,'Option 8'!AZ92=0,'Option 8'!AZ104=0),"",'Option 8'!AZ63+'Option 8'!AZ92+'Option 8'!AZ104)</f>
        <v/>
      </c>
      <c r="AX106" s="11" t="str">
        <f>IF(AND('Option 8'!BA63=0,'Option 8'!BA92=0,'Option 8'!BA104=0),"",'Option 8'!BA63+'Option 8'!BA92+'Option 8'!BA104)</f>
        <v/>
      </c>
      <c r="AY106" s="11" t="str">
        <f>IF(AND('Option 8'!BB63=0,'Option 8'!BB92=0,'Option 8'!BB104=0),"",'Option 8'!BB63+'Option 8'!BB92+'Option 8'!BB104)</f>
        <v/>
      </c>
      <c r="AZ106" s="62" t="str">
        <f t="shared" si="32"/>
        <v/>
      </c>
    </row>
    <row r="107" spans="1:55" s="4" customFormat="1" ht="15.6" hidden="1" x14ac:dyDescent="0.25">
      <c r="A107" s="56" t="s">
        <v>6</v>
      </c>
      <c r="B107" s="11" t="str">
        <f>IF(AND('Option 8'!E93=0,'Option 8'!E105=0),"",IF('Option 8'!E93="",'Option 8'!E105,IF('Option 8'!E105="",'Option 8'!E93,'Option 8'!E93+'Option 8'!E105)))</f>
        <v/>
      </c>
      <c r="C107" s="11" t="str">
        <f>IF(AND('Option 8'!F93=0,'Option 8'!F105=0),"",IF('Option 8'!F93="",'Option 8'!F105,IF('Option 8'!F105="",'Option 8'!F93,'Option 8'!F93+'Option 8'!F105)))</f>
        <v/>
      </c>
      <c r="D107" s="11" t="str">
        <f>IF(AND('Option 8'!G93=0,'Option 8'!G105=0),"",IF('Option 8'!G93="",'Option 8'!G105,IF('Option 8'!G105="",'Option 8'!G93,'Option 8'!G93+'Option 8'!G105)))</f>
        <v/>
      </c>
      <c r="E107" s="11" t="str">
        <f>IF(AND('Option 8'!H93=0,'Option 8'!H105=0),"",IF('Option 8'!H93="",'Option 8'!H105,IF('Option 8'!H105="",'Option 8'!H93,'Option 8'!H93+'Option 8'!H105)))</f>
        <v/>
      </c>
      <c r="F107" s="11" t="str">
        <f>IF(AND('Option 8'!I93=0,'Option 8'!I105=0),"",IF('Option 8'!I93="",'Option 8'!I105,IF('Option 8'!I105="",'Option 8'!I93,'Option 8'!I93+'Option 8'!I105)))</f>
        <v/>
      </c>
      <c r="G107" s="11" t="str">
        <f>IF(AND('Option 8'!J93=0,'Option 8'!J105=0),"",IF('Option 8'!J93="",'Option 8'!J105,IF('Option 8'!J105="",'Option 8'!J93,'Option 8'!J93+'Option 8'!J105)))</f>
        <v/>
      </c>
      <c r="H107" s="11" t="str">
        <f>IF(AND('Option 8'!K93=0,'Option 8'!K105=0),"",IF('Option 8'!K93="",'Option 8'!K105,IF('Option 8'!K105="",'Option 8'!K93,'Option 8'!K93+'Option 8'!K105)))</f>
        <v/>
      </c>
      <c r="I107" s="11" t="str">
        <f>IF(AND('Option 8'!L93=0,'Option 8'!L105=0),"",IF('Option 8'!L93="",'Option 8'!L105,IF('Option 8'!L105="",'Option 8'!L93,'Option 8'!L93+'Option 8'!L105)))</f>
        <v/>
      </c>
      <c r="J107" s="11" t="str">
        <f>IF(AND('Option 8'!M93=0,'Option 8'!M105=0),"",IF('Option 8'!M93="",'Option 8'!M105,IF('Option 8'!M105="",'Option 8'!M93,'Option 8'!M93+'Option 8'!M105)))</f>
        <v/>
      </c>
      <c r="K107" s="11" t="str">
        <f>IF(AND('Option 8'!N93=0,'Option 8'!N105=0),"",IF('Option 8'!N93="",'Option 8'!N105,IF('Option 8'!N105="",'Option 8'!N93,'Option 8'!N93+'Option 8'!N105)))</f>
        <v/>
      </c>
      <c r="L107" s="11" t="str">
        <f>IF(AND('Option 8'!O93=0,'Option 8'!O105=0),"",IF('Option 8'!O93="",'Option 8'!O105,IF('Option 8'!O105="",'Option 8'!O93,'Option 8'!O93+'Option 8'!O105)))</f>
        <v/>
      </c>
      <c r="M107" s="11" t="str">
        <f>IF(AND('Option 8'!P93=0,'Option 8'!P105=0),"",IF('Option 8'!P93="",'Option 8'!P105,IF('Option 8'!P105="",'Option 8'!P93,'Option 8'!P93+'Option 8'!P105)))</f>
        <v/>
      </c>
      <c r="N107" s="11" t="str">
        <f>IF(AND('Option 8'!Q93=0,'Option 8'!Q105=0),"",IF('Option 8'!Q93="",'Option 8'!Q105,IF('Option 8'!Q105="",'Option 8'!Q93,'Option 8'!Q93+'Option 8'!Q105)))</f>
        <v/>
      </c>
      <c r="O107" s="11" t="str">
        <f>IF(AND('Option 8'!R93=0,'Option 8'!R105=0),"",IF('Option 8'!R93="",'Option 8'!R105,IF('Option 8'!R105="",'Option 8'!R93,'Option 8'!R93+'Option 8'!R105)))</f>
        <v/>
      </c>
      <c r="P107" s="11" t="str">
        <f>IF(AND('Option 8'!S93=0,'Option 8'!S105=0),"",IF('Option 8'!S93="",'Option 8'!S105,IF('Option 8'!S105="",'Option 8'!S93,'Option 8'!S93+'Option 8'!S105)))</f>
        <v/>
      </c>
      <c r="Q107" s="11" t="str">
        <f>IF(AND('Option 8'!T93=0,'Option 8'!T105=0),"",IF('Option 8'!T93="",'Option 8'!T105,IF('Option 8'!T105="",'Option 8'!T93,'Option 8'!T93+'Option 8'!T105)))</f>
        <v/>
      </c>
      <c r="R107" s="11" t="str">
        <f>IF(AND('Option 8'!U93=0,'Option 8'!U105=0),"",IF('Option 8'!U93="",'Option 8'!U105,IF('Option 8'!U105="",'Option 8'!U93,'Option 8'!U93+'Option 8'!U105)))</f>
        <v/>
      </c>
      <c r="S107" s="11" t="str">
        <f>IF(AND('Option 8'!V93=0,'Option 8'!V105=0),"",IF('Option 8'!V93="",'Option 8'!V105,IF('Option 8'!V105="",'Option 8'!V93,'Option 8'!V93+'Option 8'!V105)))</f>
        <v/>
      </c>
      <c r="T107" s="11" t="str">
        <f>IF(AND('Option 8'!W93=0,'Option 8'!W105=0),"",IF('Option 8'!W93="",'Option 8'!W105,IF('Option 8'!W105="",'Option 8'!W93,'Option 8'!W93+'Option 8'!W105)))</f>
        <v/>
      </c>
      <c r="U107" s="11" t="str">
        <f>IF(AND('Option 8'!X93=0,'Option 8'!X105=0),"",IF('Option 8'!X93="",'Option 8'!X105,IF('Option 8'!X105="",'Option 8'!X93,'Option 8'!X93+'Option 8'!X105)))</f>
        <v/>
      </c>
      <c r="V107" s="11" t="str">
        <f>IF(AND('Option 8'!Y93=0,'Option 8'!Y105=0),"",IF('Option 8'!Y93="",'Option 8'!Y105,IF('Option 8'!Y105="",'Option 8'!Y93,'Option 8'!Y93+'Option 8'!Y105)))</f>
        <v/>
      </c>
      <c r="W107" s="11" t="str">
        <f>IF(AND('Option 8'!Z93=0,'Option 8'!Z105=0),"",IF('Option 8'!Z93="",'Option 8'!Z105,IF('Option 8'!Z105="",'Option 8'!Z93,'Option 8'!Z93+'Option 8'!Z105)))</f>
        <v/>
      </c>
      <c r="X107" s="11" t="str">
        <f>IF(AND('Option 8'!AA93=0,'Option 8'!AA105=0),"",IF('Option 8'!AA93="",'Option 8'!AA105,IF('Option 8'!AA105="",'Option 8'!AA93,'Option 8'!AA93+'Option 8'!AA105)))</f>
        <v/>
      </c>
      <c r="Y107" s="11" t="str">
        <f>IF(AND('Option 8'!AB93=0,'Option 8'!AB105=0),"",IF('Option 8'!AB93="",'Option 8'!AB105,IF('Option 8'!AB105="",'Option 8'!AB93,'Option 8'!AB93+'Option 8'!AB105)))</f>
        <v/>
      </c>
      <c r="Z107" s="11" t="str">
        <f>IF(AND('Option 8'!AC93=0,'Option 8'!AC105=0),"",IF('Option 8'!AC93="",'Option 8'!AC105,IF('Option 8'!AC105="",'Option 8'!AC93,'Option 8'!AC93+'Option 8'!AC105)))</f>
        <v/>
      </c>
      <c r="AA107" s="11" t="str">
        <f>IF(AND('Option 8'!AD93=0,'Option 8'!AD105=0),"",IF('Option 8'!AD93="",'Option 8'!AD105,IF('Option 8'!AD105="",'Option 8'!AD93,'Option 8'!AD93+'Option 8'!AD105)))</f>
        <v/>
      </c>
      <c r="AB107" s="11" t="str">
        <f>IF(AND('Option 8'!AE93=0,'Option 8'!AE105=0),"",IF('Option 8'!AE93="",'Option 8'!AE105,IF('Option 8'!AE105="",'Option 8'!AE93,'Option 8'!AE93+'Option 8'!AE105)))</f>
        <v/>
      </c>
      <c r="AC107" s="11" t="str">
        <f>IF(AND('Option 8'!AF93=0,'Option 8'!AF105=0),"",IF('Option 8'!AF93="",'Option 8'!AF105,IF('Option 8'!AF105="",'Option 8'!AF93,'Option 8'!AF93+'Option 8'!AF105)))</f>
        <v/>
      </c>
      <c r="AD107" s="11" t="str">
        <f>IF(AND('Option 8'!AG93=0,'Option 8'!AG105=0),"",IF('Option 8'!AG93="",'Option 8'!AG105,IF('Option 8'!AG105="",'Option 8'!AG93,'Option 8'!AG93+'Option 8'!AG105)))</f>
        <v/>
      </c>
      <c r="AE107" s="11" t="str">
        <f>IF(AND('Option 8'!AH93=0,'Option 8'!AH105=0),"",IF('Option 8'!AH93="",'Option 8'!AH105,IF('Option 8'!AH105="",'Option 8'!AH93,'Option 8'!AH93+'Option 8'!AH105)))</f>
        <v/>
      </c>
      <c r="AF107" s="11" t="str">
        <f>IF(AND('Option 8'!AI93=0,'Option 8'!AI105=0),"",IF('Option 8'!AI93="",'Option 8'!AI105,IF('Option 8'!AI105="",'Option 8'!AI93,'Option 8'!AI93+'Option 8'!AI105)))</f>
        <v/>
      </c>
      <c r="AG107" s="11" t="str">
        <f>IF(AND('Option 8'!AJ93=0,'Option 8'!AJ105=0),"",IF('Option 8'!AJ93="",'Option 8'!AJ105,IF('Option 8'!AJ105="",'Option 8'!AJ93,'Option 8'!AJ93+'Option 8'!AJ105)))</f>
        <v/>
      </c>
      <c r="AH107" s="11" t="str">
        <f>IF(AND('Option 8'!AK93=0,'Option 8'!AK105=0),"",IF('Option 8'!AK93="",'Option 8'!AK105,IF('Option 8'!AK105="",'Option 8'!AK93,'Option 8'!AK93+'Option 8'!AK105)))</f>
        <v/>
      </c>
      <c r="AI107" s="11" t="str">
        <f>IF(AND('Option 8'!AL93=0,'Option 8'!AL105=0),"",IF('Option 8'!AL93="",'Option 8'!AL105,IF('Option 8'!AL105="",'Option 8'!AL93,'Option 8'!AL93+'Option 8'!AL105)))</f>
        <v/>
      </c>
      <c r="AJ107" s="11" t="str">
        <f>IF(AND('Option 8'!AM93=0,'Option 8'!AM105=0),"",IF('Option 8'!AM93="",'Option 8'!AM105,IF('Option 8'!AM105="",'Option 8'!AM93,'Option 8'!AM93+'Option 8'!AM105)))</f>
        <v/>
      </c>
      <c r="AK107" s="11" t="str">
        <f>IF(AND('Option 8'!AN93=0,'Option 8'!AN105=0),"",IF('Option 8'!AN93="",'Option 8'!AN105,IF('Option 8'!AN105="",'Option 8'!AN93,'Option 8'!AN93+'Option 8'!AN105)))</f>
        <v/>
      </c>
      <c r="AL107" s="11" t="str">
        <f>IF(AND('Option 8'!AO93=0,'Option 8'!AO105=0),"",IF('Option 8'!AO93="",'Option 8'!AO105,IF('Option 8'!AO105="",'Option 8'!AO93,'Option 8'!AO93+'Option 8'!AO105)))</f>
        <v/>
      </c>
      <c r="AM107" s="11" t="str">
        <f>IF(AND('Option 8'!AP93=0,'Option 8'!AP105=0),"",IF('Option 8'!AP93="",'Option 8'!AP105,IF('Option 8'!AP105="",'Option 8'!AP93,'Option 8'!AP93+'Option 8'!AP105)))</f>
        <v/>
      </c>
      <c r="AN107" s="11" t="str">
        <f>IF(AND('Option 8'!AQ93=0,'Option 8'!AQ105=0),"",IF('Option 8'!AQ93="",'Option 8'!AQ105,IF('Option 8'!AQ105="",'Option 8'!AQ93,'Option 8'!AQ93+'Option 8'!AQ105)))</f>
        <v/>
      </c>
      <c r="AO107" s="11" t="str">
        <f>IF(AND('Option 8'!AR93=0,'Option 8'!AR105=0),"",IF('Option 8'!AR93="",'Option 8'!AR105,IF('Option 8'!AR105="",'Option 8'!AR93,'Option 8'!AR93+'Option 8'!AR105)))</f>
        <v/>
      </c>
      <c r="AP107" s="11" t="str">
        <f>IF(AND('Option 8'!AS93=0,'Option 8'!AS105=0),"",IF('Option 8'!AS93="",'Option 8'!AS105,IF('Option 8'!AS105="",'Option 8'!AS93,'Option 8'!AS93+'Option 8'!AS105)))</f>
        <v/>
      </c>
      <c r="AQ107" s="11" t="str">
        <f>IF(AND('Option 8'!AT93=0,'Option 8'!AT105=0),"",IF('Option 8'!AT93="",'Option 8'!AT105,IF('Option 8'!AT105="",'Option 8'!AT93,'Option 8'!AT93+'Option 8'!AT105)))</f>
        <v/>
      </c>
      <c r="AR107" s="11" t="str">
        <f>IF(AND('Option 8'!AU93=0,'Option 8'!AU105=0),"",IF('Option 8'!AU93="",'Option 8'!AU105,IF('Option 8'!AU105="",'Option 8'!AU93,'Option 8'!AU93+'Option 8'!AU105)))</f>
        <v/>
      </c>
      <c r="AS107" s="11" t="str">
        <f>IF(AND('Option 8'!AV93=0,'Option 8'!AV105=0),"",IF('Option 8'!AV93="",'Option 8'!AV105,IF('Option 8'!AV105="",'Option 8'!AV93,'Option 8'!AV93+'Option 8'!AV105)))</f>
        <v/>
      </c>
      <c r="AT107" s="11" t="str">
        <f>IF(AND('Option 8'!AW93=0,'Option 8'!AW105=0),"",IF('Option 8'!AW93="",'Option 8'!AW105,IF('Option 8'!AW105="",'Option 8'!AW93,'Option 8'!AW93+'Option 8'!AW105)))</f>
        <v/>
      </c>
      <c r="AU107" s="11" t="str">
        <f>IF(AND('Option 8'!AX93=0,'Option 8'!AX105=0),"",IF('Option 8'!AX93="",'Option 8'!AX105,IF('Option 8'!AX105="",'Option 8'!AX93,'Option 8'!AX93+'Option 8'!AX105)))</f>
        <v/>
      </c>
      <c r="AV107" s="11" t="str">
        <f>IF(AND('Option 8'!AY93=0,'Option 8'!AY105=0),"",IF('Option 8'!AY93="",'Option 8'!AY105,IF('Option 8'!AY105="",'Option 8'!AY93,'Option 8'!AY93+'Option 8'!AY105)))</f>
        <v/>
      </c>
      <c r="AW107" s="11" t="str">
        <f>IF(AND('Option 8'!AZ93=0,'Option 8'!AZ105=0),"",IF('Option 8'!AZ93="",'Option 8'!AZ105,IF('Option 8'!AZ105="",'Option 8'!AZ93,'Option 8'!AZ93+'Option 8'!AZ105)))</f>
        <v/>
      </c>
      <c r="AX107" s="11" t="str">
        <f>IF(AND('Option 8'!BA93=0,'Option 8'!BA105=0),"",IF('Option 8'!BA93="",'Option 8'!BA105,IF('Option 8'!BA105="",'Option 8'!BA93,'Option 8'!BA93+'Option 8'!BA105)))</f>
        <v/>
      </c>
      <c r="AY107" s="11" t="str">
        <f>IF(AND('Option 8'!BB93=0,'Option 8'!BB105=0),"",IF('Option 8'!BB93="",'Option 8'!BB105,IF('Option 8'!BB105="",'Option 8'!BB93,'Option 8'!BB93+'Option 8'!BB105)))</f>
        <v/>
      </c>
      <c r="AZ107" s="62" t="str">
        <f t="shared" si="32"/>
        <v/>
      </c>
    </row>
    <row r="108" spans="1:55" s="4" customFormat="1" ht="15.6" hidden="1" x14ac:dyDescent="0.25">
      <c r="A108" s="56" t="s">
        <v>7</v>
      </c>
      <c r="B108" s="11" t="str">
        <f>IF(AND('Option 8'!E94=0,'Option 8'!E106=0),"",IF('Option 8'!E94="",'Option 8'!E106,IF('Option 8'!E106="",'Option 8'!E94,'Option 8'!E94+'Option 8'!E106)))</f>
        <v/>
      </c>
      <c r="C108" s="11" t="str">
        <f>IF(AND('Option 8'!F94=0,'Option 8'!F106=0),"",IF('Option 8'!F94="",'Option 8'!F106,IF('Option 8'!F106="",'Option 8'!F94,'Option 8'!F94+'Option 8'!F106)))</f>
        <v/>
      </c>
      <c r="D108" s="11" t="str">
        <f>IF(AND('Option 8'!G94=0,'Option 8'!G106=0),"",IF('Option 8'!G94="",'Option 8'!G106,IF('Option 8'!G106="",'Option 8'!G94,'Option 8'!G94+'Option 8'!G106)))</f>
        <v/>
      </c>
      <c r="E108" s="11" t="str">
        <f>IF(AND('Option 8'!H94=0,'Option 8'!H106=0),"",IF('Option 8'!H94="",'Option 8'!H106,IF('Option 8'!H106="",'Option 8'!H94,'Option 8'!H94+'Option 8'!H106)))</f>
        <v/>
      </c>
      <c r="F108" s="11" t="str">
        <f>IF(AND('Option 8'!I94=0,'Option 8'!I106=0),"",IF('Option 8'!I94="",'Option 8'!I106,IF('Option 8'!I106="",'Option 8'!I94,'Option 8'!I94+'Option 8'!I106)))</f>
        <v/>
      </c>
      <c r="G108" s="11" t="str">
        <f>IF(AND('Option 8'!J94=0,'Option 8'!J106=0),"",IF('Option 8'!J94="",'Option 8'!J106,IF('Option 8'!J106="",'Option 8'!J94,'Option 8'!J94+'Option 8'!J106)))</f>
        <v/>
      </c>
      <c r="H108" s="11" t="str">
        <f>IF(AND('Option 8'!K94=0,'Option 8'!K106=0),"",IF('Option 8'!K94="",'Option 8'!K106,IF('Option 8'!K106="",'Option 8'!K94,'Option 8'!K94+'Option 8'!K106)))</f>
        <v/>
      </c>
      <c r="I108" s="11" t="str">
        <f>IF(AND('Option 8'!L94=0,'Option 8'!L106=0),"",IF('Option 8'!L94="",'Option 8'!L106,IF('Option 8'!L106="",'Option 8'!L94,'Option 8'!L94+'Option 8'!L106)))</f>
        <v/>
      </c>
      <c r="J108" s="11" t="str">
        <f>IF(AND('Option 8'!M94=0,'Option 8'!M106=0),"",IF('Option 8'!M94="",'Option 8'!M106,IF('Option 8'!M106="",'Option 8'!M94,'Option 8'!M94+'Option 8'!M106)))</f>
        <v/>
      </c>
      <c r="K108" s="11" t="str">
        <f>IF(AND('Option 8'!N94=0,'Option 8'!N106=0),"",IF('Option 8'!N94="",'Option 8'!N106,IF('Option 8'!N106="",'Option 8'!N94,'Option 8'!N94+'Option 8'!N106)))</f>
        <v/>
      </c>
      <c r="L108" s="11" t="str">
        <f>IF(AND('Option 8'!O94=0,'Option 8'!O106=0),"",IF('Option 8'!O94="",'Option 8'!O106,IF('Option 8'!O106="",'Option 8'!O94,'Option 8'!O94+'Option 8'!O106)))</f>
        <v/>
      </c>
      <c r="M108" s="11" t="str">
        <f>IF(AND('Option 8'!P94=0,'Option 8'!P106=0),"",IF('Option 8'!P94="",'Option 8'!P106,IF('Option 8'!P106="",'Option 8'!P94,'Option 8'!P94+'Option 8'!P106)))</f>
        <v/>
      </c>
      <c r="N108" s="11" t="str">
        <f>IF(AND('Option 8'!Q94=0,'Option 8'!Q106=0),"",IF('Option 8'!Q94="",'Option 8'!Q106,IF('Option 8'!Q106="",'Option 8'!Q94,'Option 8'!Q94+'Option 8'!Q106)))</f>
        <v/>
      </c>
      <c r="O108" s="11" t="str">
        <f>IF(AND('Option 8'!R94=0,'Option 8'!R106=0),"",IF('Option 8'!R94="",'Option 8'!R106,IF('Option 8'!R106="",'Option 8'!R94,'Option 8'!R94+'Option 8'!R106)))</f>
        <v/>
      </c>
      <c r="P108" s="11" t="str">
        <f>IF(AND('Option 8'!S94=0,'Option 8'!S106=0),"",IF('Option 8'!S94="",'Option 8'!S106,IF('Option 8'!S106="",'Option 8'!S94,'Option 8'!S94+'Option 8'!S106)))</f>
        <v/>
      </c>
      <c r="Q108" s="11" t="str">
        <f>IF(AND('Option 8'!T94=0,'Option 8'!T106=0),"",IF('Option 8'!T94="",'Option 8'!T106,IF('Option 8'!T106="",'Option 8'!T94,'Option 8'!T94+'Option 8'!T106)))</f>
        <v/>
      </c>
      <c r="R108" s="11" t="str">
        <f>IF(AND('Option 8'!U94=0,'Option 8'!U106=0),"",IF('Option 8'!U94="",'Option 8'!U106,IF('Option 8'!U106="",'Option 8'!U94,'Option 8'!U94+'Option 8'!U106)))</f>
        <v/>
      </c>
      <c r="S108" s="11" t="str">
        <f>IF(AND('Option 8'!V94=0,'Option 8'!V106=0),"",IF('Option 8'!V94="",'Option 8'!V106,IF('Option 8'!V106="",'Option 8'!V94,'Option 8'!V94+'Option 8'!V106)))</f>
        <v/>
      </c>
      <c r="T108" s="11" t="str">
        <f>IF(AND('Option 8'!W94=0,'Option 8'!W106=0),"",IF('Option 8'!W94="",'Option 8'!W106,IF('Option 8'!W106="",'Option 8'!W94,'Option 8'!W94+'Option 8'!W106)))</f>
        <v/>
      </c>
      <c r="U108" s="11" t="str">
        <f>IF(AND('Option 8'!X94=0,'Option 8'!X106=0),"",IF('Option 8'!X94="",'Option 8'!X106,IF('Option 8'!X106="",'Option 8'!X94,'Option 8'!X94+'Option 8'!X106)))</f>
        <v/>
      </c>
      <c r="V108" s="11" t="str">
        <f>IF(AND('Option 8'!Y94=0,'Option 8'!Y106=0),"",IF('Option 8'!Y94="",'Option 8'!Y106,IF('Option 8'!Y106="",'Option 8'!Y94,'Option 8'!Y94+'Option 8'!Y106)))</f>
        <v/>
      </c>
      <c r="W108" s="11" t="str">
        <f>IF(AND('Option 8'!Z94=0,'Option 8'!Z106=0),"",IF('Option 8'!Z94="",'Option 8'!Z106,IF('Option 8'!Z106="",'Option 8'!Z94,'Option 8'!Z94+'Option 8'!Z106)))</f>
        <v/>
      </c>
      <c r="X108" s="11" t="str">
        <f>IF(AND('Option 8'!AA94=0,'Option 8'!AA106=0),"",IF('Option 8'!AA94="",'Option 8'!AA106,IF('Option 8'!AA106="",'Option 8'!AA94,'Option 8'!AA94+'Option 8'!AA106)))</f>
        <v/>
      </c>
      <c r="Y108" s="11" t="str">
        <f>IF(AND('Option 8'!AB94=0,'Option 8'!AB106=0),"",IF('Option 8'!AB94="",'Option 8'!AB106,IF('Option 8'!AB106="",'Option 8'!AB94,'Option 8'!AB94+'Option 8'!AB106)))</f>
        <v/>
      </c>
      <c r="Z108" s="11" t="str">
        <f>IF(AND('Option 8'!AC94=0,'Option 8'!AC106=0),"",IF('Option 8'!AC94="",'Option 8'!AC106,IF('Option 8'!AC106="",'Option 8'!AC94,'Option 8'!AC94+'Option 8'!AC106)))</f>
        <v/>
      </c>
      <c r="AA108" s="11" t="str">
        <f>IF(AND('Option 8'!AD94=0,'Option 8'!AD106=0),"",IF('Option 8'!AD94="",'Option 8'!AD106,IF('Option 8'!AD106="",'Option 8'!AD94,'Option 8'!AD94+'Option 8'!AD106)))</f>
        <v/>
      </c>
      <c r="AB108" s="11" t="str">
        <f>IF(AND('Option 8'!AE94=0,'Option 8'!AE106=0),"",IF('Option 8'!AE94="",'Option 8'!AE106,IF('Option 8'!AE106="",'Option 8'!AE94,'Option 8'!AE94+'Option 8'!AE106)))</f>
        <v/>
      </c>
      <c r="AC108" s="11" t="str">
        <f>IF(AND('Option 8'!AF94=0,'Option 8'!AF106=0),"",IF('Option 8'!AF94="",'Option 8'!AF106,IF('Option 8'!AF106="",'Option 8'!AF94,'Option 8'!AF94+'Option 8'!AF106)))</f>
        <v/>
      </c>
      <c r="AD108" s="11" t="str">
        <f>IF(AND('Option 8'!AG94=0,'Option 8'!AG106=0),"",IF('Option 8'!AG94="",'Option 8'!AG106,IF('Option 8'!AG106="",'Option 8'!AG94,'Option 8'!AG94+'Option 8'!AG106)))</f>
        <v/>
      </c>
      <c r="AE108" s="11" t="str">
        <f>IF(AND('Option 8'!AH94=0,'Option 8'!AH106=0),"",IF('Option 8'!AH94="",'Option 8'!AH106,IF('Option 8'!AH106="",'Option 8'!AH94,'Option 8'!AH94+'Option 8'!AH106)))</f>
        <v/>
      </c>
      <c r="AF108" s="11" t="str">
        <f>IF(AND('Option 8'!AI94=0,'Option 8'!AI106=0),"",IF('Option 8'!AI94="",'Option 8'!AI106,IF('Option 8'!AI106="",'Option 8'!AI94,'Option 8'!AI94+'Option 8'!AI106)))</f>
        <v/>
      </c>
      <c r="AG108" s="11" t="str">
        <f>IF(AND('Option 8'!AJ94=0,'Option 8'!AJ106=0),"",IF('Option 8'!AJ94="",'Option 8'!AJ106,IF('Option 8'!AJ106="",'Option 8'!AJ94,'Option 8'!AJ94+'Option 8'!AJ106)))</f>
        <v/>
      </c>
      <c r="AH108" s="11" t="str">
        <f>IF(AND('Option 8'!AK94=0,'Option 8'!AK106=0),"",IF('Option 8'!AK94="",'Option 8'!AK106,IF('Option 8'!AK106="",'Option 8'!AK94,'Option 8'!AK94+'Option 8'!AK106)))</f>
        <v/>
      </c>
      <c r="AI108" s="11" t="str">
        <f>IF(AND('Option 8'!AL94=0,'Option 8'!AL106=0),"",IF('Option 8'!AL94="",'Option 8'!AL106,IF('Option 8'!AL106="",'Option 8'!AL94,'Option 8'!AL94+'Option 8'!AL106)))</f>
        <v/>
      </c>
      <c r="AJ108" s="11" t="str">
        <f>IF(AND('Option 8'!AM94=0,'Option 8'!AM106=0),"",IF('Option 8'!AM94="",'Option 8'!AM106,IF('Option 8'!AM106="",'Option 8'!AM94,'Option 8'!AM94+'Option 8'!AM106)))</f>
        <v/>
      </c>
      <c r="AK108" s="11" t="str">
        <f>IF(AND('Option 8'!AN94=0,'Option 8'!AN106=0),"",IF('Option 8'!AN94="",'Option 8'!AN106,IF('Option 8'!AN106="",'Option 8'!AN94,'Option 8'!AN94+'Option 8'!AN106)))</f>
        <v/>
      </c>
      <c r="AL108" s="11" t="str">
        <f>IF(AND('Option 8'!AO94=0,'Option 8'!AO106=0),"",IF('Option 8'!AO94="",'Option 8'!AO106,IF('Option 8'!AO106="",'Option 8'!AO94,'Option 8'!AO94+'Option 8'!AO106)))</f>
        <v/>
      </c>
      <c r="AM108" s="11" t="str">
        <f>IF(AND('Option 8'!AP94=0,'Option 8'!AP106=0),"",IF('Option 8'!AP94="",'Option 8'!AP106,IF('Option 8'!AP106="",'Option 8'!AP94,'Option 8'!AP94+'Option 8'!AP106)))</f>
        <v/>
      </c>
      <c r="AN108" s="11" t="str">
        <f>IF(AND('Option 8'!AQ94=0,'Option 8'!AQ106=0),"",IF('Option 8'!AQ94="",'Option 8'!AQ106,IF('Option 8'!AQ106="",'Option 8'!AQ94,'Option 8'!AQ94+'Option 8'!AQ106)))</f>
        <v/>
      </c>
      <c r="AO108" s="11" t="str">
        <f>IF(AND('Option 8'!AR94=0,'Option 8'!AR106=0),"",IF('Option 8'!AR94="",'Option 8'!AR106,IF('Option 8'!AR106="",'Option 8'!AR94,'Option 8'!AR94+'Option 8'!AR106)))</f>
        <v/>
      </c>
      <c r="AP108" s="11" t="str">
        <f>IF(AND('Option 8'!AS94=0,'Option 8'!AS106=0),"",IF('Option 8'!AS94="",'Option 8'!AS106,IF('Option 8'!AS106="",'Option 8'!AS94,'Option 8'!AS94+'Option 8'!AS106)))</f>
        <v/>
      </c>
      <c r="AQ108" s="11" t="str">
        <f>IF(AND('Option 8'!AT94=0,'Option 8'!AT106=0),"",IF('Option 8'!AT94="",'Option 8'!AT106,IF('Option 8'!AT106="",'Option 8'!AT94,'Option 8'!AT94+'Option 8'!AT106)))</f>
        <v/>
      </c>
      <c r="AR108" s="11" t="str">
        <f>IF(AND('Option 8'!AU94=0,'Option 8'!AU106=0),"",IF('Option 8'!AU94="",'Option 8'!AU106,IF('Option 8'!AU106="",'Option 8'!AU94,'Option 8'!AU94+'Option 8'!AU106)))</f>
        <v/>
      </c>
      <c r="AS108" s="11" t="str">
        <f>IF(AND('Option 8'!AV94=0,'Option 8'!AV106=0),"",IF('Option 8'!AV94="",'Option 8'!AV106,IF('Option 8'!AV106="",'Option 8'!AV94,'Option 8'!AV94+'Option 8'!AV106)))</f>
        <v/>
      </c>
      <c r="AT108" s="11" t="str">
        <f>IF(AND('Option 8'!AW94=0,'Option 8'!AW106=0),"",IF('Option 8'!AW94="",'Option 8'!AW106,IF('Option 8'!AW106="",'Option 8'!AW94,'Option 8'!AW94+'Option 8'!AW106)))</f>
        <v/>
      </c>
      <c r="AU108" s="11" t="str">
        <f>IF(AND('Option 8'!AX94=0,'Option 8'!AX106=0),"",IF('Option 8'!AX94="",'Option 8'!AX106,IF('Option 8'!AX106="",'Option 8'!AX94,'Option 8'!AX94+'Option 8'!AX106)))</f>
        <v/>
      </c>
      <c r="AV108" s="11" t="str">
        <f>IF(AND('Option 8'!AY94=0,'Option 8'!AY106=0),"",IF('Option 8'!AY94="",'Option 8'!AY106,IF('Option 8'!AY106="",'Option 8'!AY94,'Option 8'!AY94+'Option 8'!AY106)))</f>
        <v/>
      </c>
      <c r="AW108" s="11" t="str">
        <f>IF(AND('Option 8'!AZ94=0,'Option 8'!AZ106=0),"",IF('Option 8'!AZ94="",'Option 8'!AZ106,IF('Option 8'!AZ106="",'Option 8'!AZ94,'Option 8'!AZ94+'Option 8'!AZ106)))</f>
        <v/>
      </c>
      <c r="AX108" s="11" t="str">
        <f>IF(AND('Option 8'!BA94=0,'Option 8'!BA106=0),"",IF('Option 8'!BA94="",'Option 8'!BA106,IF('Option 8'!BA106="",'Option 8'!BA94,'Option 8'!BA94+'Option 8'!BA106)))</f>
        <v/>
      </c>
      <c r="AY108" s="11" t="str">
        <f>IF(AND('Option 8'!BB94=0,'Option 8'!BB106=0),"",IF('Option 8'!BB94="",'Option 8'!BB106,IF('Option 8'!BB106="",'Option 8'!BB94,'Option 8'!BB94+'Option 8'!BB106)))</f>
        <v/>
      </c>
      <c r="AZ108" s="62" t="str">
        <f t="shared" si="32"/>
        <v/>
      </c>
    </row>
    <row r="109" spans="1:55" s="4" customFormat="1" ht="15.6" hidden="1" x14ac:dyDescent="0.25">
      <c r="A109" s="56" t="s">
        <v>166</v>
      </c>
      <c r="B109" s="11" t="str">
        <f>IF(AND('Option 8'!E95=0,'Option 8'!E107=0),"",IF('Option 8'!E95="",'Option 8'!E107,IF('Option 8'!E107="",'Option 8'!E95,'Option 8'!E95+'Option 8'!E107)))</f>
        <v/>
      </c>
      <c r="C109" s="11" t="str">
        <f>IF(AND('Option 8'!F95=0,'Option 8'!F107=0),"",IF('Option 8'!F95="",'Option 8'!F107,IF('Option 8'!F107="",'Option 8'!F95,'Option 8'!F95+'Option 8'!F107)))</f>
        <v/>
      </c>
      <c r="D109" s="11" t="str">
        <f>IF(AND('Option 8'!G95=0,'Option 8'!G107=0),"",IF('Option 8'!G95="",'Option 8'!G107,IF('Option 8'!G107="",'Option 8'!G95,'Option 8'!G95+'Option 8'!G107)))</f>
        <v/>
      </c>
      <c r="E109" s="11" t="str">
        <f>IF(AND('Option 8'!H95=0,'Option 8'!H107=0),"",IF('Option 8'!H95="",'Option 8'!H107,IF('Option 8'!H107="",'Option 8'!H95,'Option 8'!H95+'Option 8'!H107)))</f>
        <v/>
      </c>
      <c r="F109" s="11" t="str">
        <f>IF(AND('Option 8'!I95=0,'Option 8'!I107=0),"",IF('Option 8'!I95="",'Option 8'!I107,IF('Option 8'!I107="",'Option 8'!I95,'Option 8'!I95+'Option 8'!I107)))</f>
        <v/>
      </c>
      <c r="G109" s="11" t="str">
        <f>IF(AND('Option 8'!J95=0,'Option 8'!J107=0),"",IF('Option 8'!J95="",'Option 8'!J107,IF('Option 8'!J107="",'Option 8'!J95,'Option 8'!J95+'Option 8'!J107)))</f>
        <v/>
      </c>
      <c r="H109" s="11" t="str">
        <f>IF(AND('Option 8'!K95=0,'Option 8'!K107=0),"",IF('Option 8'!K95="",'Option 8'!K107,IF('Option 8'!K107="",'Option 8'!K95,'Option 8'!K95+'Option 8'!K107)))</f>
        <v/>
      </c>
      <c r="I109" s="11" t="str">
        <f>IF(AND('Option 8'!L95=0,'Option 8'!L107=0),"",IF('Option 8'!L95="",'Option 8'!L107,IF('Option 8'!L107="",'Option 8'!L95,'Option 8'!L95+'Option 8'!L107)))</f>
        <v/>
      </c>
      <c r="J109" s="11" t="str">
        <f>IF(AND('Option 8'!M95=0,'Option 8'!M107=0),"",IF('Option 8'!M95="",'Option 8'!M107,IF('Option 8'!M107="",'Option 8'!M95,'Option 8'!M95+'Option 8'!M107)))</f>
        <v/>
      </c>
      <c r="K109" s="11" t="str">
        <f>IF(AND('Option 8'!N95=0,'Option 8'!N107=0),"",IF('Option 8'!N95="",'Option 8'!N107,IF('Option 8'!N107="",'Option 8'!N95,'Option 8'!N95+'Option 8'!N107)))</f>
        <v/>
      </c>
      <c r="L109" s="11" t="str">
        <f>IF(AND('Option 8'!O95=0,'Option 8'!O107=0),"",IF('Option 8'!O95="",'Option 8'!O107,IF('Option 8'!O107="",'Option 8'!O95,'Option 8'!O95+'Option 8'!O107)))</f>
        <v/>
      </c>
      <c r="M109" s="11" t="str">
        <f>IF(AND('Option 8'!P95=0,'Option 8'!P107=0),"",IF('Option 8'!P95="",'Option 8'!P107,IF('Option 8'!P107="",'Option 8'!P95,'Option 8'!P95+'Option 8'!P107)))</f>
        <v/>
      </c>
      <c r="N109" s="11" t="str">
        <f>IF(AND('Option 8'!Q95=0,'Option 8'!Q107=0),"",IF('Option 8'!Q95="",'Option 8'!Q107,IF('Option 8'!Q107="",'Option 8'!Q95,'Option 8'!Q95+'Option 8'!Q107)))</f>
        <v/>
      </c>
      <c r="O109" s="11" t="str">
        <f>IF(AND('Option 8'!R95=0,'Option 8'!R107=0),"",IF('Option 8'!R95="",'Option 8'!R107,IF('Option 8'!R107="",'Option 8'!R95,'Option 8'!R95+'Option 8'!R107)))</f>
        <v/>
      </c>
      <c r="P109" s="11" t="str">
        <f>IF(AND('Option 8'!S95=0,'Option 8'!S107=0),"",IF('Option 8'!S95="",'Option 8'!S107,IF('Option 8'!S107="",'Option 8'!S95,'Option 8'!S95+'Option 8'!S107)))</f>
        <v/>
      </c>
      <c r="Q109" s="11" t="str">
        <f>IF(AND('Option 8'!T95=0,'Option 8'!T107=0),"",IF('Option 8'!T95="",'Option 8'!T107,IF('Option 8'!T107="",'Option 8'!T95,'Option 8'!T95+'Option 8'!T107)))</f>
        <v/>
      </c>
      <c r="R109" s="11" t="str">
        <f>IF(AND('Option 8'!U95=0,'Option 8'!U107=0),"",IF('Option 8'!U95="",'Option 8'!U107,IF('Option 8'!U107="",'Option 8'!U95,'Option 8'!U95+'Option 8'!U107)))</f>
        <v/>
      </c>
      <c r="S109" s="11" t="str">
        <f>IF(AND('Option 8'!V95=0,'Option 8'!V107=0),"",IF('Option 8'!V95="",'Option 8'!V107,IF('Option 8'!V107="",'Option 8'!V95,'Option 8'!V95+'Option 8'!V107)))</f>
        <v/>
      </c>
      <c r="T109" s="11" t="str">
        <f>IF(AND('Option 8'!W95=0,'Option 8'!W107=0),"",IF('Option 8'!W95="",'Option 8'!W107,IF('Option 8'!W107="",'Option 8'!W95,'Option 8'!W95+'Option 8'!W107)))</f>
        <v/>
      </c>
      <c r="U109" s="11" t="str">
        <f>IF(AND('Option 8'!X95=0,'Option 8'!X107=0),"",IF('Option 8'!X95="",'Option 8'!X107,IF('Option 8'!X107="",'Option 8'!X95,'Option 8'!X95+'Option 8'!X107)))</f>
        <v/>
      </c>
      <c r="V109" s="11" t="str">
        <f>IF(AND('Option 8'!Y95=0,'Option 8'!Y107=0),"",IF('Option 8'!Y95="",'Option 8'!Y107,IF('Option 8'!Y107="",'Option 8'!Y95,'Option 8'!Y95+'Option 8'!Y107)))</f>
        <v/>
      </c>
      <c r="W109" s="11" t="str">
        <f>IF(AND('Option 8'!Z95=0,'Option 8'!Z107=0),"",IF('Option 8'!Z95="",'Option 8'!Z107,IF('Option 8'!Z107="",'Option 8'!Z95,'Option 8'!Z95+'Option 8'!Z107)))</f>
        <v/>
      </c>
      <c r="X109" s="11" t="str">
        <f>IF(AND('Option 8'!AA95=0,'Option 8'!AA107=0),"",IF('Option 8'!AA95="",'Option 8'!AA107,IF('Option 8'!AA107="",'Option 8'!AA95,'Option 8'!AA95+'Option 8'!AA107)))</f>
        <v/>
      </c>
      <c r="Y109" s="11" t="str">
        <f>IF(AND('Option 8'!AB95=0,'Option 8'!AB107=0),"",IF('Option 8'!AB95="",'Option 8'!AB107,IF('Option 8'!AB107="",'Option 8'!AB95,'Option 8'!AB95+'Option 8'!AB107)))</f>
        <v/>
      </c>
      <c r="Z109" s="11" t="str">
        <f>IF(AND('Option 8'!AC95=0,'Option 8'!AC107=0),"",IF('Option 8'!AC95="",'Option 8'!AC107,IF('Option 8'!AC107="",'Option 8'!AC95,'Option 8'!AC95+'Option 8'!AC107)))</f>
        <v/>
      </c>
      <c r="AA109" s="11" t="str">
        <f>IF(AND('Option 8'!AD95=0,'Option 8'!AD107=0),"",IF('Option 8'!AD95="",'Option 8'!AD107,IF('Option 8'!AD107="",'Option 8'!AD95,'Option 8'!AD95+'Option 8'!AD107)))</f>
        <v/>
      </c>
      <c r="AB109" s="11" t="str">
        <f>IF(AND('Option 8'!AE95=0,'Option 8'!AE107=0),"",IF('Option 8'!AE95="",'Option 8'!AE107,IF('Option 8'!AE107="",'Option 8'!AE95,'Option 8'!AE95+'Option 8'!AE107)))</f>
        <v/>
      </c>
      <c r="AC109" s="11" t="str">
        <f>IF(AND('Option 8'!AF95=0,'Option 8'!AF107=0),"",IF('Option 8'!AF95="",'Option 8'!AF107,IF('Option 8'!AF107="",'Option 8'!AF95,'Option 8'!AF95+'Option 8'!AF107)))</f>
        <v/>
      </c>
      <c r="AD109" s="11" t="str">
        <f>IF(AND('Option 8'!AG95=0,'Option 8'!AG107=0),"",IF('Option 8'!AG95="",'Option 8'!AG107,IF('Option 8'!AG107="",'Option 8'!AG95,'Option 8'!AG95+'Option 8'!AG107)))</f>
        <v/>
      </c>
      <c r="AE109" s="11" t="str">
        <f>IF(AND('Option 8'!AH95=0,'Option 8'!AH107=0),"",IF('Option 8'!AH95="",'Option 8'!AH107,IF('Option 8'!AH107="",'Option 8'!AH95,'Option 8'!AH95+'Option 8'!AH107)))</f>
        <v/>
      </c>
      <c r="AF109" s="11" t="str">
        <f>IF(AND('Option 8'!AI95=0,'Option 8'!AI107=0),"",IF('Option 8'!AI95="",'Option 8'!AI107,IF('Option 8'!AI107="",'Option 8'!AI95,'Option 8'!AI95+'Option 8'!AI107)))</f>
        <v/>
      </c>
      <c r="AG109" s="11" t="str">
        <f>IF(AND('Option 8'!AJ95=0,'Option 8'!AJ107=0),"",IF('Option 8'!AJ95="",'Option 8'!AJ107,IF('Option 8'!AJ107="",'Option 8'!AJ95,'Option 8'!AJ95+'Option 8'!AJ107)))</f>
        <v/>
      </c>
      <c r="AH109" s="11" t="str">
        <f>IF(AND('Option 8'!AK95=0,'Option 8'!AK107=0),"",IF('Option 8'!AK95="",'Option 8'!AK107,IF('Option 8'!AK107="",'Option 8'!AK95,'Option 8'!AK95+'Option 8'!AK107)))</f>
        <v/>
      </c>
      <c r="AI109" s="11" t="str">
        <f>IF(AND('Option 8'!AL95=0,'Option 8'!AL107=0),"",IF('Option 8'!AL95="",'Option 8'!AL107,IF('Option 8'!AL107="",'Option 8'!AL95,'Option 8'!AL95+'Option 8'!AL107)))</f>
        <v/>
      </c>
      <c r="AJ109" s="11" t="str">
        <f>IF(AND('Option 8'!AM95=0,'Option 8'!AM107=0),"",IF('Option 8'!AM95="",'Option 8'!AM107,IF('Option 8'!AM107="",'Option 8'!AM95,'Option 8'!AM95+'Option 8'!AM107)))</f>
        <v/>
      </c>
      <c r="AK109" s="11" t="str">
        <f>IF(AND('Option 8'!AN95=0,'Option 8'!AN107=0),"",IF('Option 8'!AN95="",'Option 8'!AN107,IF('Option 8'!AN107="",'Option 8'!AN95,'Option 8'!AN95+'Option 8'!AN107)))</f>
        <v/>
      </c>
      <c r="AL109" s="11" t="str">
        <f>IF(AND('Option 8'!AO95=0,'Option 8'!AO107=0),"",IF('Option 8'!AO95="",'Option 8'!AO107,IF('Option 8'!AO107="",'Option 8'!AO95,'Option 8'!AO95+'Option 8'!AO107)))</f>
        <v/>
      </c>
      <c r="AM109" s="11" t="str">
        <f>IF(AND('Option 8'!AP95=0,'Option 8'!AP107=0),"",IF('Option 8'!AP95="",'Option 8'!AP107,IF('Option 8'!AP107="",'Option 8'!AP95,'Option 8'!AP95+'Option 8'!AP107)))</f>
        <v/>
      </c>
      <c r="AN109" s="11" t="str">
        <f>IF(AND('Option 8'!AQ95=0,'Option 8'!AQ107=0),"",IF('Option 8'!AQ95="",'Option 8'!AQ107,IF('Option 8'!AQ107="",'Option 8'!AQ95,'Option 8'!AQ95+'Option 8'!AQ107)))</f>
        <v/>
      </c>
      <c r="AO109" s="11" t="str">
        <f>IF(AND('Option 8'!AR95=0,'Option 8'!AR107=0),"",IF('Option 8'!AR95="",'Option 8'!AR107,IF('Option 8'!AR107="",'Option 8'!AR95,'Option 8'!AR95+'Option 8'!AR107)))</f>
        <v/>
      </c>
      <c r="AP109" s="11" t="str">
        <f>IF(AND('Option 8'!AS95=0,'Option 8'!AS107=0),"",IF('Option 8'!AS95="",'Option 8'!AS107,IF('Option 8'!AS107="",'Option 8'!AS95,'Option 8'!AS95+'Option 8'!AS107)))</f>
        <v/>
      </c>
      <c r="AQ109" s="11" t="str">
        <f>IF(AND('Option 8'!AT95=0,'Option 8'!AT107=0),"",IF('Option 8'!AT95="",'Option 8'!AT107,IF('Option 8'!AT107="",'Option 8'!AT95,'Option 8'!AT95+'Option 8'!AT107)))</f>
        <v/>
      </c>
      <c r="AR109" s="11" t="str">
        <f>IF(AND('Option 8'!AU95=0,'Option 8'!AU107=0),"",IF('Option 8'!AU95="",'Option 8'!AU107,IF('Option 8'!AU107="",'Option 8'!AU95,'Option 8'!AU95+'Option 8'!AU107)))</f>
        <v/>
      </c>
      <c r="AS109" s="11" t="str">
        <f>IF(AND('Option 8'!AV95=0,'Option 8'!AV107=0),"",IF('Option 8'!AV95="",'Option 8'!AV107,IF('Option 8'!AV107="",'Option 8'!AV95,'Option 8'!AV95+'Option 8'!AV107)))</f>
        <v/>
      </c>
      <c r="AT109" s="11" t="str">
        <f>IF(AND('Option 8'!AW95=0,'Option 8'!AW107=0),"",IF('Option 8'!AW95="",'Option 8'!AW107,IF('Option 8'!AW107="",'Option 8'!AW95,'Option 8'!AW95+'Option 8'!AW107)))</f>
        <v/>
      </c>
      <c r="AU109" s="11" t="str">
        <f>IF(AND('Option 8'!AX95=0,'Option 8'!AX107=0),"",IF('Option 8'!AX95="",'Option 8'!AX107,IF('Option 8'!AX107="",'Option 8'!AX95,'Option 8'!AX95+'Option 8'!AX107)))</f>
        <v/>
      </c>
      <c r="AV109" s="11" t="str">
        <f>IF(AND('Option 8'!AY95=0,'Option 8'!AY107=0),"",IF('Option 8'!AY95="",'Option 8'!AY107,IF('Option 8'!AY107="",'Option 8'!AY95,'Option 8'!AY95+'Option 8'!AY107)))</f>
        <v/>
      </c>
      <c r="AW109" s="11" t="str">
        <f>IF(AND('Option 8'!AZ95=0,'Option 8'!AZ107=0),"",IF('Option 8'!AZ95="",'Option 8'!AZ107,IF('Option 8'!AZ107="",'Option 8'!AZ95,'Option 8'!AZ95+'Option 8'!AZ107)))</f>
        <v/>
      </c>
      <c r="AX109" s="11" t="str">
        <f>IF(AND('Option 8'!BA95=0,'Option 8'!BA107=0),"",IF('Option 8'!BA95="",'Option 8'!BA107,IF('Option 8'!BA107="",'Option 8'!BA95,'Option 8'!BA95+'Option 8'!BA107)))</f>
        <v/>
      </c>
      <c r="AY109" s="11" t="str">
        <f>IF(AND('Option 8'!BB95=0,'Option 8'!BB107=0),"",IF('Option 8'!BB95="",'Option 8'!BB107,IF('Option 8'!BB107="",'Option 8'!BB95,'Option 8'!BB95+'Option 8'!BB107)))</f>
        <v/>
      </c>
      <c r="AZ109" s="62" t="str">
        <f t="shared" si="32"/>
        <v/>
      </c>
    </row>
    <row r="110" spans="1:55" s="4" customFormat="1" ht="15.6" hidden="1" x14ac:dyDescent="0.3">
      <c r="A110" s="73" t="s">
        <v>204</v>
      </c>
      <c r="B110" s="13" t="str">
        <f>IF(SUM(B106:B109)=0,"",SUM(B106:B109))</f>
        <v/>
      </c>
      <c r="C110" s="13" t="str">
        <f t="shared" ref="C110:U110" si="45">IF(SUM(C106:C109)=0,"",SUM(C106:C109))</f>
        <v/>
      </c>
      <c r="D110" s="13" t="str">
        <f t="shared" si="45"/>
        <v/>
      </c>
      <c r="E110" s="13" t="str">
        <f t="shared" si="45"/>
        <v/>
      </c>
      <c r="F110" s="13" t="str">
        <f t="shared" si="45"/>
        <v/>
      </c>
      <c r="G110" s="13" t="str">
        <f t="shared" si="45"/>
        <v/>
      </c>
      <c r="H110" s="13" t="str">
        <f t="shared" si="45"/>
        <v/>
      </c>
      <c r="I110" s="13" t="str">
        <f t="shared" si="45"/>
        <v/>
      </c>
      <c r="J110" s="13" t="str">
        <f t="shared" si="45"/>
        <v/>
      </c>
      <c r="K110" s="13" t="str">
        <f t="shared" si="45"/>
        <v/>
      </c>
      <c r="L110" s="13" t="str">
        <f t="shared" si="45"/>
        <v/>
      </c>
      <c r="M110" s="13" t="str">
        <f t="shared" si="45"/>
        <v/>
      </c>
      <c r="N110" s="13" t="str">
        <f t="shared" si="45"/>
        <v/>
      </c>
      <c r="O110" s="13" t="str">
        <f t="shared" si="45"/>
        <v/>
      </c>
      <c r="P110" s="13" t="str">
        <f t="shared" si="45"/>
        <v/>
      </c>
      <c r="Q110" s="13" t="str">
        <f t="shared" si="45"/>
        <v/>
      </c>
      <c r="R110" s="13" t="str">
        <f t="shared" si="45"/>
        <v/>
      </c>
      <c r="S110" s="13" t="str">
        <f t="shared" si="45"/>
        <v/>
      </c>
      <c r="T110" s="13" t="str">
        <f t="shared" si="45"/>
        <v/>
      </c>
      <c r="U110" s="13" t="str">
        <f t="shared" si="45"/>
        <v/>
      </c>
      <c r="V110" s="13" t="str">
        <f t="shared" ref="V110:AY110" si="46">IF(SUM(V106:V109)=0,"",SUM(V106:V109))</f>
        <v/>
      </c>
      <c r="W110" s="13" t="str">
        <f t="shared" si="46"/>
        <v/>
      </c>
      <c r="X110" s="13" t="str">
        <f t="shared" si="46"/>
        <v/>
      </c>
      <c r="Y110" s="13" t="str">
        <f t="shared" si="46"/>
        <v/>
      </c>
      <c r="Z110" s="13" t="str">
        <f t="shared" si="46"/>
        <v/>
      </c>
      <c r="AA110" s="13" t="str">
        <f t="shared" si="46"/>
        <v/>
      </c>
      <c r="AB110" s="13" t="str">
        <f t="shared" si="46"/>
        <v/>
      </c>
      <c r="AC110" s="13" t="str">
        <f t="shared" si="46"/>
        <v/>
      </c>
      <c r="AD110" s="13" t="str">
        <f t="shared" si="46"/>
        <v/>
      </c>
      <c r="AE110" s="13" t="str">
        <f t="shared" si="46"/>
        <v/>
      </c>
      <c r="AF110" s="13" t="str">
        <f t="shared" si="46"/>
        <v/>
      </c>
      <c r="AG110" s="13" t="str">
        <f t="shared" si="46"/>
        <v/>
      </c>
      <c r="AH110" s="13" t="str">
        <f t="shared" si="46"/>
        <v/>
      </c>
      <c r="AI110" s="13" t="str">
        <f t="shared" si="46"/>
        <v/>
      </c>
      <c r="AJ110" s="13" t="str">
        <f t="shared" si="46"/>
        <v/>
      </c>
      <c r="AK110" s="13" t="str">
        <f t="shared" si="46"/>
        <v/>
      </c>
      <c r="AL110" s="13" t="str">
        <f t="shared" si="46"/>
        <v/>
      </c>
      <c r="AM110" s="13" t="str">
        <f t="shared" si="46"/>
        <v/>
      </c>
      <c r="AN110" s="13" t="str">
        <f t="shared" si="46"/>
        <v/>
      </c>
      <c r="AO110" s="13" t="str">
        <f t="shared" si="46"/>
        <v/>
      </c>
      <c r="AP110" s="13" t="str">
        <f t="shared" si="46"/>
        <v/>
      </c>
      <c r="AQ110" s="13" t="str">
        <f t="shared" si="46"/>
        <v/>
      </c>
      <c r="AR110" s="13" t="str">
        <f t="shared" si="46"/>
        <v/>
      </c>
      <c r="AS110" s="13" t="str">
        <f t="shared" si="46"/>
        <v/>
      </c>
      <c r="AT110" s="13" t="str">
        <f t="shared" si="46"/>
        <v/>
      </c>
      <c r="AU110" s="13" t="str">
        <f t="shared" si="46"/>
        <v/>
      </c>
      <c r="AV110" s="13" t="str">
        <f t="shared" si="46"/>
        <v/>
      </c>
      <c r="AW110" s="13" t="str">
        <f t="shared" si="46"/>
        <v/>
      </c>
      <c r="AX110" s="13" t="str">
        <f t="shared" si="46"/>
        <v/>
      </c>
      <c r="AY110" s="13" t="str">
        <f t="shared" si="46"/>
        <v/>
      </c>
      <c r="AZ110" s="62" t="str">
        <f t="shared" si="32"/>
        <v/>
      </c>
    </row>
    <row r="111" spans="1:55" s="4" customFormat="1" ht="16.2" hidden="1" thickBot="1" x14ac:dyDescent="0.35">
      <c r="A111" s="57" t="s">
        <v>202</v>
      </c>
      <c r="B111" s="45" t="str">
        <f>IF(B110="","",B110*B$5)</f>
        <v/>
      </c>
      <c r="C111" s="12" t="str">
        <f t="shared" ref="C111:U111" si="47">IF(C110="","",C110*C$5)</f>
        <v/>
      </c>
      <c r="D111" s="12" t="str">
        <f t="shared" si="47"/>
        <v/>
      </c>
      <c r="E111" s="12" t="str">
        <f t="shared" si="47"/>
        <v/>
      </c>
      <c r="F111" s="12" t="str">
        <f t="shared" si="47"/>
        <v/>
      </c>
      <c r="G111" s="12" t="str">
        <f t="shared" si="47"/>
        <v/>
      </c>
      <c r="H111" s="12" t="str">
        <f t="shared" si="47"/>
        <v/>
      </c>
      <c r="I111" s="12" t="str">
        <f t="shared" si="47"/>
        <v/>
      </c>
      <c r="J111" s="12" t="str">
        <f t="shared" si="47"/>
        <v/>
      </c>
      <c r="K111" s="12" t="str">
        <f t="shared" si="47"/>
        <v/>
      </c>
      <c r="L111" s="12" t="str">
        <f t="shared" si="47"/>
        <v/>
      </c>
      <c r="M111" s="12" t="str">
        <f t="shared" si="47"/>
        <v/>
      </c>
      <c r="N111" s="12" t="str">
        <f t="shared" si="47"/>
        <v/>
      </c>
      <c r="O111" s="12" t="str">
        <f t="shared" si="47"/>
        <v/>
      </c>
      <c r="P111" s="12" t="str">
        <f t="shared" si="47"/>
        <v/>
      </c>
      <c r="Q111" s="12" t="str">
        <f t="shared" si="47"/>
        <v/>
      </c>
      <c r="R111" s="12" t="str">
        <f t="shared" si="47"/>
        <v/>
      </c>
      <c r="S111" s="12" t="str">
        <f t="shared" si="47"/>
        <v/>
      </c>
      <c r="T111" s="12" t="str">
        <f t="shared" si="47"/>
        <v/>
      </c>
      <c r="U111" s="12" t="str">
        <f t="shared" si="47"/>
        <v/>
      </c>
      <c r="V111" s="12" t="str">
        <f t="shared" ref="V111:AY111" si="48">IF(V110="","",V110*V$5)</f>
        <v/>
      </c>
      <c r="W111" s="12" t="str">
        <f t="shared" si="48"/>
        <v/>
      </c>
      <c r="X111" s="12" t="str">
        <f t="shared" si="48"/>
        <v/>
      </c>
      <c r="Y111" s="12" t="str">
        <f t="shared" si="48"/>
        <v/>
      </c>
      <c r="Z111" s="12" t="str">
        <f t="shared" si="48"/>
        <v/>
      </c>
      <c r="AA111" s="12" t="str">
        <f t="shared" si="48"/>
        <v/>
      </c>
      <c r="AB111" s="12" t="str">
        <f t="shared" si="48"/>
        <v/>
      </c>
      <c r="AC111" s="12" t="str">
        <f t="shared" si="48"/>
        <v/>
      </c>
      <c r="AD111" s="12" t="str">
        <f t="shared" si="48"/>
        <v/>
      </c>
      <c r="AE111" s="12" t="str">
        <f t="shared" si="48"/>
        <v/>
      </c>
      <c r="AF111" s="12" t="str">
        <f t="shared" si="48"/>
        <v/>
      </c>
      <c r="AG111" s="12" t="str">
        <f t="shared" si="48"/>
        <v/>
      </c>
      <c r="AH111" s="12" t="str">
        <f t="shared" si="48"/>
        <v/>
      </c>
      <c r="AI111" s="12" t="str">
        <f t="shared" si="48"/>
        <v/>
      </c>
      <c r="AJ111" s="12" t="str">
        <f t="shared" si="48"/>
        <v/>
      </c>
      <c r="AK111" s="12" t="str">
        <f t="shared" si="48"/>
        <v/>
      </c>
      <c r="AL111" s="12" t="str">
        <f t="shared" si="48"/>
        <v/>
      </c>
      <c r="AM111" s="12" t="str">
        <f t="shared" si="48"/>
        <v/>
      </c>
      <c r="AN111" s="12" t="str">
        <f t="shared" si="48"/>
        <v/>
      </c>
      <c r="AO111" s="12" t="str">
        <f t="shared" si="48"/>
        <v/>
      </c>
      <c r="AP111" s="12" t="str">
        <f t="shared" si="48"/>
        <v/>
      </c>
      <c r="AQ111" s="12" t="str">
        <f t="shared" si="48"/>
        <v/>
      </c>
      <c r="AR111" s="12" t="str">
        <f t="shared" si="48"/>
        <v/>
      </c>
      <c r="AS111" s="12" t="str">
        <f t="shared" si="48"/>
        <v/>
      </c>
      <c r="AT111" s="12" t="str">
        <f t="shared" si="48"/>
        <v/>
      </c>
      <c r="AU111" s="12" t="str">
        <f t="shared" si="48"/>
        <v/>
      </c>
      <c r="AV111" s="12" t="str">
        <f t="shared" si="48"/>
        <v/>
      </c>
      <c r="AW111" s="12" t="str">
        <f t="shared" si="48"/>
        <v/>
      </c>
      <c r="AX111" s="12" t="str">
        <f t="shared" si="48"/>
        <v/>
      </c>
      <c r="AY111" s="12" t="str">
        <f t="shared" si="48"/>
        <v/>
      </c>
      <c r="AZ111" s="136" t="str">
        <f t="shared" si="32"/>
        <v/>
      </c>
    </row>
    <row r="112" spans="1:55" s="4" customFormat="1" ht="31.8" hidden="1" thickBot="1" x14ac:dyDescent="0.35">
      <c r="A112" s="146" t="s">
        <v>209</v>
      </c>
      <c r="B112" s="131" t="str">
        <f>AZ110</f>
        <v/>
      </c>
      <c r="C112" s="135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9"/>
    </row>
    <row r="113" spans="1:55" s="4" customFormat="1" ht="16.2" hidden="1" thickBot="1" x14ac:dyDescent="0.35">
      <c r="A113" s="58" t="s">
        <v>206</v>
      </c>
      <c r="B113" s="61" t="str">
        <f>IF(AZ111="","",AZ111)</f>
        <v/>
      </c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134"/>
      <c r="BC113" s="94"/>
    </row>
    <row r="114" spans="1:55" s="4" customFormat="1" ht="15.6" hidden="1" x14ac:dyDescent="0.25">
      <c r="A114" s="59" t="s">
        <v>205</v>
      </c>
      <c r="B114" s="43" t="str">
        <f>IF('Option 8'!E117=0,"",'Option 8'!E117)</f>
        <v/>
      </c>
      <c r="C114" s="43" t="str">
        <f>IF('Option 8'!F117=0,"",'Option 8'!F117)</f>
        <v/>
      </c>
      <c r="D114" s="43" t="str">
        <f>IF('Option 8'!G117=0,"",'Option 8'!G117)</f>
        <v/>
      </c>
      <c r="E114" s="43" t="str">
        <f>IF('Option 8'!H117=0,"",'Option 8'!H117)</f>
        <v/>
      </c>
      <c r="F114" s="43" t="str">
        <f>IF('Option 8'!I117=0,"",'Option 8'!I117)</f>
        <v/>
      </c>
      <c r="G114" s="43" t="str">
        <f>IF('Option 8'!J117=0,"",'Option 8'!J117)</f>
        <v/>
      </c>
      <c r="H114" s="43" t="str">
        <f>IF('Option 8'!K117=0,"",'Option 8'!K117)</f>
        <v/>
      </c>
      <c r="I114" s="43" t="str">
        <f>IF('Option 8'!L117=0,"",'Option 8'!L117)</f>
        <v/>
      </c>
      <c r="J114" s="43" t="str">
        <f>IF('Option 8'!M117=0,"",'Option 8'!M117)</f>
        <v/>
      </c>
      <c r="K114" s="43" t="str">
        <f>IF('Option 8'!N117=0,"",'Option 8'!N117)</f>
        <v/>
      </c>
      <c r="L114" s="43" t="str">
        <f>IF('Option 8'!O117=0,"",'Option 8'!O117)</f>
        <v/>
      </c>
      <c r="M114" s="43" t="str">
        <f>IF('Option 8'!P117=0,"",'Option 8'!P117)</f>
        <v/>
      </c>
      <c r="N114" s="43" t="str">
        <f>IF('Option 8'!Q117=0,"",'Option 8'!Q117)</f>
        <v/>
      </c>
      <c r="O114" s="43" t="str">
        <f>IF('Option 8'!R117=0,"",'Option 8'!R117)</f>
        <v/>
      </c>
      <c r="P114" s="43" t="str">
        <f>IF('Option 8'!S117=0,"",'Option 8'!S117)</f>
        <v/>
      </c>
      <c r="Q114" s="43" t="str">
        <f>IF('Option 8'!T117=0,"",'Option 8'!T117)</f>
        <v/>
      </c>
      <c r="R114" s="43" t="str">
        <f>IF('Option 8'!U117=0,"",'Option 8'!U117)</f>
        <v/>
      </c>
      <c r="S114" s="43" t="str">
        <f>IF('Option 8'!V117=0,"",'Option 8'!V117)</f>
        <v/>
      </c>
      <c r="T114" s="43" t="str">
        <f>IF('Option 8'!W117=0,"",'Option 8'!W117)</f>
        <v/>
      </c>
      <c r="U114" s="43" t="str">
        <f>IF('Option 8'!X117=0,"",'Option 8'!X117)</f>
        <v/>
      </c>
      <c r="V114" s="43" t="str">
        <f>IF('Option 8'!Y117=0,"",'Option 8'!Y117)</f>
        <v/>
      </c>
      <c r="W114" s="43" t="str">
        <f>IF('Option 8'!Z117=0,"",'Option 8'!Z117)</f>
        <v/>
      </c>
      <c r="X114" s="43" t="str">
        <f>IF('Option 8'!AA117=0,"",'Option 8'!AA117)</f>
        <v/>
      </c>
      <c r="Y114" s="43" t="str">
        <f>IF('Option 8'!AB117=0,"",'Option 8'!AB117)</f>
        <v/>
      </c>
      <c r="Z114" s="43" t="str">
        <f>IF('Option 8'!AC117=0,"",'Option 8'!AC117)</f>
        <v/>
      </c>
      <c r="AA114" s="43" t="str">
        <f>IF('Option 8'!AD117=0,"",'Option 8'!AD117)</f>
        <v/>
      </c>
      <c r="AB114" s="43" t="str">
        <f>IF('Option 8'!AE117=0,"",'Option 8'!AE117)</f>
        <v/>
      </c>
      <c r="AC114" s="43" t="str">
        <f>IF('Option 8'!AF117=0,"",'Option 8'!AF117)</f>
        <v/>
      </c>
      <c r="AD114" s="43" t="str">
        <f>IF('Option 8'!AG117=0,"",'Option 8'!AG117)</f>
        <v/>
      </c>
      <c r="AE114" s="43" t="str">
        <f>IF('Option 8'!AH117=0,"",'Option 8'!AH117)</f>
        <v/>
      </c>
      <c r="AF114" s="43" t="str">
        <f>IF('Option 8'!AI117=0,"",'Option 8'!AI117)</f>
        <v/>
      </c>
      <c r="AG114" s="43" t="str">
        <f>IF('Option 8'!AJ117=0,"",'Option 8'!AJ117)</f>
        <v/>
      </c>
      <c r="AH114" s="43" t="str">
        <f>IF('Option 8'!AK117=0,"",'Option 8'!AK117)</f>
        <v/>
      </c>
      <c r="AI114" s="43" t="str">
        <f>IF('Option 8'!AL117=0,"",'Option 8'!AL117)</f>
        <v/>
      </c>
      <c r="AJ114" s="43" t="str">
        <f>IF('Option 8'!AM117=0,"",'Option 8'!AM117)</f>
        <v/>
      </c>
      <c r="AK114" s="43" t="str">
        <f>IF('Option 8'!AN117=0,"",'Option 8'!AN117)</f>
        <v/>
      </c>
      <c r="AL114" s="43" t="str">
        <f>IF('Option 8'!AO117=0,"",'Option 8'!AO117)</f>
        <v/>
      </c>
      <c r="AM114" s="43" t="str">
        <f>IF('Option 8'!AP117=0,"",'Option 8'!AP117)</f>
        <v/>
      </c>
      <c r="AN114" s="43" t="str">
        <f>IF('Option 8'!AQ117=0,"",'Option 8'!AQ117)</f>
        <v/>
      </c>
      <c r="AO114" s="43" t="str">
        <f>IF('Option 8'!AR117=0,"",'Option 8'!AR117)</f>
        <v/>
      </c>
      <c r="AP114" s="43" t="str">
        <f>IF('Option 8'!AS117=0,"",'Option 8'!AS117)</f>
        <v/>
      </c>
      <c r="AQ114" s="43" t="str">
        <f>IF('Option 8'!AT117=0,"",'Option 8'!AT117)</f>
        <v/>
      </c>
      <c r="AR114" s="43" t="str">
        <f>IF('Option 8'!AU117=0,"",'Option 8'!AU117)</f>
        <v/>
      </c>
      <c r="AS114" s="43" t="str">
        <f>IF('Option 8'!AV117=0,"",'Option 8'!AV117)</f>
        <v/>
      </c>
      <c r="AT114" s="43" t="str">
        <f>IF('Option 8'!AW117=0,"",'Option 8'!AW117)</f>
        <v/>
      </c>
      <c r="AU114" s="43" t="str">
        <f>IF('Option 8'!AX117=0,"",'Option 8'!AX117)</f>
        <v/>
      </c>
      <c r="AV114" s="43" t="str">
        <f>IF('Option 8'!AY117=0,"",'Option 8'!AY117)</f>
        <v/>
      </c>
      <c r="AW114" s="43" t="str">
        <f>IF('Option 8'!AZ117=0,"",'Option 8'!AZ117)</f>
        <v/>
      </c>
      <c r="AX114" s="43" t="str">
        <f>IF('Option 8'!BA117=0,"",'Option 8'!BA117)</f>
        <v/>
      </c>
      <c r="AY114" s="43" t="str">
        <f>IF('Option 8'!BB117=0,"",'Option 8'!BB117)</f>
        <v/>
      </c>
      <c r="AZ114" s="132" t="str">
        <f t="shared" si="32"/>
        <v/>
      </c>
    </row>
    <row r="115" spans="1:55" s="4" customFormat="1" ht="16.2" hidden="1" thickBot="1" x14ac:dyDescent="0.35">
      <c r="A115" s="57" t="s">
        <v>203</v>
      </c>
      <c r="B115" s="44" t="str">
        <f>IF(B114="","",B114*B$5)</f>
        <v/>
      </c>
      <c r="C115" s="44" t="str">
        <f t="shared" ref="C115:U115" si="49">IF(C114="","",C114*C$5)</f>
        <v/>
      </c>
      <c r="D115" s="44" t="str">
        <f t="shared" si="49"/>
        <v/>
      </c>
      <c r="E115" s="44" t="str">
        <f t="shared" si="49"/>
        <v/>
      </c>
      <c r="F115" s="44" t="str">
        <f t="shared" si="49"/>
        <v/>
      </c>
      <c r="G115" s="44" t="str">
        <f t="shared" si="49"/>
        <v/>
      </c>
      <c r="H115" s="44" t="str">
        <f t="shared" si="49"/>
        <v/>
      </c>
      <c r="I115" s="44" t="str">
        <f t="shared" si="49"/>
        <v/>
      </c>
      <c r="J115" s="44" t="str">
        <f t="shared" si="49"/>
        <v/>
      </c>
      <c r="K115" s="44" t="str">
        <f t="shared" si="49"/>
        <v/>
      </c>
      <c r="L115" s="44" t="str">
        <f t="shared" si="49"/>
        <v/>
      </c>
      <c r="M115" s="44" t="str">
        <f t="shared" si="49"/>
        <v/>
      </c>
      <c r="N115" s="44" t="str">
        <f t="shared" si="49"/>
        <v/>
      </c>
      <c r="O115" s="44" t="str">
        <f t="shared" si="49"/>
        <v/>
      </c>
      <c r="P115" s="44" t="str">
        <f t="shared" si="49"/>
        <v/>
      </c>
      <c r="Q115" s="44" t="str">
        <f t="shared" si="49"/>
        <v/>
      </c>
      <c r="R115" s="44" t="str">
        <f t="shared" si="49"/>
        <v/>
      </c>
      <c r="S115" s="44" t="str">
        <f t="shared" si="49"/>
        <v/>
      </c>
      <c r="T115" s="44" t="str">
        <f t="shared" si="49"/>
        <v/>
      </c>
      <c r="U115" s="44" t="str">
        <f t="shared" si="49"/>
        <v/>
      </c>
      <c r="V115" s="44" t="str">
        <f t="shared" ref="V115:AY115" si="50">IF(V114="","",V114*V$5)</f>
        <v/>
      </c>
      <c r="W115" s="44" t="str">
        <f t="shared" si="50"/>
        <v/>
      </c>
      <c r="X115" s="44" t="str">
        <f t="shared" si="50"/>
        <v/>
      </c>
      <c r="Y115" s="44" t="str">
        <f t="shared" si="50"/>
        <v/>
      </c>
      <c r="Z115" s="44" t="str">
        <f t="shared" si="50"/>
        <v/>
      </c>
      <c r="AA115" s="44" t="str">
        <f t="shared" si="50"/>
        <v/>
      </c>
      <c r="AB115" s="44" t="str">
        <f t="shared" si="50"/>
        <v/>
      </c>
      <c r="AC115" s="44" t="str">
        <f t="shared" si="50"/>
        <v/>
      </c>
      <c r="AD115" s="44" t="str">
        <f t="shared" si="50"/>
        <v/>
      </c>
      <c r="AE115" s="44" t="str">
        <f t="shared" si="50"/>
        <v/>
      </c>
      <c r="AF115" s="44" t="str">
        <f t="shared" si="50"/>
        <v/>
      </c>
      <c r="AG115" s="44" t="str">
        <f t="shared" si="50"/>
        <v/>
      </c>
      <c r="AH115" s="44" t="str">
        <f t="shared" si="50"/>
        <v/>
      </c>
      <c r="AI115" s="44" t="str">
        <f t="shared" si="50"/>
        <v/>
      </c>
      <c r="AJ115" s="44" t="str">
        <f t="shared" si="50"/>
        <v/>
      </c>
      <c r="AK115" s="44" t="str">
        <f t="shared" si="50"/>
        <v/>
      </c>
      <c r="AL115" s="44" t="str">
        <f t="shared" si="50"/>
        <v/>
      </c>
      <c r="AM115" s="44" t="str">
        <f t="shared" si="50"/>
        <v/>
      </c>
      <c r="AN115" s="44" t="str">
        <f t="shared" si="50"/>
        <v/>
      </c>
      <c r="AO115" s="44" t="str">
        <f t="shared" si="50"/>
        <v/>
      </c>
      <c r="AP115" s="44" t="str">
        <f t="shared" si="50"/>
        <v/>
      </c>
      <c r="AQ115" s="44" t="str">
        <f t="shared" si="50"/>
        <v/>
      </c>
      <c r="AR115" s="44" t="str">
        <f t="shared" si="50"/>
        <v/>
      </c>
      <c r="AS115" s="44" t="str">
        <f t="shared" si="50"/>
        <v/>
      </c>
      <c r="AT115" s="44" t="str">
        <f t="shared" si="50"/>
        <v/>
      </c>
      <c r="AU115" s="44" t="str">
        <f t="shared" si="50"/>
        <v/>
      </c>
      <c r="AV115" s="44" t="str">
        <f t="shared" si="50"/>
        <v/>
      </c>
      <c r="AW115" s="44" t="str">
        <f t="shared" si="50"/>
        <v/>
      </c>
      <c r="AX115" s="44" t="str">
        <f t="shared" si="50"/>
        <v/>
      </c>
      <c r="AY115" s="44" t="str">
        <f t="shared" si="50"/>
        <v/>
      </c>
      <c r="AZ115" s="133" t="str">
        <f t="shared" si="32"/>
        <v/>
      </c>
    </row>
    <row r="116" spans="1:55" s="4" customFormat="1" ht="31.8" hidden="1" thickBot="1" x14ac:dyDescent="0.35">
      <c r="A116" s="146" t="s">
        <v>208</v>
      </c>
      <c r="B116" s="131" t="str">
        <f>IF(AZ110="","",IF(AZ114="","",AZ110+AZ114))</f>
        <v/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9"/>
    </row>
    <row r="117" spans="1:55" s="4" customFormat="1" ht="16.2" hidden="1" thickBot="1" x14ac:dyDescent="0.35">
      <c r="A117" s="60" t="s">
        <v>207</v>
      </c>
      <c r="B117" s="131" t="str">
        <f>IF(AZ115="","",IF(AZ111="","",AZ111+AZ115))</f>
        <v/>
      </c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9"/>
    </row>
  </sheetData>
  <phoneticPr fontId="0" type="noConversion"/>
  <pageMargins left="0.78740157499999996" right="0.78740157499999996" top="0.984251969" bottom="0.984251969" header="0.4921259845" footer="0.4921259845"/>
  <pageSetup paperSize="9" scale="50" orientation="landscape"/>
  <headerFooter alignWithMargins="0">
    <oddHeader>&amp;C&amp;"Tahoma,Fett"&amp;28Berechnung Kapitalwert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B3C-7ACF-46B3-A5B3-508AB86172CF}">
  <sheetPr codeName="Tabelle1"/>
  <dimension ref="A1:AY75"/>
  <sheetViews>
    <sheetView zoomScale="70" zoomScaleNormal="70" workbookViewId="0">
      <selection sqref="A1:D1"/>
    </sheetView>
  </sheetViews>
  <sheetFormatPr baseColWidth="10" defaultRowHeight="13.2" x14ac:dyDescent="0.25"/>
  <cols>
    <col min="1" max="1" width="29.5546875" customWidth="1"/>
    <col min="3" max="12" width="11.44140625" customWidth="1"/>
    <col min="14" max="21" width="11.44140625" customWidth="1"/>
  </cols>
  <sheetData>
    <row r="1" spans="1:51" ht="40.049999999999997" customHeight="1" thickBot="1" x14ac:dyDescent="0.3">
      <c r="A1" s="194" t="s">
        <v>201</v>
      </c>
      <c r="B1" s="195"/>
      <c r="C1" s="195"/>
      <c r="D1" s="196"/>
      <c r="E1" s="137">
        <v>2025</v>
      </c>
      <c r="H1" s="186" t="s">
        <v>248</v>
      </c>
      <c r="I1" s="187"/>
      <c r="J1" s="187"/>
      <c r="K1" s="187"/>
      <c r="L1" s="187"/>
      <c r="M1" s="188"/>
      <c r="O1" s="189" t="s">
        <v>199</v>
      </c>
      <c r="P1" s="190"/>
      <c r="Q1" s="190"/>
      <c r="R1" s="191"/>
      <c r="T1" s="192" t="s">
        <v>249</v>
      </c>
      <c r="U1" s="193"/>
    </row>
    <row r="2" spans="1:51" ht="40.049999999999997" customHeight="1" thickBot="1" x14ac:dyDescent="0.3">
      <c r="A2" s="143" t="s">
        <v>45</v>
      </c>
      <c r="B2" s="138">
        <v>2025</v>
      </c>
      <c r="H2" s="83" t="s">
        <v>2</v>
      </c>
      <c r="I2" s="81">
        <v>2.3E-2</v>
      </c>
      <c r="J2" s="105" t="s">
        <v>168</v>
      </c>
      <c r="K2" s="81">
        <v>2.1999999999999999E-2</v>
      </c>
      <c r="L2" s="84" t="s">
        <v>163</v>
      </c>
      <c r="M2" s="100">
        <v>2.1000000000000001E-2</v>
      </c>
      <c r="O2" s="119" t="s">
        <v>2</v>
      </c>
      <c r="P2" s="120" t="s">
        <v>47</v>
      </c>
      <c r="Q2" s="120" t="s">
        <v>7</v>
      </c>
      <c r="R2" s="121" t="s">
        <v>175</v>
      </c>
    </row>
    <row r="3" spans="1:51" ht="40.049999999999997" customHeight="1" thickBot="1" x14ac:dyDescent="0.3">
      <c r="A3" s="144" t="s">
        <v>46</v>
      </c>
      <c r="B3" s="137">
        <v>2040</v>
      </c>
      <c r="H3" s="104" t="s">
        <v>166</v>
      </c>
      <c r="I3" s="80">
        <v>2.1000000000000001E-2</v>
      </c>
      <c r="J3" s="104" t="s">
        <v>169</v>
      </c>
      <c r="K3" s="80">
        <v>2.4E-2</v>
      </c>
      <c r="L3" s="104" t="s">
        <v>173</v>
      </c>
      <c r="M3" s="101">
        <v>0</v>
      </c>
      <c r="O3" s="122">
        <v>2.3E-2</v>
      </c>
      <c r="P3" s="123">
        <f>AVERAGE(K2:K4)</f>
        <v>2.3333333333333334E-2</v>
      </c>
      <c r="Q3" s="123">
        <f>AVERAGE(I4,M2)</f>
        <v>3.6999999999999998E-2</v>
      </c>
      <c r="R3" s="124">
        <f>I3</f>
        <v>2.1000000000000001E-2</v>
      </c>
    </row>
    <row r="4" spans="1:51" ht="40.049999999999997" customHeight="1" thickBot="1" x14ac:dyDescent="0.3">
      <c r="A4" s="145" t="s">
        <v>200</v>
      </c>
      <c r="B4" s="139">
        <v>1.0999999999999999E-2</v>
      </c>
      <c r="H4" s="103" t="s">
        <v>167</v>
      </c>
      <c r="I4" s="82">
        <v>5.2999999999999999E-2</v>
      </c>
      <c r="J4" s="103" t="s">
        <v>170</v>
      </c>
      <c r="K4" s="82">
        <v>2.4E-2</v>
      </c>
      <c r="L4" s="103" t="s">
        <v>172</v>
      </c>
      <c r="M4" s="102">
        <v>0</v>
      </c>
    </row>
    <row r="5" spans="1:51" ht="26.1" customHeight="1" thickBot="1" x14ac:dyDescent="0.3">
      <c r="A5" s="14"/>
      <c r="B5" s="15"/>
    </row>
    <row r="6" spans="1:51" ht="33.75" customHeight="1" thickBot="1" x14ac:dyDescent="0.3">
      <c r="A6" s="86" t="s">
        <v>162</v>
      </c>
      <c r="B6" s="87">
        <f>IF($B$2="","",IF($B$2&lt;=$B$3,$B$2,""))</f>
        <v>2025</v>
      </c>
      <c r="C6" s="88">
        <f>IF($B$2+1&lt;=$B$3,$B$2+1,"")</f>
        <v>2026</v>
      </c>
      <c r="D6" s="88">
        <f>IF($B$2+2&lt;=$B$3,$B$2+2,"")</f>
        <v>2027</v>
      </c>
      <c r="E6" s="88">
        <f>IF($B$2+3&lt;=$B$3,$B$2+3,"")</f>
        <v>2028</v>
      </c>
      <c r="F6" s="88">
        <f>IF($B$2+4&lt;=$B$3,$B$2+4,"")</f>
        <v>2029</v>
      </c>
      <c r="G6" s="88">
        <f>IF($B$2+5&lt;=$B$3,$B$2+5,"")</f>
        <v>2030</v>
      </c>
      <c r="H6" s="88">
        <f>IF($B$2+6&lt;=$B$3,$B$2+6,"")</f>
        <v>2031</v>
      </c>
      <c r="I6" s="88">
        <f>IF($B$2+7&lt;=$B$3,$B$2+7,"")</f>
        <v>2032</v>
      </c>
      <c r="J6" s="88">
        <f>IF($B$2+8&lt;=$B$3,$B$2+8,"")</f>
        <v>2033</v>
      </c>
      <c r="K6" s="88">
        <f>IF($B$2+9&lt;=$B$3,$B$2+9,"")</f>
        <v>2034</v>
      </c>
      <c r="L6" s="88">
        <f>IF($B$2+10&lt;=$B$3,$B$2+10,"")</f>
        <v>2035</v>
      </c>
      <c r="M6" s="88">
        <f>IF($B$2+11&lt;=$B$3,$B$2+11,"")</f>
        <v>2036</v>
      </c>
      <c r="N6" s="88">
        <f>IF($B$2+12&lt;=$B$3,$B$2+12,"")</f>
        <v>2037</v>
      </c>
      <c r="O6" s="88">
        <f>IF($B$2+13&lt;=$B$3,$B$2+13,"")</f>
        <v>2038</v>
      </c>
      <c r="P6" s="88">
        <f>IF($B$2+14&lt;=$B$3,$B$2+14,"")</f>
        <v>2039</v>
      </c>
      <c r="Q6" s="88">
        <f>IF($B$2+15&lt;=$B$3,$B$2+15,"")</f>
        <v>2040</v>
      </c>
      <c r="R6" s="88" t="str">
        <f>IF($B$2+16&lt;=$B$3,$B$2+16,"")</f>
        <v/>
      </c>
      <c r="S6" s="88" t="str">
        <f>IF($B$2+17&lt;=$B$3,$B$2+17,"")</f>
        <v/>
      </c>
      <c r="T6" s="88" t="str">
        <f>IF($B$2+18&lt;=$B$3,$B$2+18,"")</f>
        <v/>
      </c>
      <c r="U6" s="88" t="str">
        <f>IF($B$2+19&lt;=$B$3,$B$2+19,"")</f>
        <v/>
      </c>
      <c r="V6" s="88" t="str">
        <f>IF($B$2+20&lt;=$B$3,$B$2+20,"")</f>
        <v/>
      </c>
      <c r="W6" s="88" t="str">
        <f>IF($B$2+21&lt;=$B$3,$B$2+21,"")</f>
        <v/>
      </c>
      <c r="X6" s="88" t="str">
        <f>IF($B$2+22&lt;=$B$3,$B$2+22,"")</f>
        <v/>
      </c>
      <c r="Y6" s="88" t="str">
        <f>IF($B$2+23&lt;=$B$3,$B$2+23,"")</f>
        <v/>
      </c>
      <c r="Z6" s="88" t="str">
        <f>IF($B$2+24&lt;=$B$3,$B$2+24,"")</f>
        <v/>
      </c>
      <c r="AA6" s="88" t="str">
        <f>IF($B$2+25&lt;=$B$3,$B$2+25,"")</f>
        <v/>
      </c>
      <c r="AB6" s="88" t="str">
        <f>IF($B$2+26&lt;=$B$3,$B$2+26,"")</f>
        <v/>
      </c>
      <c r="AC6" s="88" t="str">
        <f>IF($B$2+27&lt;=$B$3,$B$2+27,"")</f>
        <v/>
      </c>
      <c r="AD6" s="88" t="str">
        <f>IF($B$2+28&lt;=$B$3,$B$2+28,"")</f>
        <v/>
      </c>
      <c r="AE6" s="88" t="str">
        <f>IF($B$2+29&lt;=$B$3,$B$2+29,"")</f>
        <v/>
      </c>
      <c r="AF6" s="88" t="str">
        <f>IF($B$2+30&lt;=$B$3,$B$2+30,"")</f>
        <v/>
      </c>
      <c r="AG6" s="88" t="str">
        <f>IF($B$2+31&lt;=$B$3,$B$2+31,"")</f>
        <v/>
      </c>
      <c r="AH6" s="88" t="str">
        <f>IF($B$2+32&lt;=$B$3,$B$2+32,"")</f>
        <v/>
      </c>
      <c r="AI6" s="88" t="str">
        <f>IF($B$2+33&lt;=$B$3,$B$2+33,"")</f>
        <v/>
      </c>
      <c r="AJ6" s="88" t="str">
        <f>IF($B$2+34&lt;=$B$3,$B$2+34,"")</f>
        <v/>
      </c>
      <c r="AK6" s="88" t="str">
        <f>IF($B$2+35&lt;=$B$3,$B$2+35,"")</f>
        <v/>
      </c>
      <c r="AL6" s="88" t="str">
        <f>IF($B$2+36&lt;=$B$3,$B$2+36,"")</f>
        <v/>
      </c>
      <c r="AM6" s="88" t="str">
        <f>IF($B$2+37&lt;=$B$3,$B$2+37,"")</f>
        <v/>
      </c>
      <c r="AN6" s="88" t="str">
        <f>IF($B$2+38&lt;=$B$3,$B$2+38,"")</f>
        <v/>
      </c>
      <c r="AO6" s="88" t="str">
        <f>IF($B$2+39&lt;=$B$3,$B$2+39,"")</f>
        <v/>
      </c>
      <c r="AP6" s="88" t="str">
        <f>IF($B$2+40&lt;=$B$3,$B$2+40,"")</f>
        <v/>
      </c>
      <c r="AQ6" s="88" t="str">
        <f>IF($B$2+41&lt;=$B$3,$B$2+41,"")</f>
        <v/>
      </c>
      <c r="AR6" s="88" t="str">
        <f>IF($B$2+42&lt;=$B$3,$B$2+42,"")</f>
        <v/>
      </c>
      <c r="AS6" s="88" t="str">
        <f>IF($B$2+43&lt;=$B$3,$B$2+43,"")</f>
        <v/>
      </c>
      <c r="AT6" s="88" t="str">
        <f>IF($B$2+44&lt;=$B$3,$B$2+44,"")</f>
        <v/>
      </c>
      <c r="AU6" s="88" t="str">
        <f>IF($B$2+45&lt;=$B$3,$B$2+45,"")</f>
        <v/>
      </c>
      <c r="AV6" s="88" t="str">
        <f>IF($B$2+46&lt;=$B$3,$B$2+46,"")</f>
        <v/>
      </c>
      <c r="AW6" s="88" t="str">
        <f>IF($B$2+47&lt;=$B$3,$B$2+47,"")</f>
        <v/>
      </c>
      <c r="AX6" s="88" t="str">
        <f>IF($B$2+48&lt;=$B$3,$B$2+48,"")</f>
        <v/>
      </c>
      <c r="AY6" s="88" t="str">
        <f>IF($B$2+49&lt;=$B$3,$B$2+49,"")</f>
        <v/>
      </c>
    </row>
    <row r="7" spans="1:51" ht="26.1" customHeight="1" thickBot="1" x14ac:dyDescent="0.3">
      <c r="A7" s="42" t="s">
        <v>43</v>
      </c>
      <c r="B7" s="92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</row>
    <row r="8" spans="1:51" ht="26.1" customHeight="1" x14ac:dyDescent="0.25">
      <c r="A8" s="89" t="s">
        <v>157</v>
      </c>
      <c r="B8" s="90">
        <v>0.1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</row>
    <row r="9" spans="1:51" ht="26.1" customHeight="1" x14ac:dyDescent="0.25">
      <c r="A9" s="39" t="s">
        <v>158</v>
      </c>
      <c r="B9" s="37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</row>
    <row r="10" spans="1:51" ht="26.1" customHeight="1" x14ac:dyDescent="0.25">
      <c r="A10" s="39" t="s">
        <v>159</v>
      </c>
      <c r="B10" s="37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</row>
    <row r="11" spans="1:51" ht="26.1" customHeight="1" x14ac:dyDescent="0.25">
      <c r="A11" s="39" t="s">
        <v>160</v>
      </c>
      <c r="B11" s="37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</row>
    <row r="12" spans="1:51" ht="26.1" customHeight="1" thickBot="1" x14ac:dyDescent="0.3">
      <c r="A12" s="77" t="s">
        <v>161</v>
      </c>
      <c r="B12" s="37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</row>
    <row r="13" spans="1:51" ht="26.1" customHeight="1" thickBot="1" x14ac:dyDescent="0.3">
      <c r="A13" s="42" t="s">
        <v>44</v>
      </c>
      <c r="B13" s="92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93"/>
      <c r="AX13" s="93"/>
      <c r="AY13" s="93"/>
    </row>
    <row r="14" spans="1:51" ht="26.1" customHeight="1" x14ac:dyDescent="0.25">
      <c r="A14" s="38" t="s">
        <v>157</v>
      </c>
      <c r="B14" s="37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</row>
    <row r="15" spans="1:51" ht="26.1" customHeight="1" x14ac:dyDescent="0.25">
      <c r="A15" s="39" t="s">
        <v>158</v>
      </c>
      <c r="B15" s="37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</row>
    <row r="16" spans="1:51" ht="26.1" customHeight="1" x14ac:dyDescent="0.25">
      <c r="A16" s="39" t="s">
        <v>159</v>
      </c>
      <c r="B16" s="37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</row>
    <row r="17" spans="1:51" ht="26.1" customHeight="1" x14ac:dyDescent="0.25">
      <c r="A17" s="39" t="s">
        <v>160</v>
      </c>
      <c r="B17" s="37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</row>
    <row r="18" spans="1:51" ht="26.1" customHeight="1" thickBot="1" x14ac:dyDescent="0.3">
      <c r="A18" s="77" t="s">
        <v>161</v>
      </c>
      <c r="B18" s="37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</row>
    <row r="19" spans="1:51" ht="26.1" customHeight="1" thickBot="1" x14ac:dyDescent="0.3">
      <c r="A19" s="42" t="s">
        <v>39</v>
      </c>
      <c r="B19" s="92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</row>
    <row r="20" spans="1:51" ht="26.1" customHeight="1" x14ac:dyDescent="0.25">
      <c r="A20" s="38" t="s">
        <v>157</v>
      </c>
      <c r="B20" s="37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</row>
    <row r="21" spans="1:51" ht="26.1" customHeight="1" x14ac:dyDescent="0.25">
      <c r="A21" s="39" t="s">
        <v>158</v>
      </c>
      <c r="B21" s="37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</row>
    <row r="22" spans="1:51" ht="26.1" customHeight="1" x14ac:dyDescent="0.25">
      <c r="A22" s="39" t="s">
        <v>159</v>
      </c>
      <c r="B22" s="37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</row>
    <row r="23" spans="1:51" ht="26.1" customHeight="1" x14ac:dyDescent="0.25">
      <c r="A23" s="39" t="s">
        <v>160</v>
      </c>
      <c r="B23" s="37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</row>
    <row r="24" spans="1:51" ht="26.1" customHeight="1" thickBot="1" x14ac:dyDescent="0.3">
      <c r="A24" s="77" t="s">
        <v>161</v>
      </c>
      <c r="B24" s="37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</row>
    <row r="25" spans="1:51" ht="26.1" customHeight="1" thickBot="1" x14ac:dyDescent="0.3">
      <c r="A25" s="42" t="s">
        <v>40</v>
      </c>
      <c r="B25" s="92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</row>
    <row r="26" spans="1:51" ht="26.1" customHeight="1" x14ac:dyDescent="0.25">
      <c r="A26" s="38" t="s">
        <v>157</v>
      </c>
      <c r="B26" s="37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</row>
    <row r="27" spans="1:51" ht="26.1" customHeight="1" x14ac:dyDescent="0.25">
      <c r="A27" s="39" t="s">
        <v>158</v>
      </c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</row>
    <row r="28" spans="1:51" ht="26.1" customHeight="1" x14ac:dyDescent="0.25">
      <c r="A28" s="39" t="s">
        <v>159</v>
      </c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</row>
    <row r="29" spans="1:51" ht="26.1" customHeight="1" x14ac:dyDescent="0.25">
      <c r="A29" s="39" t="s">
        <v>160</v>
      </c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</row>
    <row r="30" spans="1:51" ht="26.1" customHeight="1" thickBot="1" x14ac:dyDescent="0.3">
      <c r="A30" s="77" t="s">
        <v>161</v>
      </c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</row>
    <row r="31" spans="1:51" ht="26.1" hidden="1" customHeight="1" thickBot="1" x14ac:dyDescent="0.3">
      <c r="A31" s="42" t="s">
        <v>117</v>
      </c>
      <c r="B31" s="92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</row>
    <row r="32" spans="1:51" ht="26.1" hidden="1" customHeight="1" x14ac:dyDescent="0.25">
      <c r="A32" s="38" t="s">
        <v>157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</row>
    <row r="33" spans="1:51" ht="26.1" hidden="1" customHeight="1" x14ac:dyDescent="0.25">
      <c r="A33" s="39" t="s">
        <v>158</v>
      </c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</row>
    <row r="34" spans="1:51" ht="26.1" hidden="1" customHeight="1" x14ac:dyDescent="0.25">
      <c r="A34" s="39" t="s">
        <v>159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</row>
    <row r="35" spans="1:51" ht="26.1" hidden="1" customHeight="1" x14ac:dyDescent="0.25">
      <c r="A35" s="39" t="s">
        <v>160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</row>
    <row r="36" spans="1:51" ht="26.1" hidden="1" customHeight="1" thickBot="1" x14ac:dyDescent="0.3">
      <c r="A36" s="77" t="s">
        <v>161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</row>
    <row r="37" spans="1:51" ht="26.1" hidden="1" customHeight="1" thickBot="1" x14ac:dyDescent="0.3">
      <c r="A37" s="42" t="s">
        <v>118</v>
      </c>
      <c r="B37" s="92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</row>
    <row r="38" spans="1:51" ht="26.1" hidden="1" customHeight="1" x14ac:dyDescent="0.25">
      <c r="A38" s="38" t="s">
        <v>157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</row>
    <row r="39" spans="1:51" ht="25.5" hidden="1" customHeight="1" x14ac:dyDescent="0.25">
      <c r="A39" s="39" t="s">
        <v>158</v>
      </c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</row>
    <row r="40" spans="1:51" ht="25.5" hidden="1" customHeight="1" x14ac:dyDescent="0.25">
      <c r="A40" s="39" t="s">
        <v>159</v>
      </c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</row>
    <row r="41" spans="1:51" ht="25.5" hidden="1" customHeight="1" x14ac:dyDescent="0.25">
      <c r="A41" s="39" t="s">
        <v>160</v>
      </c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</row>
    <row r="42" spans="1:51" ht="26.1" hidden="1" customHeight="1" thickBot="1" x14ac:dyDescent="0.3">
      <c r="A42" s="77" t="s">
        <v>161</v>
      </c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</row>
    <row r="43" spans="1:51" ht="26.1" hidden="1" customHeight="1" thickBot="1" x14ac:dyDescent="0.3">
      <c r="A43" s="42" t="s">
        <v>119</v>
      </c>
      <c r="B43" s="9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</row>
    <row r="44" spans="1:51" ht="26.1" hidden="1" customHeight="1" x14ac:dyDescent="0.25">
      <c r="A44" s="38" t="s">
        <v>157</v>
      </c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0"/>
      <c r="AR44" s="90"/>
      <c r="AS44" s="90"/>
      <c r="AT44" s="90"/>
      <c r="AU44" s="90"/>
      <c r="AV44" s="90"/>
      <c r="AW44" s="90"/>
      <c r="AX44" s="90"/>
      <c r="AY44" s="90"/>
    </row>
    <row r="45" spans="1:51" ht="26.1" hidden="1" customHeight="1" x14ac:dyDescent="0.25">
      <c r="A45" s="39" t="s">
        <v>158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</row>
    <row r="46" spans="1:51" ht="26.1" hidden="1" customHeight="1" x14ac:dyDescent="0.25">
      <c r="A46" s="39" t="s">
        <v>159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</row>
    <row r="47" spans="1:51" ht="26.1" hidden="1" customHeight="1" x14ac:dyDescent="0.25">
      <c r="A47" s="39" t="s">
        <v>160</v>
      </c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</row>
    <row r="48" spans="1:51" ht="26.1" hidden="1" customHeight="1" thickBot="1" x14ac:dyDescent="0.3">
      <c r="A48" s="77" t="s">
        <v>161</v>
      </c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</row>
    <row r="49" spans="1:51" ht="26.1" hidden="1" customHeight="1" thickBot="1" x14ac:dyDescent="0.3">
      <c r="A49" s="42" t="s">
        <v>120</v>
      </c>
      <c r="B49" s="92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</row>
    <row r="50" spans="1:51" ht="26.1" hidden="1" customHeight="1" x14ac:dyDescent="0.25">
      <c r="A50" s="38" t="s">
        <v>157</v>
      </c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  <c r="AT50" s="90"/>
      <c r="AU50" s="90"/>
      <c r="AV50" s="90"/>
      <c r="AW50" s="90"/>
      <c r="AX50" s="90"/>
      <c r="AY50" s="90"/>
    </row>
    <row r="51" spans="1:51" ht="26.1" hidden="1" customHeight="1" x14ac:dyDescent="0.25">
      <c r="A51" s="39" t="s">
        <v>158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</row>
    <row r="52" spans="1:51" ht="26.1" hidden="1" customHeight="1" x14ac:dyDescent="0.25">
      <c r="A52" s="39" t="s">
        <v>159</v>
      </c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</row>
    <row r="53" spans="1:51" ht="26.1" hidden="1" customHeight="1" x14ac:dyDescent="0.25">
      <c r="A53" s="39" t="s">
        <v>160</v>
      </c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</row>
    <row r="54" spans="1:51" ht="26.1" hidden="1" customHeight="1" thickBot="1" x14ac:dyDescent="0.3">
      <c r="A54" s="77" t="s">
        <v>161</v>
      </c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</row>
    <row r="75" spans="1:1" x14ac:dyDescent="0.25">
      <c r="A75" s="10"/>
    </row>
  </sheetData>
  <mergeCells count="4">
    <mergeCell ref="H1:M1"/>
    <mergeCell ref="O1:R1"/>
    <mergeCell ref="T1:U1"/>
    <mergeCell ref="A1:D1"/>
  </mergeCells>
  <conditionalFormatting sqref="B6:B54">
    <cfRule type="expression" dxfId="8401" priority="879">
      <formula>$B$6=""</formula>
    </cfRule>
  </conditionalFormatting>
  <conditionalFormatting sqref="D31 D37 D43 D49">
    <cfRule type="expression" dxfId="8400" priority="876">
      <formula>#REF!=""</formula>
    </cfRule>
  </conditionalFormatting>
  <conditionalFormatting sqref="E31 E37 E43 E49">
    <cfRule type="expression" dxfId="8399" priority="875">
      <formula>#REF!=""</formula>
    </cfRule>
  </conditionalFormatting>
  <conditionalFormatting sqref="F31 F37 F43 F49">
    <cfRule type="expression" dxfId="8398" priority="874">
      <formula>#REF!=""</formula>
    </cfRule>
  </conditionalFormatting>
  <conditionalFormatting sqref="G31 G37 G43 G49">
    <cfRule type="expression" dxfId="8397" priority="873">
      <formula>#REF!=""</formula>
    </cfRule>
  </conditionalFormatting>
  <conditionalFormatting sqref="H31 H37 H43 H49">
    <cfRule type="expression" dxfId="8396" priority="872">
      <formula>#REF!=""</formula>
    </cfRule>
  </conditionalFormatting>
  <conditionalFormatting sqref="I31 I37 I43 I49">
    <cfRule type="expression" dxfId="8395" priority="871">
      <formula>#REF!=""</formula>
    </cfRule>
  </conditionalFormatting>
  <conditionalFormatting sqref="J31 J37 J43 J49">
    <cfRule type="expression" dxfId="8394" priority="870">
      <formula>#REF!=""</formula>
    </cfRule>
  </conditionalFormatting>
  <conditionalFormatting sqref="K31 K37 K43 K49">
    <cfRule type="expression" dxfId="8393" priority="869">
      <formula>#REF!=""</formula>
    </cfRule>
  </conditionalFormatting>
  <conditionalFormatting sqref="L31 L37 L43 L49">
    <cfRule type="expression" dxfId="8392" priority="868">
      <formula>#REF!=""</formula>
    </cfRule>
  </conditionalFormatting>
  <conditionalFormatting sqref="M31 M37 M43 M49">
    <cfRule type="expression" dxfId="8391" priority="867">
      <formula>#REF!=""</formula>
    </cfRule>
  </conditionalFormatting>
  <conditionalFormatting sqref="N31 N37 N43 N49">
    <cfRule type="expression" dxfId="8390" priority="866">
      <formula>#REF!=""</formula>
    </cfRule>
  </conditionalFormatting>
  <conditionalFormatting sqref="O31 O37 O43 O49">
    <cfRule type="expression" dxfId="8389" priority="865">
      <formula>#REF!=""</formula>
    </cfRule>
  </conditionalFormatting>
  <conditionalFormatting sqref="P31 P37 P43 P49">
    <cfRule type="expression" dxfId="8388" priority="864">
      <formula>#REF!=""</formula>
    </cfRule>
  </conditionalFormatting>
  <conditionalFormatting sqref="Q31 Q37 Q43 Q49">
    <cfRule type="expression" dxfId="8387" priority="863">
      <formula>#REF!=""</formula>
    </cfRule>
  </conditionalFormatting>
  <conditionalFormatting sqref="R31 R37 R43 R49">
    <cfRule type="expression" dxfId="8386" priority="862">
      <formula>#REF!=""</formula>
    </cfRule>
  </conditionalFormatting>
  <conditionalFormatting sqref="S31 S37 S43 S49">
    <cfRule type="expression" dxfId="8385" priority="861">
      <formula>#REF!=""</formula>
    </cfRule>
  </conditionalFormatting>
  <conditionalFormatting sqref="T31 T37 T43 T49">
    <cfRule type="expression" dxfId="8384" priority="860">
      <formula>#REF!=""</formula>
    </cfRule>
  </conditionalFormatting>
  <conditionalFormatting sqref="U14:U30">
    <cfRule type="expression" dxfId="8383" priority="859">
      <formula>#REF!=""</formula>
    </cfRule>
  </conditionalFormatting>
  <conditionalFormatting sqref="C6:C54">
    <cfRule type="expression" dxfId="8382" priority="458">
      <formula>$C$6=""</formula>
    </cfRule>
  </conditionalFormatting>
  <conditionalFormatting sqref="B31">
    <cfRule type="expression" dxfId="8381" priority="392">
      <formula>#REF!=""</formula>
    </cfRule>
  </conditionalFormatting>
  <conditionalFormatting sqref="D31">
    <cfRule type="expression" dxfId="8380" priority="391">
      <formula>#REF!=""</formula>
    </cfRule>
  </conditionalFormatting>
  <conditionalFormatting sqref="E31">
    <cfRule type="expression" dxfId="8379" priority="390">
      <formula>#REF!=""</formula>
    </cfRule>
  </conditionalFormatting>
  <conditionalFormatting sqref="F31">
    <cfRule type="expression" dxfId="8378" priority="389">
      <formula>#REF!=""</formula>
    </cfRule>
  </conditionalFormatting>
  <conditionalFormatting sqref="G31">
    <cfRule type="expression" dxfId="8377" priority="388">
      <formula>#REF!=""</formula>
    </cfRule>
  </conditionalFormatting>
  <conditionalFormatting sqref="H31">
    <cfRule type="expression" dxfId="8376" priority="387">
      <formula>#REF!=""</formula>
    </cfRule>
  </conditionalFormatting>
  <conditionalFormatting sqref="I31">
    <cfRule type="expression" dxfId="8375" priority="386">
      <formula>#REF!=""</formula>
    </cfRule>
  </conditionalFormatting>
  <conditionalFormatting sqref="J31">
    <cfRule type="expression" dxfId="8374" priority="385">
      <formula>#REF!=""</formula>
    </cfRule>
  </conditionalFormatting>
  <conditionalFormatting sqref="K31">
    <cfRule type="expression" dxfId="8373" priority="384">
      <formula>#REF!=""</formula>
    </cfRule>
  </conditionalFormatting>
  <conditionalFormatting sqref="L31">
    <cfRule type="expression" dxfId="8372" priority="383">
      <formula>#REF!=""</formula>
    </cfRule>
  </conditionalFormatting>
  <conditionalFormatting sqref="M31">
    <cfRule type="expression" dxfId="8371" priority="382">
      <formula>#REF!=""</formula>
    </cfRule>
  </conditionalFormatting>
  <conditionalFormatting sqref="N31">
    <cfRule type="expression" dxfId="8370" priority="381">
      <formula>#REF!=""</formula>
    </cfRule>
  </conditionalFormatting>
  <conditionalFormatting sqref="O31">
    <cfRule type="expression" dxfId="8369" priority="380">
      <formula>#REF!=""</formula>
    </cfRule>
  </conditionalFormatting>
  <conditionalFormatting sqref="P31">
    <cfRule type="expression" dxfId="8368" priority="379">
      <formula>#REF!=""</formula>
    </cfRule>
  </conditionalFormatting>
  <conditionalFormatting sqref="Q31">
    <cfRule type="expression" dxfId="8367" priority="378">
      <formula>#REF!=""</formula>
    </cfRule>
  </conditionalFormatting>
  <conditionalFormatting sqref="R31">
    <cfRule type="expression" dxfId="8366" priority="377">
      <formula>#REF!=""</formula>
    </cfRule>
  </conditionalFormatting>
  <conditionalFormatting sqref="S31">
    <cfRule type="expression" dxfId="8365" priority="376">
      <formula>#REF!=""</formula>
    </cfRule>
  </conditionalFormatting>
  <conditionalFormatting sqref="T31">
    <cfRule type="expression" dxfId="8364" priority="375">
      <formula>#REF!=""</formula>
    </cfRule>
  </conditionalFormatting>
  <conditionalFormatting sqref="U31">
    <cfRule type="expression" dxfId="8363" priority="374">
      <formula>#REF!=""</formula>
    </cfRule>
  </conditionalFormatting>
  <conditionalFormatting sqref="V31">
    <cfRule type="expression" dxfId="8362" priority="373">
      <formula>#REF!=""</formula>
    </cfRule>
  </conditionalFormatting>
  <conditionalFormatting sqref="C31">
    <cfRule type="expression" dxfId="8361" priority="372">
      <formula>#REF!=""</formula>
    </cfRule>
  </conditionalFormatting>
  <conditionalFormatting sqref="B37">
    <cfRule type="expression" dxfId="8360" priority="371">
      <formula>#REF!=""</formula>
    </cfRule>
  </conditionalFormatting>
  <conditionalFormatting sqref="D37">
    <cfRule type="expression" dxfId="8359" priority="370">
      <formula>#REF!=""</formula>
    </cfRule>
  </conditionalFormatting>
  <conditionalFormatting sqref="E37">
    <cfRule type="expression" dxfId="8358" priority="369">
      <formula>#REF!=""</formula>
    </cfRule>
  </conditionalFormatting>
  <conditionalFormatting sqref="F37">
    <cfRule type="expression" dxfId="8357" priority="368">
      <formula>#REF!=""</formula>
    </cfRule>
  </conditionalFormatting>
  <conditionalFormatting sqref="G37">
    <cfRule type="expression" dxfId="8356" priority="367">
      <formula>#REF!=""</formula>
    </cfRule>
  </conditionalFormatting>
  <conditionalFormatting sqref="H37">
    <cfRule type="expression" dxfId="8355" priority="366">
      <formula>#REF!=""</formula>
    </cfRule>
  </conditionalFormatting>
  <conditionalFormatting sqref="I37">
    <cfRule type="expression" dxfId="8354" priority="365">
      <formula>#REF!=""</formula>
    </cfRule>
  </conditionalFormatting>
  <conditionalFormatting sqref="J37">
    <cfRule type="expression" dxfId="8353" priority="364">
      <formula>#REF!=""</formula>
    </cfRule>
  </conditionalFormatting>
  <conditionalFormatting sqref="K37">
    <cfRule type="expression" dxfId="8352" priority="363">
      <formula>#REF!=""</formula>
    </cfRule>
  </conditionalFormatting>
  <conditionalFormatting sqref="L37">
    <cfRule type="expression" dxfId="8351" priority="362">
      <formula>#REF!=""</formula>
    </cfRule>
  </conditionalFormatting>
  <conditionalFormatting sqref="M37">
    <cfRule type="expression" dxfId="8350" priority="361">
      <formula>#REF!=""</formula>
    </cfRule>
  </conditionalFormatting>
  <conditionalFormatting sqref="N37">
    <cfRule type="expression" dxfId="8349" priority="360">
      <formula>#REF!=""</formula>
    </cfRule>
  </conditionalFormatting>
  <conditionalFormatting sqref="O37">
    <cfRule type="expression" dxfId="8348" priority="359">
      <formula>#REF!=""</formula>
    </cfRule>
  </conditionalFormatting>
  <conditionalFormatting sqref="P37">
    <cfRule type="expression" dxfId="8347" priority="358">
      <formula>#REF!=""</formula>
    </cfRule>
  </conditionalFormatting>
  <conditionalFormatting sqref="Q37">
    <cfRule type="expression" dxfId="8346" priority="357">
      <formula>#REF!=""</formula>
    </cfRule>
  </conditionalFormatting>
  <conditionalFormatting sqref="R37">
    <cfRule type="expression" dxfId="8345" priority="356">
      <formula>#REF!=""</formula>
    </cfRule>
  </conditionalFormatting>
  <conditionalFormatting sqref="S37">
    <cfRule type="expression" dxfId="8344" priority="355">
      <formula>#REF!=""</formula>
    </cfRule>
  </conditionalFormatting>
  <conditionalFormatting sqref="T37">
    <cfRule type="expression" dxfId="8343" priority="354">
      <formula>#REF!=""</formula>
    </cfRule>
  </conditionalFormatting>
  <conditionalFormatting sqref="U37">
    <cfRule type="expression" dxfId="8342" priority="353">
      <formula>#REF!=""</formula>
    </cfRule>
  </conditionalFormatting>
  <conditionalFormatting sqref="V37">
    <cfRule type="expression" dxfId="8341" priority="352">
      <formula>#REF!=""</formula>
    </cfRule>
  </conditionalFormatting>
  <conditionalFormatting sqref="C37">
    <cfRule type="expression" dxfId="8340" priority="351">
      <formula>#REF!=""</formula>
    </cfRule>
  </conditionalFormatting>
  <conditionalFormatting sqref="B43">
    <cfRule type="expression" dxfId="8339" priority="350">
      <formula>#REF!=""</formula>
    </cfRule>
  </conditionalFormatting>
  <conditionalFormatting sqref="D43">
    <cfRule type="expression" dxfId="8338" priority="349">
      <formula>#REF!=""</formula>
    </cfRule>
  </conditionalFormatting>
  <conditionalFormatting sqref="E43">
    <cfRule type="expression" dxfId="8337" priority="348">
      <formula>#REF!=""</formula>
    </cfRule>
  </conditionalFormatting>
  <conditionalFormatting sqref="F43">
    <cfRule type="expression" dxfId="8336" priority="347">
      <formula>#REF!=""</formula>
    </cfRule>
  </conditionalFormatting>
  <conditionalFormatting sqref="G43">
    <cfRule type="expression" dxfId="8335" priority="346">
      <formula>#REF!=""</formula>
    </cfRule>
  </conditionalFormatting>
  <conditionalFormatting sqref="H43">
    <cfRule type="expression" dxfId="8334" priority="345">
      <formula>#REF!=""</formula>
    </cfRule>
  </conditionalFormatting>
  <conditionalFormatting sqref="I43">
    <cfRule type="expression" dxfId="8333" priority="344">
      <formula>#REF!=""</formula>
    </cfRule>
  </conditionalFormatting>
  <conditionalFormatting sqref="J43">
    <cfRule type="expression" dxfId="8332" priority="343">
      <formula>#REF!=""</formula>
    </cfRule>
  </conditionalFormatting>
  <conditionalFormatting sqref="K43">
    <cfRule type="expression" dxfId="8331" priority="342">
      <formula>#REF!=""</formula>
    </cfRule>
  </conditionalFormatting>
  <conditionalFormatting sqref="L43">
    <cfRule type="expression" dxfId="8330" priority="341">
      <formula>#REF!=""</formula>
    </cfRule>
  </conditionalFormatting>
  <conditionalFormatting sqref="M43">
    <cfRule type="expression" dxfId="8329" priority="340">
      <formula>#REF!=""</formula>
    </cfRule>
  </conditionalFormatting>
  <conditionalFormatting sqref="N43">
    <cfRule type="expression" dxfId="8328" priority="339">
      <formula>#REF!=""</formula>
    </cfRule>
  </conditionalFormatting>
  <conditionalFormatting sqref="O43">
    <cfRule type="expression" dxfId="8327" priority="338">
      <formula>#REF!=""</formula>
    </cfRule>
  </conditionalFormatting>
  <conditionalFormatting sqref="P43">
    <cfRule type="expression" dxfId="8326" priority="337">
      <formula>#REF!=""</formula>
    </cfRule>
  </conditionalFormatting>
  <conditionalFormatting sqref="Q43">
    <cfRule type="expression" dxfId="8325" priority="336">
      <formula>#REF!=""</formula>
    </cfRule>
  </conditionalFormatting>
  <conditionalFormatting sqref="R43">
    <cfRule type="expression" dxfId="8324" priority="335">
      <formula>#REF!=""</formula>
    </cfRule>
  </conditionalFormatting>
  <conditionalFormatting sqref="S43">
    <cfRule type="expression" dxfId="8323" priority="334">
      <formula>#REF!=""</formula>
    </cfRule>
  </conditionalFormatting>
  <conditionalFormatting sqref="T43">
    <cfRule type="expression" dxfId="8322" priority="333">
      <formula>#REF!=""</formula>
    </cfRule>
  </conditionalFormatting>
  <conditionalFormatting sqref="U43">
    <cfRule type="expression" dxfId="8321" priority="332">
      <formula>#REF!=""</formula>
    </cfRule>
  </conditionalFormatting>
  <conditionalFormatting sqref="V43">
    <cfRule type="expression" dxfId="8320" priority="331">
      <formula>#REF!=""</formula>
    </cfRule>
  </conditionalFormatting>
  <conditionalFormatting sqref="C43">
    <cfRule type="expression" dxfId="8319" priority="330">
      <formula>#REF!=""</formula>
    </cfRule>
  </conditionalFormatting>
  <conditionalFormatting sqref="B49">
    <cfRule type="expression" dxfId="8318" priority="329">
      <formula>#REF!=""</formula>
    </cfRule>
  </conditionalFormatting>
  <conditionalFormatting sqref="D49">
    <cfRule type="expression" dxfId="8317" priority="328">
      <formula>#REF!=""</formula>
    </cfRule>
  </conditionalFormatting>
  <conditionalFormatting sqref="E49">
    <cfRule type="expression" dxfId="8316" priority="327">
      <formula>#REF!=""</formula>
    </cfRule>
  </conditionalFormatting>
  <conditionalFormatting sqref="F49">
    <cfRule type="expression" dxfId="8315" priority="326">
      <formula>#REF!=""</formula>
    </cfRule>
  </conditionalFormatting>
  <conditionalFormatting sqref="G49">
    <cfRule type="expression" dxfId="8314" priority="325">
      <formula>#REF!=""</formula>
    </cfRule>
  </conditionalFormatting>
  <conditionalFormatting sqref="H49">
    <cfRule type="expression" dxfId="8313" priority="324">
      <formula>#REF!=""</formula>
    </cfRule>
  </conditionalFormatting>
  <conditionalFormatting sqref="I49">
    <cfRule type="expression" dxfId="8312" priority="323">
      <formula>#REF!=""</formula>
    </cfRule>
  </conditionalFormatting>
  <conditionalFormatting sqref="J49">
    <cfRule type="expression" dxfId="8311" priority="322">
      <formula>#REF!=""</formula>
    </cfRule>
  </conditionalFormatting>
  <conditionalFormatting sqref="K49">
    <cfRule type="expression" dxfId="8310" priority="321">
      <formula>#REF!=""</formula>
    </cfRule>
  </conditionalFormatting>
  <conditionalFormatting sqref="L49">
    <cfRule type="expression" dxfId="8309" priority="320">
      <formula>#REF!=""</formula>
    </cfRule>
  </conditionalFormatting>
  <conditionalFormatting sqref="M49">
    <cfRule type="expression" dxfId="8308" priority="319">
      <formula>#REF!=""</formula>
    </cfRule>
  </conditionalFormatting>
  <conditionalFormatting sqref="N49">
    <cfRule type="expression" dxfId="8307" priority="318">
      <formula>#REF!=""</formula>
    </cfRule>
  </conditionalFormatting>
  <conditionalFormatting sqref="O49">
    <cfRule type="expression" dxfId="8306" priority="317">
      <formula>#REF!=""</formula>
    </cfRule>
  </conditionalFormatting>
  <conditionalFormatting sqref="P49">
    <cfRule type="expression" dxfId="8305" priority="316">
      <formula>#REF!=""</formula>
    </cfRule>
  </conditionalFormatting>
  <conditionalFormatting sqref="Q49">
    <cfRule type="expression" dxfId="8304" priority="315">
      <formula>#REF!=""</formula>
    </cfRule>
  </conditionalFormatting>
  <conditionalFormatting sqref="R49">
    <cfRule type="expression" dxfId="8303" priority="314">
      <formula>#REF!=""</formula>
    </cfRule>
  </conditionalFormatting>
  <conditionalFormatting sqref="S49">
    <cfRule type="expression" dxfId="8302" priority="313">
      <formula>#REF!=""</formula>
    </cfRule>
  </conditionalFormatting>
  <conditionalFormatting sqref="T49">
    <cfRule type="expression" dxfId="8301" priority="312">
      <formula>#REF!=""</formula>
    </cfRule>
  </conditionalFormatting>
  <conditionalFormatting sqref="U49">
    <cfRule type="expression" dxfId="8300" priority="311">
      <formula>#REF!=""</formula>
    </cfRule>
  </conditionalFormatting>
  <conditionalFormatting sqref="V49">
    <cfRule type="expression" dxfId="8299" priority="310">
      <formula>#REF!=""</formula>
    </cfRule>
  </conditionalFormatting>
  <conditionalFormatting sqref="C49">
    <cfRule type="expression" dxfId="8298" priority="309">
      <formula>#REF!=""</formula>
    </cfRule>
  </conditionalFormatting>
  <conditionalFormatting sqref="B32:V36">
    <cfRule type="expression" dxfId="8297" priority="296">
      <formula>#REF!=""</formula>
    </cfRule>
  </conditionalFormatting>
  <conditionalFormatting sqref="B35:V35">
    <cfRule type="expression" dxfId="8296" priority="295">
      <formula>#REF!=""</formula>
    </cfRule>
  </conditionalFormatting>
  <conditionalFormatting sqref="B34:V34">
    <cfRule type="expression" dxfId="8295" priority="294">
      <formula>#REF!=""</formula>
    </cfRule>
  </conditionalFormatting>
  <conditionalFormatting sqref="B32:V32">
    <cfRule type="expression" dxfId="8294" priority="293">
      <formula>#REF!=""</formula>
    </cfRule>
  </conditionalFormatting>
  <conditionalFormatting sqref="B38:V42">
    <cfRule type="expression" dxfId="8293" priority="292">
      <formula>#REF!=""</formula>
    </cfRule>
  </conditionalFormatting>
  <conditionalFormatting sqref="B41:V41">
    <cfRule type="expression" dxfId="8292" priority="291">
      <formula>#REF!=""</formula>
    </cfRule>
  </conditionalFormatting>
  <conditionalFormatting sqref="B40:V40">
    <cfRule type="expression" dxfId="8291" priority="290">
      <formula>#REF!=""</formula>
    </cfRule>
  </conditionalFormatting>
  <conditionalFormatting sqref="B38:V38">
    <cfRule type="expression" dxfId="8290" priority="289">
      <formula>#REF!=""</formula>
    </cfRule>
  </conditionalFormatting>
  <conditionalFormatting sqref="B44:V48">
    <cfRule type="expression" dxfId="8289" priority="288">
      <formula>#REF!=""</formula>
    </cfRule>
  </conditionalFormatting>
  <conditionalFormatting sqref="B47:V47">
    <cfRule type="expression" dxfId="8288" priority="287">
      <formula>#REF!=""</formula>
    </cfRule>
  </conditionalFormatting>
  <conditionalFormatting sqref="B46:V46">
    <cfRule type="expression" dxfId="8287" priority="286">
      <formula>#REF!=""</formula>
    </cfRule>
  </conditionalFormatting>
  <conditionalFormatting sqref="B44:V44">
    <cfRule type="expression" dxfId="8286" priority="285">
      <formula>#REF!=""</formula>
    </cfRule>
  </conditionalFormatting>
  <conditionalFormatting sqref="B50:V54">
    <cfRule type="expression" dxfId="8285" priority="284">
      <formula>#REF!=""</formula>
    </cfRule>
  </conditionalFormatting>
  <conditionalFormatting sqref="B53:V53">
    <cfRule type="expression" dxfId="8284" priority="283">
      <formula>#REF!=""</formula>
    </cfRule>
  </conditionalFormatting>
  <conditionalFormatting sqref="B52:V52">
    <cfRule type="expression" dxfId="8283" priority="282">
      <formula>#REF!=""</formula>
    </cfRule>
  </conditionalFormatting>
  <conditionalFormatting sqref="B50:V50">
    <cfRule type="expression" dxfId="8282" priority="281">
      <formula>#REF!=""</formula>
    </cfRule>
  </conditionalFormatting>
  <conditionalFormatting sqref="B7:B30">
    <cfRule type="expression" dxfId="8281" priority="259">
      <formula>#REF!=""</formula>
    </cfRule>
  </conditionalFormatting>
  <conditionalFormatting sqref="D7:D30">
    <cfRule type="expression" dxfId="8280" priority="258">
      <formula>#REF!=""</formula>
    </cfRule>
  </conditionalFormatting>
  <conditionalFormatting sqref="E7:E30">
    <cfRule type="expression" dxfId="8279" priority="257">
      <formula>#REF!=""</formula>
    </cfRule>
  </conditionalFormatting>
  <conditionalFormatting sqref="F7:F30">
    <cfRule type="expression" dxfId="8278" priority="256">
      <formula>#REF!=""</formula>
    </cfRule>
  </conditionalFormatting>
  <conditionalFormatting sqref="G7:G30">
    <cfRule type="expression" dxfId="8277" priority="255">
      <formula>#REF!=""</formula>
    </cfRule>
  </conditionalFormatting>
  <conditionalFormatting sqref="H7:H30">
    <cfRule type="expression" dxfId="8276" priority="254">
      <formula>#REF!=""</formula>
    </cfRule>
  </conditionalFormatting>
  <conditionalFormatting sqref="I7:I30">
    <cfRule type="expression" dxfId="8275" priority="253">
      <formula>#REF!=""</formula>
    </cfRule>
  </conditionalFormatting>
  <conditionalFormatting sqref="J7:J30">
    <cfRule type="expression" dxfId="8274" priority="252">
      <formula>#REF!=""</formula>
    </cfRule>
  </conditionalFormatting>
  <conditionalFormatting sqref="K7:K30">
    <cfRule type="expression" dxfId="8273" priority="251">
      <formula>#REF!=""</formula>
    </cfRule>
  </conditionalFormatting>
  <conditionalFormatting sqref="L7:L30">
    <cfRule type="expression" dxfId="8272" priority="250">
      <formula>#REF!=""</formula>
    </cfRule>
  </conditionalFormatting>
  <conditionalFormatting sqref="M7:M30">
    <cfRule type="expression" dxfId="8271" priority="249">
      <formula>#REF!=""</formula>
    </cfRule>
  </conditionalFormatting>
  <conditionalFormatting sqref="N7:N30">
    <cfRule type="expression" dxfId="8270" priority="248">
      <formula>#REF!=""</formula>
    </cfRule>
  </conditionalFormatting>
  <conditionalFormatting sqref="O7:O30">
    <cfRule type="expression" dxfId="8269" priority="247">
      <formula>#REF!=""</formula>
    </cfRule>
  </conditionalFormatting>
  <conditionalFormatting sqref="P7:P30">
    <cfRule type="expression" dxfId="8268" priority="246">
      <formula>#REF!=""</formula>
    </cfRule>
  </conditionalFormatting>
  <conditionalFormatting sqref="Q7:Q30">
    <cfRule type="expression" dxfId="8267" priority="245">
      <formula>#REF!=""</formula>
    </cfRule>
  </conditionalFormatting>
  <conditionalFormatting sqref="R7:R30">
    <cfRule type="expression" dxfId="8266" priority="244">
      <formula>#REF!=""</formula>
    </cfRule>
  </conditionalFormatting>
  <conditionalFormatting sqref="S7:S30">
    <cfRule type="expression" dxfId="8265" priority="243">
      <formula>#REF!=""</formula>
    </cfRule>
  </conditionalFormatting>
  <conditionalFormatting sqref="T7:T30">
    <cfRule type="expression" dxfId="8264" priority="242">
      <formula>#REF!=""</formula>
    </cfRule>
  </conditionalFormatting>
  <conditionalFormatting sqref="U8:U12">
    <cfRule type="expression" dxfId="8263" priority="241">
      <formula>#REF!=""</formula>
    </cfRule>
  </conditionalFormatting>
  <conditionalFormatting sqref="B11">
    <cfRule type="expression" dxfId="8262" priority="239">
      <formula>#REF!=""</formula>
    </cfRule>
  </conditionalFormatting>
  <conditionalFormatting sqref="D11">
    <cfRule type="expression" dxfId="8261" priority="238">
      <formula>#REF!=""</formula>
    </cfRule>
  </conditionalFormatting>
  <conditionalFormatting sqref="E11">
    <cfRule type="expression" dxfId="8260" priority="237">
      <formula>#REF!=""</formula>
    </cfRule>
  </conditionalFormatting>
  <conditionalFormatting sqref="F11">
    <cfRule type="expression" dxfId="8259" priority="236">
      <formula>#REF!=""</formula>
    </cfRule>
  </conditionalFormatting>
  <conditionalFormatting sqref="G11">
    <cfRule type="expression" dxfId="8258" priority="235">
      <formula>#REF!=""</formula>
    </cfRule>
  </conditionalFormatting>
  <conditionalFormatting sqref="H11">
    <cfRule type="expression" dxfId="8257" priority="234">
      <formula>#REF!=""</formula>
    </cfRule>
  </conditionalFormatting>
  <conditionalFormatting sqref="I11">
    <cfRule type="expression" dxfId="8256" priority="233">
      <formula>#REF!=""</formula>
    </cfRule>
  </conditionalFormatting>
  <conditionalFormatting sqref="J11">
    <cfRule type="expression" dxfId="8255" priority="232">
      <formula>#REF!=""</formula>
    </cfRule>
  </conditionalFormatting>
  <conditionalFormatting sqref="K11">
    <cfRule type="expression" dxfId="8254" priority="231">
      <formula>#REF!=""</formula>
    </cfRule>
  </conditionalFormatting>
  <conditionalFormatting sqref="L11">
    <cfRule type="expression" dxfId="8253" priority="230">
      <formula>#REF!=""</formula>
    </cfRule>
  </conditionalFormatting>
  <conditionalFormatting sqref="M11">
    <cfRule type="expression" dxfId="8252" priority="229">
      <formula>#REF!=""</formula>
    </cfRule>
  </conditionalFormatting>
  <conditionalFormatting sqref="N11">
    <cfRule type="expression" dxfId="8251" priority="228">
      <formula>#REF!=""</formula>
    </cfRule>
  </conditionalFormatting>
  <conditionalFormatting sqref="O11">
    <cfRule type="expression" dxfId="8250" priority="227">
      <formula>#REF!=""</formula>
    </cfRule>
  </conditionalFormatting>
  <conditionalFormatting sqref="P11">
    <cfRule type="expression" dxfId="8249" priority="226">
      <formula>#REF!=""</formula>
    </cfRule>
  </conditionalFormatting>
  <conditionalFormatting sqref="Q11">
    <cfRule type="expression" dxfId="8248" priority="225">
      <formula>#REF!=""</formula>
    </cfRule>
  </conditionalFormatting>
  <conditionalFormatting sqref="R11">
    <cfRule type="expression" dxfId="8247" priority="224">
      <formula>#REF!=""</formula>
    </cfRule>
  </conditionalFormatting>
  <conditionalFormatting sqref="S11">
    <cfRule type="expression" dxfId="8246" priority="223">
      <formula>#REF!=""</formula>
    </cfRule>
  </conditionalFormatting>
  <conditionalFormatting sqref="T11">
    <cfRule type="expression" dxfId="8245" priority="222">
      <formula>#REF!=""</formula>
    </cfRule>
  </conditionalFormatting>
  <conditionalFormatting sqref="U11">
    <cfRule type="expression" dxfId="8244" priority="221">
      <formula>#REF!=""</formula>
    </cfRule>
  </conditionalFormatting>
  <conditionalFormatting sqref="C11">
    <cfRule type="expression" dxfId="8243" priority="219">
      <formula>#REF!=""</formula>
    </cfRule>
  </conditionalFormatting>
  <conditionalFormatting sqref="B10">
    <cfRule type="expression" dxfId="8242" priority="218">
      <formula>#REF!=""</formula>
    </cfRule>
  </conditionalFormatting>
  <conditionalFormatting sqref="D10">
    <cfRule type="expression" dxfId="8241" priority="217">
      <formula>#REF!=""</formula>
    </cfRule>
  </conditionalFormatting>
  <conditionalFormatting sqref="E10">
    <cfRule type="expression" dxfId="8240" priority="216">
      <formula>#REF!=""</formula>
    </cfRule>
  </conditionalFormatting>
  <conditionalFormatting sqref="F10">
    <cfRule type="expression" dxfId="8239" priority="215">
      <formula>#REF!=""</formula>
    </cfRule>
  </conditionalFormatting>
  <conditionalFormatting sqref="G10">
    <cfRule type="expression" dxfId="8238" priority="214">
      <formula>#REF!=""</formula>
    </cfRule>
  </conditionalFormatting>
  <conditionalFormatting sqref="H10">
    <cfRule type="expression" dxfId="8237" priority="213">
      <formula>#REF!=""</formula>
    </cfRule>
  </conditionalFormatting>
  <conditionalFormatting sqref="I10">
    <cfRule type="expression" dxfId="8236" priority="212">
      <formula>#REF!=""</formula>
    </cfRule>
  </conditionalFormatting>
  <conditionalFormatting sqref="J10">
    <cfRule type="expression" dxfId="8235" priority="211">
      <formula>#REF!=""</formula>
    </cfRule>
  </conditionalFormatting>
  <conditionalFormatting sqref="K10">
    <cfRule type="expression" dxfId="8234" priority="210">
      <formula>#REF!=""</formula>
    </cfRule>
  </conditionalFormatting>
  <conditionalFormatting sqref="L10">
    <cfRule type="expression" dxfId="8233" priority="209">
      <formula>#REF!=""</formula>
    </cfRule>
  </conditionalFormatting>
  <conditionalFormatting sqref="M10">
    <cfRule type="expression" dxfId="8232" priority="208">
      <formula>#REF!=""</formula>
    </cfRule>
  </conditionalFormatting>
  <conditionalFormatting sqref="N10">
    <cfRule type="expression" dxfId="8231" priority="207">
      <formula>#REF!=""</formula>
    </cfRule>
  </conditionalFormatting>
  <conditionalFormatting sqref="O10">
    <cfRule type="expression" dxfId="8230" priority="206">
      <formula>#REF!=""</formula>
    </cfRule>
  </conditionalFormatting>
  <conditionalFormatting sqref="P10">
    <cfRule type="expression" dxfId="8229" priority="205">
      <formula>#REF!=""</formula>
    </cfRule>
  </conditionalFormatting>
  <conditionalFormatting sqref="Q10">
    <cfRule type="expression" dxfId="8228" priority="204">
      <formula>#REF!=""</formula>
    </cfRule>
  </conditionalFormatting>
  <conditionalFormatting sqref="R10">
    <cfRule type="expression" dxfId="8227" priority="203">
      <formula>#REF!=""</formula>
    </cfRule>
  </conditionalFormatting>
  <conditionalFormatting sqref="S10">
    <cfRule type="expression" dxfId="8226" priority="202">
      <formula>#REF!=""</formula>
    </cfRule>
  </conditionalFormatting>
  <conditionalFormatting sqref="T10">
    <cfRule type="expression" dxfId="8225" priority="201">
      <formula>#REF!=""</formula>
    </cfRule>
  </conditionalFormatting>
  <conditionalFormatting sqref="U10">
    <cfRule type="expression" dxfId="8224" priority="200">
      <formula>#REF!=""</formula>
    </cfRule>
  </conditionalFormatting>
  <conditionalFormatting sqref="C10">
    <cfRule type="expression" dxfId="8223" priority="198">
      <formula>#REF!=""</formula>
    </cfRule>
  </conditionalFormatting>
  <conditionalFormatting sqref="B15:B17">
    <cfRule type="expression" dxfId="8222" priority="197">
      <formula>#REF!=""</formula>
    </cfRule>
  </conditionalFormatting>
  <conditionalFormatting sqref="D15:D17">
    <cfRule type="expression" dxfId="8221" priority="196">
      <formula>#REF!=""</formula>
    </cfRule>
  </conditionalFormatting>
  <conditionalFormatting sqref="E15:E17">
    <cfRule type="expression" dxfId="8220" priority="195">
      <formula>#REF!=""</formula>
    </cfRule>
  </conditionalFormatting>
  <conditionalFormatting sqref="F15:F17">
    <cfRule type="expression" dxfId="8219" priority="194">
      <formula>#REF!=""</formula>
    </cfRule>
  </conditionalFormatting>
  <conditionalFormatting sqref="G15:G17">
    <cfRule type="expression" dxfId="8218" priority="193">
      <formula>#REF!=""</formula>
    </cfRule>
  </conditionalFormatting>
  <conditionalFormatting sqref="H15:H17">
    <cfRule type="expression" dxfId="8217" priority="192">
      <formula>#REF!=""</formula>
    </cfRule>
  </conditionalFormatting>
  <conditionalFormatting sqref="I15:I17">
    <cfRule type="expression" dxfId="8216" priority="191">
      <formula>#REF!=""</formula>
    </cfRule>
  </conditionalFormatting>
  <conditionalFormatting sqref="J15:J17">
    <cfRule type="expression" dxfId="8215" priority="190">
      <formula>#REF!=""</formula>
    </cfRule>
  </conditionalFormatting>
  <conditionalFormatting sqref="K15:K17">
    <cfRule type="expression" dxfId="8214" priority="189">
      <formula>#REF!=""</formula>
    </cfRule>
  </conditionalFormatting>
  <conditionalFormatting sqref="L15:L17">
    <cfRule type="expression" dxfId="8213" priority="188">
      <formula>#REF!=""</formula>
    </cfRule>
  </conditionalFormatting>
  <conditionalFormatting sqref="M15:M17">
    <cfRule type="expression" dxfId="8212" priority="187">
      <formula>#REF!=""</formula>
    </cfRule>
  </conditionalFormatting>
  <conditionalFormatting sqref="N15:N17">
    <cfRule type="expression" dxfId="8211" priority="186">
      <formula>#REF!=""</formula>
    </cfRule>
  </conditionalFormatting>
  <conditionalFormatting sqref="O15:O17">
    <cfRule type="expression" dxfId="8210" priority="185">
      <formula>#REF!=""</formula>
    </cfRule>
  </conditionalFormatting>
  <conditionalFormatting sqref="P15:P17">
    <cfRule type="expression" dxfId="8209" priority="184">
      <formula>#REF!=""</formula>
    </cfRule>
  </conditionalFormatting>
  <conditionalFormatting sqref="Q15:Q17">
    <cfRule type="expression" dxfId="8208" priority="183">
      <formula>#REF!=""</formula>
    </cfRule>
  </conditionalFormatting>
  <conditionalFormatting sqref="R15:R17">
    <cfRule type="expression" dxfId="8207" priority="182">
      <formula>#REF!=""</formula>
    </cfRule>
  </conditionalFormatting>
  <conditionalFormatting sqref="S15:S17">
    <cfRule type="expression" dxfId="8206" priority="181">
      <formula>#REF!=""</formula>
    </cfRule>
  </conditionalFormatting>
  <conditionalFormatting sqref="T15:T17">
    <cfRule type="expression" dxfId="8205" priority="180">
      <formula>#REF!=""</formula>
    </cfRule>
  </conditionalFormatting>
  <conditionalFormatting sqref="U15:U17">
    <cfRule type="expression" dxfId="8204" priority="179">
      <formula>#REF!=""</formula>
    </cfRule>
  </conditionalFormatting>
  <conditionalFormatting sqref="C15:C17">
    <cfRule type="expression" dxfId="8203" priority="177">
      <formula>#REF!=""</formula>
    </cfRule>
  </conditionalFormatting>
  <conditionalFormatting sqref="B21">
    <cfRule type="expression" dxfId="8202" priority="176">
      <formula>#REF!=""</formula>
    </cfRule>
  </conditionalFormatting>
  <conditionalFormatting sqref="D21">
    <cfRule type="expression" dxfId="8201" priority="175">
      <formula>#REF!=""</formula>
    </cfRule>
  </conditionalFormatting>
  <conditionalFormatting sqref="E21">
    <cfRule type="expression" dxfId="8200" priority="174">
      <formula>#REF!=""</formula>
    </cfRule>
  </conditionalFormatting>
  <conditionalFormatting sqref="F21">
    <cfRule type="expression" dxfId="8199" priority="173">
      <formula>#REF!=""</formula>
    </cfRule>
  </conditionalFormatting>
  <conditionalFormatting sqref="G21">
    <cfRule type="expression" dxfId="8198" priority="172">
      <formula>#REF!=""</formula>
    </cfRule>
  </conditionalFormatting>
  <conditionalFormatting sqref="H21">
    <cfRule type="expression" dxfId="8197" priority="171">
      <formula>#REF!=""</formula>
    </cfRule>
  </conditionalFormatting>
  <conditionalFormatting sqref="I21">
    <cfRule type="expression" dxfId="8196" priority="170">
      <formula>#REF!=""</formula>
    </cfRule>
  </conditionalFormatting>
  <conditionalFormatting sqref="J21">
    <cfRule type="expression" dxfId="8195" priority="169">
      <formula>#REF!=""</formula>
    </cfRule>
  </conditionalFormatting>
  <conditionalFormatting sqref="K21">
    <cfRule type="expression" dxfId="8194" priority="168">
      <formula>#REF!=""</formula>
    </cfRule>
  </conditionalFormatting>
  <conditionalFormatting sqref="L21">
    <cfRule type="expression" dxfId="8193" priority="167">
      <formula>#REF!=""</formula>
    </cfRule>
  </conditionalFormatting>
  <conditionalFormatting sqref="M21">
    <cfRule type="expression" dxfId="8192" priority="166">
      <formula>#REF!=""</formula>
    </cfRule>
  </conditionalFormatting>
  <conditionalFormatting sqref="N21">
    <cfRule type="expression" dxfId="8191" priority="165">
      <formula>#REF!=""</formula>
    </cfRule>
  </conditionalFormatting>
  <conditionalFormatting sqref="O21">
    <cfRule type="expression" dxfId="8190" priority="164">
      <formula>#REF!=""</formula>
    </cfRule>
  </conditionalFormatting>
  <conditionalFormatting sqref="P21">
    <cfRule type="expression" dxfId="8189" priority="163">
      <formula>#REF!=""</formula>
    </cfRule>
  </conditionalFormatting>
  <conditionalFormatting sqref="Q21">
    <cfRule type="expression" dxfId="8188" priority="162">
      <formula>#REF!=""</formula>
    </cfRule>
  </conditionalFormatting>
  <conditionalFormatting sqref="R21">
    <cfRule type="expression" dxfId="8187" priority="161">
      <formula>#REF!=""</formula>
    </cfRule>
  </conditionalFormatting>
  <conditionalFormatting sqref="S21">
    <cfRule type="expression" dxfId="8186" priority="160">
      <formula>#REF!=""</formula>
    </cfRule>
  </conditionalFormatting>
  <conditionalFormatting sqref="T21">
    <cfRule type="expression" dxfId="8185" priority="159">
      <formula>#REF!=""</formula>
    </cfRule>
  </conditionalFormatting>
  <conditionalFormatting sqref="U21">
    <cfRule type="expression" dxfId="8184" priority="158">
      <formula>#REF!=""</formula>
    </cfRule>
  </conditionalFormatting>
  <conditionalFormatting sqref="C21">
    <cfRule type="expression" dxfId="8183" priority="156">
      <formula>#REF!=""</formula>
    </cfRule>
  </conditionalFormatting>
  <conditionalFormatting sqref="B22:B23">
    <cfRule type="expression" dxfId="8182" priority="155">
      <formula>#REF!=""</formula>
    </cfRule>
  </conditionalFormatting>
  <conditionalFormatting sqref="D22:D23">
    <cfRule type="expression" dxfId="8181" priority="154">
      <formula>#REF!=""</formula>
    </cfRule>
  </conditionalFormatting>
  <conditionalFormatting sqref="E22:E23">
    <cfRule type="expression" dxfId="8180" priority="153">
      <formula>#REF!=""</formula>
    </cfRule>
  </conditionalFormatting>
  <conditionalFormatting sqref="F22:F23">
    <cfRule type="expression" dxfId="8179" priority="152">
      <formula>#REF!=""</formula>
    </cfRule>
  </conditionalFormatting>
  <conditionalFormatting sqref="G22:G23">
    <cfRule type="expression" dxfId="8178" priority="151">
      <formula>#REF!=""</formula>
    </cfRule>
  </conditionalFormatting>
  <conditionalFormatting sqref="H22:H23">
    <cfRule type="expression" dxfId="8177" priority="150">
      <formula>#REF!=""</formula>
    </cfRule>
  </conditionalFormatting>
  <conditionalFormatting sqref="I22:I23">
    <cfRule type="expression" dxfId="8176" priority="149">
      <formula>#REF!=""</formula>
    </cfRule>
  </conditionalFormatting>
  <conditionalFormatting sqref="J22:J23">
    <cfRule type="expression" dxfId="8175" priority="148">
      <formula>#REF!=""</formula>
    </cfRule>
  </conditionalFormatting>
  <conditionalFormatting sqref="K22:K23">
    <cfRule type="expression" dxfId="8174" priority="147">
      <formula>#REF!=""</formula>
    </cfRule>
  </conditionalFormatting>
  <conditionalFormatting sqref="L22:L23">
    <cfRule type="expression" dxfId="8173" priority="146">
      <formula>#REF!=""</formula>
    </cfRule>
  </conditionalFormatting>
  <conditionalFormatting sqref="M22:M23">
    <cfRule type="expression" dxfId="8172" priority="145">
      <formula>#REF!=""</formula>
    </cfRule>
  </conditionalFormatting>
  <conditionalFormatting sqref="N22:N23">
    <cfRule type="expression" dxfId="8171" priority="144">
      <formula>#REF!=""</formula>
    </cfRule>
  </conditionalFormatting>
  <conditionalFormatting sqref="O22:O23">
    <cfRule type="expression" dxfId="8170" priority="143">
      <formula>#REF!=""</formula>
    </cfRule>
  </conditionalFormatting>
  <conditionalFormatting sqref="P22:P23">
    <cfRule type="expression" dxfId="8169" priority="142">
      <formula>#REF!=""</formula>
    </cfRule>
  </conditionalFormatting>
  <conditionalFormatting sqref="Q22:Q23">
    <cfRule type="expression" dxfId="8168" priority="141">
      <formula>#REF!=""</formula>
    </cfRule>
  </conditionalFormatting>
  <conditionalFormatting sqref="R22:R23">
    <cfRule type="expression" dxfId="8167" priority="140">
      <formula>#REF!=""</formula>
    </cfRule>
  </conditionalFormatting>
  <conditionalFormatting sqref="S22:S23">
    <cfRule type="expression" dxfId="8166" priority="139">
      <formula>#REF!=""</formula>
    </cfRule>
  </conditionalFormatting>
  <conditionalFormatting sqref="T22:T23">
    <cfRule type="expression" dxfId="8165" priority="138">
      <formula>#REF!=""</formula>
    </cfRule>
  </conditionalFormatting>
  <conditionalFormatting sqref="U22:U23">
    <cfRule type="expression" dxfId="8164" priority="137">
      <formula>#REF!=""</formula>
    </cfRule>
  </conditionalFormatting>
  <conditionalFormatting sqref="C22:C23">
    <cfRule type="expression" dxfId="8163" priority="135">
      <formula>#REF!=""</formula>
    </cfRule>
  </conditionalFormatting>
  <conditionalFormatting sqref="B28:B29">
    <cfRule type="expression" dxfId="8162" priority="134">
      <formula>#REF!=""</formula>
    </cfRule>
  </conditionalFormatting>
  <conditionalFormatting sqref="D28:D29">
    <cfRule type="expression" dxfId="8161" priority="133">
      <formula>#REF!=""</formula>
    </cfRule>
  </conditionalFormatting>
  <conditionalFormatting sqref="E28:E29">
    <cfRule type="expression" dxfId="8160" priority="132">
      <formula>#REF!=""</formula>
    </cfRule>
  </conditionalFormatting>
  <conditionalFormatting sqref="F28:F29">
    <cfRule type="expression" dxfId="8159" priority="131">
      <formula>#REF!=""</formula>
    </cfRule>
  </conditionalFormatting>
  <conditionalFormatting sqref="G28:G29">
    <cfRule type="expression" dxfId="8158" priority="130">
      <formula>#REF!=""</formula>
    </cfRule>
  </conditionalFormatting>
  <conditionalFormatting sqref="H28:H29">
    <cfRule type="expression" dxfId="8157" priority="129">
      <formula>#REF!=""</formula>
    </cfRule>
  </conditionalFormatting>
  <conditionalFormatting sqref="I28:I29">
    <cfRule type="expression" dxfId="8156" priority="128">
      <formula>#REF!=""</formula>
    </cfRule>
  </conditionalFormatting>
  <conditionalFormatting sqref="J28:J29">
    <cfRule type="expression" dxfId="8155" priority="127">
      <formula>#REF!=""</formula>
    </cfRule>
  </conditionalFormatting>
  <conditionalFormatting sqref="K28:K29">
    <cfRule type="expression" dxfId="8154" priority="126">
      <formula>#REF!=""</formula>
    </cfRule>
  </conditionalFormatting>
  <conditionalFormatting sqref="L28:L29">
    <cfRule type="expression" dxfId="8153" priority="125">
      <formula>#REF!=""</formula>
    </cfRule>
  </conditionalFormatting>
  <conditionalFormatting sqref="M28:M29">
    <cfRule type="expression" dxfId="8152" priority="124">
      <formula>#REF!=""</formula>
    </cfRule>
  </conditionalFormatting>
  <conditionalFormatting sqref="N28:N29">
    <cfRule type="expression" dxfId="8151" priority="123">
      <formula>#REF!=""</formula>
    </cfRule>
  </conditionalFormatting>
  <conditionalFormatting sqref="O28:O29">
    <cfRule type="expression" dxfId="8150" priority="122">
      <formula>#REF!=""</formula>
    </cfRule>
  </conditionalFormatting>
  <conditionalFormatting sqref="P28:P29">
    <cfRule type="expression" dxfId="8149" priority="121">
      <formula>#REF!=""</formula>
    </cfRule>
  </conditionalFormatting>
  <conditionalFormatting sqref="Q28:Q29">
    <cfRule type="expression" dxfId="8148" priority="120">
      <formula>#REF!=""</formula>
    </cfRule>
  </conditionalFormatting>
  <conditionalFormatting sqref="R28:R29">
    <cfRule type="expression" dxfId="8147" priority="119">
      <formula>#REF!=""</formula>
    </cfRule>
  </conditionalFormatting>
  <conditionalFormatting sqref="S28:S29">
    <cfRule type="expression" dxfId="8146" priority="118">
      <formula>#REF!=""</formula>
    </cfRule>
  </conditionalFormatting>
  <conditionalFormatting sqref="T28:T29">
    <cfRule type="expression" dxfId="8145" priority="117">
      <formula>#REF!=""</formula>
    </cfRule>
  </conditionalFormatting>
  <conditionalFormatting sqref="U28:U29">
    <cfRule type="expression" dxfId="8144" priority="116">
      <formula>#REF!=""</formula>
    </cfRule>
  </conditionalFormatting>
  <conditionalFormatting sqref="C28:C29">
    <cfRule type="expression" dxfId="8143" priority="114">
      <formula>#REF!=""</formula>
    </cfRule>
  </conditionalFormatting>
  <conditionalFormatting sqref="C7:C30">
    <cfRule type="expression" dxfId="8142" priority="113">
      <formula>#REF!=""</formula>
    </cfRule>
  </conditionalFormatting>
  <conditionalFormatting sqref="B8">
    <cfRule type="expression" dxfId="8141" priority="112">
      <formula>#REF!=""</formula>
    </cfRule>
  </conditionalFormatting>
  <conditionalFormatting sqref="B13">
    <cfRule type="expression" dxfId="8140" priority="111">
      <formula>#REF!=""</formula>
    </cfRule>
  </conditionalFormatting>
  <conditionalFormatting sqref="D13">
    <cfRule type="expression" dxfId="8139" priority="110">
      <formula>#REF!=""</formula>
    </cfRule>
  </conditionalFormatting>
  <conditionalFormatting sqref="E13">
    <cfRule type="expression" dxfId="8138" priority="109">
      <formula>#REF!=""</formula>
    </cfRule>
  </conditionalFormatting>
  <conditionalFormatting sqref="F13">
    <cfRule type="expression" dxfId="8137" priority="108">
      <formula>#REF!=""</formula>
    </cfRule>
  </conditionalFormatting>
  <conditionalFormatting sqref="G13">
    <cfRule type="expression" dxfId="8136" priority="107">
      <formula>#REF!=""</formula>
    </cfRule>
  </conditionalFormatting>
  <conditionalFormatting sqref="H13">
    <cfRule type="expression" dxfId="8135" priority="106">
      <formula>#REF!=""</formula>
    </cfRule>
  </conditionalFormatting>
  <conditionalFormatting sqref="I13">
    <cfRule type="expression" dxfId="8134" priority="105">
      <formula>#REF!=""</formula>
    </cfRule>
  </conditionalFormatting>
  <conditionalFormatting sqref="J13">
    <cfRule type="expression" dxfId="8133" priority="104">
      <formula>#REF!=""</formula>
    </cfRule>
  </conditionalFormatting>
  <conditionalFormatting sqref="K13">
    <cfRule type="expression" dxfId="8132" priority="103">
      <formula>#REF!=""</formula>
    </cfRule>
  </conditionalFormatting>
  <conditionalFormatting sqref="L13">
    <cfRule type="expression" dxfId="8131" priority="102">
      <formula>#REF!=""</formula>
    </cfRule>
  </conditionalFormatting>
  <conditionalFormatting sqref="M13">
    <cfRule type="expression" dxfId="8130" priority="101">
      <formula>#REF!=""</formula>
    </cfRule>
  </conditionalFormatting>
  <conditionalFormatting sqref="N13">
    <cfRule type="expression" dxfId="8129" priority="100">
      <formula>#REF!=""</formula>
    </cfRule>
  </conditionalFormatting>
  <conditionalFormatting sqref="O13">
    <cfRule type="expression" dxfId="8128" priority="99">
      <formula>#REF!=""</formula>
    </cfRule>
  </conditionalFormatting>
  <conditionalFormatting sqref="P13">
    <cfRule type="expression" dxfId="8127" priority="98">
      <formula>#REF!=""</formula>
    </cfRule>
  </conditionalFormatting>
  <conditionalFormatting sqref="Q13">
    <cfRule type="expression" dxfId="8126" priority="97">
      <formula>#REF!=""</formula>
    </cfRule>
  </conditionalFormatting>
  <conditionalFormatting sqref="R13">
    <cfRule type="expression" dxfId="8125" priority="96">
      <formula>#REF!=""</formula>
    </cfRule>
  </conditionalFormatting>
  <conditionalFormatting sqref="S13">
    <cfRule type="expression" dxfId="8124" priority="95">
      <formula>#REF!=""</formula>
    </cfRule>
  </conditionalFormatting>
  <conditionalFormatting sqref="T13">
    <cfRule type="expression" dxfId="8123" priority="94">
      <formula>#REF!=""</formula>
    </cfRule>
  </conditionalFormatting>
  <conditionalFormatting sqref="U13">
    <cfRule type="expression" dxfId="8122" priority="93">
      <formula>#REF!=""</formula>
    </cfRule>
  </conditionalFormatting>
  <conditionalFormatting sqref="C13">
    <cfRule type="expression" dxfId="8121" priority="91">
      <formula>#REF!=""</formula>
    </cfRule>
  </conditionalFormatting>
  <conditionalFormatting sqref="B7">
    <cfRule type="expression" dxfId="8120" priority="90">
      <formula>#REF!=""</formula>
    </cfRule>
  </conditionalFormatting>
  <conditionalFormatting sqref="D7">
    <cfRule type="expression" dxfId="8119" priority="89">
      <formula>#REF!=""</formula>
    </cfRule>
  </conditionalFormatting>
  <conditionalFormatting sqref="E7">
    <cfRule type="expression" dxfId="8118" priority="88">
      <formula>#REF!=""</formula>
    </cfRule>
  </conditionalFormatting>
  <conditionalFormatting sqref="F7">
    <cfRule type="expression" dxfId="8117" priority="87">
      <formula>#REF!=""</formula>
    </cfRule>
  </conditionalFormatting>
  <conditionalFormatting sqref="G7">
    <cfRule type="expression" dxfId="8116" priority="86">
      <formula>#REF!=""</formula>
    </cfRule>
  </conditionalFormatting>
  <conditionalFormatting sqref="H7">
    <cfRule type="expression" dxfId="8115" priority="85">
      <formula>#REF!=""</formula>
    </cfRule>
  </conditionalFormatting>
  <conditionalFormatting sqref="I7">
    <cfRule type="expression" dxfId="8114" priority="84">
      <formula>#REF!=""</formula>
    </cfRule>
  </conditionalFormatting>
  <conditionalFormatting sqref="J7">
    <cfRule type="expression" dxfId="8113" priority="83">
      <formula>#REF!=""</formula>
    </cfRule>
  </conditionalFormatting>
  <conditionalFormatting sqref="K7">
    <cfRule type="expression" dxfId="8112" priority="82">
      <formula>#REF!=""</formula>
    </cfRule>
  </conditionalFormatting>
  <conditionalFormatting sqref="L7">
    <cfRule type="expression" dxfId="8111" priority="81">
      <formula>#REF!=""</formula>
    </cfRule>
  </conditionalFormatting>
  <conditionalFormatting sqref="M7">
    <cfRule type="expression" dxfId="8110" priority="80">
      <formula>#REF!=""</formula>
    </cfRule>
  </conditionalFormatting>
  <conditionalFormatting sqref="N7">
    <cfRule type="expression" dxfId="8109" priority="79">
      <formula>#REF!=""</formula>
    </cfRule>
  </conditionalFormatting>
  <conditionalFormatting sqref="O7">
    <cfRule type="expression" dxfId="8108" priority="78">
      <formula>#REF!=""</formula>
    </cfRule>
  </conditionalFormatting>
  <conditionalFormatting sqref="P7">
    <cfRule type="expression" dxfId="8107" priority="77">
      <formula>#REF!=""</formula>
    </cfRule>
  </conditionalFormatting>
  <conditionalFormatting sqref="Q7">
    <cfRule type="expression" dxfId="8106" priority="76">
      <formula>#REF!=""</formula>
    </cfRule>
  </conditionalFormatting>
  <conditionalFormatting sqref="R7">
    <cfRule type="expression" dxfId="8105" priority="75">
      <formula>#REF!=""</formula>
    </cfRule>
  </conditionalFormatting>
  <conditionalFormatting sqref="S7">
    <cfRule type="expression" dxfId="8104" priority="74">
      <formula>#REF!=""</formula>
    </cfRule>
  </conditionalFormatting>
  <conditionalFormatting sqref="T7">
    <cfRule type="expression" dxfId="8103" priority="73">
      <formula>#REF!=""</formula>
    </cfRule>
  </conditionalFormatting>
  <conditionalFormatting sqref="U7">
    <cfRule type="expression" dxfId="8102" priority="72">
      <formula>#REF!=""</formula>
    </cfRule>
  </conditionalFormatting>
  <conditionalFormatting sqref="C7">
    <cfRule type="expression" dxfId="8101" priority="70">
      <formula>#REF!=""</formula>
    </cfRule>
  </conditionalFormatting>
  <conditionalFormatting sqref="D6:D54">
    <cfRule type="expression" dxfId="8100" priority="69">
      <formula>$D$6=""</formula>
    </cfRule>
  </conditionalFormatting>
  <conditionalFormatting sqref="E6:E54">
    <cfRule type="expression" dxfId="8099" priority="68">
      <formula>$E$6=""</formula>
    </cfRule>
  </conditionalFormatting>
  <conditionalFormatting sqref="F6:F54">
    <cfRule type="expression" dxfId="8098" priority="67">
      <formula>$F$6=""</formula>
    </cfRule>
  </conditionalFormatting>
  <conditionalFormatting sqref="G6:G54">
    <cfRule type="expression" dxfId="8097" priority="66">
      <formula>$G$6=""</formula>
    </cfRule>
  </conditionalFormatting>
  <conditionalFormatting sqref="H6:H54">
    <cfRule type="expression" dxfId="8096" priority="65">
      <formula>$H$6=""</formula>
    </cfRule>
  </conditionalFormatting>
  <conditionalFormatting sqref="I6:I54">
    <cfRule type="expression" dxfId="8095" priority="64">
      <formula>$I$6=""</formula>
    </cfRule>
  </conditionalFormatting>
  <conditionalFormatting sqref="J6:J54">
    <cfRule type="expression" dxfId="8094" priority="63">
      <formula>$J$6=""</formula>
    </cfRule>
  </conditionalFormatting>
  <conditionalFormatting sqref="K6:K54">
    <cfRule type="expression" dxfId="8093" priority="62">
      <formula>$K$6=""</formula>
    </cfRule>
  </conditionalFormatting>
  <conditionalFormatting sqref="L6:L54">
    <cfRule type="expression" dxfId="8092" priority="61">
      <formula>$L$6=""</formula>
    </cfRule>
  </conditionalFormatting>
  <conditionalFormatting sqref="M6:M54">
    <cfRule type="expression" dxfId="8091" priority="60">
      <formula>$M$6=""</formula>
    </cfRule>
  </conditionalFormatting>
  <conditionalFormatting sqref="N6:N54">
    <cfRule type="expression" dxfId="8090" priority="59">
      <formula>$N$6=""</formula>
    </cfRule>
  </conditionalFormatting>
  <conditionalFormatting sqref="O6:O54">
    <cfRule type="expression" dxfId="8089" priority="58">
      <formula>$O$6=""</formula>
    </cfRule>
  </conditionalFormatting>
  <conditionalFormatting sqref="P6:P54">
    <cfRule type="expression" dxfId="8088" priority="57">
      <formula>$P$6=""</formula>
    </cfRule>
  </conditionalFormatting>
  <conditionalFormatting sqref="Q6:Q54">
    <cfRule type="expression" dxfId="8087" priority="56">
      <formula>$Q$6=""</formula>
    </cfRule>
  </conditionalFormatting>
  <conditionalFormatting sqref="R6:R54">
    <cfRule type="expression" dxfId="8086" priority="55">
      <formula>$R$6=""</formula>
    </cfRule>
  </conditionalFormatting>
  <conditionalFormatting sqref="S6:S54">
    <cfRule type="expression" dxfId="8085" priority="54">
      <formula>$S$6=""</formula>
    </cfRule>
  </conditionalFormatting>
  <conditionalFormatting sqref="T6:T54">
    <cfRule type="expression" dxfId="8084" priority="53">
      <formula>$T$6=""</formula>
    </cfRule>
  </conditionalFormatting>
  <conditionalFormatting sqref="U6:U54">
    <cfRule type="expression" dxfId="8083" priority="52">
      <formula>$U$6=""</formula>
    </cfRule>
  </conditionalFormatting>
  <conditionalFormatting sqref="V6:V54">
    <cfRule type="expression" dxfId="8082" priority="51">
      <formula>$V$6=""</formula>
    </cfRule>
  </conditionalFormatting>
  <conditionalFormatting sqref="W6:W54">
    <cfRule type="expression" dxfId="8081" priority="50">
      <formula>$W$6=""</formula>
    </cfRule>
  </conditionalFormatting>
  <conditionalFormatting sqref="X6:X54">
    <cfRule type="expression" dxfId="8080" priority="49">
      <formula>$X$6=""</formula>
    </cfRule>
  </conditionalFormatting>
  <conditionalFormatting sqref="Y6:Y54">
    <cfRule type="expression" dxfId="8079" priority="48">
      <formula>$Y$6=""</formula>
    </cfRule>
  </conditionalFormatting>
  <conditionalFormatting sqref="Z6:Z54">
    <cfRule type="expression" dxfId="8078" priority="47">
      <formula>$Z$6=""</formula>
    </cfRule>
  </conditionalFormatting>
  <conditionalFormatting sqref="AA6:AA54">
    <cfRule type="expression" dxfId="8077" priority="46">
      <formula>$AA$6=""</formula>
    </cfRule>
  </conditionalFormatting>
  <conditionalFormatting sqref="AB6:AB54">
    <cfRule type="expression" dxfId="8076" priority="45">
      <formula>$AB$6=""</formula>
    </cfRule>
  </conditionalFormatting>
  <conditionalFormatting sqref="AC6:AC54">
    <cfRule type="expression" dxfId="8075" priority="44">
      <formula>$AC$6=""</formula>
    </cfRule>
  </conditionalFormatting>
  <conditionalFormatting sqref="AD6:AD54">
    <cfRule type="expression" dxfId="8074" priority="43">
      <formula>$AD$6=""</formula>
    </cfRule>
  </conditionalFormatting>
  <conditionalFormatting sqref="AE6:AE54">
    <cfRule type="expression" dxfId="8073" priority="42">
      <formula>$AE$6=""</formula>
    </cfRule>
  </conditionalFormatting>
  <conditionalFormatting sqref="AF6:AF54">
    <cfRule type="expression" dxfId="8072" priority="41">
      <formula>$AF$6=""</formula>
    </cfRule>
  </conditionalFormatting>
  <conditionalFormatting sqref="AG6:AG54">
    <cfRule type="expression" dxfId="8071" priority="40">
      <formula>$AG$6=""</formula>
    </cfRule>
  </conditionalFormatting>
  <conditionalFormatting sqref="AH6:AH54">
    <cfRule type="expression" dxfId="8070" priority="39">
      <formula>$AH$6=""</formula>
    </cfRule>
  </conditionalFormatting>
  <conditionalFormatting sqref="AI6:AI54">
    <cfRule type="expression" dxfId="8069" priority="38">
      <formula>$AI$6=""</formula>
    </cfRule>
  </conditionalFormatting>
  <conditionalFormatting sqref="AJ6:AJ54">
    <cfRule type="expression" dxfId="8068" priority="37">
      <formula>$AJ$6=""</formula>
    </cfRule>
  </conditionalFormatting>
  <conditionalFormatting sqref="AK6:AK54">
    <cfRule type="expression" dxfId="8067" priority="36">
      <formula>$AK$6=""</formula>
    </cfRule>
  </conditionalFormatting>
  <conditionalFormatting sqref="AL6:AL54">
    <cfRule type="expression" dxfId="8066" priority="35">
      <formula>$AL$6=""</formula>
    </cfRule>
  </conditionalFormatting>
  <conditionalFormatting sqref="AM6:AM54">
    <cfRule type="expression" dxfId="8065" priority="34">
      <formula>$AM$6=""</formula>
    </cfRule>
  </conditionalFormatting>
  <conditionalFormatting sqref="AN6:AN54">
    <cfRule type="expression" dxfId="8064" priority="33">
      <formula>$AN$6=""</formula>
    </cfRule>
  </conditionalFormatting>
  <conditionalFormatting sqref="AO6:AO54">
    <cfRule type="expression" dxfId="8063" priority="32">
      <formula>$AO$6=""</formula>
    </cfRule>
  </conditionalFormatting>
  <conditionalFormatting sqref="AP6:AP54">
    <cfRule type="expression" dxfId="8062" priority="31">
      <formula>$AP$6=""</formula>
    </cfRule>
  </conditionalFormatting>
  <conditionalFormatting sqref="AQ6:AQ54">
    <cfRule type="expression" dxfId="8061" priority="30">
      <formula>$AQ$6=""</formula>
    </cfRule>
  </conditionalFormatting>
  <conditionalFormatting sqref="AR6:AR54">
    <cfRule type="expression" dxfId="8060" priority="29">
      <formula>$AR$6=""</formula>
    </cfRule>
  </conditionalFormatting>
  <conditionalFormatting sqref="AS6:AS54">
    <cfRule type="expression" dxfId="8059" priority="28">
      <formula>$AS$6=""</formula>
    </cfRule>
  </conditionalFormatting>
  <conditionalFormatting sqref="AT6:AT54">
    <cfRule type="expression" dxfId="8058" priority="27">
      <formula>$AT$6=""</formula>
    </cfRule>
  </conditionalFormatting>
  <conditionalFormatting sqref="AU6:AU354">
    <cfRule type="expression" dxfId="8057" priority="26">
      <formula>$AU$6=""</formula>
    </cfRule>
  </conditionalFormatting>
  <conditionalFormatting sqref="AV6:AV54">
    <cfRule type="expression" dxfId="8056" priority="25">
      <formula>$AV$6=""</formula>
    </cfRule>
  </conditionalFormatting>
  <conditionalFormatting sqref="AW6:AW354">
    <cfRule type="expression" dxfId="8055" priority="24">
      <formula>$AW$6=""</formula>
    </cfRule>
  </conditionalFormatting>
  <conditionalFormatting sqref="AX6:AX54">
    <cfRule type="expression" dxfId="8054" priority="23">
      <formula>$AX$6=""</formula>
    </cfRule>
  </conditionalFormatting>
  <conditionalFormatting sqref="AY6:AY54">
    <cfRule type="expression" dxfId="8053" priority="22">
      <formula>$AY$6=""</formula>
    </cfRule>
  </conditionalFormatting>
  <conditionalFormatting sqref="W31:AY31">
    <cfRule type="expression" dxfId="8052" priority="21">
      <formula>#REF!=""</formula>
    </cfRule>
  </conditionalFormatting>
  <conditionalFormatting sqref="W37:AY37">
    <cfRule type="expression" dxfId="8051" priority="20">
      <formula>#REF!=""</formula>
    </cfRule>
  </conditionalFormatting>
  <conditionalFormatting sqref="W43:AY43">
    <cfRule type="expression" dxfId="8050" priority="19">
      <formula>#REF!=""</formula>
    </cfRule>
  </conditionalFormatting>
  <conditionalFormatting sqref="W49:AY49">
    <cfRule type="expression" dxfId="8049" priority="18">
      <formula>#REF!=""</formula>
    </cfRule>
  </conditionalFormatting>
  <conditionalFormatting sqref="W32:AY36">
    <cfRule type="expression" dxfId="8048" priority="17">
      <formula>#REF!=""</formula>
    </cfRule>
  </conditionalFormatting>
  <conditionalFormatting sqref="W35:AY35">
    <cfRule type="expression" dxfId="8047" priority="16">
      <formula>#REF!=""</formula>
    </cfRule>
  </conditionalFormatting>
  <conditionalFormatting sqref="W34:AY34">
    <cfRule type="expression" dxfId="8046" priority="15">
      <formula>#REF!=""</formula>
    </cfRule>
  </conditionalFormatting>
  <conditionalFormatting sqref="W32:AY32">
    <cfRule type="expression" dxfId="8045" priority="14">
      <formula>#REF!=""</formula>
    </cfRule>
  </conditionalFormatting>
  <conditionalFormatting sqref="W38:AY42">
    <cfRule type="expression" dxfId="8044" priority="13">
      <formula>#REF!=""</formula>
    </cfRule>
  </conditionalFormatting>
  <conditionalFormatting sqref="W41:AY41">
    <cfRule type="expression" dxfId="8043" priority="12">
      <formula>#REF!=""</formula>
    </cfRule>
  </conditionalFormatting>
  <conditionalFormatting sqref="W40:AY40">
    <cfRule type="expression" dxfId="8042" priority="11">
      <formula>#REF!=""</formula>
    </cfRule>
  </conditionalFormatting>
  <conditionalFormatting sqref="W38:AY38">
    <cfRule type="expression" dxfId="8041" priority="10">
      <formula>#REF!=""</formula>
    </cfRule>
  </conditionalFormatting>
  <conditionalFormatting sqref="W44:AY48">
    <cfRule type="expression" dxfId="8040" priority="9">
      <formula>#REF!=""</formula>
    </cfRule>
  </conditionalFormatting>
  <conditionalFormatting sqref="W47:AY47">
    <cfRule type="expression" dxfId="8039" priority="8">
      <formula>#REF!=""</formula>
    </cfRule>
  </conditionalFormatting>
  <conditionalFormatting sqref="W46:AY46">
    <cfRule type="expression" dxfId="8038" priority="7">
      <formula>#REF!=""</formula>
    </cfRule>
  </conditionalFormatting>
  <conditionalFormatting sqref="W44:AY44">
    <cfRule type="expression" dxfId="8037" priority="6">
      <formula>#REF!=""</formula>
    </cfRule>
  </conditionalFormatting>
  <conditionalFormatting sqref="W50:AY54">
    <cfRule type="expression" dxfId="8036" priority="5">
      <formula>#REF!=""</formula>
    </cfRule>
  </conditionalFormatting>
  <conditionalFormatting sqref="W53:AY53">
    <cfRule type="expression" dxfId="8035" priority="4">
      <formula>#REF!=""</formula>
    </cfRule>
  </conditionalFormatting>
  <conditionalFormatting sqref="W52:AY52">
    <cfRule type="expression" dxfId="8034" priority="3">
      <formula>#REF!=""</formula>
    </cfRule>
  </conditionalFormatting>
  <conditionalFormatting sqref="W50:AY50">
    <cfRule type="expression" dxfId="8033" priority="2">
      <formula>#REF!=""</formula>
    </cfRule>
  </conditionalFormatting>
  <conditionalFormatting sqref="W31:AY54">
    <cfRule type="expression" dxfId="8032" priority="1">
      <formula>$V$6=""</formula>
    </cfRule>
  </conditionalFormatting>
  <dataValidations count="1">
    <dataValidation type="whole" operator="greaterThan" allowBlank="1" showInputMessage="1" showErrorMessage="1" sqref="B2" xr:uid="{0802AD5C-8234-46AD-8997-45F1EBCA58D3}">
      <formula1>2021</formula1>
    </dataValidation>
  </dataValidations>
  <pageMargins left="0.7" right="0.7" top="0.78740157499999996" bottom="0.78740157499999996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2532" r:id="rId3" name="ToggleButton1">
          <controlPr defaultSize="0" autoLine="0" r:id="rId4">
            <anchor moveWithCells="1">
              <from>
                <xdr:col>3</xdr:col>
                <xdr:colOff>0</xdr:colOff>
                <xdr:row>1</xdr:row>
                <xdr:rowOff>495300</xdr:rowOff>
              </from>
              <to>
                <xdr:col>5</xdr:col>
                <xdr:colOff>693420</xdr:colOff>
                <xdr:row>3</xdr:row>
                <xdr:rowOff>495300</xdr:rowOff>
              </to>
            </anchor>
          </controlPr>
        </control>
      </mc:Choice>
      <mc:Fallback>
        <control shapeId="22532" r:id="rId3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512D-FCBE-4B3C-AC9F-54C9DB29E22A}">
  <sheetPr codeName="Tabelle3">
    <pageSetUpPr fitToPage="1"/>
  </sheetPr>
  <dimension ref="A1:BB117"/>
  <sheetViews>
    <sheetView zoomScale="80" zoomScaleNormal="80" workbookViewId="0">
      <selection sqref="A1:A2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1" width="25.77734375" customWidth="1"/>
    <col min="52" max="54" width="25.77734375" hidden="1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hidden="1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hidden="1" x14ac:dyDescent="0.25">
      <c r="A4" s="114" t="s">
        <v>2</v>
      </c>
      <c r="B4" s="32" t="s">
        <v>164</v>
      </c>
      <c r="C4" s="111" t="str">
        <f ca="1">IF(B4="Gehalt auswählen","",IF(Parameter!E1&lt;(YEAR(TODAY())),VLOOKUP(B4,'Personalnormkosten alt'!$A$2:$B$95,2,FALSE)*-1,VLOOKUP(B4,Personalnormkosten!$A$2:$B$95,2,FALSE)*-1))</f>
        <v/>
      </c>
      <c r="D4" s="97" t="s">
        <v>198</v>
      </c>
      <c r="E4" s="18" t="str">
        <f>'Option 1 (2)'!E4</f>
        <v/>
      </c>
      <c r="F4" s="18" t="str">
        <f>'Option 1 (2)'!F4</f>
        <v/>
      </c>
      <c r="G4" s="18" t="str">
        <f>'Option 1 (2)'!G4</f>
        <v/>
      </c>
      <c r="H4" s="18" t="str">
        <f>'Option 1 (2)'!H4</f>
        <v/>
      </c>
      <c r="I4" s="18" t="str">
        <f>'Option 1 (2)'!I4</f>
        <v/>
      </c>
      <c r="J4" s="18" t="str">
        <f>'Option 1 (2)'!J4</f>
        <v/>
      </c>
      <c r="K4" s="18" t="str">
        <f>'Option 1 (2)'!K4</f>
        <v/>
      </c>
      <c r="L4" s="18" t="str">
        <f>'Option 1 (2)'!L4</f>
        <v/>
      </c>
      <c r="M4" s="18" t="str">
        <f>'Option 1 (2)'!M4</f>
        <v/>
      </c>
      <c r="N4" s="18" t="str">
        <f>'Option 1 (2)'!N4</f>
        <v/>
      </c>
      <c r="O4" s="18" t="str">
        <f>'Option 1 (2)'!O4</f>
        <v/>
      </c>
      <c r="P4" s="18" t="str">
        <f>'Option 1 (2)'!P4</f>
        <v/>
      </c>
      <c r="Q4" s="18" t="str">
        <f>'Option 1 (2)'!Q4</f>
        <v/>
      </c>
      <c r="R4" s="18" t="str">
        <f>'Option 1 (2)'!R4</f>
        <v/>
      </c>
      <c r="S4" s="18" t="str">
        <f>'Option 1 (2)'!S4</f>
        <v/>
      </c>
      <c r="T4" s="18" t="str">
        <f>'Option 1 (2)'!T4</f>
        <v/>
      </c>
      <c r="U4" s="18" t="str">
        <f>'Option 1 (2)'!U4</f>
        <v/>
      </c>
      <c r="V4" s="18" t="str">
        <f>'Option 1 (2)'!V4</f>
        <v/>
      </c>
      <c r="W4" s="18" t="str">
        <f>'Option 1 (2)'!W4</f>
        <v/>
      </c>
      <c r="X4" s="18" t="str">
        <f>'Option 1 (2)'!X4</f>
        <v/>
      </c>
      <c r="Y4" s="18" t="str">
        <f>'Option 1 (2)'!Y4</f>
        <v/>
      </c>
      <c r="Z4" s="18" t="str">
        <f>'Option 1 (2)'!Z4</f>
        <v/>
      </c>
      <c r="AA4" s="18" t="str">
        <f>'Option 1 (2)'!AA4</f>
        <v/>
      </c>
      <c r="AB4" s="18" t="str">
        <f>'Option 1 (2)'!AB4</f>
        <v/>
      </c>
      <c r="AC4" s="18" t="str">
        <f>'Option 1 (2)'!AC4</f>
        <v/>
      </c>
      <c r="AD4" s="18" t="str">
        <f>'Option 1 (2)'!AD4</f>
        <v/>
      </c>
      <c r="AE4" s="18" t="str">
        <f>'Option 1 (2)'!AE4</f>
        <v/>
      </c>
      <c r="AF4" s="18" t="str">
        <f>'Option 1 (2)'!AF4</f>
        <v/>
      </c>
      <c r="AG4" s="18" t="str">
        <f>'Option 1 (2)'!AG4</f>
        <v/>
      </c>
      <c r="AH4" s="18" t="str">
        <f>'Option 1 (2)'!AH4</f>
        <v/>
      </c>
      <c r="AI4" s="18" t="str">
        <f>'Option 1 (2)'!AI4</f>
        <v/>
      </c>
      <c r="AJ4" s="18" t="str">
        <f>'Option 1 (2)'!AJ4</f>
        <v/>
      </c>
      <c r="AK4" s="18" t="str">
        <f>'Option 1 (2)'!AK4</f>
        <v/>
      </c>
      <c r="AL4" s="18" t="str">
        <f>'Option 1 (2)'!AL4</f>
        <v/>
      </c>
      <c r="AM4" s="18" t="str">
        <f>'Option 1 (2)'!AM4</f>
        <v/>
      </c>
      <c r="AN4" s="18" t="str">
        <f>'Option 1 (2)'!AN4</f>
        <v/>
      </c>
      <c r="AO4" s="18" t="str">
        <f>'Option 1 (2)'!AO4</f>
        <v/>
      </c>
      <c r="AP4" s="18" t="str">
        <f>'Option 1 (2)'!AP4</f>
        <v/>
      </c>
      <c r="AQ4" s="18" t="str">
        <f>'Option 1 (2)'!AQ4</f>
        <v/>
      </c>
      <c r="AR4" s="18" t="str">
        <f>'Option 1 (2)'!AR4</f>
        <v/>
      </c>
      <c r="AS4" s="18" t="str">
        <f>'Option 1 (2)'!AS4</f>
        <v/>
      </c>
      <c r="AT4" s="18" t="str">
        <f>'Option 1 (2)'!AT4</f>
        <v/>
      </c>
      <c r="AU4" s="18" t="str">
        <f>'Option 1 (2)'!AU4</f>
        <v/>
      </c>
      <c r="AV4" s="18" t="str">
        <f>'Option 1 (2)'!AV4</f>
        <v/>
      </c>
      <c r="AW4" s="18" t="str">
        <f>'Option 1 (2)'!AW4</f>
        <v/>
      </c>
      <c r="AX4" s="18" t="str">
        <f>'Option 1 (2)'!AX4</f>
        <v/>
      </c>
      <c r="AY4" s="18" t="str">
        <f>'Option 1 (2)'!AY4</f>
        <v/>
      </c>
      <c r="AZ4" s="18" t="str">
        <f>'Option 1 (2)'!AZ4</f>
        <v/>
      </c>
      <c r="BA4" s="18" t="str">
        <f>'Option 1 (2)'!BA4</f>
        <v/>
      </c>
      <c r="BB4" s="18" t="str">
        <f>'Option 1 (2)'!BB4</f>
        <v/>
      </c>
    </row>
    <row r="5" spans="1:54" ht="16.2" hidden="1" thickBot="1" x14ac:dyDescent="0.3">
      <c r="A5" s="115"/>
      <c r="B5" s="19" t="s">
        <v>1</v>
      </c>
      <c r="C5" s="112" t="str">
        <f>IF(C3="","",C3*C4)</f>
        <v/>
      </c>
      <c r="D5" s="117"/>
      <c r="E5" s="20" t="str">
        <f>IF(E3="","",E3*E4)</f>
        <v/>
      </c>
      <c r="F5" s="20" t="str">
        <f t="shared" ref="F5:BB5" si="30">IF(F3="","",F3*F4)</f>
        <v/>
      </c>
      <c r="G5" s="20" t="str">
        <f t="shared" si="30"/>
        <v/>
      </c>
      <c r="H5" s="20" t="str">
        <f t="shared" si="30"/>
        <v/>
      </c>
      <c r="I5" s="20" t="str">
        <f t="shared" si="30"/>
        <v/>
      </c>
      <c r="J5" s="20" t="str">
        <f t="shared" si="30"/>
        <v/>
      </c>
      <c r="K5" s="20" t="str">
        <f t="shared" si="30"/>
        <v/>
      </c>
      <c r="L5" s="20" t="str">
        <f t="shared" si="30"/>
        <v/>
      </c>
      <c r="M5" s="20" t="str">
        <f t="shared" si="30"/>
        <v/>
      </c>
      <c r="N5" s="20" t="str">
        <f t="shared" si="30"/>
        <v/>
      </c>
      <c r="O5" s="20" t="str">
        <f t="shared" si="30"/>
        <v/>
      </c>
      <c r="P5" s="20" t="str">
        <f t="shared" si="30"/>
        <v/>
      </c>
      <c r="Q5" s="20" t="str">
        <f t="shared" si="30"/>
        <v/>
      </c>
      <c r="R5" s="20" t="str">
        <f t="shared" si="30"/>
        <v/>
      </c>
      <c r="S5" s="20" t="str">
        <f t="shared" si="30"/>
        <v/>
      </c>
      <c r="T5" s="20" t="str">
        <f t="shared" si="30"/>
        <v/>
      </c>
      <c r="U5" s="20" t="str">
        <f t="shared" si="30"/>
        <v/>
      </c>
      <c r="V5" s="20" t="str">
        <f t="shared" si="30"/>
        <v/>
      </c>
      <c r="W5" s="20" t="str">
        <f t="shared" si="30"/>
        <v/>
      </c>
      <c r="X5" s="20" t="str">
        <f t="shared" si="30"/>
        <v/>
      </c>
      <c r="Y5" s="20" t="str">
        <f t="shared" si="30"/>
        <v/>
      </c>
      <c r="Z5" s="20" t="str">
        <f t="shared" si="30"/>
        <v/>
      </c>
      <c r="AA5" s="20" t="str">
        <f t="shared" si="30"/>
        <v/>
      </c>
      <c r="AB5" s="20" t="str">
        <f t="shared" si="30"/>
        <v/>
      </c>
      <c r="AC5" s="20" t="str">
        <f t="shared" si="30"/>
        <v/>
      </c>
      <c r="AD5" s="20" t="str">
        <f t="shared" si="30"/>
        <v/>
      </c>
      <c r="AE5" s="20" t="str">
        <f t="shared" si="30"/>
        <v/>
      </c>
      <c r="AF5" s="20" t="str">
        <f t="shared" si="30"/>
        <v/>
      </c>
      <c r="AG5" s="20" t="str">
        <f t="shared" si="30"/>
        <v/>
      </c>
      <c r="AH5" s="20" t="str">
        <f t="shared" si="30"/>
        <v/>
      </c>
      <c r="AI5" s="20" t="str">
        <f t="shared" si="30"/>
        <v/>
      </c>
      <c r="AJ5" s="20" t="str">
        <f t="shared" si="30"/>
        <v/>
      </c>
      <c r="AK5" s="20" t="str">
        <f t="shared" si="30"/>
        <v/>
      </c>
      <c r="AL5" s="20" t="str">
        <f t="shared" si="30"/>
        <v/>
      </c>
      <c r="AM5" s="20" t="str">
        <f t="shared" si="30"/>
        <v/>
      </c>
      <c r="AN5" s="20" t="str">
        <f t="shared" si="30"/>
        <v/>
      </c>
      <c r="AO5" s="20" t="str">
        <f t="shared" si="30"/>
        <v/>
      </c>
      <c r="AP5" s="20" t="str">
        <f t="shared" si="30"/>
        <v/>
      </c>
      <c r="AQ5" s="20" t="str">
        <f t="shared" si="30"/>
        <v/>
      </c>
      <c r="AR5" s="20" t="str">
        <f t="shared" si="30"/>
        <v/>
      </c>
      <c r="AS5" s="20" t="str">
        <f t="shared" si="30"/>
        <v/>
      </c>
      <c r="AT5" s="20" t="str">
        <f t="shared" si="30"/>
        <v/>
      </c>
      <c r="AU5" s="20" t="str">
        <f t="shared" si="30"/>
        <v/>
      </c>
      <c r="AV5" s="20" t="str">
        <f t="shared" si="30"/>
        <v/>
      </c>
      <c r="AW5" s="20" t="str">
        <f t="shared" si="30"/>
        <v/>
      </c>
      <c r="AX5" s="20" t="str">
        <f t="shared" si="30"/>
        <v/>
      </c>
      <c r="AY5" s="20" t="str">
        <f t="shared" si="30"/>
        <v/>
      </c>
      <c r="AZ5" s="20" t="str">
        <f t="shared" si="30"/>
        <v/>
      </c>
      <c r="BA5" s="20" t="str">
        <f t="shared" si="30"/>
        <v/>
      </c>
      <c r="BB5" s="20" t="str">
        <f t="shared" si="30"/>
        <v/>
      </c>
    </row>
    <row r="6" spans="1:54" ht="15.6" hidden="1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hidden="1" x14ac:dyDescent="0.25">
      <c r="A7" s="114" t="s">
        <v>2</v>
      </c>
      <c r="B7" s="32" t="s">
        <v>164</v>
      </c>
      <c r="C7" s="111" t="str">
        <f ca="1">IF(B7="Gehalt auswählen","",IF(E2&lt;YEAR(TODAY()),VLOOKUP(B7,'Personalnormkosten alt'!$A$2:$B$95,2,FALSE)*-1,VLOOKUP(B7,Personalnormkosten!$A$2:$B$95,2,FALSE)*-1))</f>
        <v/>
      </c>
      <c r="D7" s="97" t="s">
        <v>198</v>
      </c>
      <c r="E7" s="18" t="str">
        <f>'Option 1 (2)'!E7</f>
        <v/>
      </c>
      <c r="F7" s="18" t="str">
        <f>'Option 1 (2)'!F7</f>
        <v/>
      </c>
      <c r="G7" s="18" t="str">
        <f>'Option 1 (2)'!G7</f>
        <v/>
      </c>
      <c r="H7" s="18" t="str">
        <f>'Option 1 (2)'!H7</f>
        <v/>
      </c>
      <c r="I7" s="18" t="str">
        <f>'Option 1 (2)'!I7</f>
        <v/>
      </c>
      <c r="J7" s="18" t="str">
        <f>'Option 1 (2)'!J7</f>
        <v/>
      </c>
      <c r="K7" s="18" t="str">
        <f>'Option 1 (2)'!K7</f>
        <v/>
      </c>
      <c r="L7" s="18" t="str">
        <f>'Option 1 (2)'!L7</f>
        <v/>
      </c>
      <c r="M7" s="18" t="str">
        <f>'Option 1 (2)'!M7</f>
        <v/>
      </c>
      <c r="N7" s="18" t="str">
        <f>'Option 1 (2)'!N7</f>
        <v/>
      </c>
      <c r="O7" s="18" t="str">
        <f>'Option 1 (2)'!O7</f>
        <v/>
      </c>
      <c r="P7" s="18" t="str">
        <f>'Option 1 (2)'!P7</f>
        <v/>
      </c>
      <c r="Q7" s="18" t="str">
        <f>'Option 1 (2)'!Q7</f>
        <v/>
      </c>
      <c r="R7" s="18" t="str">
        <f>'Option 1 (2)'!R7</f>
        <v/>
      </c>
      <c r="S7" s="18" t="str">
        <f>'Option 1 (2)'!S7</f>
        <v/>
      </c>
      <c r="T7" s="18" t="str">
        <f>'Option 1 (2)'!T7</f>
        <v/>
      </c>
      <c r="U7" s="18" t="str">
        <f>'Option 1 (2)'!U7</f>
        <v/>
      </c>
      <c r="V7" s="18" t="str">
        <f>'Option 1 (2)'!V7</f>
        <v/>
      </c>
      <c r="W7" s="18" t="str">
        <f>'Option 1 (2)'!W7</f>
        <v/>
      </c>
      <c r="X7" s="18" t="str">
        <f>'Option 1 (2)'!X7</f>
        <v/>
      </c>
      <c r="Y7" s="18" t="str">
        <f>'Option 1 (2)'!Y7</f>
        <v/>
      </c>
      <c r="Z7" s="18" t="str">
        <f>'Option 1 (2)'!Z7</f>
        <v/>
      </c>
      <c r="AA7" s="18" t="str">
        <f>'Option 1 (2)'!AA7</f>
        <v/>
      </c>
      <c r="AB7" s="18" t="str">
        <f>'Option 1 (2)'!AB7</f>
        <v/>
      </c>
      <c r="AC7" s="18" t="str">
        <f>'Option 1 (2)'!AC7</f>
        <v/>
      </c>
      <c r="AD7" s="18" t="str">
        <f>'Option 1 (2)'!AD7</f>
        <v/>
      </c>
      <c r="AE7" s="18" t="str">
        <f>'Option 1 (2)'!AE7</f>
        <v/>
      </c>
      <c r="AF7" s="18" t="str">
        <f>'Option 1 (2)'!AF7</f>
        <v/>
      </c>
      <c r="AG7" s="18" t="str">
        <f>'Option 1 (2)'!AG7</f>
        <v/>
      </c>
      <c r="AH7" s="18" t="str">
        <f>'Option 1 (2)'!AH7</f>
        <v/>
      </c>
      <c r="AI7" s="18" t="str">
        <f>'Option 1 (2)'!AI7</f>
        <v/>
      </c>
      <c r="AJ7" s="18" t="str">
        <f>'Option 1 (2)'!AJ7</f>
        <v/>
      </c>
      <c r="AK7" s="18" t="str">
        <f>'Option 1 (2)'!AK7</f>
        <v/>
      </c>
      <c r="AL7" s="18" t="str">
        <f>'Option 1 (2)'!AL7</f>
        <v/>
      </c>
      <c r="AM7" s="18" t="str">
        <f>'Option 1 (2)'!AM7</f>
        <v/>
      </c>
      <c r="AN7" s="18" t="str">
        <f>'Option 1 (2)'!AN7</f>
        <v/>
      </c>
      <c r="AO7" s="18" t="str">
        <f>'Option 1 (2)'!AO7</f>
        <v/>
      </c>
      <c r="AP7" s="18" t="str">
        <f>'Option 1 (2)'!AP7</f>
        <v/>
      </c>
      <c r="AQ7" s="18" t="str">
        <f>'Option 1 (2)'!AQ7</f>
        <v/>
      </c>
      <c r="AR7" s="18" t="str">
        <f>'Option 1 (2)'!AR7</f>
        <v/>
      </c>
      <c r="AS7" s="18" t="str">
        <f>'Option 1 (2)'!AS7</f>
        <v/>
      </c>
      <c r="AT7" s="18" t="str">
        <f>'Option 1 (2)'!AT7</f>
        <v/>
      </c>
      <c r="AU7" s="18" t="str">
        <f>'Option 1 (2)'!AU7</f>
        <v/>
      </c>
      <c r="AV7" s="18" t="str">
        <f>'Option 1 (2)'!AV7</f>
        <v/>
      </c>
      <c r="AW7" s="18" t="str">
        <f>'Option 1 (2)'!AW7</f>
        <v/>
      </c>
      <c r="AX7" s="18" t="str">
        <f>'Option 1 (2)'!AX7</f>
        <v/>
      </c>
      <c r="AY7" s="18" t="str">
        <f>'Option 1 (2)'!AY7</f>
        <v/>
      </c>
      <c r="AZ7" s="18" t="str">
        <f>'Option 1 (2)'!AZ7</f>
        <v/>
      </c>
      <c r="BA7" s="18" t="str">
        <f>'Option 1 (2)'!BA7</f>
        <v/>
      </c>
      <c r="BB7" s="18" t="str">
        <f>'Option 1 (2)'!BB7</f>
        <v/>
      </c>
    </row>
    <row r="8" spans="1:54" ht="16.2" hidden="1" thickBot="1" x14ac:dyDescent="0.3">
      <c r="A8" s="115"/>
      <c r="B8" s="19" t="s">
        <v>1</v>
      </c>
      <c r="C8" s="112" t="str">
        <f>IF(C6="","",C6*C7)</f>
        <v/>
      </c>
      <c r="D8" s="117"/>
      <c r="E8" s="20" t="str">
        <f>IF(E6="","",E6*E7)</f>
        <v/>
      </c>
      <c r="F8" s="20" t="str">
        <f t="shared" ref="F8:BB8" si="31">IF(F6="","",F6*F7)</f>
        <v/>
      </c>
      <c r="G8" s="20" t="str">
        <f t="shared" si="31"/>
        <v/>
      </c>
      <c r="H8" s="20" t="str">
        <f t="shared" si="31"/>
        <v/>
      </c>
      <c r="I8" s="20" t="str">
        <f t="shared" si="31"/>
        <v/>
      </c>
      <c r="J8" s="20" t="str">
        <f t="shared" si="31"/>
        <v/>
      </c>
      <c r="K8" s="20" t="str">
        <f t="shared" si="31"/>
        <v/>
      </c>
      <c r="L8" s="20" t="str">
        <f t="shared" si="31"/>
        <v/>
      </c>
      <c r="M8" s="20" t="str">
        <f t="shared" si="31"/>
        <v/>
      </c>
      <c r="N8" s="20" t="str">
        <f t="shared" si="31"/>
        <v/>
      </c>
      <c r="O8" s="20" t="str">
        <f t="shared" si="31"/>
        <v/>
      </c>
      <c r="P8" s="20" t="str">
        <f t="shared" si="31"/>
        <v/>
      </c>
      <c r="Q8" s="20" t="str">
        <f t="shared" si="31"/>
        <v/>
      </c>
      <c r="R8" s="20" t="str">
        <f t="shared" si="31"/>
        <v/>
      </c>
      <c r="S8" s="20" t="str">
        <f t="shared" si="31"/>
        <v/>
      </c>
      <c r="T8" s="20" t="str">
        <f t="shared" si="31"/>
        <v/>
      </c>
      <c r="U8" s="20" t="str">
        <f t="shared" si="31"/>
        <v/>
      </c>
      <c r="V8" s="20" t="str">
        <f t="shared" si="31"/>
        <v/>
      </c>
      <c r="W8" s="20" t="str">
        <f t="shared" si="31"/>
        <v/>
      </c>
      <c r="X8" s="20" t="str">
        <f t="shared" si="31"/>
        <v/>
      </c>
      <c r="Y8" s="20" t="str">
        <f t="shared" si="31"/>
        <v/>
      </c>
      <c r="Z8" s="20" t="str">
        <f t="shared" si="31"/>
        <v/>
      </c>
      <c r="AA8" s="20" t="str">
        <f t="shared" si="31"/>
        <v/>
      </c>
      <c r="AB8" s="20" t="str">
        <f t="shared" si="31"/>
        <v/>
      </c>
      <c r="AC8" s="20" t="str">
        <f t="shared" si="31"/>
        <v/>
      </c>
      <c r="AD8" s="20" t="str">
        <f t="shared" si="31"/>
        <v/>
      </c>
      <c r="AE8" s="20" t="str">
        <f t="shared" si="31"/>
        <v/>
      </c>
      <c r="AF8" s="20" t="str">
        <f t="shared" si="31"/>
        <v/>
      </c>
      <c r="AG8" s="20" t="str">
        <f t="shared" si="31"/>
        <v/>
      </c>
      <c r="AH8" s="20" t="str">
        <f t="shared" si="31"/>
        <v/>
      </c>
      <c r="AI8" s="20" t="str">
        <f t="shared" si="31"/>
        <v/>
      </c>
      <c r="AJ8" s="20" t="str">
        <f t="shared" si="31"/>
        <v/>
      </c>
      <c r="AK8" s="20" t="str">
        <f t="shared" si="31"/>
        <v/>
      </c>
      <c r="AL8" s="20" t="str">
        <f t="shared" si="31"/>
        <v/>
      </c>
      <c r="AM8" s="20" t="str">
        <f t="shared" si="31"/>
        <v/>
      </c>
      <c r="AN8" s="20" t="str">
        <f t="shared" si="31"/>
        <v/>
      </c>
      <c r="AO8" s="20" t="str">
        <f t="shared" si="31"/>
        <v/>
      </c>
      <c r="AP8" s="20" t="str">
        <f t="shared" si="31"/>
        <v/>
      </c>
      <c r="AQ8" s="20" t="str">
        <f t="shared" si="31"/>
        <v/>
      </c>
      <c r="AR8" s="20" t="str">
        <f t="shared" si="31"/>
        <v/>
      </c>
      <c r="AS8" s="20" t="str">
        <f t="shared" si="31"/>
        <v/>
      </c>
      <c r="AT8" s="20" t="str">
        <f t="shared" si="31"/>
        <v/>
      </c>
      <c r="AU8" s="20" t="str">
        <f t="shared" si="31"/>
        <v/>
      </c>
      <c r="AV8" s="20" t="str">
        <f t="shared" si="31"/>
        <v/>
      </c>
      <c r="AW8" s="20" t="str">
        <f t="shared" si="31"/>
        <v/>
      </c>
      <c r="AX8" s="20" t="str">
        <f t="shared" si="31"/>
        <v/>
      </c>
      <c r="AY8" s="20" t="str">
        <f t="shared" si="31"/>
        <v/>
      </c>
      <c r="AZ8" s="20" t="str">
        <f t="shared" si="31"/>
        <v/>
      </c>
      <c r="BA8" s="20" t="str">
        <f t="shared" si="31"/>
        <v/>
      </c>
      <c r="BB8" s="20" t="str">
        <f t="shared" si="31"/>
        <v/>
      </c>
    </row>
    <row r="9" spans="1:54" ht="15.6" hidden="1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hidden="1" x14ac:dyDescent="0.25">
      <c r="A10" s="114" t="s">
        <v>2</v>
      </c>
      <c r="B10" s="32" t="s">
        <v>164</v>
      </c>
      <c r="C10" s="111" t="str">
        <f ca="1">IF(B10="Gehalt auswählen","",IF(E2&lt;YEAR(TODAY()),VLOOKUP(B10,'Personalnormkosten alt'!$A$2:$B$95,2,FALSE)*-1,VLOOKUP(B10,Personalnormkosten!$A$2:$B$95,2,FALSE)*-1))</f>
        <v/>
      </c>
      <c r="D10" s="97" t="s">
        <v>198</v>
      </c>
      <c r="E10" s="18" t="str">
        <f>'Option 1 (2)'!E10</f>
        <v/>
      </c>
      <c r="F10" s="18" t="str">
        <f>'Option 1 (2)'!F10</f>
        <v/>
      </c>
      <c r="G10" s="18" t="str">
        <f>'Option 1 (2)'!G10</f>
        <v/>
      </c>
      <c r="H10" s="18" t="str">
        <f>'Option 1 (2)'!H10</f>
        <v/>
      </c>
      <c r="I10" s="18" t="str">
        <f>'Option 1 (2)'!I10</f>
        <v/>
      </c>
      <c r="J10" s="18" t="str">
        <f>'Option 1 (2)'!J10</f>
        <v/>
      </c>
      <c r="K10" s="18" t="str">
        <f>'Option 1 (2)'!K10</f>
        <v/>
      </c>
      <c r="L10" s="18" t="str">
        <f>'Option 1 (2)'!L10</f>
        <v/>
      </c>
      <c r="M10" s="18" t="str">
        <f>'Option 1 (2)'!M10</f>
        <v/>
      </c>
      <c r="N10" s="18" t="str">
        <f>'Option 1 (2)'!N10</f>
        <v/>
      </c>
      <c r="O10" s="18" t="str">
        <f>'Option 1 (2)'!O10</f>
        <v/>
      </c>
      <c r="P10" s="18" t="str">
        <f>'Option 1 (2)'!P10</f>
        <v/>
      </c>
      <c r="Q10" s="18" t="str">
        <f>'Option 1 (2)'!Q10</f>
        <v/>
      </c>
      <c r="R10" s="18" t="str">
        <f>'Option 1 (2)'!R10</f>
        <v/>
      </c>
      <c r="S10" s="18" t="str">
        <f>'Option 1 (2)'!S10</f>
        <v/>
      </c>
      <c r="T10" s="18" t="str">
        <f>'Option 1 (2)'!T10</f>
        <v/>
      </c>
      <c r="U10" s="18" t="str">
        <f>'Option 1 (2)'!U10</f>
        <v/>
      </c>
      <c r="V10" s="18" t="str">
        <f>'Option 1 (2)'!V10</f>
        <v/>
      </c>
      <c r="W10" s="18" t="str">
        <f>'Option 1 (2)'!W10</f>
        <v/>
      </c>
      <c r="X10" s="18" t="str">
        <f>'Option 1 (2)'!X10</f>
        <v/>
      </c>
      <c r="Y10" s="18" t="str">
        <f>'Option 1 (2)'!Y10</f>
        <v/>
      </c>
      <c r="Z10" s="18" t="str">
        <f>'Option 1 (2)'!Z10</f>
        <v/>
      </c>
      <c r="AA10" s="18" t="str">
        <f>'Option 1 (2)'!AA10</f>
        <v/>
      </c>
      <c r="AB10" s="18" t="str">
        <f>'Option 1 (2)'!AB10</f>
        <v/>
      </c>
      <c r="AC10" s="18" t="str">
        <f>'Option 1 (2)'!AC10</f>
        <v/>
      </c>
      <c r="AD10" s="18" t="str">
        <f>'Option 1 (2)'!AD10</f>
        <v/>
      </c>
      <c r="AE10" s="18" t="str">
        <f>'Option 1 (2)'!AE10</f>
        <v/>
      </c>
      <c r="AF10" s="18" t="str">
        <f>'Option 1 (2)'!AF10</f>
        <v/>
      </c>
      <c r="AG10" s="18" t="str">
        <f>'Option 1 (2)'!AG10</f>
        <v/>
      </c>
      <c r="AH10" s="18" t="str">
        <f>'Option 1 (2)'!AH10</f>
        <v/>
      </c>
      <c r="AI10" s="18" t="str">
        <f>'Option 1 (2)'!AI10</f>
        <v/>
      </c>
      <c r="AJ10" s="18" t="str">
        <f>'Option 1 (2)'!AJ10</f>
        <v/>
      </c>
      <c r="AK10" s="18" t="str">
        <f>'Option 1 (2)'!AK10</f>
        <v/>
      </c>
      <c r="AL10" s="18" t="str">
        <f>'Option 1 (2)'!AL10</f>
        <v/>
      </c>
      <c r="AM10" s="18" t="str">
        <f>'Option 1 (2)'!AM10</f>
        <v/>
      </c>
      <c r="AN10" s="18" t="str">
        <f>'Option 1 (2)'!AN10</f>
        <v/>
      </c>
      <c r="AO10" s="18" t="str">
        <f>'Option 1 (2)'!AO10</f>
        <v/>
      </c>
      <c r="AP10" s="18" t="str">
        <f>'Option 1 (2)'!AP10</f>
        <v/>
      </c>
      <c r="AQ10" s="18" t="str">
        <f>'Option 1 (2)'!AQ10</f>
        <v/>
      </c>
      <c r="AR10" s="18" t="str">
        <f>'Option 1 (2)'!AR10</f>
        <v/>
      </c>
      <c r="AS10" s="18" t="str">
        <f>'Option 1 (2)'!AS10</f>
        <v/>
      </c>
      <c r="AT10" s="18" t="str">
        <f>'Option 1 (2)'!AT10</f>
        <v/>
      </c>
      <c r="AU10" s="18" t="str">
        <f>'Option 1 (2)'!AU10</f>
        <v/>
      </c>
      <c r="AV10" s="18" t="str">
        <f>'Option 1 (2)'!AV10</f>
        <v/>
      </c>
      <c r="AW10" s="18" t="str">
        <f>'Option 1 (2)'!AW10</f>
        <v/>
      </c>
      <c r="AX10" s="18" t="str">
        <f>'Option 1 (2)'!AX10</f>
        <v/>
      </c>
      <c r="AY10" s="18" t="str">
        <f>'Option 1 (2)'!AY10</f>
        <v/>
      </c>
      <c r="AZ10" s="18" t="str">
        <f>'Option 1 (2)'!AZ10</f>
        <v/>
      </c>
      <c r="BA10" s="18" t="str">
        <f>'Option 1 (2)'!BA10</f>
        <v/>
      </c>
      <c r="BB10" s="18" t="str">
        <f>'Option 1 (2)'!BB10</f>
        <v/>
      </c>
    </row>
    <row r="11" spans="1:54" ht="16.2" hidden="1" thickBot="1" x14ac:dyDescent="0.3">
      <c r="A11" s="115"/>
      <c r="B11" s="19" t="s">
        <v>1</v>
      </c>
      <c r="C11" s="112" t="str">
        <f t="shared" ref="C11" si="32">IF(C9="","",C9*C10)</f>
        <v/>
      </c>
      <c r="D11" s="117"/>
      <c r="E11" s="20" t="str">
        <f>IF(E9="","",E9*E10)</f>
        <v/>
      </c>
      <c r="F11" s="20" t="str">
        <f t="shared" ref="F11:BB11" si="33">IF(F9="","",F9*F10)</f>
        <v/>
      </c>
      <c r="G11" s="20" t="str">
        <f t="shared" si="33"/>
        <v/>
      </c>
      <c r="H11" s="20" t="str">
        <f t="shared" si="33"/>
        <v/>
      </c>
      <c r="I11" s="20" t="str">
        <f t="shared" si="33"/>
        <v/>
      </c>
      <c r="J11" s="20" t="str">
        <f t="shared" si="33"/>
        <v/>
      </c>
      <c r="K11" s="20" t="str">
        <f t="shared" si="33"/>
        <v/>
      </c>
      <c r="L11" s="20" t="str">
        <f t="shared" si="33"/>
        <v/>
      </c>
      <c r="M11" s="20" t="str">
        <f t="shared" si="33"/>
        <v/>
      </c>
      <c r="N11" s="20" t="str">
        <f t="shared" si="33"/>
        <v/>
      </c>
      <c r="O11" s="20" t="str">
        <f t="shared" si="33"/>
        <v/>
      </c>
      <c r="P11" s="20" t="str">
        <f t="shared" si="33"/>
        <v/>
      </c>
      <c r="Q11" s="20" t="str">
        <f t="shared" si="33"/>
        <v/>
      </c>
      <c r="R11" s="20" t="str">
        <f t="shared" si="33"/>
        <v/>
      </c>
      <c r="S11" s="20" t="str">
        <f t="shared" si="33"/>
        <v/>
      </c>
      <c r="T11" s="20" t="str">
        <f t="shared" si="33"/>
        <v/>
      </c>
      <c r="U11" s="20" t="str">
        <f t="shared" si="33"/>
        <v/>
      </c>
      <c r="V11" s="20" t="str">
        <f t="shared" si="33"/>
        <v/>
      </c>
      <c r="W11" s="20" t="str">
        <f t="shared" si="33"/>
        <v/>
      </c>
      <c r="X11" s="20" t="str">
        <f t="shared" si="33"/>
        <v/>
      </c>
      <c r="Y11" s="20" t="str">
        <f t="shared" si="33"/>
        <v/>
      </c>
      <c r="Z11" s="20" t="str">
        <f t="shared" si="33"/>
        <v/>
      </c>
      <c r="AA11" s="20" t="str">
        <f t="shared" si="33"/>
        <v/>
      </c>
      <c r="AB11" s="20" t="str">
        <f t="shared" si="33"/>
        <v/>
      </c>
      <c r="AC11" s="20" t="str">
        <f t="shared" si="33"/>
        <v/>
      </c>
      <c r="AD11" s="20" t="str">
        <f t="shared" si="33"/>
        <v/>
      </c>
      <c r="AE11" s="20" t="str">
        <f t="shared" si="33"/>
        <v/>
      </c>
      <c r="AF11" s="20" t="str">
        <f t="shared" si="33"/>
        <v/>
      </c>
      <c r="AG11" s="20" t="str">
        <f t="shared" si="33"/>
        <v/>
      </c>
      <c r="AH11" s="20" t="str">
        <f t="shared" si="33"/>
        <v/>
      </c>
      <c r="AI11" s="20" t="str">
        <f t="shared" si="33"/>
        <v/>
      </c>
      <c r="AJ11" s="20" t="str">
        <f t="shared" si="33"/>
        <v/>
      </c>
      <c r="AK11" s="20" t="str">
        <f t="shared" si="33"/>
        <v/>
      </c>
      <c r="AL11" s="20" t="str">
        <f t="shared" si="33"/>
        <v/>
      </c>
      <c r="AM11" s="20" t="str">
        <f t="shared" si="33"/>
        <v/>
      </c>
      <c r="AN11" s="20" t="str">
        <f t="shared" si="33"/>
        <v/>
      </c>
      <c r="AO11" s="20" t="str">
        <f t="shared" si="33"/>
        <v/>
      </c>
      <c r="AP11" s="20" t="str">
        <f t="shared" si="33"/>
        <v/>
      </c>
      <c r="AQ11" s="20" t="str">
        <f t="shared" si="33"/>
        <v/>
      </c>
      <c r="AR11" s="20" t="str">
        <f t="shared" si="33"/>
        <v/>
      </c>
      <c r="AS11" s="20" t="str">
        <f t="shared" si="33"/>
        <v/>
      </c>
      <c r="AT11" s="20" t="str">
        <f t="shared" si="33"/>
        <v/>
      </c>
      <c r="AU11" s="20" t="str">
        <f t="shared" si="33"/>
        <v/>
      </c>
      <c r="AV11" s="20" t="str">
        <f t="shared" si="33"/>
        <v/>
      </c>
      <c r="AW11" s="20" t="str">
        <f t="shared" si="33"/>
        <v/>
      </c>
      <c r="AX11" s="20" t="str">
        <f t="shared" si="33"/>
        <v/>
      </c>
      <c r="AY11" s="20" t="str">
        <f t="shared" si="33"/>
        <v/>
      </c>
      <c r="AZ11" s="20" t="str">
        <f t="shared" si="33"/>
        <v/>
      </c>
      <c r="BA11" s="20" t="str">
        <f t="shared" si="33"/>
        <v/>
      </c>
      <c r="BB11" s="20" t="str">
        <f t="shared" si="33"/>
        <v/>
      </c>
    </row>
    <row r="12" spans="1:54" ht="15.6" hidden="1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hidden="1" x14ac:dyDescent="0.25">
      <c r="A13" s="114" t="s">
        <v>2</v>
      </c>
      <c r="B13" s="32" t="s">
        <v>164</v>
      </c>
      <c r="C13" s="111" t="str">
        <f ca="1">IF(B13="Gehalt auswählen","",IF(E2&lt;YEAR(TODAY()),VLOOKUP(B13,'Personalnormkosten alt'!$A$2:$B$95,2,FALSE)*-1,VLOOKUP(B13,Personalnormkosten!$A$2:$B$95,2,FALSE)*-1))</f>
        <v/>
      </c>
      <c r="D13" s="97" t="s">
        <v>198</v>
      </c>
      <c r="E13" s="18" t="str">
        <f>'Option 1 (2)'!E13</f>
        <v/>
      </c>
      <c r="F13" s="18" t="str">
        <f>'Option 1 (2)'!F13</f>
        <v/>
      </c>
      <c r="G13" s="18" t="str">
        <f>'Option 1 (2)'!G13</f>
        <v/>
      </c>
      <c r="H13" s="18" t="str">
        <f>'Option 1 (2)'!H13</f>
        <v/>
      </c>
      <c r="I13" s="18" t="str">
        <f>'Option 1 (2)'!I13</f>
        <v/>
      </c>
      <c r="J13" s="18" t="str">
        <f>'Option 1 (2)'!J13</f>
        <v/>
      </c>
      <c r="K13" s="18" t="str">
        <f>'Option 1 (2)'!K13</f>
        <v/>
      </c>
      <c r="L13" s="18" t="str">
        <f>'Option 1 (2)'!L13</f>
        <v/>
      </c>
      <c r="M13" s="18" t="str">
        <f>'Option 1 (2)'!M13</f>
        <v/>
      </c>
      <c r="N13" s="18" t="str">
        <f>'Option 1 (2)'!N13</f>
        <v/>
      </c>
      <c r="O13" s="18" t="str">
        <f>'Option 1 (2)'!O13</f>
        <v/>
      </c>
      <c r="P13" s="18" t="str">
        <f>'Option 1 (2)'!P13</f>
        <v/>
      </c>
      <c r="Q13" s="18" t="str">
        <f>'Option 1 (2)'!Q13</f>
        <v/>
      </c>
      <c r="R13" s="18" t="str">
        <f>'Option 1 (2)'!R13</f>
        <v/>
      </c>
      <c r="S13" s="18" t="str">
        <f>'Option 1 (2)'!S13</f>
        <v/>
      </c>
      <c r="T13" s="18" t="str">
        <f>'Option 1 (2)'!T13</f>
        <v/>
      </c>
      <c r="U13" s="18" t="str">
        <f>'Option 1 (2)'!U13</f>
        <v/>
      </c>
      <c r="V13" s="18" t="str">
        <f>'Option 1 (2)'!V13</f>
        <v/>
      </c>
      <c r="W13" s="18" t="str">
        <f>'Option 1 (2)'!W13</f>
        <v/>
      </c>
      <c r="X13" s="18" t="str">
        <f>'Option 1 (2)'!X13</f>
        <v/>
      </c>
      <c r="Y13" s="18" t="str">
        <f>'Option 1 (2)'!Y13</f>
        <v/>
      </c>
      <c r="Z13" s="18" t="str">
        <f>'Option 1 (2)'!Z13</f>
        <v/>
      </c>
      <c r="AA13" s="18" t="str">
        <f>'Option 1 (2)'!AA13</f>
        <v/>
      </c>
      <c r="AB13" s="18" t="str">
        <f>'Option 1 (2)'!AB13</f>
        <v/>
      </c>
      <c r="AC13" s="18" t="str">
        <f>'Option 1 (2)'!AC13</f>
        <v/>
      </c>
      <c r="AD13" s="18" t="str">
        <f>'Option 1 (2)'!AD13</f>
        <v/>
      </c>
      <c r="AE13" s="18" t="str">
        <f>'Option 1 (2)'!AE13</f>
        <v/>
      </c>
      <c r="AF13" s="18" t="str">
        <f>'Option 1 (2)'!AF13</f>
        <v/>
      </c>
      <c r="AG13" s="18" t="str">
        <f>'Option 1 (2)'!AG13</f>
        <v/>
      </c>
      <c r="AH13" s="18" t="str">
        <f>'Option 1 (2)'!AH13</f>
        <v/>
      </c>
      <c r="AI13" s="18" t="str">
        <f>'Option 1 (2)'!AI13</f>
        <v/>
      </c>
      <c r="AJ13" s="18" t="str">
        <f>'Option 1 (2)'!AJ13</f>
        <v/>
      </c>
      <c r="AK13" s="18" t="str">
        <f>'Option 1 (2)'!AK13</f>
        <v/>
      </c>
      <c r="AL13" s="18" t="str">
        <f>'Option 1 (2)'!AL13</f>
        <v/>
      </c>
      <c r="AM13" s="18" t="str">
        <f>'Option 1 (2)'!AM13</f>
        <v/>
      </c>
      <c r="AN13" s="18" t="str">
        <f>'Option 1 (2)'!AN13</f>
        <v/>
      </c>
      <c r="AO13" s="18" t="str">
        <f>'Option 1 (2)'!AO13</f>
        <v/>
      </c>
      <c r="AP13" s="18" t="str">
        <f>'Option 1 (2)'!AP13</f>
        <v/>
      </c>
      <c r="AQ13" s="18" t="str">
        <f>'Option 1 (2)'!AQ13</f>
        <v/>
      </c>
      <c r="AR13" s="18" t="str">
        <f>'Option 1 (2)'!AR13</f>
        <v/>
      </c>
      <c r="AS13" s="18" t="str">
        <f>'Option 1 (2)'!AS13</f>
        <v/>
      </c>
      <c r="AT13" s="18" t="str">
        <f>'Option 1 (2)'!AT13</f>
        <v/>
      </c>
      <c r="AU13" s="18" t="str">
        <f>'Option 1 (2)'!AU13</f>
        <v/>
      </c>
      <c r="AV13" s="18" t="str">
        <f>'Option 1 (2)'!AV13</f>
        <v/>
      </c>
      <c r="AW13" s="18" t="str">
        <f>'Option 1 (2)'!AW13</f>
        <v/>
      </c>
      <c r="AX13" s="18" t="str">
        <f>'Option 1 (2)'!AX13</f>
        <v/>
      </c>
      <c r="AY13" s="18" t="str">
        <f>'Option 1 (2)'!AY13</f>
        <v/>
      </c>
      <c r="AZ13" s="18" t="str">
        <f>'Option 1 (2)'!AZ13</f>
        <v/>
      </c>
      <c r="BA13" s="18" t="str">
        <f>'Option 1 (2)'!BA13</f>
        <v/>
      </c>
      <c r="BB13" s="18" t="str">
        <f>'Option 1 (2)'!BB13</f>
        <v/>
      </c>
    </row>
    <row r="14" spans="1:54" ht="16.2" hidden="1" thickBot="1" x14ac:dyDescent="0.3">
      <c r="A14" s="115"/>
      <c r="B14" s="19" t="s">
        <v>1</v>
      </c>
      <c r="C14" s="112" t="str">
        <f t="shared" ref="C14" si="34">IF(C12="","",C12*C13)</f>
        <v/>
      </c>
      <c r="D14" s="117"/>
      <c r="E14" s="20" t="str">
        <f>IF(E12="","",E12*E13)</f>
        <v/>
      </c>
      <c r="F14" s="20" t="str">
        <f t="shared" ref="F14:BB14" si="35">IF(F12="","",F12*F13)</f>
        <v/>
      </c>
      <c r="G14" s="20" t="str">
        <f t="shared" si="35"/>
        <v/>
      </c>
      <c r="H14" s="20" t="str">
        <f t="shared" si="35"/>
        <v/>
      </c>
      <c r="I14" s="20" t="str">
        <f t="shared" si="35"/>
        <v/>
      </c>
      <c r="J14" s="20" t="str">
        <f t="shared" si="35"/>
        <v/>
      </c>
      <c r="K14" s="20" t="str">
        <f t="shared" si="35"/>
        <v/>
      </c>
      <c r="L14" s="20" t="str">
        <f t="shared" si="35"/>
        <v/>
      </c>
      <c r="M14" s="20" t="str">
        <f t="shared" si="35"/>
        <v/>
      </c>
      <c r="N14" s="20" t="str">
        <f t="shared" si="35"/>
        <v/>
      </c>
      <c r="O14" s="20" t="str">
        <f t="shared" si="35"/>
        <v/>
      </c>
      <c r="P14" s="20" t="str">
        <f t="shared" si="35"/>
        <v/>
      </c>
      <c r="Q14" s="20" t="str">
        <f t="shared" si="35"/>
        <v/>
      </c>
      <c r="R14" s="20" t="str">
        <f t="shared" si="35"/>
        <v/>
      </c>
      <c r="S14" s="20" t="str">
        <f t="shared" si="35"/>
        <v/>
      </c>
      <c r="T14" s="20" t="str">
        <f t="shared" si="35"/>
        <v/>
      </c>
      <c r="U14" s="20" t="str">
        <f t="shared" si="35"/>
        <v/>
      </c>
      <c r="V14" s="20" t="str">
        <f t="shared" si="35"/>
        <v/>
      </c>
      <c r="W14" s="20" t="str">
        <f t="shared" si="35"/>
        <v/>
      </c>
      <c r="X14" s="20" t="str">
        <f t="shared" si="35"/>
        <v/>
      </c>
      <c r="Y14" s="20" t="str">
        <f t="shared" si="35"/>
        <v/>
      </c>
      <c r="Z14" s="20" t="str">
        <f t="shared" si="35"/>
        <v/>
      </c>
      <c r="AA14" s="20" t="str">
        <f t="shared" si="35"/>
        <v/>
      </c>
      <c r="AB14" s="20" t="str">
        <f t="shared" si="35"/>
        <v/>
      </c>
      <c r="AC14" s="20" t="str">
        <f t="shared" si="35"/>
        <v/>
      </c>
      <c r="AD14" s="20" t="str">
        <f t="shared" si="35"/>
        <v/>
      </c>
      <c r="AE14" s="20" t="str">
        <f t="shared" si="35"/>
        <v/>
      </c>
      <c r="AF14" s="20" t="str">
        <f t="shared" si="35"/>
        <v/>
      </c>
      <c r="AG14" s="20" t="str">
        <f t="shared" si="35"/>
        <v/>
      </c>
      <c r="AH14" s="20" t="str">
        <f t="shared" si="35"/>
        <v/>
      </c>
      <c r="AI14" s="20" t="str">
        <f t="shared" si="35"/>
        <v/>
      </c>
      <c r="AJ14" s="20" t="str">
        <f t="shared" si="35"/>
        <v/>
      </c>
      <c r="AK14" s="20" t="str">
        <f t="shared" si="35"/>
        <v/>
      </c>
      <c r="AL14" s="20" t="str">
        <f t="shared" si="35"/>
        <v/>
      </c>
      <c r="AM14" s="20" t="str">
        <f t="shared" si="35"/>
        <v/>
      </c>
      <c r="AN14" s="20" t="str">
        <f t="shared" si="35"/>
        <v/>
      </c>
      <c r="AO14" s="20" t="str">
        <f t="shared" si="35"/>
        <v/>
      </c>
      <c r="AP14" s="20" t="str">
        <f t="shared" si="35"/>
        <v/>
      </c>
      <c r="AQ14" s="20" t="str">
        <f t="shared" si="35"/>
        <v/>
      </c>
      <c r="AR14" s="20" t="str">
        <f t="shared" si="35"/>
        <v/>
      </c>
      <c r="AS14" s="20" t="str">
        <f t="shared" si="35"/>
        <v/>
      </c>
      <c r="AT14" s="20" t="str">
        <f t="shared" si="35"/>
        <v/>
      </c>
      <c r="AU14" s="20" t="str">
        <f t="shared" si="35"/>
        <v/>
      </c>
      <c r="AV14" s="20" t="str">
        <f t="shared" si="35"/>
        <v/>
      </c>
      <c r="AW14" s="20" t="str">
        <f t="shared" si="35"/>
        <v/>
      </c>
      <c r="AX14" s="20" t="str">
        <f t="shared" si="35"/>
        <v/>
      </c>
      <c r="AY14" s="20" t="str">
        <f t="shared" si="35"/>
        <v/>
      </c>
      <c r="AZ14" s="20" t="str">
        <f t="shared" si="35"/>
        <v/>
      </c>
      <c r="BA14" s="20" t="str">
        <f t="shared" si="35"/>
        <v/>
      </c>
      <c r="BB14" s="20" t="str">
        <f t="shared" si="35"/>
        <v/>
      </c>
    </row>
    <row r="15" spans="1:54" ht="15.6" hidden="1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hidden="1" x14ac:dyDescent="0.25">
      <c r="A16" s="114" t="s">
        <v>2</v>
      </c>
      <c r="B16" s="32" t="s">
        <v>164</v>
      </c>
      <c r="C16" s="111" t="str">
        <f ca="1">IF(B16="Gehalt auswählen","",IF(E2&lt;YEAR(TODAY()),VLOOKUP(B16,'Personalnormkosten alt'!$A$2:$B$95,2,FALSE)*-1,VLOOKUP(B16,Personalnormkosten!$A$2:$B$95,2,FALSE)*-1))</f>
        <v/>
      </c>
      <c r="D16" s="97" t="s">
        <v>198</v>
      </c>
      <c r="E16" s="18" t="str">
        <f>'Option 1 (2)'!E16</f>
        <v/>
      </c>
      <c r="F16" s="18" t="str">
        <f>'Option 1 (2)'!F16</f>
        <v/>
      </c>
      <c r="G16" s="18" t="str">
        <f>'Option 1 (2)'!G16</f>
        <v/>
      </c>
      <c r="H16" s="18" t="str">
        <f>'Option 1 (2)'!H16</f>
        <v/>
      </c>
      <c r="I16" s="18" t="str">
        <f>'Option 1 (2)'!I16</f>
        <v/>
      </c>
      <c r="J16" s="18" t="str">
        <f>'Option 1 (2)'!J16</f>
        <v/>
      </c>
      <c r="K16" s="18" t="str">
        <f>'Option 1 (2)'!K16</f>
        <v/>
      </c>
      <c r="L16" s="18" t="str">
        <f>'Option 1 (2)'!L16</f>
        <v/>
      </c>
      <c r="M16" s="18" t="str">
        <f>'Option 1 (2)'!M16</f>
        <v/>
      </c>
      <c r="N16" s="18" t="str">
        <f>'Option 1 (2)'!N16</f>
        <v/>
      </c>
      <c r="O16" s="18" t="str">
        <f>'Option 1 (2)'!O16</f>
        <v/>
      </c>
      <c r="P16" s="18" t="str">
        <f>'Option 1 (2)'!P16</f>
        <v/>
      </c>
      <c r="Q16" s="18" t="str">
        <f>'Option 1 (2)'!Q16</f>
        <v/>
      </c>
      <c r="R16" s="18" t="str">
        <f>'Option 1 (2)'!R16</f>
        <v/>
      </c>
      <c r="S16" s="18" t="str">
        <f>'Option 1 (2)'!S16</f>
        <v/>
      </c>
      <c r="T16" s="18" t="str">
        <f>'Option 1 (2)'!T16</f>
        <v/>
      </c>
      <c r="U16" s="18" t="str">
        <f>'Option 1 (2)'!U16</f>
        <v/>
      </c>
      <c r="V16" s="18" t="str">
        <f>'Option 1 (2)'!V16</f>
        <v/>
      </c>
      <c r="W16" s="18" t="str">
        <f>'Option 1 (2)'!W16</f>
        <v/>
      </c>
      <c r="X16" s="18" t="str">
        <f>'Option 1 (2)'!X16</f>
        <v/>
      </c>
      <c r="Y16" s="18" t="str">
        <f>'Option 1 (2)'!Y16</f>
        <v/>
      </c>
      <c r="Z16" s="18" t="str">
        <f>'Option 1 (2)'!Z16</f>
        <v/>
      </c>
      <c r="AA16" s="18" t="str">
        <f>'Option 1 (2)'!AA16</f>
        <v/>
      </c>
      <c r="AB16" s="18" t="str">
        <f>'Option 1 (2)'!AB16</f>
        <v/>
      </c>
      <c r="AC16" s="18" t="str">
        <f>'Option 1 (2)'!AC16</f>
        <v/>
      </c>
      <c r="AD16" s="18" t="str">
        <f>'Option 1 (2)'!AD16</f>
        <v/>
      </c>
      <c r="AE16" s="18" t="str">
        <f>'Option 1 (2)'!AE16</f>
        <v/>
      </c>
      <c r="AF16" s="18" t="str">
        <f>'Option 1 (2)'!AF16</f>
        <v/>
      </c>
      <c r="AG16" s="18" t="str">
        <f>'Option 1 (2)'!AG16</f>
        <v/>
      </c>
      <c r="AH16" s="18" t="str">
        <f>'Option 1 (2)'!AH16</f>
        <v/>
      </c>
      <c r="AI16" s="18" t="str">
        <f>'Option 1 (2)'!AI16</f>
        <v/>
      </c>
      <c r="AJ16" s="18" t="str">
        <f>'Option 1 (2)'!AJ16</f>
        <v/>
      </c>
      <c r="AK16" s="18" t="str">
        <f>'Option 1 (2)'!AK16</f>
        <v/>
      </c>
      <c r="AL16" s="18" t="str">
        <f>'Option 1 (2)'!AL16</f>
        <v/>
      </c>
      <c r="AM16" s="18" t="str">
        <f>'Option 1 (2)'!AM16</f>
        <v/>
      </c>
      <c r="AN16" s="18" t="str">
        <f>'Option 1 (2)'!AN16</f>
        <v/>
      </c>
      <c r="AO16" s="18" t="str">
        <f>'Option 1 (2)'!AO16</f>
        <v/>
      </c>
      <c r="AP16" s="18" t="str">
        <f>'Option 1 (2)'!AP16</f>
        <v/>
      </c>
      <c r="AQ16" s="18" t="str">
        <f>'Option 1 (2)'!AQ16</f>
        <v/>
      </c>
      <c r="AR16" s="18" t="str">
        <f>'Option 1 (2)'!AR16</f>
        <v/>
      </c>
      <c r="AS16" s="18" t="str">
        <f>'Option 1 (2)'!AS16</f>
        <v/>
      </c>
      <c r="AT16" s="18" t="str">
        <f>'Option 1 (2)'!AT16</f>
        <v/>
      </c>
      <c r="AU16" s="18" t="str">
        <f>'Option 1 (2)'!AU16</f>
        <v/>
      </c>
      <c r="AV16" s="18" t="str">
        <f>'Option 1 (2)'!AV16</f>
        <v/>
      </c>
      <c r="AW16" s="18" t="str">
        <f>'Option 1 (2)'!AW16</f>
        <v/>
      </c>
      <c r="AX16" s="18" t="str">
        <f>'Option 1 (2)'!AX16</f>
        <v/>
      </c>
      <c r="AY16" s="18" t="str">
        <f>'Option 1 (2)'!AY16</f>
        <v/>
      </c>
      <c r="AZ16" s="18" t="str">
        <f>'Option 1 (2)'!AZ16</f>
        <v/>
      </c>
      <c r="BA16" s="18" t="str">
        <f>'Option 1 (2)'!BA16</f>
        <v/>
      </c>
      <c r="BB16" s="18" t="str">
        <f>'Option 1 (2)'!BB16</f>
        <v/>
      </c>
    </row>
    <row r="17" spans="1:54" ht="16.2" hidden="1" thickBot="1" x14ac:dyDescent="0.3">
      <c r="A17" s="115"/>
      <c r="B17" s="19" t="s">
        <v>1</v>
      </c>
      <c r="C17" s="112" t="str">
        <f t="shared" ref="C17" si="36">IF(C15="","",C15*C16)</f>
        <v/>
      </c>
      <c r="D17" s="117"/>
      <c r="E17" s="20" t="str">
        <f>IF(E15="","",E15*E16)</f>
        <v/>
      </c>
      <c r="F17" s="20" t="str">
        <f t="shared" ref="F17:BB17" si="37">IF(F15="","",F15*F16)</f>
        <v/>
      </c>
      <c r="G17" s="20" t="str">
        <f t="shared" si="37"/>
        <v/>
      </c>
      <c r="H17" s="20" t="str">
        <f t="shared" si="37"/>
        <v/>
      </c>
      <c r="I17" s="20" t="str">
        <f t="shared" si="37"/>
        <v/>
      </c>
      <c r="J17" s="20" t="str">
        <f t="shared" si="37"/>
        <v/>
      </c>
      <c r="K17" s="20" t="str">
        <f t="shared" si="37"/>
        <v/>
      </c>
      <c r="L17" s="20" t="str">
        <f t="shared" si="37"/>
        <v/>
      </c>
      <c r="M17" s="20" t="str">
        <f t="shared" si="37"/>
        <v/>
      </c>
      <c r="N17" s="20" t="str">
        <f t="shared" si="37"/>
        <v/>
      </c>
      <c r="O17" s="20" t="str">
        <f t="shared" si="37"/>
        <v/>
      </c>
      <c r="P17" s="20" t="str">
        <f t="shared" si="37"/>
        <v/>
      </c>
      <c r="Q17" s="20" t="str">
        <f t="shared" si="37"/>
        <v/>
      </c>
      <c r="R17" s="20" t="str">
        <f t="shared" si="37"/>
        <v/>
      </c>
      <c r="S17" s="20" t="str">
        <f t="shared" si="37"/>
        <v/>
      </c>
      <c r="T17" s="20" t="str">
        <f t="shared" si="37"/>
        <v/>
      </c>
      <c r="U17" s="20" t="str">
        <f t="shared" si="37"/>
        <v/>
      </c>
      <c r="V17" s="20" t="str">
        <f t="shared" si="37"/>
        <v/>
      </c>
      <c r="W17" s="20" t="str">
        <f t="shared" si="37"/>
        <v/>
      </c>
      <c r="X17" s="20" t="str">
        <f t="shared" si="37"/>
        <v/>
      </c>
      <c r="Y17" s="20" t="str">
        <f t="shared" si="37"/>
        <v/>
      </c>
      <c r="Z17" s="20" t="str">
        <f t="shared" si="37"/>
        <v/>
      </c>
      <c r="AA17" s="20" t="str">
        <f t="shared" si="37"/>
        <v/>
      </c>
      <c r="AB17" s="20" t="str">
        <f t="shared" si="37"/>
        <v/>
      </c>
      <c r="AC17" s="20" t="str">
        <f t="shared" si="37"/>
        <v/>
      </c>
      <c r="AD17" s="20" t="str">
        <f t="shared" si="37"/>
        <v/>
      </c>
      <c r="AE17" s="20" t="str">
        <f t="shared" si="37"/>
        <v/>
      </c>
      <c r="AF17" s="20" t="str">
        <f t="shared" si="37"/>
        <v/>
      </c>
      <c r="AG17" s="20" t="str">
        <f t="shared" si="37"/>
        <v/>
      </c>
      <c r="AH17" s="20" t="str">
        <f t="shared" si="37"/>
        <v/>
      </c>
      <c r="AI17" s="20" t="str">
        <f t="shared" si="37"/>
        <v/>
      </c>
      <c r="AJ17" s="20" t="str">
        <f t="shared" si="37"/>
        <v/>
      </c>
      <c r="AK17" s="20" t="str">
        <f t="shared" si="37"/>
        <v/>
      </c>
      <c r="AL17" s="20" t="str">
        <f t="shared" si="37"/>
        <v/>
      </c>
      <c r="AM17" s="20" t="str">
        <f t="shared" si="37"/>
        <v/>
      </c>
      <c r="AN17" s="20" t="str">
        <f t="shared" si="37"/>
        <v/>
      </c>
      <c r="AO17" s="20" t="str">
        <f t="shared" si="37"/>
        <v/>
      </c>
      <c r="AP17" s="20" t="str">
        <f t="shared" si="37"/>
        <v/>
      </c>
      <c r="AQ17" s="20" t="str">
        <f t="shared" si="37"/>
        <v/>
      </c>
      <c r="AR17" s="20" t="str">
        <f t="shared" si="37"/>
        <v/>
      </c>
      <c r="AS17" s="20" t="str">
        <f t="shared" si="37"/>
        <v/>
      </c>
      <c r="AT17" s="20" t="str">
        <f t="shared" si="37"/>
        <v/>
      </c>
      <c r="AU17" s="20" t="str">
        <f t="shared" si="37"/>
        <v/>
      </c>
      <c r="AV17" s="20" t="str">
        <f t="shared" si="37"/>
        <v/>
      </c>
      <c r="AW17" s="20" t="str">
        <f t="shared" si="37"/>
        <v/>
      </c>
      <c r="AX17" s="20" t="str">
        <f t="shared" si="37"/>
        <v/>
      </c>
      <c r="AY17" s="20" t="str">
        <f t="shared" si="37"/>
        <v/>
      </c>
      <c r="AZ17" s="20" t="str">
        <f t="shared" si="37"/>
        <v/>
      </c>
      <c r="BA17" s="20" t="str">
        <f t="shared" si="37"/>
        <v/>
      </c>
      <c r="BB17" s="20" t="str">
        <f t="shared" si="37"/>
        <v/>
      </c>
    </row>
    <row r="18" spans="1:54" ht="15.75" hidden="1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hidden="1" x14ac:dyDescent="0.25">
      <c r="A19" s="114" t="s">
        <v>2</v>
      </c>
      <c r="B19" s="32" t="s">
        <v>164</v>
      </c>
      <c r="C19" s="111" t="str">
        <f ca="1">IF(B19="Gehalt auswählen","",IF(E2&lt;YEAR(TODAY()),VLOOKUP(B19,'Personalnormkosten alt'!$A$2:$B$95,2,FALSE)*-1,VLOOKUP(B19,Personalnormkosten!$A$2:$B$95,2,FALSE)*-1))</f>
        <v/>
      </c>
      <c r="D19" s="97" t="s">
        <v>198</v>
      </c>
      <c r="E19" s="18" t="str">
        <f>'Option 1 (2)'!E19</f>
        <v/>
      </c>
      <c r="F19" s="18" t="str">
        <f>'Option 1 (2)'!F19</f>
        <v/>
      </c>
      <c r="G19" s="18" t="str">
        <f>'Option 1 (2)'!G19</f>
        <v/>
      </c>
      <c r="H19" s="18" t="str">
        <f>'Option 1 (2)'!H19</f>
        <v/>
      </c>
      <c r="I19" s="18" t="str">
        <f>'Option 1 (2)'!I19</f>
        <v/>
      </c>
      <c r="J19" s="18" t="str">
        <f>'Option 1 (2)'!J19</f>
        <v/>
      </c>
      <c r="K19" s="18" t="str">
        <f>'Option 1 (2)'!K19</f>
        <v/>
      </c>
      <c r="L19" s="18" t="str">
        <f>'Option 1 (2)'!L19</f>
        <v/>
      </c>
      <c r="M19" s="18" t="str">
        <f>'Option 1 (2)'!M19</f>
        <v/>
      </c>
      <c r="N19" s="18" t="str">
        <f>'Option 1 (2)'!N19</f>
        <v/>
      </c>
      <c r="O19" s="18" t="str">
        <f>'Option 1 (2)'!O19</f>
        <v/>
      </c>
      <c r="P19" s="18" t="str">
        <f>'Option 1 (2)'!P19</f>
        <v/>
      </c>
      <c r="Q19" s="18" t="str">
        <f>'Option 1 (2)'!Q19</f>
        <v/>
      </c>
      <c r="R19" s="18" t="str">
        <f>'Option 1 (2)'!R19</f>
        <v/>
      </c>
      <c r="S19" s="18" t="str">
        <f>'Option 1 (2)'!S19</f>
        <v/>
      </c>
      <c r="T19" s="18" t="str">
        <f>'Option 1 (2)'!T19</f>
        <v/>
      </c>
      <c r="U19" s="18" t="str">
        <f>'Option 1 (2)'!U19</f>
        <v/>
      </c>
      <c r="V19" s="18" t="str">
        <f>'Option 1 (2)'!V19</f>
        <v/>
      </c>
      <c r="W19" s="18" t="str">
        <f>'Option 1 (2)'!W19</f>
        <v/>
      </c>
      <c r="X19" s="18" t="str">
        <f>'Option 1 (2)'!X19</f>
        <v/>
      </c>
      <c r="Y19" s="18" t="str">
        <f>'Option 1 (2)'!Y19</f>
        <v/>
      </c>
      <c r="Z19" s="18" t="str">
        <f>'Option 1 (2)'!Z19</f>
        <v/>
      </c>
      <c r="AA19" s="18" t="str">
        <f>'Option 1 (2)'!AA19</f>
        <v/>
      </c>
      <c r="AB19" s="18" t="str">
        <f>'Option 1 (2)'!AB19</f>
        <v/>
      </c>
      <c r="AC19" s="18" t="str">
        <f>'Option 1 (2)'!AC19</f>
        <v/>
      </c>
      <c r="AD19" s="18" t="str">
        <f>'Option 1 (2)'!AD19</f>
        <v/>
      </c>
      <c r="AE19" s="18" t="str">
        <f>'Option 1 (2)'!AE19</f>
        <v/>
      </c>
      <c r="AF19" s="18" t="str">
        <f>'Option 1 (2)'!AF19</f>
        <v/>
      </c>
      <c r="AG19" s="18" t="str">
        <f>'Option 1 (2)'!AG19</f>
        <v/>
      </c>
      <c r="AH19" s="18" t="str">
        <f>'Option 1 (2)'!AH19</f>
        <v/>
      </c>
      <c r="AI19" s="18" t="str">
        <f>'Option 1 (2)'!AI19</f>
        <v/>
      </c>
      <c r="AJ19" s="18" t="str">
        <f>'Option 1 (2)'!AJ19</f>
        <v/>
      </c>
      <c r="AK19" s="18" t="str">
        <f>'Option 1 (2)'!AK19</f>
        <v/>
      </c>
      <c r="AL19" s="18" t="str">
        <f>'Option 1 (2)'!AL19</f>
        <v/>
      </c>
      <c r="AM19" s="18" t="str">
        <f>'Option 1 (2)'!AM19</f>
        <v/>
      </c>
      <c r="AN19" s="18" t="str">
        <f>'Option 1 (2)'!AN19</f>
        <v/>
      </c>
      <c r="AO19" s="18" t="str">
        <f>'Option 1 (2)'!AO19</f>
        <v/>
      </c>
      <c r="AP19" s="18" t="str">
        <f>'Option 1 (2)'!AP19</f>
        <v/>
      </c>
      <c r="AQ19" s="18" t="str">
        <f>'Option 1 (2)'!AQ19</f>
        <v/>
      </c>
      <c r="AR19" s="18" t="str">
        <f>'Option 1 (2)'!AR19</f>
        <v/>
      </c>
      <c r="AS19" s="18" t="str">
        <f>'Option 1 (2)'!AS19</f>
        <v/>
      </c>
      <c r="AT19" s="18" t="str">
        <f>'Option 1 (2)'!AT19</f>
        <v/>
      </c>
      <c r="AU19" s="18" t="str">
        <f>'Option 1 (2)'!AU19</f>
        <v/>
      </c>
      <c r="AV19" s="18" t="str">
        <f>'Option 1 (2)'!AV19</f>
        <v/>
      </c>
      <c r="AW19" s="18" t="str">
        <f>'Option 1 (2)'!AW19</f>
        <v/>
      </c>
      <c r="AX19" s="18" t="str">
        <f>'Option 1 (2)'!AX19</f>
        <v/>
      </c>
      <c r="AY19" s="18" t="str">
        <f>'Option 1 (2)'!AY19</f>
        <v/>
      </c>
      <c r="AZ19" s="18" t="str">
        <f>'Option 1 (2)'!AZ19</f>
        <v/>
      </c>
      <c r="BA19" s="18" t="str">
        <f>'Option 1 (2)'!BA19</f>
        <v/>
      </c>
      <c r="BB19" s="18" t="str">
        <f>'Option 1 (2)'!BB19</f>
        <v/>
      </c>
    </row>
    <row r="20" spans="1:54" ht="16.2" hidden="1" thickBot="1" x14ac:dyDescent="0.3">
      <c r="A20" s="115"/>
      <c r="B20" s="19" t="s">
        <v>1</v>
      </c>
      <c r="C20" s="112" t="str">
        <f>IF(C18="","",C18*C19)</f>
        <v/>
      </c>
      <c r="D20" s="117"/>
      <c r="E20" s="20" t="str">
        <f>IF(E18="","",E18*E19)</f>
        <v/>
      </c>
      <c r="F20" s="20" t="str">
        <f t="shared" ref="F20:BB20" si="38">IF(F18="","",F18*F19)</f>
        <v/>
      </c>
      <c r="G20" s="20" t="str">
        <f t="shared" si="38"/>
        <v/>
      </c>
      <c r="H20" s="20" t="str">
        <f t="shared" si="38"/>
        <v/>
      </c>
      <c r="I20" s="20" t="str">
        <f t="shared" si="38"/>
        <v/>
      </c>
      <c r="J20" s="20" t="str">
        <f t="shared" si="38"/>
        <v/>
      </c>
      <c r="K20" s="20" t="str">
        <f t="shared" si="38"/>
        <v/>
      </c>
      <c r="L20" s="20" t="str">
        <f t="shared" si="38"/>
        <v/>
      </c>
      <c r="M20" s="20" t="str">
        <f t="shared" si="38"/>
        <v/>
      </c>
      <c r="N20" s="20" t="str">
        <f t="shared" si="38"/>
        <v/>
      </c>
      <c r="O20" s="20" t="str">
        <f t="shared" si="38"/>
        <v/>
      </c>
      <c r="P20" s="20" t="str">
        <f t="shared" si="38"/>
        <v/>
      </c>
      <c r="Q20" s="20" t="str">
        <f t="shared" si="38"/>
        <v/>
      </c>
      <c r="R20" s="20" t="str">
        <f t="shared" si="38"/>
        <v/>
      </c>
      <c r="S20" s="20" t="str">
        <f t="shared" si="38"/>
        <v/>
      </c>
      <c r="T20" s="20" t="str">
        <f t="shared" si="38"/>
        <v/>
      </c>
      <c r="U20" s="20" t="str">
        <f t="shared" si="38"/>
        <v/>
      </c>
      <c r="V20" s="20" t="str">
        <f t="shared" si="38"/>
        <v/>
      </c>
      <c r="W20" s="20" t="str">
        <f t="shared" si="38"/>
        <v/>
      </c>
      <c r="X20" s="20" t="str">
        <f t="shared" si="38"/>
        <v/>
      </c>
      <c r="Y20" s="20" t="str">
        <f t="shared" si="38"/>
        <v/>
      </c>
      <c r="Z20" s="20" t="str">
        <f t="shared" si="38"/>
        <v/>
      </c>
      <c r="AA20" s="20" t="str">
        <f t="shared" si="38"/>
        <v/>
      </c>
      <c r="AB20" s="20" t="str">
        <f t="shared" si="38"/>
        <v/>
      </c>
      <c r="AC20" s="20" t="str">
        <f t="shared" si="38"/>
        <v/>
      </c>
      <c r="AD20" s="20" t="str">
        <f t="shared" si="38"/>
        <v/>
      </c>
      <c r="AE20" s="20" t="str">
        <f t="shared" si="38"/>
        <v/>
      </c>
      <c r="AF20" s="20" t="str">
        <f t="shared" si="38"/>
        <v/>
      </c>
      <c r="AG20" s="20" t="str">
        <f t="shared" si="38"/>
        <v/>
      </c>
      <c r="AH20" s="20" t="str">
        <f t="shared" si="38"/>
        <v/>
      </c>
      <c r="AI20" s="20" t="str">
        <f t="shared" si="38"/>
        <v/>
      </c>
      <c r="AJ20" s="20" t="str">
        <f t="shared" si="38"/>
        <v/>
      </c>
      <c r="AK20" s="20" t="str">
        <f t="shared" si="38"/>
        <v/>
      </c>
      <c r="AL20" s="20" t="str">
        <f t="shared" si="38"/>
        <v/>
      </c>
      <c r="AM20" s="20" t="str">
        <f t="shared" si="38"/>
        <v/>
      </c>
      <c r="AN20" s="20" t="str">
        <f t="shared" si="38"/>
        <v/>
      </c>
      <c r="AO20" s="20" t="str">
        <f t="shared" si="38"/>
        <v/>
      </c>
      <c r="AP20" s="20" t="str">
        <f t="shared" si="38"/>
        <v/>
      </c>
      <c r="AQ20" s="20" t="str">
        <f t="shared" si="38"/>
        <v/>
      </c>
      <c r="AR20" s="20" t="str">
        <f t="shared" si="38"/>
        <v/>
      </c>
      <c r="AS20" s="20" t="str">
        <f t="shared" si="38"/>
        <v/>
      </c>
      <c r="AT20" s="20" t="str">
        <f t="shared" si="38"/>
        <v/>
      </c>
      <c r="AU20" s="20" t="str">
        <f t="shared" si="38"/>
        <v/>
      </c>
      <c r="AV20" s="20" t="str">
        <f t="shared" si="38"/>
        <v/>
      </c>
      <c r="AW20" s="20" t="str">
        <f t="shared" si="38"/>
        <v/>
      </c>
      <c r="AX20" s="20" t="str">
        <f t="shared" si="38"/>
        <v/>
      </c>
      <c r="AY20" s="20" t="str">
        <f t="shared" si="38"/>
        <v/>
      </c>
      <c r="AZ20" s="20" t="str">
        <f t="shared" si="38"/>
        <v/>
      </c>
      <c r="BA20" s="20" t="str">
        <f t="shared" si="38"/>
        <v/>
      </c>
      <c r="BB20" s="20" t="str">
        <f t="shared" si="38"/>
        <v/>
      </c>
    </row>
    <row r="21" spans="1:54" ht="15.6" hidden="1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hidden="1" x14ac:dyDescent="0.25">
      <c r="A22" s="114" t="s">
        <v>2</v>
      </c>
      <c r="B22" s="32" t="s">
        <v>164</v>
      </c>
      <c r="C22" s="111" t="str">
        <f ca="1">IF(B22="Gehalt auswählen","",IF(E2&lt;YEAR(TODAY()),VLOOKUP(B22,'Personalnormkosten alt'!$A$2:$B$95,2,FALSE)*-1,VLOOKUP(B22,Personalnormkosten!$A$2:$B$95,2,FALSE)*-1))</f>
        <v/>
      </c>
      <c r="D22" s="97" t="s">
        <v>198</v>
      </c>
      <c r="E22" s="18" t="str">
        <f>'Option 1 (2)'!E22</f>
        <v/>
      </c>
      <c r="F22" s="18" t="str">
        <f>'Option 1 (2)'!F22</f>
        <v/>
      </c>
      <c r="G22" s="18" t="str">
        <f>'Option 1 (2)'!G22</f>
        <v/>
      </c>
      <c r="H22" s="18" t="str">
        <f>'Option 1 (2)'!H22</f>
        <v/>
      </c>
      <c r="I22" s="18" t="str">
        <f>'Option 1 (2)'!I22</f>
        <v/>
      </c>
      <c r="J22" s="18" t="str">
        <f>'Option 1 (2)'!J22</f>
        <v/>
      </c>
      <c r="K22" s="18" t="str">
        <f>'Option 1 (2)'!K22</f>
        <v/>
      </c>
      <c r="L22" s="18" t="str">
        <f>'Option 1 (2)'!L22</f>
        <v/>
      </c>
      <c r="M22" s="18" t="str">
        <f>'Option 1 (2)'!M22</f>
        <v/>
      </c>
      <c r="N22" s="18" t="str">
        <f>'Option 1 (2)'!N22</f>
        <v/>
      </c>
      <c r="O22" s="18" t="str">
        <f>'Option 1 (2)'!O22</f>
        <v/>
      </c>
      <c r="P22" s="18" t="str">
        <f>'Option 1 (2)'!P22</f>
        <v/>
      </c>
      <c r="Q22" s="18" t="str">
        <f>'Option 1 (2)'!Q22</f>
        <v/>
      </c>
      <c r="R22" s="18" t="str">
        <f>'Option 1 (2)'!R22</f>
        <v/>
      </c>
      <c r="S22" s="18" t="str">
        <f>'Option 1 (2)'!S22</f>
        <v/>
      </c>
      <c r="T22" s="18" t="str">
        <f>'Option 1 (2)'!T22</f>
        <v/>
      </c>
      <c r="U22" s="18" t="str">
        <f>'Option 1 (2)'!U22</f>
        <v/>
      </c>
      <c r="V22" s="18" t="str">
        <f>'Option 1 (2)'!V22</f>
        <v/>
      </c>
      <c r="W22" s="18" t="str">
        <f>'Option 1 (2)'!W22</f>
        <v/>
      </c>
      <c r="X22" s="18" t="str">
        <f>'Option 1 (2)'!X22</f>
        <v/>
      </c>
      <c r="Y22" s="18" t="str">
        <f>'Option 1 (2)'!Y22</f>
        <v/>
      </c>
      <c r="Z22" s="18" t="str">
        <f>'Option 1 (2)'!Z22</f>
        <v/>
      </c>
      <c r="AA22" s="18" t="str">
        <f>'Option 1 (2)'!AA22</f>
        <v/>
      </c>
      <c r="AB22" s="18" t="str">
        <f>'Option 1 (2)'!AB22</f>
        <v/>
      </c>
      <c r="AC22" s="18" t="str">
        <f>'Option 1 (2)'!AC22</f>
        <v/>
      </c>
      <c r="AD22" s="18" t="str">
        <f>'Option 1 (2)'!AD22</f>
        <v/>
      </c>
      <c r="AE22" s="18" t="str">
        <f>'Option 1 (2)'!AE22</f>
        <v/>
      </c>
      <c r="AF22" s="18" t="str">
        <f>'Option 1 (2)'!AF22</f>
        <v/>
      </c>
      <c r="AG22" s="18" t="str">
        <f>'Option 1 (2)'!AG22</f>
        <v/>
      </c>
      <c r="AH22" s="18" t="str">
        <f>'Option 1 (2)'!AH22</f>
        <v/>
      </c>
      <c r="AI22" s="18" t="str">
        <f>'Option 1 (2)'!AI22</f>
        <v/>
      </c>
      <c r="AJ22" s="18" t="str">
        <f>'Option 1 (2)'!AJ22</f>
        <v/>
      </c>
      <c r="AK22" s="18" t="str">
        <f>'Option 1 (2)'!AK22</f>
        <v/>
      </c>
      <c r="AL22" s="18" t="str">
        <f>'Option 1 (2)'!AL22</f>
        <v/>
      </c>
      <c r="AM22" s="18" t="str">
        <f>'Option 1 (2)'!AM22</f>
        <v/>
      </c>
      <c r="AN22" s="18" t="str">
        <f>'Option 1 (2)'!AN22</f>
        <v/>
      </c>
      <c r="AO22" s="18" t="str">
        <f>'Option 1 (2)'!AO22</f>
        <v/>
      </c>
      <c r="AP22" s="18" t="str">
        <f>'Option 1 (2)'!AP22</f>
        <v/>
      </c>
      <c r="AQ22" s="18" t="str">
        <f>'Option 1 (2)'!AQ22</f>
        <v/>
      </c>
      <c r="AR22" s="18" t="str">
        <f>'Option 1 (2)'!AR22</f>
        <v/>
      </c>
      <c r="AS22" s="18" t="str">
        <f>'Option 1 (2)'!AS22</f>
        <v/>
      </c>
      <c r="AT22" s="18" t="str">
        <f>'Option 1 (2)'!AT22</f>
        <v/>
      </c>
      <c r="AU22" s="18" t="str">
        <f>'Option 1 (2)'!AU22</f>
        <v/>
      </c>
      <c r="AV22" s="18" t="str">
        <f>'Option 1 (2)'!AV22</f>
        <v/>
      </c>
      <c r="AW22" s="18" t="str">
        <f>'Option 1 (2)'!AW22</f>
        <v/>
      </c>
      <c r="AX22" s="18" t="str">
        <f>'Option 1 (2)'!AX22</f>
        <v/>
      </c>
      <c r="AY22" s="18" t="str">
        <f>'Option 1 (2)'!AY22</f>
        <v/>
      </c>
      <c r="AZ22" s="18" t="str">
        <f>'Option 1 (2)'!AZ22</f>
        <v/>
      </c>
      <c r="BA22" s="18" t="str">
        <f>'Option 1 (2)'!BA22</f>
        <v/>
      </c>
      <c r="BB22" s="18" t="str">
        <f>'Option 1 (2)'!BB22</f>
        <v/>
      </c>
    </row>
    <row r="23" spans="1:54" ht="16.2" hidden="1" thickBot="1" x14ac:dyDescent="0.3">
      <c r="A23" s="115"/>
      <c r="B23" s="19" t="s">
        <v>1</v>
      </c>
      <c r="C23" s="112" t="str">
        <f t="shared" ref="C23" si="39">IF(C21="","",C21*C22)</f>
        <v/>
      </c>
      <c r="D23" s="117"/>
      <c r="E23" s="20" t="str">
        <f>IF(E21="","",E21*E22)</f>
        <v/>
      </c>
      <c r="F23" s="20" t="str">
        <f t="shared" ref="F23:BB23" si="40">IF(F21="","",F21*F22)</f>
        <v/>
      </c>
      <c r="G23" s="20" t="str">
        <f t="shared" si="40"/>
        <v/>
      </c>
      <c r="H23" s="20" t="str">
        <f t="shared" si="40"/>
        <v/>
      </c>
      <c r="I23" s="20" t="str">
        <f t="shared" si="40"/>
        <v/>
      </c>
      <c r="J23" s="20" t="str">
        <f t="shared" si="40"/>
        <v/>
      </c>
      <c r="K23" s="20" t="str">
        <f t="shared" si="40"/>
        <v/>
      </c>
      <c r="L23" s="20" t="str">
        <f t="shared" si="40"/>
        <v/>
      </c>
      <c r="M23" s="20" t="str">
        <f t="shared" si="40"/>
        <v/>
      </c>
      <c r="N23" s="20" t="str">
        <f t="shared" si="40"/>
        <v/>
      </c>
      <c r="O23" s="20" t="str">
        <f t="shared" si="40"/>
        <v/>
      </c>
      <c r="P23" s="20" t="str">
        <f t="shared" si="40"/>
        <v/>
      </c>
      <c r="Q23" s="20" t="str">
        <f t="shared" si="40"/>
        <v/>
      </c>
      <c r="R23" s="20" t="str">
        <f t="shared" si="40"/>
        <v/>
      </c>
      <c r="S23" s="20" t="str">
        <f t="shared" si="40"/>
        <v/>
      </c>
      <c r="T23" s="20" t="str">
        <f t="shared" si="40"/>
        <v/>
      </c>
      <c r="U23" s="20" t="str">
        <f t="shared" si="40"/>
        <v/>
      </c>
      <c r="V23" s="20" t="str">
        <f t="shared" si="40"/>
        <v/>
      </c>
      <c r="W23" s="20" t="str">
        <f t="shared" si="40"/>
        <v/>
      </c>
      <c r="X23" s="20" t="str">
        <f t="shared" si="40"/>
        <v/>
      </c>
      <c r="Y23" s="20" t="str">
        <f t="shared" si="40"/>
        <v/>
      </c>
      <c r="Z23" s="20" t="str">
        <f t="shared" si="40"/>
        <v/>
      </c>
      <c r="AA23" s="20" t="str">
        <f t="shared" si="40"/>
        <v/>
      </c>
      <c r="AB23" s="20" t="str">
        <f t="shared" si="40"/>
        <v/>
      </c>
      <c r="AC23" s="20" t="str">
        <f t="shared" si="40"/>
        <v/>
      </c>
      <c r="AD23" s="20" t="str">
        <f t="shared" si="40"/>
        <v/>
      </c>
      <c r="AE23" s="20" t="str">
        <f t="shared" si="40"/>
        <v/>
      </c>
      <c r="AF23" s="20" t="str">
        <f t="shared" si="40"/>
        <v/>
      </c>
      <c r="AG23" s="20" t="str">
        <f t="shared" si="40"/>
        <v/>
      </c>
      <c r="AH23" s="20" t="str">
        <f t="shared" si="40"/>
        <v/>
      </c>
      <c r="AI23" s="20" t="str">
        <f t="shared" si="40"/>
        <v/>
      </c>
      <c r="AJ23" s="20" t="str">
        <f t="shared" si="40"/>
        <v/>
      </c>
      <c r="AK23" s="20" t="str">
        <f t="shared" si="40"/>
        <v/>
      </c>
      <c r="AL23" s="20" t="str">
        <f t="shared" si="40"/>
        <v/>
      </c>
      <c r="AM23" s="20" t="str">
        <f t="shared" si="40"/>
        <v/>
      </c>
      <c r="AN23" s="20" t="str">
        <f t="shared" si="40"/>
        <v/>
      </c>
      <c r="AO23" s="20" t="str">
        <f t="shared" si="40"/>
        <v/>
      </c>
      <c r="AP23" s="20" t="str">
        <f t="shared" si="40"/>
        <v/>
      </c>
      <c r="AQ23" s="20" t="str">
        <f t="shared" si="40"/>
        <v/>
      </c>
      <c r="AR23" s="20" t="str">
        <f t="shared" si="40"/>
        <v/>
      </c>
      <c r="AS23" s="20" t="str">
        <f t="shared" si="40"/>
        <v/>
      </c>
      <c r="AT23" s="20" t="str">
        <f t="shared" si="40"/>
        <v/>
      </c>
      <c r="AU23" s="20" t="str">
        <f t="shared" si="40"/>
        <v/>
      </c>
      <c r="AV23" s="20" t="str">
        <f t="shared" si="40"/>
        <v/>
      </c>
      <c r="AW23" s="20" t="str">
        <f t="shared" si="40"/>
        <v/>
      </c>
      <c r="AX23" s="20" t="str">
        <f t="shared" si="40"/>
        <v/>
      </c>
      <c r="AY23" s="20" t="str">
        <f t="shared" si="40"/>
        <v/>
      </c>
      <c r="AZ23" s="20" t="str">
        <f t="shared" si="40"/>
        <v/>
      </c>
      <c r="BA23" s="20" t="str">
        <f t="shared" si="40"/>
        <v/>
      </c>
      <c r="BB23" s="20" t="str">
        <f t="shared" si="40"/>
        <v/>
      </c>
    </row>
    <row r="24" spans="1:54" ht="15.6" hidden="1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hidden="1" x14ac:dyDescent="0.25">
      <c r="A25" s="114" t="s">
        <v>2</v>
      </c>
      <c r="B25" s="32" t="s">
        <v>164</v>
      </c>
      <c r="C25" s="111" t="str">
        <f ca="1">IF(B25="Gehalt auswählen","",IF(E2&lt;YEAR(TODAY()),VLOOKUP(B25,'Personalnormkosten alt'!$A$2:$B$95,2,FALSE)*-1,VLOOKUP(B25,Personalnormkosten!$A$2:$B$95,2,FALSE)*-1))</f>
        <v/>
      </c>
      <c r="D25" s="97" t="s">
        <v>198</v>
      </c>
      <c r="E25" s="18" t="str">
        <f>'Option 1 (2)'!E25</f>
        <v/>
      </c>
      <c r="F25" s="18" t="str">
        <f>'Option 1 (2)'!F25</f>
        <v/>
      </c>
      <c r="G25" s="18" t="str">
        <f>'Option 1 (2)'!G25</f>
        <v/>
      </c>
      <c r="H25" s="18" t="str">
        <f>'Option 1 (2)'!H25</f>
        <v/>
      </c>
      <c r="I25" s="18" t="str">
        <f>'Option 1 (2)'!I25</f>
        <v/>
      </c>
      <c r="J25" s="18" t="str">
        <f>'Option 1 (2)'!J25</f>
        <v/>
      </c>
      <c r="K25" s="18" t="str">
        <f>'Option 1 (2)'!K25</f>
        <v/>
      </c>
      <c r="L25" s="18" t="str">
        <f>'Option 1 (2)'!L25</f>
        <v/>
      </c>
      <c r="M25" s="18" t="str">
        <f>'Option 1 (2)'!M25</f>
        <v/>
      </c>
      <c r="N25" s="18" t="str">
        <f>'Option 1 (2)'!N25</f>
        <v/>
      </c>
      <c r="O25" s="18" t="str">
        <f>'Option 1 (2)'!O25</f>
        <v/>
      </c>
      <c r="P25" s="18" t="str">
        <f>'Option 1 (2)'!P25</f>
        <v/>
      </c>
      <c r="Q25" s="18" t="str">
        <f>'Option 1 (2)'!Q25</f>
        <v/>
      </c>
      <c r="R25" s="18" t="str">
        <f>'Option 1 (2)'!R25</f>
        <v/>
      </c>
      <c r="S25" s="18" t="str">
        <f>'Option 1 (2)'!S25</f>
        <v/>
      </c>
      <c r="T25" s="18" t="str">
        <f>'Option 1 (2)'!T25</f>
        <v/>
      </c>
      <c r="U25" s="18" t="str">
        <f>'Option 1 (2)'!U25</f>
        <v/>
      </c>
      <c r="V25" s="18" t="str">
        <f>'Option 1 (2)'!V25</f>
        <v/>
      </c>
      <c r="W25" s="18" t="str">
        <f>'Option 1 (2)'!W25</f>
        <v/>
      </c>
      <c r="X25" s="18" t="str">
        <f>'Option 1 (2)'!X25</f>
        <v/>
      </c>
      <c r="Y25" s="18" t="str">
        <f>'Option 1 (2)'!Y25</f>
        <v/>
      </c>
      <c r="Z25" s="18" t="str">
        <f>'Option 1 (2)'!Z25</f>
        <v/>
      </c>
      <c r="AA25" s="18" t="str">
        <f>'Option 1 (2)'!AA25</f>
        <v/>
      </c>
      <c r="AB25" s="18" t="str">
        <f>'Option 1 (2)'!AB25</f>
        <v/>
      </c>
      <c r="AC25" s="18" t="str">
        <f>'Option 1 (2)'!AC25</f>
        <v/>
      </c>
      <c r="AD25" s="18" t="str">
        <f>'Option 1 (2)'!AD25</f>
        <v/>
      </c>
      <c r="AE25" s="18" t="str">
        <f>'Option 1 (2)'!AE25</f>
        <v/>
      </c>
      <c r="AF25" s="18" t="str">
        <f>'Option 1 (2)'!AF25</f>
        <v/>
      </c>
      <c r="AG25" s="18" t="str">
        <f>'Option 1 (2)'!AG25</f>
        <v/>
      </c>
      <c r="AH25" s="18" t="str">
        <f>'Option 1 (2)'!AH25</f>
        <v/>
      </c>
      <c r="AI25" s="18" t="str">
        <f>'Option 1 (2)'!AI25</f>
        <v/>
      </c>
      <c r="AJ25" s="18" t="str">
        <f>'Option 1 (2)'!AJ25</f>
        <v/>
      </c>
      <c r="AK25" s="18" t="str">
        <f>'Option 1 (2)'!AK25</f>
        <v/>
      </c>
      <c r="AL25" s="18" t="str">
        <f>'Option 1 (2)'!AL25</f>
        <v/>
      </c>
      <c r="AM25" s="18" t="str">
        <f>'Option 1 (2)'!AM25</f>
        <v/>
      </c>
      <c r="AN25" s="18" t="str">
        <f>'Option 1 (2)'!AN25</f>
        <v/>
      </c>
      <c r="AO25" s="18" t="str">
        <f>'Option 1 (2)'!AO25</f>
        <v/>
      </c>
      <c r="AP25" s="18" t="str">
        <f>'Option 1 (2)'!AP25</f>
        <v/>
      </c>
      <c r="AQ25" s="18" t="str">
        <f>'Option 1 (2)'!AQ25</f>
        <v/>
      </c>
      <c r="AR25" s="18" t="str">
        <f>'Option 1 (2)'!AR25</f>
        <v/>
      </c>
      <c r="AS25" s="18" t="str">
        <f>'Option 1 (2)'!AS25</f>
        <v/>
      </c>
      <c r="AT25" s="18" t="str">
        <f>'Option 1 (2)'!AT25</f>
        <v/>
      </c>
      <c r="AU25" s="18" t="str">
        <f>'Option 1 (2)'!AU25</f>
        <v/>
      </c>
      <c r="AV25" s="18" t="str">
        <f>'Option 1 (2)'!AV25</f>
        <v/>
      </c>
      <c r="AW25" s="18" t="str">
        <f>'Option 1 (2)'!AW25</f>
        <v/>
      </c>
      <c r="AX25" s="18" t="str">
        <f>'Option 1 (2)'!AX25</f>
        <v/>
      </c>
      <c r="AY25" s="18" t="str">
        <f>'Option 1 (2)'!AY25</f>
        <v/>
      </c>
      <c r="AZ25" s="18" t="str">
        <f>'Option 1 (2)'!AZ25</f>
        <v/>
      </c>
      <c r="BA25" s="18" t="str">
        <f>'Option 1 (2)'!BA25</f>
        <v/>
      </c>
      <c r="BB25" s="18" t="str">
        <f>'Option 1 (2)'!BB25</f>
        <v/>
      </c>
    </row>
    <row r="26" spans="1:54" ht="16.2" hidden="1" thickBot="1" x14ac:dyDescent="0.3">
      <c r="A26" s="115"/>
      <c r="B26" s="19" t="s">
        <v>1</v>
      </c>
      <c r="C26" s="112" t="str">
        <f>IF(C24="","",C24*C25)</f>
        <v/>
      </c>
      <c r="D26" s="117"/>
      <c r="E26" s="20" t="str">
        <f>IF(E24="","",E24*E25)</f>
        <v/>
      </c>
      <c r="F26" s="20" t="str">
        <f t="shared" ref="F26:BB26" si="41">IF(F24="","",F24*F25)</f>
        <v/>
      </c>
      <c r="G26" s="20" t="str">
        <f t="shared" si="41"/>
        <v/>
      </c>
      <c r="H26" s="20" t="str">
        <f t="shared" si="41"/>
        <v/>
      </c>
      <c r="I26" s="20" t="str">
        <f t="shared" si="41"/>
        <v/>
      </c>
      <c r="J26" s="20" t="str">
        <f t="shared" si="41"/>
        <v/>
      </c>
      <c r="K26" s="20" t="str">
        <f t="shared" si="41"/>
        <v/>
      </c>
      <c r="L26" s="20" t="str">
        <f t="shared" si="41"/>
        <v/>
      </c>
      <c r="M26" s="20" t="str">
        <f t="shared" si="41"/>
        <v/>
      </c>
      <c r="N26" s="20" t="str">
        <f t="shared" si="41"/>
        <v/>
      </c>
      <c r="O26" s="20" t="str">
        <f t="shared" si="41"/>
        <v/>
      </c>
      <c r="P26" s="20" t="str">
        <f t="shared" si="41"/>
        <v/>
      </c>
      <c r="Q26" s="20" t="str">
        <f t="shared" si="41"/>
        <v/>
      </c>
      <c r="R26" s="20" t="str">
        <f t="shared" si="41"/>
        <v/>
      </c>
      <c r="S26" s="20" t="str">
        <f t="shared" si="41"/>
        <v/>
      </c>
      <c r="T26" s="20" t="str">
        <f t="shared" si="41"/>
        <v/>
      </c>
      <c r="U26" s="20" t="str">
        <f t="shared" si="41"/>
        <v/>
      </c>
      <c r="V26" s="20" t="str">
        <f t="shared" si="41"/>
        <v/>
      </c>
      <c r="W26" s="20" t="str">
        <f t="shared" si="41"/>
        <v/>
      </c>
      <c r="X26" s="20" t="str">
        <f t="shared" si="41"/>
        <v/>
      </c>
      <c r="Y26" s="20" t="str">
        <f t="shared" si="41"/>
        <v/>
      </c>
      <c r="Z26" s="20" t="str">
        <f t="shared" si="41"/>
        <v/>
      </c>
      <c r="AA26" s="20" t="str">
        <f t="shared" si="41"/>
        <v/>
      </c>
      <c r="AB26" s="20" t="str">
        <f t="shared" si="41"/>
        <v/>
      </c>
      <c r="AC26" s="20" t="str">
        <f t="shared" si="41"/>
        <v/>
      </c>
      <c r="AD26" s="20" t="str">
        <f t="shared" si="41"/>
        <v/>
      </c>
      <c r="AE26" s="20" t="str">
        <f t="shared" si="41"/>
        <v/>
      </c>
      <c r="AF26" s="20" t="str">
        <f t="shared" si="41"/>
        <v/>
      </c>
      <c r="AG26" s="20" t="str">
        <f t="shared" si="41"/>
        <v/>
      </c>
      <c r="AH26" s="20" t="str">
        <f t="shared" si="41"/>
        <v/>
      </c>
      <c r="AI26" s="20" t="str">
        <f t="shared" si="41"/>
        <v/>
      </c>
      <c r="AJ26" s="20" t="str">
        <f t="shared" si="41"/>
        <v/>
      </c>
      <c r="AK26" s="20" t="str">
        <f t="shared" si="41"/>
        <v/>
      </c>
      <c r="AL26" s="20" t="str">
        <f t="shared" si="41"/>
        <v/>
      </c>
      <c r="AM26" s="20" t="str">
        <f t="shared" si="41"/>
        <v/>
      </c>
      <c r="AN26" s="20" t="str">
        <f t="shared" si="41"/>
        <v/>
      </c>
      <c r="AO26" s="20" t="str">
        <f t="shared" si="41"/>
        <v/>
      </c>
      <c r="AP26" s="20" t="str">
        <f t="shared" si="41"/>
        <v/>
      </c>
      <c r="AQ26" s="20" t="str">
        <f t="shared" si="41"/>
        <v/>
      </c>
      <c r="AR26" s="20" t="str">
        <f t="shared" si="41"/>
        <v/>
      </c>
      <c r="AS26" s="20" t="str">
        <f t="shared" si="41"/>
        <v/>
      </c>
      <c r="AT26" s="20" t="str">
        <f t="shared" si="41"/>
        <v/>
      </c>
      <c r="AU26" s="20" t="str">
        <f t="shared" si="41"/>
        <v/>
      </c>
      <c r="AV26" s="20" t="str">
        <f t="shared" si="41"/>
        <v/>
      </c>
      <c r="AW26" s="20" t="str">
        <f t="shared" si="41"/>
        <v/>
      </c>
      <c r="AX26" s="20" t="str">
        <f t="shared" si="41"/>
        <v/>
      </c>
      <c r="AY26" s="20" t="str">
        <f t="shared" si="41"/>
        <v/>
      </c>
      <c r="AZ26" s="20" t="str">
        <f t="shared" si="41"/>
        <v/>
      </c>
      <c r="BA26" s="20" t="str">
        <f t="shared" si="41"/>
        <v/>
      </c>
      <c r="BB26" s="20" t="str">
        <f t="shared" si="41"/>
        <v/>
      </c>
    </row>
    <row r="27" spans="1:54" ht="15.6" hidden="1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hidden="1" x14ac:dyDescent="0.25">
      <c r="A28" s="114" t="s">
        <v>2</v>
      </c>
      <c r="B28" s="32" t="s">
        <v>164</v>
      </c>
      <c r="C28" s="111" t="str">
        <f ca="1">IF(B28="Gehalt auswählen","",IF($E$2&lt;YEAR(TODAY()),VLOOKUP(B28,'Personalnormkosten alt'!$A$2:$B$95,2,FALSE)*-1,VLOOKUP(B28,Personalnormkosten!$A$2:$B$95,2,FALSE)*-1))</f>
        <v/>
      </c>
      <c r="D28" s="97" t="s">
        <v>198</v>
      </c>
      <c r="E28" s="18" t="str">
        <f>'Option 1 (2)'!E28</f>
        <v/>
      </c>
      <c r="F28" s="18" t="str">
        <f>'Option 1 (2)'!F28</f>
        <v/>
      </c>
      <c r="G28" s="18" t="str">
        <f>'Option 1 (2)'!G28</f>
        <v/>
      </c>
      <c r="H28" s="18" t="str">
        <f>'Option 1 (2)'!H28</f>
        <v/>
      </c>
      <c r="I28" s="18" t="str">
        <f>'Option 1 (2)'!I28</f>
        <v/>
      </c>
      <c r="J28" s="18" t="str">
        <f>'Option 1 (2)'!J28</f>
        <v/>
      </c>
      <c r="K28" s="18" t="str">
        <f>'Option 1 (2)'!K28</f>
        <v/>
      </c>
      <c r="L28" s="18" t="str">
        <f>'Option 1 (2)'!L28</f>
        <v/>
      </c>
      <c r="M28" s="18" t="str">
        <f>'Option 1 (2)'!M28</f>
        <v/>
      </c>
      <c r="N28" s="18" t="str">
        <f>'Option 1 (2)'!N28</f>
        <v/>
      </c>
      <c r="O28" s="18" t="str">
        <f>'Option 1 (2)'!O28</f>
        <v/>
      </c>
      <c r="P28" s="18" t="str">
        <f>'Option 1 (2)'!P28</f>
        <v/>
      </c>
      <c r="Q28" s="18" t="str">
        <f>'Option 1 (2)'!Q28</f>
        <v/>
      </c>
      <c r="R28" s="18" t="str">
        <f>'Option 1 (2)'!R28</f>
        <v/>
      </c>
      <c r="S28" s="18" t="str">
        <f>'Option 1 (2)'!S28</f>
        <v/>
      </c>
      <c r="T28" s="18" t="str">
        <f>'Option 1 (2)'!T28</f>
        <v/>
      </c>
      <c r="U28" s="18" t="str">
        <f>'Option 1 (2)'!U28</f>
        <v/>
      </c>
      <c r="V28" s="18" t="str">
        <f>'Option 1 (2)'!V28</f>
        <v/>
      </c>
      <c r="W28" s="18" t="str">
        <f>'Option 1 (2)'!W28</f>
        <v/>
      </c>
      <c r="X28" s="18" t="str">
        <f>'Option 1 (2)'!X28</f>
        <v/>
      </c>
      <c r="Y28" s="18" t="str">
        <f>'Option 1 (2)'!Y28</f>
        <v/>
      </c>
      <c r="Z28" s="18" t="str">
        <f>'Option 1 (2)'!Z28</f>
        <v/>
      </c>
      <c r="AA28" s="18" t="str">
        <f>'Option 1 (2)'!AA28</f>
        <v/>
      </c>
      <c r="AB28" s="18" t="str">
        <f>'Option 1 (2)'!AB28</f>
        <v/>
      </c>
      <c r="AC28" s="18" t="str">
        <f>'Option 1 (2)'!AC28</f>
        <v/>
      </c>
      <c r="AD28" s="18" t="str">
        <f>'Option 1 (2)'!AD28</f>
        <v/>
      </c>
      <c r="AE28" s="18" t="str">
        <f>'Option 1 (2)'!AE28</f>
        <v/>
      </c>
      <c r="AF28" s="18" t="str">
        <f>'Option 1 (2)'!AF28</f>
        <v/>
      </c>
      <c r="AG28" s="18" t="str">
        <f>'Option 1 (2)'!AG28</f>
        <v/>
      </c>
      <c r="AH28" s="18" t="str">
        <f>'Option 1 (2)'!AH28</f>
        <v/>
      </c>
      <c r="AI28" s="18" t="str">
        <f>'Option 1 (2)'!AI28</f>
        <v/>
      </c>
      <c r="AJ28" s="18" t="str">
        <f>'Option 1 (2)'!AJ28</f>
        <v/>
      </c>
      <c r="AK28" s="18" t="str">
        <f>'Option 1 (2)'!AK28</f>
        <v/>
      </c>
      <c r="AL28" s="18" t="str">
        <f>'Option 1 (2)'!AL28</f>
        <v/>
      </c>
      <c r="AM28" s="18" t="str">
        <f>'Option 1 (2)'!AM28</f>
        <v/>
      </c>
      <c r="AN28" s="18" t="str">
        <f>'Option 1 (2)'!AN28</f>
        <v/>
      </c>
      <c r="AO28" s="18" t="str">
        <f>'Option 1 (2)'!AO28</f>
        <v/>
      </c>
      <c r="AP28" s="18" t="str">
        <f>'Option 1 (2)'!AP28</f>
        <v/>
      </c>
      <c r="AQ28" s="18" t="str">
        <f>'Option 1 (2)'!AQ28</f>
        <v/>
      </c>
      <c r="AR28" s="18" t="str">
        <f>'Option 1 (2)'!AR28</f>
        <v/>
      </c>
      <c r="AS28" s="18" t="str">
        <f>'Option 1 (2)'!AS28</f>
        <v/>
      </c>
      <c r="AT28" s="18" t="str">
        <f>'Option 1 (2)'!AT28</f>
        <v/>
      </c>
      <c r="AU28" s="18" t="str">
        <f>'Option 1 (2)'!AU28</f>
        <v/>
      </c>
      <c r="AV28" s="18" t="str">
        <f>'Option 1 (2)'!AV28</f>
        <v/>
      </c>
      <c r="AW28" s="18" t="str">
        <f>'Option 1 (2)'!AW28</f>
        <v/>
      </c>
      <c r="AX28" s="18" t="str">
        <f>'Option 1 (2)'!AX28</f>
        <v/>
      </c>
      <c r="AY28" s="18" t="str">
        <f>'Option 1 (2)'!AY28</f>
        <v/>
      </c>
      <c r="AZ28" s="18" t="str">
        <f>'Option 1 (2)'!AZ28</f>
        <v/>
      </c>
      <c r="BA28" s="18" t="str">
        <f>'Option 1 (2)'!BA28</f>
        <v/>
      </c>
      <c r="BB28" s="18" t="str">
        <f>'Option 1 (2)'!BB28</f>
        <v/>
      </c>
    </row>
    <row r="29" spans="1:54" ht="16.2" hidden="1" thickBot="1" x14ac:dyDescent="0.3">
      <c r="A29" s="115"/>
      <c r="B29" s="19" t="s">
        <v>1</v>
      </c>
      <c r="C29" s="112" t="str">
        <f>IF(C27="","",C27*C28)</f>
        <v/>
      </c>
      <c r="D29" s="117"/>
      <c r="E29" s="20" t="str">
        <f>IF(E27="","",E27*E28)</f>
        <v/>
      </c>
      <c r="F29" s="20" t="str">
        <f t="shared" ref="F29:BB29" si="42">IF(F27="","",F27*F28)</f>
        <v/>
      </c>
      <c r="G29" s="20" t="str">
        <f t="shared" si="42"/>
        <v/>
      </c>
      <c r="H29" s="20" t="str">
        <f t="shared" si="42"/>
        <v/>
      </c>
      <c r="I29" s="20" t="str">
        <f t="shared" si="42"/>
        <v/>
      </c>
      <c r="J29" s="20" t="str">
        <f t="shared" si="42"/>
        <v/>
      </c>
      <c r="K29" s="20" t="str">
        <f t="shared" si="42"/>
        <v/>
      </c>
      <c r="L29" s="20" t="str">
        <f t="shared" si="42"/>
        <v/>
      </c>
      <c r="M29" s="20" t="str">
        <f t="shared" si="42"/>
        <v/>
      </c>
      <c r="N29" s="20" t="str">
        <f t="shared" si="42"/>
        <v/>
      </c>
      <c r="O29" s="20" t="str">
        <f t="shared" si="42"/>
        <v/>
      </c>
      <c r="P29" s="20" t="str">
        <f t="shared" si="42"/>
        <v/>
      </c>
      <c r="Q29" s="20" t="str">
        <f t="shared" si="42"/>
        <v/>
      </c>
      <c r="R29" s="20" t="str">
        <f t="shared" si="42"/>
        <v/>
      </c>
      <c r="S29" s="20" t="str">
        <f t="shared" si="42"/>
        <v/>
      </c>
      <c r="T29" s="20" t="str">
        <f t="shared" si="42"/>
        <v/>
      </c>
      <c r="U29" s="20" t="str">
        <f t="shared" si="42"/>
        <v/>
      </c>
      <c r="V29" s="20" t="str">
        <f t="shared" si="42"/>
        <v/>
      </c>
      <c r="W29" s="20" t="str">
        <f t="shared" si="42"/>
        <v/>
      </c>
      <c r="X29" s="20" t="str">
        <f t="shared" si="42"/>
        <v/>
      </c>
      <c r="Y29" s="20" t="str">
        <f t="shared" si="42"/>
        <v/>
      </c>
      <c r="Z29" s="20" t="str">
        <f t="shared" si="42"/>
        <v/>
      </c>
      <c r="AA29" s="20" t="str">
        <f t="shared" si="42"/>
        <v/>
      </c>
      <c r="AB29" s="20" t="str">
        <f t="shared" si="42"/>
        <v/>
      </c>
      <c r="AC29" s="20" t="str">
        <f t="shared" si="42"/>
        <v/>
      </c>
      <c r="AD29" s="20" t="str">
        <f t="shared" si="42"/>
        <v/>
      </c>
      <c r="AE29" s="20" t="str">
        <f t="shared" si="42"/>
        <v/>
      </c>
      <c r="AF29" s="20" t="str">
        <f t="shared" si="42"/>
        <v/>
      </c>
      <c r="AG29" s="20" t="str">
        <f t="shared" si="42"/>
        <v/>
      </c>
      <c r="AH29" s="20" t="str">
        <f t="shared" si="42"/>
        <v/>
      </c>
      <c r="AI29" s="20" t="str">
        <f t="shared" si="42"/>
        <v/>
      </c>
      <c r="AJ29" s="20" t="str">
        <f t="shared" si="42"/>
        <v/>
      </c>
      <c r="AK29" s="20" t="str">
        <f t="shared" si="42"/>
        <v/>
      </c>
      <c r="AL29" s="20" t="str">
        <f t="shared" si="42"/>
        <v/>
      </c>
      <c r="AM29" s="20" t="str">
        <f t="shared" si="42"/>
        <v/>
      </c>
      <c r="AN29" s="20" t="str">
        <f t="shared" si="42"/>
        <v/>
      </c>
      <c r="AO29" s="20" t="str">
        <f t="shared" si="42"/>
        <v/>
      </c>
      <c r="AP29" s="20" t="str">
        <f t="shared" si="42"/>
        <v/>
      </c>
      <c r="AQ29" s="20" t="str">
        <f t="shared" si="42"/>
        <v/>
      </c>
      <c r="AR29" s="20" t="str">
        <f t="shared" si="42"/>
        <v/>
      </c>
      <c r="AS29" s="20" t="str">
        <f t="shared" si="42"/>
        <v/>
      </c>
      <c r="AT29" s="20" t="str">
        <f t="shared" si="42"/>
        <v/>
      </c>
      <c r="AU29" s="20" t="str">
        <f t="shared" si="42"/>
        <v/>
      </c>
      <c r="AV29" s="20" t="str">
        <f t="shared" si="42"/>
        <v/>
      </c>
      <c r="AW29" s="20" t="str">
        <f t="shared" si="42"/>
        <v/>
      </c>
      <c r="AX29" s="20" t="str">
        <f t="shared" si="42"/>
        <v/>
      </c>
      <c r="AY29" s="20" t="str">
        <f t="shared" si="42"/>
        <v/>
      </c>
      <c r="AZ29" s="20" t="str">
        <f t="shared" si="42"/>
        <v/>
      </c>
      <c r="BA29" s="20" t="str">
        <f t="shared" si="42"/>
        <v/>
      </c>
      <c r="BB29" s="20" t="str">
        <f t="shared" si="42"/>
        <v/>
      </c>
    </row>
    <row r="30" spans="1:54" ht="15.6" hidden="1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hidden="1" x14ac:dyDescent="0.25">
      <c r="A31" s="114" t="s">
        <v>2</v>
      </c>
      <c r="B31" s="32" t="s">
        <v>164</v>
      </c>
      <c r="C31" s="111" t="str">
        <f ca="1">IF(B31="Gehalt auswählen","",IF($E$2&lt;YEAR(TODAY()),VLOOKUP(B31,'Personalnormkosten alt'!$A$2:$B$95,2,FALSE)*-1,VLOOKUP(B31,Personalnormkosten!$A$2:$B$95,2,FALSE)*-1))</f>
        <v/>
      </c>
      <c r="D31" s="97" t="s">
        <v>198</v>
      </c>
      <c r="E31" s="18" t="str">
        <f>'Option 1 (2)'!E31</f>
        <v/>
      </c>
      <c r="F31" s="18" t="str">
        <f>'Option 1 (2)'!F31</f>
        <v/>
      </c>
      <c r="G31" s="18" t="str">
        <f>'Option 1 (2)'!G31</f>
        <v/>
      </c>
      <c r="H31" s="18" t="str">
        <f>'Option 1 (2)'!H31</f>
        <v/>
      </c>
      <c r="I31" s="18" t="str">
        <f>'Option 1 (2)'!I31</f>
        <v/>
      </c>
      <c r="J31" s="18" t="str">
        <f>'Option 1 (2)'!J31</f>
        <v/>
      </c>
      <c r="K31" s="18" t="str">
        <f>'Option 1 (2)'!K31</f>
        <v/>
      </c>
      <c r="L31" s="18" t="str">
        <f>'Option 1 (2)'!L31</f>
        <v/>
      </c>
      <c r="M31" s="18" t="str">
        <f>'Option 1 (2)'!M31</f>
        <v/>
      </c>
      <c r="N31" s="18" t="str">
        <f>'Option 1 (2)'!N31</f>
        <v/>
      </c>
      <c r="O31" s="18" t="str">
        <f>'Option 1 (2)'!O31</f>
        <v/>
      </c>
      <c r="P31" s="18" t="str">
        <f>'Option 1 (2)'!P31</f>
        <v/>
      </c>
      <c r="Q31" s="18" t="str">
        <f>'Option 1 (2)'!Q31</f>
        <v/>
      </c>
      <c r="R31" s="18" t="str">
        <f>'Option 1 (2)'!R31</f>
        <v/>
      </c>
      <c r="S31" s="18" t="str">
        <f>'Option 1 (2)'!S31</f>
        <v/>
      </c>
      <c r="T31" s="18" t="str">
        <f>'Option 1 (2)'!T31</f>
        <v/>
      </c>
      <c r="U31" s="18" t="str">
        <f>'Option 1 (2)'!U31</f>
        <v/>
      </c>
      <c r="V31" s="18" t="str">
        <f>'Option 1 (2)'!V31</f>
        <v/>
      </c>
      <c r="W31" s="18" t="str">
        <f>'Option 1 (2)'!W31</f>
        <v/>
      </c>
      <c r="X31" s="18" t="str">
        <f>'Option 1 (2)'!X31</f>
        <v/>
      </c>
      <c r="Y31" s="18" t="str">
        <f>'Option 1 (2)'!Y31</f>
        <v/>
      </c>
      <c r="Z31" s="18" t="str">
        <f>'Option 1 (2)'!Z31</f>
        <v/>
      </c>
      <c r="AA31" s="18" t="str">
        <f>'Option 1 (2)'!AA31</f>
        <v/>
      </c>
      <c r="AB31" s="18" t="str">
        <f>'Option 1 (2)'!AB31</f>
        <v/>
      </c>
      <c r="AC31" s="18" t="str">
        <f>'Option 1 (2)'!AC31</f>
        <v/>
      </c>
      <c r="AD31" s="18" t="str">
        <f>'Option 1 (2)'!AD31</f>
        <v/>
      </c>
      <c r="AE31" s="18" t="str">
        <f>'Option 1 (2)'!AE31</f>
        <v/>
      </c>
      <c r="AF31" s="18" t="str">
        <f>'Option 1 (2)'!AF31</f>
        <v/>
      </c>
      <c r="AG31" s="18" t="str">
        <f>'Option 1 (2)'!AG31</f>
        <v/>
      </c>
      <c r="AH31" s="18" t="str">
        <f>'Option 1 (2)'!AH31</f>
        <v/>
      </c>
      <c r="AI31" s="18" t="str">
        <f>'Option 1 (2)'!AI31</f>
        <v/>
      </c>
      <c r="AJ31" s="18" t="str">
        <f>'Option 1 (2)'!AJ31</f>
        <v/>
      </c>
      <c r="AK31" s="18" t="str">
        <f>'Option 1 (2)'!AK31</f>
        <v/>
      </c>
      <c r="AL31" s="18" t="str">
        <f>'Option 1 (2)'!AL31</f>
        <v/>
      </c>
      <c r="AM31" s="18" t="str">
        <f>'Option 1 (2)'!AM31</f>
        <v/>
      </c>
      <c r="AN31" s="18" t="str">
        <f>'Option 1 (2)'!AN31</f>
        <v/>
      </c>
      <c r="AO31" s="18" t="str">
        <f>'Option 1 (2)'!AO31</f>
        <v/>
      </c>
      <c r="AP31" s="18" t="str">
        <f>'Option 1 (2)'!AP31</f>
        <v/>
      </c>
      <c r="AQ31" s="18" t="str">
        <f>'Option 1 (2)'!AQ31</f>
        <v/>
      </c>
      <c r="AR31" s="18" t="str">
        <f>'Option 1 (2)'!AR31</f>
        <v/>
      </c>
      <c r="AS31" s="18" t="str">
        <f>'Option 1 (2)'!AS31</f>
        <v/>
      </c>
      <c r="AT31" s="18" t="str">
        <f>'Option 1 (2)'!AT31</f>
        <v/>
      </c>
      <c r="AU31" s="18" t="str">
        <f>'Option 1 (2)'!AU31</f>
        <v/>
      </c>
      <c r="AV31" s="18" t="str">
        <f>'Option 1 (2)'!AV31</f>
        <v/>
      </c>
      <c r="AW31" s="18" t="str">
        <f>'Option 1 (2)'!AW31</f>
        <v/>
      </c>
      <c r="AX31" s="18" t="str">
        <f>'Option 1 (2)'!AX31</f>
        <v/>
      </c>
      <c r="AY31" s="18" t="str">
        <f>'Option 1 (2)'!AY31</f>
        <v/>
      </c>
      <c r="AZ31" s="18" t="str">
        <f>'Option 1 (2)'!AZ31</f>
        <v/>
      </c>
      <c r="BA31" s="18" t="str">
        <f>'Option 1 (2)'!BA31</f>
        <v/>
      </c>
      <c r="BB31" s="18" t="str">
        <f>'Option 1 (2)'!BB31</f>
        <v/>
      </c>
    </row>
    <row r="32" spans="1:54" ht="16.2" hidden="1" thickBot="1" x14ac:dyDescent="0.3">
      <c r="A32" s="115"/>
      <c r="B32" s="19" t="s">
        <v>1</v>
      </c>
      <c r="C32" s="112" t="str">
        <f>IF(C30="","",C30*C31)</f>
        <v/>
      </c>
      <c r="D32" s="117"/>
      <c r="E32" s="20" t="str">
        <f>IF(E30="","",E30*E31)</f>
        <v/>
      </c>
      <c r="F32" s="20" t="str">
        <f t="shared" ref="F32:BB32" si="43">IF(F30="","",F30*F31)</f>
        <v/>
      </c>
      <c r="G32" s="20" t="str">
        <f t="shared" si="43"/>
        <v/>
      </c>
      <c r="H32" s="20" t="str">
        <f t="shared" si="43"/>
        <v/>
      </c>
      <c r="I32" s="20" t="str">
        <f t="shared" si="43"/>
        <v/>
      </c>
      <c r="J32" s="20" t="str">
        <f t="shared" si="43"/>
        <v/>
      </c>
      <c r="K32" s="20" t="str">
        <f t="shared" si="43"/>
        <v/>
      </c>
      <c r="L32" s="20" t="str">
        <f t="shared" si="43"/>
        <v/>
      </c>
      <c r="M32" s="20" t="str">
        <f t="shared" si="43"/>
        <v/>
      </c>
      <c r="N32" s="20" t="str">
        <f t="shared" si="43"/>
        <v/>
      </c>
      <c r="O32" s="20" t="str">
        <f t="shared" si="43"/>
        <v/>
      </c>
      <c r="P32" s="20" t="str">
        <f t="shared" si="43"/>
        <v/>
      </c>
      <c r="Q32" s="20" t="str">
        <f t="shared" si="43"/>
        <v/>
      </c>
      <c r="R32" s="20" t="str">
        <f t="shared" si="43"/>
        <v/>
      </c>
      <c r="S32" s="20" t="str">
        <f t="shared" si="43"/>
        <v/>
      </c>
      <c r="T32" s="20" t="str">
        <f t="shared" si="43"/>
        <v/>
      </c>
      <c r="U32" s="20" t="str">
        <f t="shared" si="43"/>
        <v/>
      </c>
      <c r="V32" s="20" t="str">
        <f t="shared" si="43"/>
        <v/>
      </c>
      <c r="W32" s="20" t="str">
        <f t="shared" si="43"/>
        <v/>
      </c>
      <c r="X32" s="20" t="str">
        <f t="shared" si="43"/>
        <v/>
      </c>
      <c r="Y32" s="20" t="str">
        <f t="shared" si="43"/>
        <v/>
      </c>
      <c r="Z32" s="20" t="str">
        <f t="shared" si="43"/>
        <v/>
      </c>
      <c r="AA32" s="20" t="str">
        <f t="shared" si="43"/>
        <v/>
      </c>
      <c r="AB32" s="20" t="str">
        <f t="shared" si="43"/>
        <v/>
      </c>
      <c r="AC32" s="20" t="str">
        <f t="shared" si="43"/>
        <v/>
      </c>
      <c r="AD32" s="20" t="str">
        <f t="shared" si="43"/>
        <v/>
      </c>
      <c r="AE32" s="20" t="str">
        <f t="shared" si="43"/>
        <v/>
      </c>
      <c r="AF32" s="20" t="str">
        <f t="shared" si="43"/>
        <v/>
      </c>
      <c r="AG32" s="20" t="str">
        <f t="shared" si="43"/>
        <v/>
      </c>
      <c r="AH32" s="20" t="str">
        <f t="shared" si="43"/>
        <v/>
      </c>
      <c r="AI32" s="20" t="str">
        <f t="shared" si="43"/>
        <v/>
      </c>
      <c r="AJ32" s="20" t="str">
        <f t="shared" si="43"/>
        <v/>
      </c>
      <c r="AK32" s="20" t="str">
        <f t="shared" si="43"/>
        <v/>
      </c>
      <c r="AL32" s="20" t="str">
        <f t="shared" si="43"/>
        <v/>
      </c>
      <c r="AM32" s="20" t="str">
        <f t="shared" si="43"/>
        <v/>
      </c>
      <c r="AN32" s="20" t="str">
        <f t="shared" si="43"/>
        <v/>
      </c>
      <c r="AO32" s="20" t="str">
        <f t="shared" si="43"/>
        <v/>
      </c>
      <c r="AP32" s="20" t="str">
        <f t="shared" si="43"/>
        <v/>
      </c>
      <c r="AQ32" s="20" t="str">
        <f t="shared" si="43"/>
        <v/>
      </c>
      <c r="AR32" s="20" t="str">
        <f t="shared" si="43"/>
        <v/>
      </c>
      <c r="AS32" s="20" t="str">
        <f t="shared" si="43"/>
        <v/>
      </c>
      <c r="AT32" s="20" t="str">
        <f t="shared" si="43"/>
        <v/>
      </c>
      <c r="AU32" s="20" t="str">
        <f t="shared" si="43"/>
        <v/>
      </c>
      <c r="AV32" s="20" t="str">
        <f t="shared" si="43"/>
        <v/>
      </c>
      <c r="AW32" s="20" t="str">
        <f t="shared" si="43"/>
        <v/>
      </c>
      <c r="AX32" s="20" t="str">
        <f t="shared" si="43"/>
        <v/>
      </c>
      <c r="AY32" s="20" t="str">
        <f t="shared" si="43"/>
        <v/>
      </c>
      <c r="AZ32" s="20" t="str">
        <f t="shared" si="43"/>
        <v/>
      </c>
      <c r="BA32" s="20" t="str">
        <f t="shared" si="43"/>
        <v/>
      </c>
      <c r="BB32" s="20" t="str">
        <f t="shared" si="43"/>
        <v/>
      </c>
    </row>
    <row r="33" spans="1:54" ht="15.75" hidden="1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hidden="1" x14ac:dyDescent="0.25">
      <c r="A34" s="114" t="s">
        <v>2</v>
      </c>
      <c r="B34" s="32" t="s">
        <v>164</v>
      </c>
      <c r="C34" s="111" t="str">
        <f ca="1">IF(B34="Gehalt auswählen","",IF($E$2&lt;YEAR(TODAY()),VLOOKUP(B34,'Personalnormkosten alt'!$A$2:$B$95,2,FALSE)*-1,VLOOKUP(B34,Personalnormkosten!$A$2:$B$95,2,FALSE)*-1))</f>
        <v/>
      </c>
      <c r="D34" s="97" t="s">
        <v>198</v>
      </c>
      <c r="E34" s="18" t="str">
        <f>'Option 1 (2)'!E34</f>
        <v/>
      </c>
      <c r="F34" s="18" t="str">
        <f>'Option 1 (2)'!F34</f>
        <v/>
      </c>
      <c r="G34" s="18" t="str">
        <f>'Option 1 (2)'!G34</f>
        <v/>
      </c>
      <c r="H34" s="18" t="str">
        <f>'Option 1 (2)'!H34</f>
        <v/>
      </c>
      <c r="I34" s="18" t="str">
        <f>'Option 1 (2)'!I34</f>
        <v/>
      </c>
      <c r="J34" s="18" t="str">
        <f>'Option 1 (2)'!J34</f>
        <v/>
      </c>
      <c r="K34" s="18" t="str">
        <f>'Option 1 (2)'!K34</f>
        <v/>
      </c>
      <c r="L34" s="18" t="str">
        <f>'Option 1 (2)'!L34</f>
        <v/>
      </c>
      <c r="M34" s="18" t="str">
        <f>'Option 1 (2)'!M34</f>
        <v/>
      </c>
      <c r="N34" s="18" t="str">
        <f>'Option 1 (2)'!N34</f>
        <v/>
      </c>
      <c r="O34" s="18" t="str">
        <f>'Option 1 (2)'!O34</f>
        <v/>
      </c>
      <c r="P34" s="18" t="str">
        <f>'Option 1 (2)'!P34</f>
        <v/>
      </c>
      <c r="Q34" s="18" t="str">
        <f>'Option 1 (2)'!Q34</f>
        <v/>
      </c>
      <c r="R34" s="18" t="str">
        <f>'Option 1 (2)'!R34</f>
        <v/>
      </c>
      <c r="S34" s="18" t="str">
        <f>'Option 1 (2)'!S34</f>
        <v/>
      </c>
      <c r="T34" s="18" t="str">
        <f>'Option 1 (2)'!T34</f>
        <v/>
      </c>
      <c r="U34" s="18" t="str">
        <f>'Option 1 (2)'!U34</f>
        <v/>
      </c>
      <c r="V34" s="18" t="str">
        <f>'Option 1 (2)'!V34</f>
        <v/>
      </c>
      <c r="W34" s="18" t="str">
        <f>'Option 1 (2)'!W34</f>
        <v/>
      </c>
      <c r="X34" s="18" t="str">
        <f>'Option 1 (2)'!X34</f>
        <v/>
      </c>
      <c r="Y34" s="18" t="str">
        <f>'Option 1 (2)'!Y34</f>
        <v/>
      </c>
      <c r="Z34" s="18" t="str">
        <f>'Option 1 (2)'!Z34</f>
        <v/>
      </c>
      <c r="AA34" s="18" t="str">
        <f>'Option 1 (2)'!AA34</f>
        <v/>
      </c>
      <c r="AB34" s="18" t="str">
        <f>'Option 1 (2)'!AB34</f>
        <v/>
      </c>
      <c r="AC34" s="18" t="str">
        <f>'Option 1 (2)'!AC34</f>
        <v/>
      </c>
      <c r="AD34" s="18" t="str">
        <f>'Option 1 (2)'!AD34</f>
        <v/>
      </c>
      <c r="AE34" s="18" t="str">
        <f>'Option 1 (2)'!AE34</f>
        <v/>
      </c>
      <c r="AF34" s="18" t="str">
        <f>'Option 1 (2)'!AF34</f>
        <v/>
      </c>
      <c r="AG34" s="18" t="str">
        <f>'Option 1 (2)'!AG34</f>
        <v/>
      </c>
      <c r="AH34" s="18" t="str">
        <f>'Option 1 (2)'!AH34</f>
        <v/>
      </c>
      <c r="AI34" s="18" t="str">
        <f>'Option 1 (2)'!AI34</f>
        <v/>
      </c>
      <c r="AJ34" s="18" t="str">
        <f>'Option 1 (2)'!AJ34</f>
        <v/>
      </c>
      <c r="AK34" s="18" t="str">
        <f>'Option 1 (2)'!AK34</f>
        <v/>
      </c>
      <c r="AL34" s="18" t="str">
        <f>'Option 1 (2)'!AL34</f>
        <v/>
      </c>
      <c r="AM34" s="18" t="str">
        <f>'Option 1 (2)'!AM34</f>
        <v/>
      </c>
      <c r="AN34" s="18" t="str">
        <f>'Option 1 (2)'!AN34</f>
        <v/>
      </c>
      <c r="AO34" s="18" t="str">
        <f>'Option 1 (2)'!AO34</f>
        <v/>
      </c>
      <c r="AP34" s="18" t="str">
        <f>'Option 1 (2)'!AP34</f>
        <v/>
      </c>
      <c r="AQ34" s="18" t="str">
        <f>'Option 1 (2)'!AQ34</f>
        <v/>
      </c>
      <c r="AR34" s="18" t="str">
        <f>'Option 1 (2)'!AR34</f>
        <v/>
      </c>
      <c r="AS34" s="18" t="str">
        <f>'Option 1 (2)'!AS34</f>
        <v/>
      </c>
      <c r="AT34" s="18" t="str">
        <f>'Option 1 (2)'!AT34</f>
        <v/>
      </c>
      <c r="AU34" s="18" t="str">
        <f>'Option 1 (2)'!AU34</f>
        <v/>
      </c>
      <c r="AV34" s="18" t="str">
        <f>'Option 1 (2)'!AV34</f>
        <v/>
      </c>
      <c r="AW34" s="18" t="str">
        <f>'Option 1 (2)'!AW34</f>
        <v/>
      </c>
      <c r="AX34" s="18" t="str">
        <f>'Option 1 (2)'!AX34</f>
        <v/>
      </c>
      <c r="AY34" s="18" t="str">
        <f>'Option 1 (2)'!AY34</f>
        <v/>
      </c>
      <c r="AZ34" s="18" t="str">
        <f>'Option 1 (2)'!AZ34</f>
        <v/>
      </c>
      <c r="BA34" s="18" t="str">
        <f>'Option 1 (2)'!BA34</f>
        <v/>
      </c>
      <c r="BB34" s="18" t="str">
        <f>'Option 1 (2)'!BB34</f>
        <v/>
      </c>
    </row>
    <row r="35" spans="1:54" ht="16.2" hidden="1" thickBot="1" x14ac:dyDescent="0.3">
      <c r="A35" s="115"/>
      <c r="B35" s="19" t="s">
        <v>1</v>
      </c>
      <c r="C35" s="112" t="str">
        <f>IF(C33="","",C33*C34)</f>
        <v/>
      </c>
      <c r="D35" s="117"/>
      <c r="E35" s="20" t="str">
        <f>IF(E33="","",E33*E34)</f>
        <v/>
      </c>
      <c r="F35" s="20" t="str">
        <f t="shared" ref="F35:BB35" si="44">IF(F33="","",F33*F34)</f>
        <v/>
      </c>
      <c r="G35" s="20" t="str">
        <f t="shared" si="44"/>
        <v/>
      </c>
      <c r="H35" s="20" t="str">
        <f t="shared" si="44"/>
        <v/>
      </c>
      <c r="I35" s="20" t="str">
        <f t="shared" si="44"/>
        <v/>
      </c>
      <c r="J35" s="20" t="str">
        <f t="shared" si="44"/>
        <v/>
      </c>
      <c r="K35" s="20" t="str">
        <f t="shared" si="44"/>
        <v/>
      </c>
      <c r="L35" s="20" t="str">
        <f t="shared" si="44"/>
        <v/>
      </c>
      <c r="M35" s="20" t="str">
        <f t="shared" si="44"/>
        <v/>
      </c>
      <c r="N35" s="20" t="str">
        <f t="shared" si="44"/>
        <v/>
      </c>
      <c r="O35" s="20" t="str">
        <f t="shared" si="44"/>
        <v/>
      </c>
      <c r="P35" s="20" t="str">
        <f t="shared" si="44"/>
        <v/>
      </c>
      <c r="Q35" s="20" t="str">
        <f t="shared" si="44"/>
        <v/>
      </c>
      <c r="R35" s="20" t="str">
        <f t="shared" si="44"/>
        <v/>
      </c>
      <c r="S35" s="20" t="str">
        <f t="shared" si="44"/>
        <v/>
      </c>
      <c r="T35" s="20" t="str">
        <f t="shared" si="44"/>
        <v/>
      </c>
      <c r="U35" s="20" t="str">
        <f t="shared" si="44"/>
        <v/>
      </c>
      <c r="V35" s="20" t="str">
        <f t="shared" si="44"/>
        <v/>
      </c>
      <c r="W35" s="20" t="str">
        <f t="shared" si="44"/>
        <v/>
      </c>
      <c r="X35" s="20" t="str">
        <f t="shared" si="44"/>
        <v/>
      </c>
      <c r="Y35" s="20" t="str">
        <f t="shared" si="44"/>
        <v/>
      </c>
      <c r="Z35" s="20" t="str">
        <f t="shared" si="44"/>
        <v/>
      </c>
      <c r="AA35" s="20" t="str">
        <f t="shared" si="44"/>
        <v/>
      </c>
      <c r="AB35" s="20" t="str">
        <f t="shared" si="44"/>
        <v/>
      </c>
      <c r="AC35" s="20" t="str">
        <f t="shared" si="44"/>
        <v/>
      </c>
      <c r="AD35" s="20" t="str">
        <f t="shared" si="44"/>
        <v/>
      </c>
      <c r="AE35" s="20" t="str">
        <f t="shared" si="44"/>
        <v/>
      </c>
      <c r="AF35" s="20" t="str">
        <f t="shared" si="44"/>
        <v/>
      </c>
      <c r="AG35" s="20" t="str">
        <f t="shared" si="44"/>
        <v/>
      </c>
      <c r="AH35" s="20" t="str">
        <f t="shared" si="44"/>
        <v/>
      </c>
      <c r="AI35" s="20" t="str">
        <f t="shared" si="44"/>
        <v/>
      </c>
      <c r="AJ35" s="20" t="str">
        <f t="shared" si="44"/>
        <v/>
      </c>
      <c r="AK35" s="20" t="str">
        <f t="shared" si="44"/>
        <v/>
      </c>
      <c r="AL35" s="20" t="str">
        <f t="shared" si="44"/>
        <v/>
      </c>
      <c r="AM35" s="20" t="str">
        <f t="shared" si="44"/>
        <v/>
      </c>
      <c r="AN35" s="20" t="str">
        <f t="shared" si="44"/>
        <v/>
      </c>
      <c r="AO35" s="20" t="str">
        <f t="shared" si="44"/>
        <v/>
      </c>
      <c r="AP35" s="20" t="str">
        <f t="shared" si="44"/>
        <v/>
      </c>
      <c r="AQ35" s="20" t="str">
        <f t="shared" si="44"/>
        <v/>
      </c>
      <c r="AR35" s="20" t="str">
        <f t="shared" si="44"/>
        <v/>
      </c>
      <c r="AS35" s="20" t="str">
        <f t="shared" si="44"/>
        <v/>
      </c>
      <c r="AT35" s="20" t="str">
        <f t="shared" si="44"/>
        <v/>
      </c>
      <c r="AU35" s="20" t="str">
        <f t="shared" si="44"/>
        <v/>
      </c>
      <c r="AV35" s="20" t="str">
        <f t="shared" si="44"/>
        <v/>
      </c>
      <c r="AW35" s="20" t="str">
        <f t="shared" si="44"/>
        <v/>
      </c>
      <c r="AX35" s="20" t="str">
        <f t="shared" si="44"/>
        <v/>
      </c>
      <c r="AY35" s="20" t="str">
        <f t="shared" si="44"/>
        <v/>
      </c>
      <c r="AZ35" s="20" t="str">
        <f t="shared" si="44"/>
        <v/>
      </c>
      <c r="BA35" s="20" t="str">
        <f t="shared" si="44"/>
        <v/>
      </c>
      <c r="BB35" s="20" t="str">
        <f t="shared" si="44"/>
        <v/>
      </c>
    </row>
    <row r="36" spans="1:54" ht="15.75" hidden="1" customHeight="1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hidden="1" x14ac:dyDescent="0.25">
      <c r="A37" s="114" t="s">
        <v>2</v>
      </c>
      <c r="B37" s="32" t="s">
        <v>164</v>
      </c>
      <c r="C37" s="111" t="str">
        <f ca="1">IF(B37="Gehalt auswählen","",IF($E$2&lt;YEAR(TODAY()),VLOOKUP(B37,'Personalnormkosten alt'!$A$2:$B$95,2,FALSE)*-1,VLOOKUP(B37,Personalnormkosten!$A$2:$B$95,2,FALSE)*-1))</f>
        <v/>
      </c>
      <c r="D37" s="97" t="s">
        <v>198</v>
      </c>
      <c r="E37" s="18" t="str">
        <f>'Option 1 (2)'!E37</f>
        <v/>
      </c>
      <c r="F37" s="18" t="str">
        <f>'Option 1 (2)'!F37</f>
        <v/>
      </c>
      <c r="G37" s="18" t="str">
        <f>'Option 1 (2)'!G37</f>
        <v/>
      </c>
      <c r="H37" s="18" t="str">
        <f>'Option 1 (2)'!H37</f>
        <v/>
      </c>
      <c r="I37" s="18" t="str">
        <f>'Option 1 (2)'!I37</f>
        <v/>
      </c>
      <c r="J37" s="18" t="str">
        <f>'Option 1 (2)'!J37</f>
        <v/>
      </c>
      <c r="K37" s="18" t="str">
        <f>'Option 1 (2)'!K37</f>
        <v/>
      </c>
      <c r="L37" s="18" t="str">
        <f>'Option 1 (2)'!L37</f>
        <v/>
      </c>
      <c r="M37" s="18" t="str">
        <f>'Option 1 (2)'!M37</f>
        <v/>
      </c>
      <c r="N37" s="18" t="str">
        <f>'Option 1 (2)'!N37</f>
        <v/>
      </c>
      <c r="O37" s="18" t="str">
        <f>'Option 1 (2)'!O37</f>
        <v/>
      </c>
      <c r="P37" s="18" t="str">
        <f>'Option 1 (2)'!P37</f>
        <v/>
      </c>
      <c r="Q37" s="18" t="str">
        <f>'Option 1 (2)'!Q37</f>
        <v/>
      </c>
      <c r="R37" s="18" t="str">
        <f>'Option 1 (2)'!R37</f>
        <v/>
      </c>
      <c r="S37" s="18" t="str">
        <f>'Option 1 (2)'!S37</f>
        <v/>
      </c>
      <c r="T37" s="18" t="str">
        <f>'Option 1 (2)'!T37</f>
        <v/>
      </c>
      <c r="U37" s="18" t="str">
        <f>'Option 1 (2)'!U37</f>
        <v/>
      </c>
      <c r="V37" s="18" t="str">
        <f>'Option 1 (2)'!V37</f>
        <v/>
      </c>
      <c r="W37" s="18" t="str">
        <f>'Option 1 (2)'!W37</f>
        <v/>
      </c>
      <c r="X37" s="18" t="str">
        <f>'Option 1 (2)'!X37</f>
        <v/>
      </c>
      <c r="Y37" s="18" t="str">
        <f>'Option 1 (2)'!Y37</f>
        <v/>
      </c>
      <c r="Z37" s="18" t="str">
        <f>'Option 1 (2)'!Z37</f>
        <v/>
      </c>
      <c r="AA37" s="18" t="str">
        <f>'Option 1 (2)'!AA37</f>
        <v/>
      </c>
      <c r="AB37" s="18" t="str">
        <f>'Option 1 (2)'!AB37</f>
        <v/>
      </c>
      <c r="AC37" s="18" t="str">
        <f>'Option 1 (2)'!AC37</f>
        <v/>
      </c>
      <c r="AD37" s="18" t="str">
        <f>'Option 1 (2)'!AD37</f>
        <v/>
      </c>
      <c r="AE37" s="18" t="str">
        <f>'Option 1 (2)'!AE37</f>
        <v/>
      </c>
      <c r="AF37" s="18" t="str">
        <f>'Option 1 (2)'!AF37</f>
        <v/>
      </c>
      <c r="AG37" s="18" t="str">
        <f>'Option 1 (2)'!AG37</f>
        <v/>
      </c>
      <c r="AH37" s="18" t="str">
        <f>'Option 1 (2)'!AH37</f>
        <v/>
      </c>
      <c r="AI37" s="18" t="str">
        <f>'Option 1 (2)'!AI37</f>
        <v/>
      </c>
      <c r="AJ37" s="18" t="str">
        <f>'Option 1 (2)'!AJ37</f>
        <v/>
      </c>
      <c r="AK37" s="18" t="str">
        <f>'Option 1 (2)'!AK37</f>
        <v/>
      </c>
      <c r="AL37" s="18" t="str">
        <f>'Option 1 (2)'!AL37</f>
        <v/>
      </c>
      <c r="AM37" s="18" t="str">
        <f>'Option 1 (2)'!AM37</f>
        <v/>
      </c>
      <c r="AN37" s="18" t="str">
        <f>'Option 1 (2)'!AN37</f>
        <v/>
      </c>
      <c r="AO37" s="18" t="str">
        <f>'Option 1 (2)'!AO37</f>
        <v/>
      </c>
      <c r="AP37" s="18" t="str">
        <f>'Option 1 (2)'!AP37</f>
        <v/>
      </c>
      <c r="AQ37" s="18" t="str">
        <f>'Option 1 (2)'!AQ37</f>
        <v/>
      </c>
      <c r="AR37" s="18" t="str">
        <f>'Option 1 (2)'!AR37</f>
        <v/>
      </c>
      <c r="AS37" s="18" t="str">
        <f>'Option 1 (2)'!AS37</f>
        <v/>
      </c>
      <c r="AT37" s="18" t="str">
        <f>'Option 1 (2)'!AT37</f>
        <v/>
      </c>
      <c r="AU37" s="18" t="str">
        <f>'Option 1 (2)'!AU37</f>
        <v/>
      </c>
      <c r="AV37" s="18" t="str">
        <f>'Option 1 (2)'!AV37</f>
        <v/>
      </c>
      <c r="AW37" s="18" t="str">
        <f>'Option 1 (2)'!AW37</f>
        <v/>
      </c>
      <c r="AX37" s="18" t="str">
        <f>'Option 1 (2)'!AX37</f>
        <v/>
      </c>
      <c r="AY37" s="18" t="str">
        <f>'Option 1 (2)'!AY37</f>
        <v/>
      </c>
      <c r="AZ37" s="18" t="str">
        <f>'Option 1 (2)'!AZ37</f>
        <v/>
      </c>
      <c r="BA37" s="18" t="str">
        <f>'Option 1 (2)'!BA37</f>
        <v/>
      </c>
      <c r="BB37" s="18" t="str">
        <f>'Option 1 (2)'!BB37</f>
        <v/>
      </c>
    </row>
    <row r="38" spans="1:54" ht="16.2" hidden="1" thickBot="1" x14ac:dyDescent="0.3">
      <c r="A38" s="115"/>
      <c r="B38" s="19" t="s">
        <v>1</v>
      </c>
      <c r="C38" s="112" t="str">
        <f>IF(C36="","",C36*C37)</f>
        <v/>
      </c>
      <c r="D38" s="117"/>
      <c r="E38" s="20" t="str">
        <f>IF(E36="","",E36*E37)</f>
        <v/>
      </c>
      <c r="F38" s="20" t="str">
        <f t="shared" ref="F38:BB38" si="45">IF(F36="","",F36*F37)</f>
        <v/>
      </c>
      <c r="G38" s="20" t="str">
        <f t="shared" si="45"/>
        <v/>
      </c>
      <c r="H38" s="20" t="str">
        <f t="shared" si="45"/>
        <v/>
      </c>
      <c r="I38" s="20" t="str">
        <f t="shared" si="45"/>
        <v/>
      </c>
      <c r="J38" s="20" t="str">
        <f t="shared" si="45"/>
        <v/>
      </c>
      <c r="K38" s="20" t="str">
        <f t="shared" si="45"/>
        <v/>
      </c>
      <c r="L38" s="20" t="str">
        <f t="shared" si="45"/>
        <v/>
      </c>
      <c r="M38" s="20" t="str">
        <f t="shared" si="45"/>
        <v/>
      </c>
      <c r="N38" s="20" t="str">
        <f t="shared" si="45"/>
        <v/>
      </c>
      <c r="O38" s="20" t="str">
        <f t="shared" si="45"/>
        <v/>
      </c>
      <c r="P38" s="20" t="str">
        <f t="shared" si="45"/>
        <v/>
      </c>
      <c r="Q38" s="20" t="str">
        <f t="shared" si="45"/>
        <v/>
      </c>
      <c r="R38" s="20" t="str">
        <f t="shared" si="45"/>
        <v/>
      </c>
      <c r="S38" s="20" t="str">
        <f t="shared" si="45"/>
        <v/>
      </c>
      <c r="T38" s="20" t="str">
        <f t="shared" si="45"/>
        <v/>
      </c>
      <c r="U38" s="20" t="str">
        <f t="shared" si="45"/>
        <v/>
      </c>
      <c r="V38" s="20" t="str">
        <f t="shared" si="45"/>
        <v/>
      </c>
      <c r="W38" s="20" t="str">
        <f t="shared" si="45"/>
        <v/>
      </c>
      <c r="X38" s="20" t="str">
        <f t="shared" si="45"/>
        <v/>
      </c>
      <c r="Y38" s="20" t="str">
        <f t="shared" si="45"/>
        <v/>
      </c>
      <c r="Z38" s="20" t="str">
        <f t="shared" si="45"/>
        <v/>
      </c>
      <c r="AA38" s="20" t="str">
        <f t="shared" si="45"/>
        <v/>
      </c>
      <c r="AB38" s="20" t="str">
        <f t="shared" si="45"/>
        <v/>
      </c>
      <c r="AC38" s="20" t="str">
        <f t="shared" si="45"/>
        <v/>
      </c>
      <c r="AD38" s="20" t="str">
        <f t="shared" si="45"/>
        <v/>
      </c>
      <c r="AE38" s="20" t="str">
        <f t="shared" si="45"/>
        <v/>
      </c>
      <c r="AF38" s="20" t="str">
        <f t="shared" si="45"/>
        <v/>
      </c>
      <c r="AG38" s="20" t="str">
        <f t="shared" si="45"/>
        <v/>
      </c>
      <c r="AH38" s="20" t="str">
        <f t="shared" si="45"/>
        <v/>
      </c>
      <c r="AI38" s="20" t="str">
        <f t="shared" si="45"/>
        <v/>
      </c>
      <c r="AJ38" s="20" t="str">
        <f t="shared" si="45"/>
        <v/>
      </c>
      <c r="AK38" s="20" t="str">
        <f t="shared" si="45"/>
        <v/>
      </c>
      <c r="AL38" s="20" t="str">
        <f t="shared" si="45"/>
        <v/>
      </c>
      <c r="AM38" s="20" t="str">
        <f t="shared" si="45"/>
        <v/>
      </c>
      <c r="AN38" s="20" t="str">
        <f t="shared" si="45"/>
        <v/>
      </c>
      <c r="AO38" s="20" t="str">
        <f t="shared" si="45"/>
        <v/>
      </c>
      <c r="AP38" s="20" t="str">
        <f t="shared" si="45"/>
        <v/>
      </c>
      <c r="AQ38" s="20" t="str">
        <f t="shared" si="45"/>
        <v/>
      </c>
      <c r="AR38" s="20" t="str">
        <f t="shared" si="45"/>
        <v/>
      </c>
      <c r="AS38" s="20" t="str">
        <f t="shared" si="45"/>
        <v/>
      </c>
      <c r="AT38" s="20" t="str">
        <f t="shared" si="45"/>
        <v/>
      </c>
      <c r="AU38" s="20" t="str">
        <f t="shared" si="45"/>
        <v/>
      </c>
      <c r="AV38" s="20" t="str">
        <f t="shared" si="45"/>
        <v/>
      </c>
      <c r="AW38" s="20" t="str">
        <f t="shared" si="45"/>
        <v/>
      </c>
      <c r="AX38" s="20" t="str">
        <f t="shared" si="45"/>
        <v/>
      </c>
      <c r="AY38" s="20" t="str">
        <f t="shared" si="45"/>
        <v/>
      </c>
      <c r="AZ38" s="20" t="str">
        <f t="shared" si="45"/>
        <v/>
      </c>
      <c r="BA38" s="20" t="str">
        <f t="shared" si="45"/>
        <v/>
      </c>
      <c r="BB38" s="20" t="str">
        <f t="shared" si="45"/>
        <v/>
      </c>
    </row>
    <row r="39" spans="1:54" ht="15.6" hidden="1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hidden="1" x14ac:dyDescent="0.25">
      <c r="A40" s="114" t="s">
        <v>2</v>
      </c>
      <c r="B40" s="32" t="s">
        <v>164</v>
      </c>
      <c r="C40" s="111" t="str">
        <f ca="1">IF(B40="Gehalt auswählen","",IF($E$2&lt;YEAR(TODAY()),VLOOKUP(B40,'Personalnormkosten alt'!$A$2:$B$95,2,FALSE)*-1,VLOOKUP(B40,Personalnormkosten!$A$2:$B$95,2,FALSE)*-1))</f>
        <v/>
      </c>
      <c r="D40" s="97" t="s">
        <v>198</v>
      </c>
      <c r="E40" s="18" t="str">
        <f>'Option 1 (2)'!E40</f>
        <v/>
      </c>
      <c r="F40" s="18" t="str">
        <f>'Option 1 (2)'!F40</f>
        <v/>
      </c>
      <c r="G40" s="18" t="str">
        <f>'Option 1 (2)'!G40</f>
        <v/>
      </c>
      <c r="H40" s="18" t="str">
        <f>'Option 1 (2)'!H40</f>
        <v/>
      </c>
      <c r="I40" s="18" t="str">
        <f>'Option 1 (2)'!I40</f>
        <v/>
      </c>
      <c r="J40" s="18" t="str">
        <f>'Option 1 (2)'!J40</f>
        <v/>
      </c>
      <c r="K40" s="18" t="str">
        <f>'Option 1 (2)'!K40</f>
        <v/>
      </c>
      <c r="L40" s="18" t="str">
        <f>'Option 1 (2)'!L40</f>
        <v/>
      </c>
      <c r="M40" s="18" t="str">
        <f>'Option 1 (2)'!M40</f>
        <v/>
      </c>
      <c r="N40" s="18" t="str">
        <f>'Option 1 (2)'!N40</f>
        <v/>
      </c>
      <c r="O40" s="18" t="str">
        <f>'Option 1 (2)'!O40</f>
        <v/>
      </c>
      <c r="P40" s="18" t="str">
        <f>'Option 1 (2)'!P40</f>
        <v/>
      </c>
      <c r="Q40" s="18" t="str">
        <f>'Option 1 (2)'!Q40</f>
        <v/>
      </c>
      <c r="R40" s="18" t="str">
        <f>'Option 1 (2)'!R40</f>
        <v/>
      </c>
      <c r="S40" s="18" t="str">
        <f>'Option 1 (2)'!S40</f>
        <v/>
      </c>
      <c r="T40" s="18" t="str">
        <f>'Option 1 (2)'!T40</f>
        <v/>
      </c>
      <c r="U40" s="18" t="str">
        <f>'Option 1 (2)'!U40</f>
        <v/>
      </c>
      <c r="V40" s="18" t="str">
        <f>'Option 1 (2)'!V40</f>
        <v/>
      </c>
      <c r="W40" s="18" t="str">
        <f>'Option 1 (2)'!W40</f>
        <v/>
      </c>
      <c r="X40" s="18" t="str">
        <f>'Option 1 (2)'!X40</f>
        <v/>
      </c>
      <c r="Y40" s="18" t="str">
        <f>'Option 1 (2)'!Y40</f>
        <v/>
      </c>
      <c r="Z40" s="18" t="str">
        <f>'Option 1 (2)'!Z40</f>
        <v/>
      </c>
      <c r="AA40" s="18" t="str">
        <f>'Option 1 (2)'!AA40</f>
        <v/>
      </c>
      <c r="AB40" s="18" t="str">
        <f>'Option 1 (2)'!AB40</f>
        <v/>
      </c>
      <c r="AC40" s="18" t="str">
        <f>'Option 1 (2)'!AC40</f>
        <v/>
      </c>
      <c r="AD40" s="18" t="str">
        <f>'Option 1 (2)'!AD40</f>
        <v/>
      </c>
      <c r="AE40" s="18" t="str">
        <f>'Option 1 (2)'!AE40</f>
        <v/>
      </c>
      <c r="AF40" s="18" t="str">
        <f>'Option 1 (2)'!AF40</f>
        <v/>
      </c>
      <c r="AG40" s="18" t="str">
        <f>'Option 1 (2)'!AG40</f>
        <v/>
      </c>
      <c r="AH40" s="18" t="str">
        <f>'Option 1 (2)'!AH40</f>
        <v/>
      </c>
      <c r="AI40" s="18" t="str">
        <f>'Option 1 (2)'!AI40</f>
        <v/>
      </c>
      <c r="AJ40" s="18" t="str">
        <f>'Option 1 (2)'!AJ40</f>
        <v/>
      </c>
      <c r="AK40" s="18" t="str">
        <f>'Option 1 (2)'!AK40</f>
        <v/>
      </c>
      <c r="AL40" s="18" t="str">
        <f>'Option 1 (2)'!AL40</f>
        <v/>
      </c>
      <c r="AM40" s="18" t="str">
        <f>'Option 1 (2)'!AM40</f>
        <v/>
      </c>
      <c r="AN40" s="18" t="str">
        <f>'Option 1 (2)'!AN40</f>
        <v/>
      </c>
      <c r="AO40" s="18" t="str">
        <f>'Option 1 (2)'!AO40</f>
        <v/>
      </c>
      <c r="AP40" s="18" t="str">
        <f>'Option 1 (2)'!AP40</f>
        <v/>
      </c>
      <c r="AQ40" s="18" t="str">
        <f>'Option 1 (2)'!AQ40</f>
        <v/>
      </c>
      <c r="AR40" s="18" t="str">
        <f>'Option 1 (2)'!AR40</f>
        <v/>
      </c>
      <c r="AS40" s="18" t="str">
        <f>'Option 1 (2)'!AS40</f>
        <v/>
      </c>
      <c r="AT40" s="18" t="str">
        <f>'Option 1 (2)'!AT40</f>
        <v/>
      </c>
      <c r="AU40" s="18" t="str">
        <f>'Option 1 (2)'!AU40</f>
        <v/>
      </c>
      <c r="AV40" s="18" t="str">
        <f>'Option 1 (2)'!AV40</f>
        <v/>
      </c>
      <c r="AW40" s="18" t="str">
        <f>'Option 1 (2)'!AW40</f>
        <v/>
      </c>
      <c r="AX40" s="18" t="str">
        <f>'Option 1 (2)'!AX40</f>
        <v/>
      </c>
      <c r="AY40" s="18" t="str">
        <f>'Option 1 (2)'!AY40</f>
        <v/>
      </c>
      <c r="AZ40" s="18" t="str">
        <f>'Option 1 (2)'!AZ40</f>
        <v/>
      </c>
      <c r="BA40" s="18" t="str">
        <f>'Option 1 (2)'!BA40</f>
        <v/>
      </c>
      <c r="BB40" s="18" t="str">
        <f>'Option 1 (2)'!BB40</f>
        <v/>
      </c>
    </row>
    <row r="41" spans="1:54" ht="16.2" hidden="1" thickBot="1" x14ac:dyDescent="0.3">
      <c r="A41" s="115"/>
      <c r="B41" s="19" t="s">
        <v>1</v>
      </c>
      <c r="C41" s="112" t="str">
        <f>IF(C39="","",C39*C40)</f>
        <v/>
      </c>
      <c r="D41" s="117"/>
      <c r="E41" s="20" t="str">
        <f>IF(E39="","",E39*E40)</f>
        <v/>
      </c>
      <c r="F41" s="20" t="str">
        <f t="shared" ref="F41:BB41" si="46">IF(F39="","",F39*F40)</f>
        <v/>
      </c>
      <c r="G41" s="20" t="str">
        <f t="shared" si="46"/>
        <v/>
      </c>
      <c r="H41" s="20" t="str">
        <f t="shared" si="46"/>
        <v/>
      </c>
      <c r="I41" s="20" t="str">
        <f t="shared" si="46"/>
        <v/>
      </c>
      <c r="J41" s="20" t="str">
        <f t="shared" si="46"/>
        <v/>
      </c>
      <c r="K41" s="20" t="str">
        <f t="shared" si="46"/>
        <v/>
      </c>
      <c r="L41" s="20" t="str">
        <f t="shared" si="46"/>
        <v/>
      </c>
      <c r="M41" s="20" t="str">
        <f t="shared" si="46"/>
        <v/>
      </c>
      <c r="N41" s="20" t="str">
        <f t="shared" si="46"/>
        <v/>
      </c>
      <c r="O41" s="20" t="str">
        <f t="shared" si="46"/>
        <v/>
      </c>
      <c r="P41" s="20" t="str">
        <f t="shared" si="46"/>
        <v/>
      </c>
      <c r="Q41" s="20" t="str">
        <f t="shared" si="46"/>
        <v/>
      </c>
      <c r="R41" s="20" t="str">
        <f t="shared" si="46"/>
        <v/>
      </c>
      <c r="S41" s="20" t="str">
        <f t="shared" si="46"/>
        <v/>
      </c>
      <c r="T41" s="20" t="str">
        <f t="shared" si="46"/>
        <v/>
      </c>
      <c r="U41" s="20" t="str">
        <f t="shared" si="46"/>
        <v/>
      </c>
      <c r="V41" s="20" t="str">
        <f t="shared" si="46"/>
        <v/>
      </c>
      <c r="W41" s="20" t="str">
        <f t="shared" si="46"/>
        <v/>
      </c>
      <c r="X41" s="20" t="str">
        <f t="shared" si="46"/>
        <v/>
      </c>
      <c r="Y41" s="20" t="str">
        <f t="shared" si="46"/>
        <v/>
      </c>
      <c r="Z41" s="20" t="str">
        <f t="shared" si="46"/>
        <v/>
      </c>
      <c r="AA41" s="20" t="str">
        <f t="shared" si="46"/>
        <v/>
      </c>
      <c r="AB41" s="20" t="str">
        <f t="shared" si="46"/>
        <v/>
      </c>
      <c r="AC41" s="20" t="str">
        <f t="shared" si="46"/>
        <v/>
      </c>
      <c r="AD41" s="20" t="str">
        <f t="shared" si="46"/>
        <v/>
      </c>
      <c r="AE41" s="20" t="str">
        <f t="shared" si="46"/>
        <v/>
      </c>
      <c r="AF41" s="20" t="str">
        <f t="shared" si="46"/>
        <v/>
      </c>
      <c r="AG41" s="20" t="str">
        <f t="shared" si="46"/>
        <v/>
      </c>
      <c r="AH41" s="20" t="str">
        <f t="shared" si="46"/>
        <v/>
      </c>
      <c r="AI41" s="20" t="str">
        <f t="shared" si="46"/>
        <v/>
      </c>
      <c r="AJ41" s="20" t="str">
        <f t="shared" si="46"/>
        <v/>
      </c>
      <c r="AK41" s="20" t="str">
        <f t="shared" si="46"/>
        <v/>
      </c>
      <c r="AL41" s="20" t="str">
        <f t="shared" si="46"/>
        <v/>
      </c>
      <c r="AM41" s="20" t="str">
        <f t="shared" si="46"/>
        <v/>
      </c>
      <c r="AN41" s="20" t="str">
        <f t="shared" si="46"/>
        <v/>
      </c>
      <c r="AO41" s="20" t="str">
        <f t="shared" si="46"/>
        <v/>
      </c>
      <c r="AP41" s="20" t="str">
        <f t="shared" si="46"/>
        <v/>
      </c>
      <c r="AQ41" s="20" t="str">
        <f t="shared" si="46"/>
        <v/>
      </c>
      <c r="AR41" s="20" t="str">
        <f t="shared" si="46"/>
        <v/>
      </c>
      <c r="AS41" s="20" t="str">
        <f t="shared" si="46"/>
        <v/>
      </c>
      <c r="AT41" s="20" t="str">
        <f t="shared" si="46"/>
        <v/>
      </c>
      <c r="AU41" s="20" t="str">
        <f t="shared" si="46"/>
        <v/>
      </c>
      <c r="AV41" s="20" t="str">
        <f t="shared" si="46"/>
        <v/>
      </c>
      <c r="AW41" s="20" t="str">
        <f t="shared" si="46"/>
        <v/>
      </c>
      <c r="AX41" s="20" t="str">
        <f t="shared" si="46"/>
        <v/>
      </c>
      <c r="AY41" s="20" t="str">
        <f t="shared" si="46"/>
        <v/>
      </c>
      <c r="AZ41" s="20" t="str">
        <f t="shared" si="46"/>
        <v/>
      </c>
      <c r="BA41" s="20" t="str">
        <f t="shared" si="46"/>
        <v/>
      </c>
      <c r="BB41" s="20" t="str">
        <f t="shared" si="46"/>
        <v/>
      </c>
    </row>
    <row r="42" spans="1:54" ht="15.6" hidden="1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hidden="1" x14ac:dyDescent="0.25">
      <c r="A43" s="114" t="s">
        <v>2</v>
      </c>
      <c r="B43" s="32" t="s">
        <v>164</v>
      </c>
      <c r="C43" s="111" t="str">
        <f ca="1">IF(B43="Gehalt auswählen","",IF($E$2&lt;YEAR(TODAY()),VLOOKUP(B43,'Personalnormkosten alt'!$A$2:$B$95,2,FALSE)*-1,VLOOKUP(B43,Personalnormkosten!$A$2:$B$95,2,FALSE)*-1))</f>
        <v/>
      </c>
      <c r="D43" s="97" t="s">
        <v>198</v>
      </c>
      <c r="E43" s="18" t="str">
        <f>'Option 1 (2)'!E43</f>
        <v/>
      </c>
      <c r="F43" s="18" t="str">
        <f>'Option 1 (2)'!F43</f>
        <v/>
      </c>
      <c r="G43" s="18" t="str">
        <f>'Option 1 (2)'!G43</f>
        <v/>
      </c>
      <c r="H43" s="18" t="str">
        <f>'Option 1 (2)'!H43</f>
        <v/>
      </c>
      <c r="I43" s="18" t="str">
        <f>'Option 1 (2)'!I43</f>
        <v/>
      </c>
      <c r="J43" s="18" t="str">
        <f>'Option 1 (2)'!J43</f>
        <v/>
      </c>
      <c r="K43" s="18" t="str">
        <f>'Option 1 (2)'!K43</f>
        <v/>
      </c>
      <c r="L43" s="18" t="str">
        <f>'Option 1 (2)'!L43</f>
        <v/>
      </c>
      <c r="M43" s="18" t="str">
        <f>'Option 1 (2)'!M43</f>
        <v/>
      </c>
      <c r="N43" s="18" t="str">
        <f>'Option 1 (2)'!N43</f>
        <v/>
      </c>
      <c r="O43" s="18" t="str">
        <f>'Option 1 (2)'!O43</f>
        <v/>
      </c>
      <c r="P43" s="18" t="str">
        <f>'Option 1 (2)'!P43</f>
        <v/>
      </c>
      <c r="Q43" s="18" t="str">
        <f>'Option 1 (2)'!Q43</f>
        <v/>
      </c>
      <c r="R43" s="18" t="str">
        <f>'Option 1 (2)'!R43</f>
        <v/>
      </c>
      <c r="S43" s="18" t="str">
        <f>'Option 1 (2)'!S43</f>
        <v/>
      </c>
      <c r="T43" s="18" t="str">
        <f>'Option 1 (2)'!T43</f>
        <v/>
      </c>
      <c r="U43" s="18" t="str">
        <f>'Option 1 (2)'!U43</f>
        <v/>
      </c>
      <c r="V43" s="18" t="str">
        <f>'Option 1 (2)'!V43</f>
        <v/>
      </c>
      <c r="W43" s="18" t="str">
        <f>'Option 1 (2)'!W43</f>
        <v/>
      </c>
      <c r="X43" s="18" t="str">
        <f>'Option 1 (2)'!X43</f>
        <v/>
      </c>
      <c r="Y43" s="18" t="str">
        <f>'Option 1 (2)'!Y43</f>
        <v/>
      </c>
      <c r="Z43" s="18" t="str">
        <f>'Option 1 (2)'!Z43</f>
        <v/>
      </c>
      <c r="AA43" s="18" t="str">
        <f>'Option 1 (2)'!AA43</f>
        <v/>
      </c>
      <c r="AB43" s="18" t="str">
        <f>'Option 1 (2)'!AB43</f>
        <v/>
      </c>
      <c r="AC43" s="18" t="str">
        <f>'Option 1 (2)'!AC43</f>
        <v/>
      </c>
      <c r="AD43" s="18" t="str">
        <f>'Option 1 (2)'!AD43</f>
        <v/>
      </c>
      <c r="AE43" s="18" t="str">
        <f>'Option 1 (2)'!AE43</f>
        <v/>
      </c>
      <c r="AF43" s="18" t="str">
        <f>'Option 1 (2)'!AF43</f>
        <v/>
      </c>
      <c r="AG43" s="18" t="str">
        <f>'Option 1 (2)'!AG43</f>
        <v/>
      </c>
      <c r="AH43" s="18" t="str">
        <f>'Option 1 (2)'!AH43</f>
        <v/>
      </c>
      <c r="AI43" s="18" t="str">
        <f>'Option 1 (2)'!AI43</f>
        <v/>
      </c>
      <c r="AJ43" s="18" t="str">
        <f>'Option 1 (2)'!AJ43</f>
        <v/>
      </c>
      <c r="AK43" s="18" t="str">
        <f>'Option 1 (2)'!AK43</f>
        <v/>
      </c>
      <c r="AL43" s="18" t="str">
        <f>'Option 1 (2)'!AL43</f>
        <v/>
      </c>
      <c r="AM43" s="18" t="str">
        <f>'Option 1 (2)'!AM43</f>
        <v/>
      </c>
      <c r="AN43" s="18" t="str">
        <f>'Option 1 (2)'!AN43</f>
        <v/>
      </c>
      <c r="AO43" s="18" t="str">
        <f>'Option 1 (2)'!AO43</f>
        <v/>
      </c>
      <c r="AP43" s="18" t="str">
        <f>'Option 1 (2)'!AP43</f>
        <v/>
      </c>
      <c r="AQ43" s="18" t="str">
        <f>'Option 1 (2)'!AQ43</f>
        <v/>
      </c>
      <c r="AR43" s="18" t="str">
        <f>'Option 1 (2)'!AR43</f>
        <v/>
      </c>
      <c r="AS43" s="18" t="str">
        <f>'Option 1 (2)'!AS43</f>
        <v/>
      </c>
      <c r="AT43" s="18" t="str">
        <f>'Option 1 (2)'!AT43</f>
        <v/>
      </c>
      <c r="AU43" s="18" t="str">
        <f>'Option 1 (2)'!AU43</f>
        <v/>
      </c>
      <c r="AV43" s="18" t="str">
        <f>'Option 1 (2)'!AV43</f>
        <v/>
      </c>
      <c r="AW43" s="18" t="str">
        <f>'Option 1 (2)'!AW43</f>
        <v/>
      </c>
      <c r="AX43" s="18" t="str">
        <f>'Option 1 (2)'!AX43</f>
        <v/>
      </c>
      <c r="AY43" s="18" t="str">
        <f>'Option 1 (2)'!AY43</f>
        <v/>
      </c>
      <c r="AZ43" s="18" t="str">
        <f>'Option 1 (2)'!AZ43</f>
        <v/>
      </c>
      <c r="BA43" s="18" t="str">
        <f>'Option 1 (2)'!BA43</f>
        <v/>
      </c>
      <c r="BB43" s="18" t="str">
        <f>'Option 1 (2)'!BB43</f>
        <v/>
      </c>
    </row>
    <row r="44" spans="1:54" ht="16.2" hidden="1" thickBot="1" x14ac:dyDescent="0.3">
      <c r="A44" s="115"/>
      <c r="B44" s="19" t="s">
        <v>1</v>
      </c>
      <c r="C44" s="112" t="str">
        <f>IF(C42="","",C42*C43)</f>
        <v/>
      </c>
      <c r="D44" s="117"/>
      <c r="E44" s="20" t="str">
        <f>IF(E42="","",E42*E43)</f>
        <v/>
      </c>
      <c r="F44" s="20" t="str">
        <f t="shared" ref="F44:BB44" si="47">IF(F42="","",F42*F43)</f>
        <v/>
      </c>
      <c r="G44" s="20" t="str">
        <f t="shared" si="47"/>
        <v/>
      </c>
      <c r="H44" s="20" t="str">
        <f t="shared" si="47"/>
        <v/>
      </c>
      <c r="I44" s="20" t="str">
        <f t="shared" si="47"/>
        <v/>
      </c>
      <c r="J44" s="20" t="str">
        <f t="shared" si="47"/>
        <v/>
      </c>
      <c r="K44" s="20" t="str">
        <f t="shared" si="47"/>
        <v/>
      </c>
      <c r="L44" s="20" t="str">
        <f t="shared" si="47"/>
        <v/>
      </c>
      <c r="M44" s="20" t="str">
        <f t="shared" si="47"/>
        <v/>
      </c>
      <c r="N44" s="20" t="str">
        <f t="shared" si="47"/>
        <v/>
      </c>
      <c r="O44" s="20" t="str">
        <f t="shared" si="47"/>
        <v/>
      </c>
      <c r="P44" s="20" t="str">
        <f t="shared" si="47"/>
        <v/>
      </c>
      <c r="Q44" s="20" t="str">
        <f t="shared" si="47"/>
        <v/>
      </c>
      <c r="R44" s="20" t="str">
        <f t="shared" si="47"/>
        <v/>
      </c>
      <c r="S44" s="20" t="str">
        <f t="shared" si="47"/>
        <v/>
      </c>
      <c r="T44" s="20" t="str">
        <f t="shared" si="47"/>
        <v/>
      </c>
      <c r="U44" s="20" t="str">
        <f t="shared" si="47"/>
        <v/>
      </c>
      <c r="V44" s="20" t="str">
        <f t="shared" si="47"/>
        <v/>
      </c>
      <c r="W44" s="20" t="str">
        <f t="shared" si="47"/>
        <v/>
      </c>
      <c r="X44" s="20" t="str">
        <f t="shared" si="47"/>
        <v/>
      </c>
      <c r="Y44" s="20" t="str">
        <f t="shared" si="47"/>
        <v/>
      </c>
      <c r="Z44" s="20" t="str">
        <f t="shared" si="47"/>
        <v/>
      </c>
      <c r="AA44" s="20" t="str">
        <f t="shared" si="47"/>
        <v/>
      </c>
      <c r="AB44" s="20" t="str">
        <f t="shared" si="47"/>
        <v/>
      </c>
      <c r="AC44" s="20" t="str">
        <f t="shared" si="47"/>
        <v/>
      </c>
      <c r="AD44" s="20" t="str">
        <f t="shared" si="47"/>
        <v/>
      </c>
      <c r="AE44" s="20" t="str">
        <f t="shared" si="47"/>
        <v/>
      </c>
      <c r="AF44" s="20" t="str">
        <f t="shared" si="47"/>
        <v/>
      </c>
      <c r="AG44" s="20" t="str">
        <f t="shared" si="47"/>
        <v/>
      </c>
      <c r="AH44" s="20" t="str">
        <f t="shared" si="47"/>
        <v/>
      </c>
      <c r="AI44" s="20" t="str">
        <f t="shared" si="47"/>
        <v/>
      </c>
      <c r="AJ44" s="20" t="str">
        <f t="shared" si="47"/>
        <v/>
      </c>
      <c r="AK44" s="20" t="str">
        <f t="shared" si="47"/>
        <v/>
      </c>
      <c r="AL44" s="20" t="str">
        <f t="shared" si="47"/>
        <v/>
      </c>
      <c r="AM44" s="20" t="str">
        <f t="shared" si="47"/>
        <v/>
      </c>
      <c r="AN44" s="20" t="str">
        <f t="shared" si="47"/>
        <v/>
      </c>
      <c r="AO44" s="20" t="str">
        <f t="shared" si="47"/>
        <v/>
      </c>
      <c r="AP44" s="20" t="str">
        <f t="shared" si="47"/>
        <v/>
      </c>
      <c r="AQ44" s="20" t="str">
        <f t="shared" si="47"/>
        <v/>
      </c>
      <c r="AR44" s="20" t="str">
        <f t="shared" si="47"/>
        <v/>
      </c>
      <c r="AS44" s="20" t="str">
        <f t="shared" si="47"/>
        <v/>
      </c>
      <c r="AT44" s="20" t="str">
        <f t="shared" si="47"/>
        <v/>
      </c>
      <c r="AU44" s="20" t="str">
        <f t="shared" si="47"/>
        <v/>
      </c>
      <c r="AV44" s="20" t="str">
        <f t="shared" si="47"/>
        <v/>
      </c>
      <c r="AW44" s="20" t="str">
        <f t="shared" si="47"/>
        <v/>
      </c>
      <c r="AX44" s="20" t="str">
        <f t="shared" si="47"/>
        <v/>
      </c>
      <c r="AY44" s="20" t="str">
        <f t="shared" si="47"/>
        <v/>
      </c>
      <c r="AZ44" s="20" t="str">
        <f t="shared" si="47"/>
        <v/>
      </c>
      <c r="BA44" s="20" t="str">
        <f t="shared" si="47"/>
        <v/>
      </c>
      <c r="BB44" s="20" t="str">
        <f t="shared" si="47"/>
        <v/>
      </c>
    </row>
    <row r="45" spans="1:54" ht="15.6" hidden="1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hidden="1" x14ac:dyDescent="0.25">
      <c r="A46" s="114" t="s">
        <v>2</v>
      </c>
      <c r="B46" s="32" t="s">
        <v>164</v>
      </c>
      <c r="C46" s="111" t="str">
        <f ca="1">IF(B46="Gehalt auswählen","",IF($E$2&lt;YEAR(TODAY()),VLOOKUP(B46,'Personalnormkosten alt'!$A$2:$B$95,2,FALSE)*-1,VLOOKUP(B46,Personalnormkosten!$A$2:$B$95,2,FALSE)*-1))</f>
        <v/>
      </c>
      <c r="D46" s="97" t="s">
        <v>198</v>
      </c>
      <c r="E46" s="18" t="str">
        <f>'Option 1 (2)'!E46</f>
        <v/>
      </c>
      <c r="F46" s="18" t="str">
        <f>'Option 1 (2)'!F46</f>
        <v/>
      </c>
      <c r="G46" s="18" t="str">
        <f>'Option 1 (2)'!G46</f>
        <v/>
      </c>
      <c r="H46" s="18" t="str">
        <f>'Option 1 (2)'!H46</f>
        <v/>
      </c>
      <c r="I46" s="18" t="str">
        <f>'Option 1 (2)'!I46</f>
        <v/>
      </c>
      <c r="J46" s="18" t="str">
        <f>'Option 1 (2)'!J46</f>
        <v/>
      </c>
      <c r="K46" s="18" t="str">
        <f>'Option 1 (2)'!K46</f>
        <v/>
      </c>
      <c r="L46" s="18" t="str">
        <f>'Option 1 (2)'!L46</f>
        <v/>
      </c>
      <c r="M46" s="18" t="str">
        <f>'Option 1 (2)'!M46</f>
        <v/>
      </c>
      <c r="N46" s="18" t="str">
        <f>'Option 1 (2)'!N46</f>
        <v/>
      </c>
      <c r="O46" s="18" t="str">
        <f>'Option 1 (2)'!O46</f>
        <v/>
      </c>
      <c r="P46" s="18" t="str">
        <f>'Option 1 (2)'!P46</f>
        <v/>
      </c>
      <c r="Q46" s="18" t="str">
        <f>'Option 1 (2)'!Q46</f>
        <v/>
      </c>
      <c r="R46" s="18" t="str">
        <f>'Option 1 (2)'!R46</f>
        <v/>
      </c>
      <c r="S46" s="18" t="str">
        <f>'Option 1 (2)'!S46</f>
        <v/>
      </c>
      <c r="T46" s="18" t="str">
        <f>'Option 1 (2)'!T46</f>
        <v/>
      </c>
      <c r="U46" s="18" t="str">
        <f>'Option 1 (2)'!U46</f>
        <v/>
      </c>
      <c r="V46" s="18" t="str">
        <f>'Option 1 (2)'!V46</f>
        <v/>
      </c>
      <c r="W46" s="18" t="str">
        <f>'Option 1 (2)'!W46</f>
        <v/>
      </c>
      <c r="X46" s="18" t="str">
        <f>'Option 1 (2)'!X46</f>
        <v/>
      </c>
      <c r="Y46" s="18" t="str">
        <f>'Option 1 (2)'!Y46</f>
        <v/>
      </c>
      <c r="Z46" s="18" t="str">
        <f>'Option 1 (2)'!Z46</f>
        <v/>
      </c>
      <c r="AA46" s="18" t="str">
        <f>'Option 1 (2)'!AA46</f>
        <v/>
      </c>
      <c r="AB46" s="18" t="str">
        <f>'Option 1 (2)'!AB46</f>
        <v/>
      </c>
      <c r="AC46" s="18" t="str">
        <f>'Option 1 (2)'!AC46</f>
        <v/>
      </c>
      <c r="AD46" s="18" t="str">
        <f>'Option 1 (2)'!AD46</f>
        <v/>
      </c>
      <c r="AE46" s="18" t="str">
        <f>'Option 1 (2)'!AE46</f>
        <v/>
      </c>
      <c r="AF46" s="18" t="str">
        <f>'Option 1 (2)'!AF46</f>
        <v/>
      </c>
      <c r="AG46" s="18" t="str">
        <f>'Option 1 (2)'!AG46</f>
        <v/>
      </c>
      <c r="AH46" s="18" t="str">
        <f>'Option 1 (2)'!AH46</f>
        <v/>
      </c>
      <c r="AI46" s="18" t="str">
        <f>'Option 1 (2)'!AI46</f>
        <v/>
      </c>
      <c r="AJ46" s="18" t="str">
        <f>'Option 1 (2)'!AJ46</f>
        <v/>
      </c>
      <c r="AK46" s="18" t="str">
        <f>'Option 1 (2)'!AK46</f>
        <v/>
      </c>
      <c r="AL46" s="18" t="str">
        <f>'Option 1 (2)'!AL46</f>
        <v/>
      </c>
      <c r="AM46" s="18" t="str">
        <f>'Option 1 (2)'!AM46</f>
        <v/>
      </c>
      <c r="AN46" s="18" t="str">
        <f>'Option 1 (2)'!AN46</f>
        <v/>
      </c>
      <c r="AO46" s="18" t="str">
        <f>'Option 1 (2)'!AO46</f>
        <v/>
      </c>
      <c r="AP46" s="18" t="str">
        <f>'Option 1 (2)'!AP46</f>
        <v/>
      </c>
      <c r="AQ46" s="18" t="str">
        <f>'Option 1 (2)'!AQ46</f>
        <v/>
      </c>
      <c r="AR46" s="18" t="str">
        <f>'Option 1 (2)'!AR46</f>
        <v/>
      </c>
      <c r="AS46" s="18" t="str">
        <f>'Option 1 (2)'!AS46</f>
        <v/>
      </c>
      <c r="AT46" s="18" t="str">
        <f>'Option 1 (2)'!AT46</f>
        <v/>
      </c>
      <c r="AU46" s="18" t="str">
        <f>'Option 1 (2)'!AU46</f>
        <v/>
      </c>
      <c r="AV46" s="18" t="str">
        <f>'Option 1 (2)'!AV46</f>
        <v/>
      </c>
      <c r="AW46" s="18" t="str">
        <f>'Option 1 (2)'!AW46</f>
        <v/>
      </c>
      <c r="AX46" s="18" t="str">
        <f>'Option 1 (2)'!AX46</f>
        <v/>
      </c>
      <c r="AY46" s="18" t="str">
        <f>'Option 1 (2)'!AY46</f>
        <v/>
      </c>
      <c r="AZ46" s="18" t="str">
        <f>'Option 1 (2)'!AZ46</f>
        <v/>
      </c>
      <c r="BA46" s="18" t="str">
        <f>'Option 1 (2)'!BA46</f>
        <v/>
      </c>
      <c r="BB46" s="18" t="str">
        <f>'Option 1 (2)'!BB46</f>
        <v/>
      </c>
    </row>
    <row r="47" spans="1:54" ht="16.2" hidden="1" thickBot="1" x14ac:dyDescent="0.3">
      <c r="A47" s="115"/>
      <c r="B47" s="19" t="s">
        <v>1</v>
      </c>
      <c r="C47" s="112" t="str">
        <f>IF(C45="","",C45*C46)</f>
        <v/>
      </c>
      <c r="D47" s="117"/>
      <c r="E47" s="20" t="str">
        <f>IF(E45="","",E45*E46)</f>
        <v/>
      </c>
      <c r="F47" s="20" t="str">
        <f t="shared" ref="F47:BB47" si="48">IF(F45="","",F45*F46)</f>
        <v/>
      </c>
      <c r="G47" s="20" t="str">
        <f t="shared" si="48"/>
        <v/>
      </c>
      <c r="H47" s="20" t="str">
        <f t="shared" si="48"/>
        <v/>
      </c>
      <c r="I47" s="20" t="str">
        <f t="shared" si="48"/>
        <v/>
      </c>
      <c r="J47" s="20" t="str">
        <f t="shared" si="48"/>
        <v/>
      </c>
      <c r="K47" s="20" t="str">
        <f t="shared" si="48"/>
        <v/>
      </c>
      <c r="L47" s="20" t="str">
        <f t="shared" si="48"/>
        <v/>
      </c>
      <c r="M47" s="20" t="str">
        <f t="shared" si="48"/>
        <v/>
      </c>
      <c r="N47" s="20" t="str">
        <f t="shared" si="48"/>
        <v/>
      </c>
      <c r="O47" s="20" t="str">
        <f t="shared" si="48"/>
        <v/>
      </c>
      <c r="P47" s="20" t="str">
        <f t="shared" si="48"/>
        <v/>
      </c>
      <c r="Q47" s="20" t="str">
        <f t="shared" si="48"/>
        <v/>
      </c>
      <c r="R47" s="20" t="str">
        <f t="shared" si="48"/>
        <v/>
      </c>
      <c r="S47" s="20" t="str">
        <f t="shared" si="48"/>
        <v/>
      </c>
      <c r="T47" s="20" t="str">
        <f t="shared" si="48"/>
        <v/>
      </c>
      <c r="U47" s="20" t="str">
        <f t="shared" si="48"/>
        <v/>
      </c>
      <c r="V47" s="20" t="str">
        <f t="shared" si="48"/>
        <v/>
      </c>
      <c r="W47" s="20" t="str">
        <f t="shared" si="48"/>
        <v/>
      </c>
      <c r="X47" s="20" t="str">
        <f t="shared" si="48"/>
        <v/>
      </c>
      <c r="Y47" s="20" t="str">
        <f t="shared" si="48"/>
        <v/>
      </c>
      <c r="Z47" s="20" t="str">
        <f t="shared" si="48"/>
        <v/>
      </c>
      <c r="AA47" s="20" t="str">
        <f t="shared" si="48"/>
        <v/>
      </c>
      <c r="AB47" s="20" t="str">
        <f t="shared" si="48"/>
        <v/>
      </c>
      <c r="AC47" s="20" t="str">
        <f t="shared" si="48"/>
        <v/>
      </c>
      <c r="AD47" s="20" t="str">
        <f t="shared" si="48"/>
        <v/>
      </c>
      <c r="AE47" s="20" t="str">
        <f t="shared" si="48"/>
        <v/>
      </c>
      <c r="AF47" s="20" t="str">
        <f t="shared" si="48"/>
        <v/>
      </c>
      <c r="AG47" s="20" t="str">
        <f t="shared" si="48"/>
        <v/>
      </c>
      <c r="AH47" s="20" t="str">
        <f t="shared" si="48"/>
        <v/>
      </c>
      <c r="AI47" s="20" t="str">
        <f t="shared" si="48"/>
        <v/>
      </c>
      <c r="AJ47" s="20" t="str">
        <f t="shared" si="48"/>
        <v/>
      </c>
      <c r="AK47" s="20" t="str">
        <f t="shared" si="48"/>
        <v/>
      </c>
      <c r="AL47" s="20" t="str">
        <f t="shared" si="48"/>
        <v/>
      </c>
      <c r="AM47" s="20" t="str">
        <f t="shared" si="48"/>
        <v/>
      </c>
      <c r="AN47" s="20" t="str">
        <f t="shared" si="48"/>
        <v/>
      </c>
      <c r="AO47" s="20" t="str">
        <f t="shared" si="48"/>
        <v/>
      </c>
      <c r="AP47" s="20" t="str">
        <f t="shared" si="48"/>
        <v/>
      </c>
      <c r="AQ47" s="20" t="str">
        <f t="shared" si="48"/>
        <v/>
      </c>
      <c r="AR47" s="20" t="str">
        <f t="shared" si="48"/>
        <v/>
      </c>
      <c r="AS47" s="20" t="str">
        <f t="shared" si="48"/>
        <v/>
      </c>
      <c r="AT47" s="20" t="str">
        <f t="shared" si="48"/>
        <v/>
      </c>
      <c r="AU47" s="20" t="str">
        <f t="shared" si="48"/>
        <v/>
      </c>
      <c r="AV47" s="20" t="str">
        <f t="shared" si="48"/>
        <v/>
      </c>
      <c r="AW47" s="20" t="str">
        <f t="shared" si="48"/>
        <v/>
      </c>
      <c r="AX47" s="20" t="str">
        <f t="shared" si="48"/>
        <v/>
      </c>
      <c r="AY47" s="20" t="str">
        <f t="shared" si="48"/>
        <v/>
      </c>
      <c r="AZ47" s="20" t="str">
        <f t="shared" si="48"/>
        <v/>
      </c>
      <c r="BA47" s="20" t="str">
        <f t="shared" si="48"/>
        <v/>
      </c>
      <c r="BB47" s="20" t="str">
        <f t="shared" si="48"/>
        <v/>
      </c>
    </row>
    <row r="48" spans="1:54" ht="15.6" hidden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hidden="1" x14ac:dyDescent="0.25">
      <c r="A49" s="114" t="s">
        <v>2</v>
      </c>
      <c r="B49" s="32" t="s">
        <v>164</v>
      </c>
      <c r="C49" s="111" t="str">
        <f ca="1">IF(B49="Gehalt auswählen","",IF($E$2&lt;YEAR(TODAY()),VLOOKUP(B49,'Personalnormkosten alt'!$A$2:$B$95,2,FALSE)*-1,VLOOKUP(B49,Personalnormkosten!$A$2:$B$95,2,FALSE)*-1))</f>
        <v/>
      </c>
      <c r="D49" s="97" t="s">
        <v>198</v>
      </c>
      <c r="E49" s="18" t="str">
        <f>'Option 1 (2)'!E49</f>
        <v/>
      </c>
      <c r="F49" s="18" t="str">
        <f>'Option 1 (2)'!F49</f>
        <v/>
      </c>
      <c r="G49" s="18" t="str">
        <f>'Option 1 (2)'!G49</f>
        <v/>
      </c>
      <c r="H49" s="18" t="str">
        <f>'Option 1 (2)'!H49</f>
        <v/>
      </c>
      <c r="I49" s="18" t="str">
        <f>'Option 1 (2)'!I49</f>
        <v/>
      </c>
      <c r="J49" s="18" t="str">
        <f>'Option 1 (2)'!J49</f>
        <v/>
      </c>
      <c r="K49" s="18" t="str">
        <f>'Option 1 (2)'!K49</f>
        <v/>
      </c>
      <c r="L49" s="18" t="str">
        <f>'Option 1 (2)'!L49</f>
        <v/>
      </c>
      <c r="M49" s="18" t="str">
        <f>'Option 1 (2)'!M49</f>
        <v/>
      </c>
      <c r="N49" s="18" t="str">
        <f>'Option 1 (2)'!N49</f>
        <v/>
      </c>
      <c r="O49" s="18" t="str">
        <f>'Option 1 (2)'!O49</f>
        <v/>
      </c>
      <c r="P49" s="18" t="str">
        <f>'Option 1 (2)'!P49</f>
        <v/>
      </c>
      <c r="Q49" s="18" t="str">
        <f>'Option 1 (2)'!Q49</f>
        <v/>
      </c>
      <c r="R49" s="18" t="str">
        <f>'Option 1 (2)'!R49</f>
        <v/>
      </c>
      <c r="S49" s="18" t="str">
        <f>'Option 1 (2)'!S49</f>
        <v/>
      </c>
      <c r="T49" s="18" t="str">
        <f>'Option 1 (2)'!T49</f>
        <v/>
      </c>
      <c r="U49" s="18" t="str">
        <f>'Option 1 (2)'!U49</f>
        <v/>
      </c>
      <c r="V49" s="18" t="str">
        <f>'Option 1 (2)'!V49</f>
        <v/>
      </c>
      <c r="W49" s="18" t="str">
        <f>'Option 1 (2)'!W49</f>
        <v/>
      </c>
      <c r="X49" s="18" t="str">
        <f>'Option 1 (2)'!X49</f>
        <v/>
      </c>
      <c r="Y49" s="18" t="str">
        <f>'Option 1 (2)'!Y49</f>
        <v/>
      </c>
      <c r="Z49" s="18" t="str">
        <f>'Option 1 (2)'!Z49</f>
        <v/>
      </c>
      <c r="AA49" s="18" t="str">
        <f>'Option 1 (2)'!AA49</f>
        <v/>
      </c>
      <c r="AB49" s="18" t="str">
        <f>'Option 1 (2)'!AB49</f>
        <v/>
      </c>
      <c r="AC49" s="18" t="str">
        <f>'Option 1 (2)'!AC49</f>
        <v/>
      </c>
      <c r="AD49" s="18" t="str">
        <f>'Option 1 (2)'!AD49</f>
        <v/>
      </c>
      <c r="AE49" s="18" t="str">
        <f>'Option 1 (2)'!AE49</f>
        <v/>
      </c>
      <c r="AF49" s="18" t="str">
        <f>'Option 1 (2)'!AF49</f>
        <v/>
      </c>
      <c r="AG49" s="18" t="str">
        <f>'Option 1 (2)'!AG49</f>
        <v/>
      </c>
      <c r="AH49" s="18" t="str">
        <f>'Option 1 (2)'!AH49</f>
        <v/>
      </c>
      <c r="AI49" s="18" t="str">
        <f>'Option 1 (2)'!AI49</f>
        <v/>
      </c>
      <c r="AJ49" s="18" t="str">
        <f>'Option 1 (2)'!AJ49</f>
        <v/>
      </c>
      <c r="AK49" s="18" t="str">
        <f>'Option 1 (2)'!AK49</f>
        <v/>
      </c>
      <c r="AL49" s="18" t="str">
        <f>'Option 1 (2)'!AL49</f>
        <v/>
      </c>
      <c r="AM49" s="18" t="str">
        <f>'Option 1 (2)'!AM49</f>
        <v/>
      </c>
      <c r="AN49" s="18" t="str">
        <f>'Option 1 (2)'!AN49</f>
        <v/>
      </c>
      <c r="AO49" s="18" t="str">
        <f>'Option 1 (2)'!AO49</f>
        <v/>
      </c>
      <c r="AP49" s="18" t="str">
        <f>'Option 1 (2)'!AP49</f>
        <v/>
      </c>
      <c r="AQ49" s="18" t="str">
        <f>'Option 1 (2)'!AQ49</f>
        <v/>
      </c>
      <c r="AR49" s="18" t="str">
        <f>'Option 1 (2)'!AR49</f>
        <v/>
      </c>
      <c r="AS49" s="18" t="str">
        <f>'Option 1 (2)'!AS49</f>
        <v/>
      </c>
      <c r="AT49" s="18" t="str">
        <f>'Option 1 (2)'!AT49</f>
        <v/>
      </c>
      <c r="AU49" s="18" t="str">
        <f>'Option 1 (2)'!AU49</f>
        <v/>
      </c>
      <c r="AV49" s="18" t="str">
        <f>'Option 1 (2)'!AV49</f>
        <v/>
      </c>
      <c r="AW49" s="18" t="str">
        <f>'Option 1 (2)'!AW49</f>
        <v/>
      </c>
      <c r="AX49" s="18" t="str">
        <f>'Option 1 (2)'!AX49</f>
        <v/>
      </c>
      <c r="AY49" s="18" t="str">
        <f>'Option 1 (2)'!AY49</f>
        <v/>
      </c>
      <c r="AZ49" s="18" t="str">
        <f>'Option 1 (2)'!AZ49</f>
        <v/>
      </c>
      <c r="BA49" s="18" t="str">
        <f>'Option 1 (2)'!BA49</f>
        <v/>
      </c>
      <c r="BB49" s="18" t="str">
        <f>'Option 1 (2)'!BB49</f>
        <v/>
      </c>
    </row>
    <row r="50" spans="1:54" ht="16.2" hidden="1" thickBot="1" x14ac:dyDescent="0.3">
      <c r="A50" s="115"/>
      <c r="B50" s="19" t="s">
        <v>1</v>
      </c>
      <c r="C50" s="112" t="str">
        <f>IF(C48="","",C48*C49)</f>
        <v/>
      </c>
      <c r="D50" s="117"/>
      <c r="E50" s="20" t="str">
        <f>IF(E48="","",E48*E49)</f>
        <v/>
      </c>
      <c r="F50" s="20" t="str">
        <f t="shared" ref="F50:BB50" si="49">IF(F48="","",F48*F49)</f>
        <v/>
      </c>
      <c r="G50" s="20" t="str">
        <f t="shared" si="49"/>
        <v/>
      </c>
      <c r="H50" s="20" t="str">
        <f t="shared" si="49"/>
        <v/>
      </c>
      <c r="I50" s="20" t="str">
        <f t="shared" si="49"/>
        <v/>
      </c>
      <c r="J50" s="20" t="str">
        <f t="shared" si="49"/>
        <v/>
      </c>
      <c r="K50" s="20" t="str">
        <f t="shared" si="49"/>
        <v/>
      </c>
      <c r="L50" s="20" t="str">
        <f t="shared" si="49"/>
        <v/>
      </c>
      <c r="M50" s="20" t="str">
        <f t="shared" si="49"/>
        <v/>
      </c>
      <c r="N50" s="20" t="str">
        <f t="shared" si="49"/>
        <v/>
      </c>
      <c r="O50" s="20" t="str">
        <f t="shared" si="49"/>
        <v/>
      </c>
      <c r="P50" s="20" t="str">
        <f t="shared" si="49"/>
        <v/>
      </c>
      <c r="Q50" s="20" t="str">
        <f t="shared" si="49"/>
        <v/>
      </c>
      <c r="R50" s="20" t="str">
        <f t="shared" si="49"/>
        <v/>
      </c>
      <c r="S50" s="20" t="str">
        <f t="shared" si="49"/>
        <v/>
      </c>
      <c r="T50" s="20" t="str">
        <f t="shared" si="49"/>
        <v/>
      </c>
      <c r="U50" s="20" t="str">
        <f t="shared" si="49"/>
        <v/>
      </c>
      <c r="V50" s="20" t="str">
        <f t="shared" si="49"/>
        <v/>
      </c>
      <c r="W50" s="20" t="str">
        <f t="shared" si="49"/>
        <v/>
      </c>
      <c r="X50" s="20" t="str">
        <f t="shared" si="49"/>
        <v/>
      </c>
      <c r="Y50" s="20" t="str">
        <f t="shared" si="49"/>
        <v/>
      </c>
      <c r="Z50" s="20" t="str">
        <f t="shared" si="49"/>
        <v/>
      </c>
      <c r="AA50" s="20" t="str">
        <f t="shared" si="49"/>
        <v/>
      </c>
      <c r="AB50" s="20" t="str">
        <f t="shared" si="49"/>
        <v/>
      </c>
      <c r="AC50" s="20" t="str">
        <f t="shared" si="49"/>
        <v/>
      </c>
      <c r="AD50" s="20" t="str">
        <f t="shared" si="49"/>
        <v/>
      </c>
      <c r="AE50" s="20" t="str">
        <f t="shared" si="49"/>
        <v/>
      </c>
      <c r="AF50" s="20" t="str">
        <f t="shared" si="49"/>
        <v/>
      </c>
      <c r="AG50" s="20" t="str">
        <f t="shared" si="49"/>
        <v/>
      </c>
      <c r="AH50" s="20" t="str">
        <f t="shared" si="49"/>
        <v/>
      </c>
      <c r="AI50" s="20" t="str">
        <f t="shared" si="49"/>
        <v/>
      </c>
      <c r="AJ50" s="20" t="str">
        <f t="shared" si="49"/>
        <v/>
      </c>
      <c r="AK50" s="20" t="str">
        <f t="shared" si="49"/>
        <v/>
      </c>
      <c r="AL50" s="20" t="str">
        <f t="shared" si="49"/>
        <v/>
      </c>
      <c r="AM50" s="20" t="str">
        <f t="shared" si="49"/>
        <v/>
      </c>
      <c r="AN50" s="20" t="str">
        <f t="shared" si="49"/>
        <v/>
      </c>
      <c r="AO50" s="20" t="str">
        <f t="shared" si="49"/>
        <v/>
      </c>
      <c r="AP50" s="20" t="str">
        <f t="shared" si="49"/>
        <v/>
      </c>
      <c r="AQ50" s="20" t="str">
        <f t="shared" si="49"/>
        <v/>
      </c>
      <c r="AR50" s="20" t="str">
        <f t="shared" si="49"/>
        <v/>
      </c>
      <c r="AS50" s="20" t="str">
        <f t="shared" si="49"/>
        <v/>
      </c>
      <c r="AT50" s="20" t="str">
        <f t="shared" si="49"/>
        <v/>
      </c>
      <c r="AU50" s="20" t="str">
        <f t="shared" si="49"/>
        <v/>
      </c>
      <c r="AV50" s="20" t="str">
        <f t="shared" si="49"/>
        <v/>
      </c>
      <c r="AW50" s="20" t="str">
        <f t="shared" si="49"/>
        <v/>
      </c>
      <c r="AX50" s="20" t="str">
        <f t="shared" si="49"/>
        <v/>
      </c>
      <c r="AY50" s="20" t="str">
        <f t="shared" si="49"/>
        <v/>
      </c>
      <c r="AZ50" s="20" t="str">
        <f t="shared" si="49"/>
        <v/>
      </c>
      <c r="BA50" s="20" t="str">
        <f t="shared" si="49"/>
        <v/>
      </c>
      <c r="BB50" s="20" t="str">
        <f t="shared" si="49"/>
        <v/>
      </c>
    </row>
    <row r="51" spans="1:54" ht="15.75" hidden="1" customHeight="1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hidden="1" x14ac:dyDescent="0.25">
      <c r="A52" s="114" t="s">
        <v>2</v>
      </c>
      <c r="B52" s="32" t="s">
        <v>164</v>
      </c>
      <c r="C52" s="111" t="str">
        <f ca="1">IF(B52="Gehalt auswählen","",IF($E$2&lt;YEAR(TODAY()),VLOOKUP(B52,'Personalnormkosten alt'!$A$2:$B$95,2,FALSE)*-1,VLOOKUP(B52,Personalnormkosten!$A$2:$B$95,2,FALSE)*-1))</f>
        <v/>
      </c>
      <c r="D52" s="97" t="s">
        <v>198</v>
      </c>
      <c r="E52" s="18" t="str">
        <f>'Option 1 (2)'!E52</f>
        <v/>
      </c>
      <c r="F52" s="18" t="str">
        <f>'Option 1 (2)'!F52</f>
        <v/>
      </c>
      <c r="G52" s="18" t="str">
        <f>'Option 1 (2)'!G52</f>
        <v/>
      </c>
      <c r="H52" s="18" t="str">
        <f>'Option 1 (2)'!H52</f>
        <v/>
      </c>
      <c r="I52" s="18" t="str">
        <f>'Option 1 (2)'!I52</f>
        <v/>
      </c>
      <c r="J52" s="18" t="str">
        <f>'Option 1 (2)'!J52</f>
        <v/>
      </c>
      <c r="K52" s="18" t="str">
        <f>'Option 1 (2)'!K52</f>
        <v/>
      </c>
      <c r="L52" s="18" t="str">
        <f>'Option 1 (2)'!L52</f>
        <v/>
      </c>
      <c r="M52" s="18" t="str">
        <f>'Option 1 (2)'!M52</f>
        <v/>
      </c>
      <c r="N52" s="18" t="str">
        <f>'Option 1 (2)'!N52</f>
        <v/>
      </c>
      <c r="O52" s="18" t="str">
        <f>'Option 1 (2)'!O52</f>
        <v/>
      </c>
      <c r="P52" s="18" t="str">
        <f>'Option 1 (2)'!P52</f>
        <v/>
      </c>
      <c r="Q52" s="18" t="str">
        <f>'Option 1 (2)'!Q52</f>
        <v/>
      </c>
      <c r="R52" s="18" t="str">
        <f>'Option 1 (2)'!R52</f>
        <v/>
      </c>
      <c r="S52" s="18" t="str">
        <f>'Option 1 (2)'!S52</f>
        <v/>
      </c>
      <c r="T52" s="18" t="str">
        <f>'Option 1 (2)'!T52</f>
        <v/>
      </c>
      <c r="U52" s="18" t="str">
        <f>'Option 1 (2)'!U52</f>
        <v/>
      </c>
      <c r="V52" s="18" t="str">
        <f>'Option 1 (2)'!V52</f>
        <v/>
      </c>
      <c r="W52" s="18" t="str">
        <f>'Option 1 (2)'!W52</f>
        <v/>
      </c>
      <c r="X52" s="18" t="str">
        <f>'Option 1 (2)'!X52</f>
        <v/>
      </c>
      <c r="Y52" s="18" t="str">
        <f>'Option 1 (2)'!Y52</f>
        <v/>
      </c>
      <c r="Z52" s="18" t="str">
        <f>'Option 1 (2)'!Z52</f>
        <v/>
      </c>
      <c r="AA52" s="18" t="str">
        <f>'Option 1 (2)'!AA52</f>
        <v/>
      </c>
      <c r="AB52" s="18" t="str">
        <f>'Option 1 (2)'!AB52</f>
        <v/>
      </c>
      <c r="AC52" s="18" t="str">
        <f>'Option 1 (2)'!AC52</f>
        <v/>
      </c>
      <c r="AD52" s="18" t="str">
        <f>'Option 1 (2)'!AD52</f>
        <v/>
      </c>
      <c r="AE52" s="18" t="str">
        <f>'Option 1 (2)'!AE52</f>
        <v/>
      </c>
      <c r="AF52" s="18" t="str">
        <f>'Option 1 (2)'!AF52</f>
        <v/>
      </c>
      <c r="AG52" s="18" t="str">
        <f>'Option 1 (2)'!AG52</f>
        <v/>
      </c>
      <c r="AH52" s="18" t="str">
        <f>'Option 1 (2)'!AH52</f>
        <v/>
      </c>
      <c r="AI52" s="18" t="str">
        <f>'Option 1 (2)'!AI52</f>
        <v/>
      </c>
      <c r="AJ52" s="18" t="str">
        <f>'Option 1 (2)'!AJ52</f>
        <v/>
      </c>
      <c r="AK52" s="18" t="str">
        <f>'Option 1 (2)'!AK52</f>
        <v/>
      </c>
      <c r="AL52" s="18" t="str">
        <f>'Option 1 (2)'!AL52</f>
        <v/>
      </c>
      <c r="AM52" s="18" t="str">
        <f>'Option 1 (2)'!AM52</f>
        <v/>
      </c>
      <c r="AN52" s="18" t="str">
        <f>'Option 1 (2)'!AN52</f>
        <v/>
      </c>
      <c r="AO52" s="18" t="str">
        <f>'Option 1 (2)'!AO52</f>
        <v/>
      </c>
      <c r="AP52" s="18" t="str">
        <f>'Option 1 (2)'!AP52</f>
        <v/>
      </c>
      <c r="AQ52" s="18" t="str">
        <f>'Option 1 (2)'!AQ52</f>
        <v/>
      </c>
      <c r="AR52" s="18" t="str">
        <f>'Option 1 (2)'!AR52</f>
        <v/>
      </c>
      <c r="AS52" s="18" t="str">
        <f>'Option 1 (2)'!AS52</f>
        <v/>
      </c>
      <c r="AT52" s="18" t="str">
        <f>'Option 1 (2)'!AT52</f>
        <v/>
      </c>
      <c r="AU52" s="18" t="str">
        <f>'Option 1 (2)'!AU52</f>
        <v/>
      </c>
      <c r="AV52" s="18" t="str">
        <f>'Option 1 (2)'!AV52</f>
        <v/>
      </c>
      <c r="AW52" s="18" t="str">
        <f>'Option 1 (2)'!AW52</f>
        <v/>
      </c>
      <c r="AX52" s="18" t="str">
        <f>'Option 1 (2)'!AX52</f>
        <v/>
      </c>
      <c r="AY52" s="18" t="str">
        <f>'Option 1 (2)'!AY52</f>
        <v/>
      </c>
      <c r="AZ52" s="18" t="str">
        <f>'Option 1 (2)'!AZ52</f>
        <v/>
      </c>
      <c r="BA52" s="18" t="str">
        <f>'Option 1 (2)'!BA52</f>
        <v/>
      </c>
      <c r="BB52" s="18" t="str">
        <f>'Option 1 (2)'!BB52</f>
        <v/>
      </c>
    </row>
    <row r="53" spans="1:54" ht="16.2" hidden="1" thickBot="1" x14ac:dyDescent="0.3">
      <c r="A53" s="115"/>
      <c r="B53" s="19" t="s">
        <v>1</v>
      </c>
      <c r="C53" s="112" t="str">
        <f>IF(C51="","",C51*C52)</f>
        <v/>
      </c>
      <c r="D53" s="117"/>
      <c r="E53" s="20" t="str">
        <f>IF(E51="","",E51*E52)</f>
        <v/>
      </c>
      <c r="F53" s="20" t="str">
        <f t="shared" ref="F53:BB53" si="50">IF(F51="","",F51*F52)</f>
        <v/>
      </c>
      <c r="G53" s="20" t="str">
        <f t="shared" si="50"/>
        <v/>
      </c>
      <c r="H53" s="20" t="str">
        <f t="shared" si="50"/>
        <v/>
      </c>
      <c r="I53" s="20" t="str">
        <f t="shared" si="50"/>
        <v/>
      </c>
      <c r="J53" s="20" t="str">
        <f t="shared" si="50"/>
        <v/>
      </c>
      <c r="K53" s="20" t="str">
        <f t="shared" si="50"/>
        <v/>
      </c>
      <c r="L53" s="20" t="str">
        <f t="shared" si="50"/>
        <v/>
      </c>
      <c r="M53" s="20" t="str">
        <f t="shared" si="50"/>
        <v/>
      </c>
      <c r="N53" s="20" t="str">
        <f t="shared" si="50"/>
        <v/>
      </c>
      <c r="O53" s="20" t="str">
        <f t="shared" si="50"/>
        <v/>
      </c>
      <c r="P53" s="20" t="str">
        <f t="shared" si="50"/>
        <v/>
      </c>
      <c r="Q53" s="20" t="str">
        <f t="shared" si="50"/>
        <v/>
      </c>
      <c r="R53" s="20" t="str">
        <f t="shared" si="50"/>
        <v/>
      </c>
      <c r="S53" s="20" t="str">
        <f t="shared" si="50"/>
        <v/>
      </c>
      <c r="T53" s="20" t="str">
        <f t="shared" si="50"/>
        <v/>
      </c>
      <c r="U53" s="20" t="str">
        <f t="shared" si="50"/>
        <v/>
      </c>
      <c r="V53" s="20" t="str">
        <f t="shared" si="50"/>
        <v/>
      </c>
      <c r="W53" s="20" t="str">
        <f t="shared" si="50"/>
        <v/>
      </c>
      <c r="X53" s="20" t="str">
        <f t="shared" si="50"/>
        <v/>
      </c>
      <c r="Y53" s="20" t="str">
        <f t="shared" si="50"/>
        <v/>
      </c>
      <c r="Z53" s="20" t="str">
        <f t="shared" si="50"/>
        <v/>
      </c>
      <c r="AA53" s="20" t="str">
        <f t="shared" si="50"/>
        <v/>
      </c>
      <c r="AB53" s="20" t="str">
        <f t="shared" si="50"/>
        <v/>
      </c>
      <c r="AC53" s="20" t="str">
        <f t="shared" si="50"/>
        <v/>
      </c>
      <c r="AD53" s="20" t="str">
        <f t="shared" si="50"/>
        <v/>
      </c>
      <c r="AE53" s="20" t="str">
        <f t="shared" si="50"/>
        <v/>
      </c>
      <c r="AF53" s="20" t="str">
        <f t="shared" si="50"/>
        <v/>
      </c>
      <c r="AG53" s="20" t="str">
        <f t="shared" si="50"/>
        <v/>
      </c>
      <c r="AH53" s="20" t="str">
        <f t="shared" si="50"/>
        <v/>
      </c>
      <c r="AI53" s="20" t="str">
        <f t="shared" si="50"/>
        <v/>
      </c>
      <c r="AJ53" s="20" t="str">
        <f t="shared" si="50"/>
        <v/>
      </c>
      <c r="AK53" s="20" t="str">
        <f t="shared" si="50"/>
        <v/>
      </c>
      <c r="AL53" s="20" t="str">
        <f t="shared" si="50"/>
        <v/>
      </c>
      <c r="AM53" s="20" t="str">
        <f t="shared" si="50"/>
        <v/>
      </c>
      <c r="AN53" s="20" t="str">
        <f t="shared" si="50"/>
        <v/>
      </c>
      <c r="AO53" s="20" t="str">
        <f t="shared" si="50"/>
        <v/>
      </c>
      <c r="AP53" s="20" t="str">
        <f t="shared" si="50"/>
        <v/>
      </c>
      <c r="AQ53" s="20" t="str">
        <f t="shared" si="50"/>
        <v/>
      </c>
      <c r="AR53" s="20" t="str">
        <f t="shared" si="50"/>
        <v/>
      </c>
      <c r="AS53" s="20" t="str">
        <f t="shared" si="50"/>
        <v/>
      </c>
      <c r="AT53" s="20" t="str">
        <f t="shared" si="50"/>
        <v/>
      </c>
      <c r="AU53" s="20" t="str">
        <f t="shared" si="50"/>
        <v/>
      </c>
      <c r="AV53" s="20" t="str">
        <f t="shared" si="50"/>
        <v/>
      </c>
      <c r="AW53" s="20" t="str">
        <f t="shared" si="50"/>
        <v/>
      </c>
      <c r="AX53" s="20" t="str">
        <f t="shared" si="50"/>
        <v/>
      </c>
      <c r="AY53" s="20" t="str">
        <f t="shared" si="50"/>
        <v/>
      </c>
      <c r="AZ53" s="20" t="str">
        <f t="shared" si="50"/>
        <v/>
      </c>
      <c r="BA53" s="20" t="str">
        <f t="shared" si="50"/>
        <v/>
      </c>
      <c r="BB53" s="20" t="str">
        <f t="shared" si="50"/>
        <v/>
      </c>
    </row>
    <row r="54" spans="1:54" ht="15.6" hidden="1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hidden="1" x14ac:dyDescent="0.25">
      <c r="A55" s="114" t="s">
        <v>2</v>
      </c>
      <c r="B55" s="32" t="s">
        <v>164</v>
      </c>
      <c r="C55" s="111" t="str">
        <f ca="1">IF(B55="Gehalt auswählen","",IF($E$2&lt;YEAR(TODAY()),VLOOKUP(B55,'Personalnormkosten alt'!$A$2:$B$95,2,FALSE)*-1,VLOOKUP(B55,Personalnormkosten!$A$2:$B$95,2,FALSE)*-1))</f>
        <v/>
      </c>
      <c r="D55" s="97" t="s">
        <v>198</v>
      </c>
      <c r="E55" s="18" t="str">
        <f>'Option 1 (2)'!E55</f>
        <v/>
      </c>
      <c r="F55" s="18" t="str">
        <f>'Option 1 (2)'!F55</f>
        <v/>
      </c>
      <c r="G55" s="18" t="str">
        <f>'Option 1 (2)'!G55</f>
        <v/>
      </c>
      <c r="H55" s="18" t="str">
        <f>'Option 1 (2)'!H55</f>
        <v/>
      </c>
      <c r="I55" s="18" t="str">
        <f>'Option 1 (2)'!I55</f>
        <v/>
      </c>
      <c r="J55" s="18" t="str">
        <f>'Option 1 (2)'!J55</f>
        <v/>
      </c>
      <c r="K55" s="18" t="str">
        <f>'Option 1 (2)'!K55</f>
        <v/>
      </c>
      <c r="L55" s="18" t="str">
        <f>'Option 1 (2)'!L55</f>
        <v/>
      </c>
      <c r="M55" s="18" t="str">
        <f>'Option 1 (2)'!M55</f>
        <v/>
      </c>
      <c r="N55" s="18" t="str">
        <f>'Option 1 (2)'!N55</f>
        <v/>
      </c>
      <c r="O55" s="18" t="str">
        <f>'Option 1 (2)'!O55</f>
        <v/>
      </c>
      <c r="P55" s="18" t="str">
        <f>'Option 1 (2)'!P55</f>
        <v/>
      </c>
      <c r="Q55" s="18" t="str">
        <f>'Option 1 (2)'!Q55</f>
        <v/>
      </c>
      <c r="R55" s="18" t="str">
        <f>'Option 1 (2)'!R55</f>
        <v/>
      </c>
      <c r="S55" s="18" t="str">
        <f>'Option 1 (2)'!S55</f>
        <v/>
      </c>
      <c r="T55" s="18" t="str">
        <f>'Option 1 (2)'!T55</f>
        <v/>
      </c>
      <c r="U55" s="18" t="str">
        <f>'Option 1 (2)'!U55</f>
        <v/>
      </c>
      <c r="V55" s="18" t="str">
        <f>'Option 1 (2)'!V55</f>
        <v/>
      </c>
      <c r="W55" s="18" t="str">
        <f>'Option 1 (2)'!W55</f>
        <v/>
      </c>
      <c r="X55" s="18" t="str">
        <f>'Option 1 (2)'!X55</f>
        <v/>
      </c>
      <c r="Y55" s="18" t="str">
        <f>'Option 1 (2)'!Y55</f>
        <v/>
      </c>
      <c r="Z55" s="18" t="str">
        <f>'Option 1 (2)'!Z55</f>
        <v/>
      </c>
      <c r="AA55" s="18" t="str">
        <f>'Option 1 (2)'!AA55</f>
        <v/>
      </c>
      <c r="AB55" s="18" t="str">
        <f>'Option 1 (2)'!AB55</f>
        <v/>
      </c>
      <c r="AC55" s="18" t="str">
        <f>'Option 1 (2)'!AC55</f>
        <v/>
      </c>
      <c r="AD55" s="18" t="str">
        <f>'Option 1 (2)'!AD55</f>
        <v/>
      </c>
      <c r="AE55" s="18" t="str">
        <f>'Option 1 (2)'!AE55</f>
        <v/>
      </c>
      <c r="AF55" s="18" t="str">
        <f>'Option 1 (2)'!AF55</f>
        <v/>
      </c>
      <c r="AG55" s="18" t="str">
        <f>'Option 1 (2)'!AG55</f>
        <v/>
      </c>
      <c r="AH55" s="18" t="str">
        <f>'Option 1 (2)'!AH55</f>
        <v/>
      </c>
      <c r="AI55" s="18" t="str">
        <f>'Option 1 (2)'!AI55</f>
        <v/>
      </c>
      <c r="AJ55" s="18" t="str">
        <f>'Option 1 (2)'!AJ55</f>
        <v/>
      </c>
      <c r="AK55" s="18" t="str">
        <f>'Option 1 (2)'!AK55</f>
        <v/>
      </c>
      <c r="AL55" s="18" t="str">
        <f>'Option 1 (2)'!AL55</f>
        <v/>
      </c>
      <c r="AM55" s="18" t="str">
        <f>'Option 1 (2)'!AM55</f>
        <v/>
      </c>
      <c r="AN55" s="18" t="str">
        <f>'Option 1 (2)'!AN55</f>
        <v/>
      </c>
      <c r="AO55" s="18" t="str">
        <f>'Option 1 (2)'!AO55</f>
        <v/>
      </c>
      <c r="AP55" s="18" t="str">
        <f>'Option 1 (2)'!AP55</f>
        <v/>
      </c>
      <c r="AQ55" s="18" t="str">
        <f>'Option 1 (2)'!AQ55</f>
        <v/>
      </c>
      <c r="AR55" s="18" t="str">
        <f>'Option 1 (2)'!AR55</f>
        <v/>
      </c>
      <c r="AS55" s="18" t="str">
        <f>'Option 1 (2)'!AS55</f>
        <v/>
      </c>
      <c r="AT55" s="18" t="str">
        <f>'Option 1 (2)'!AT55</f>
        <v/>
      </c>
      <c r="AU55" s="18" t="str">
        <f>'Option 1 (2)'!AU55</f>
        <v/>
      </c>
      <c r="AV55" s="18" t="str">
        <f>'Option 1 (2)'!AV55</f>
        <v/>
      </c>
      <c r="AW55" s="18" t="str">
        <f>'Option 1 (2)'!AW55</f>
        <v/>
      </c>
      <c r="AX55" s="18" t="str">
        <f>'Option 1 (2)'!AX55</f>
        <v/>
      </c>
      <c r="AY55" s="18" t="str">
        <f>'Option 1 (2)'!AY55</f>
        <v/>
      </c>
      <c r="AZ55" s="18" t="str">
        <f>'Option 1 (2)'!AZ55</f>
        <v/>
      </c>
      <c r="BA55" s="18" t="str">
        <f>'Option 1 (2)'!BA55</f>
        <v/>
      </c>
      <c r="BB55" s="18" t="str">
        <f>'Option 1 (2)'!BB55</f>
        <v/>
      </c>
    </row>
    <row r="56" spans="1:54" ht="16.2" hidden="1" thickBot="1" x14ac:dyDescent="0.3">
      <c r="A56" s="115"/>
      <c r="B56" s="19" t="s">
        <v>1</v>
      </c>
      <c r="C56" s="112" t="str">
        <f>IF(C54="","",C54*C55)</f>
        <v/>
      </c>
      <c r="D56" s="117"/>
      <c r="E56" s="20" t="str">
        <f>IF(E54="","",E54*E55)</f>
        <v/>
      </c>
      <c r="F56" s="20" t="str">
        <f t="shared" ref="F56:BB56" si="51">IF(F54="","",F54*F55)</f>
        <v/>
      </c>
      <c r="G56" s="20" t="str">
        <f t="shared" si="51"/>
        <v/>
      </c>
      <c r="H56" s="20" t="str">
        <f t="shared" si="51"/>
        <v/>
      </c>
      <c r="I56" s="20" t="str">
        <f t="shared" si="51"/>
        <v/>
      </c>
      <c r="J56" s="20" t="str">
        <f t="shared" si="51"/>
        <v/>
      </c>
      <c r="K56" s="20" t="str">
        <f t="shared" si="51"/>
        <v/>
      </c>
      <c r="L56" s="20" t="str">
        <f t="shared" si="51"/>
        <v/>
      </c>
      <c r="M56" s="20" t="str">
        <f t="shared" si="51"/>
        <v/>
      </c>
      <c r="N56" s="20" t="str">
        <f t="shared" si="51"/>
        <v/>
      </c>
      <c r="O56" s="20" t="str">
        <f t="shared" si="51"/>
        <v/>
      </c>
      <c r="P56" s="20" t="str">
        <f t="shared" si="51"/>
        <v/>
      </c>
      <c r="Q56" s="20" t="str">
        <f t="shared" si="51"/>
        <v/>
      </c>
      <c r="R56" s="20" t="str">
        <f t="shared" si="51"/>
        <v/>
      </c>
      <c r="S56" s="20" t="str">
        <f t="shared" si="51"/>
        <v/>
      </c>
      <c r="T56" s="20" t="str">
        <f t="shared" si="51"/>
        <v/>
      </c>
      <c r="U56" s="20" t="str">
        <f t="shared" si="51"/>
        <v/>
      </c>
      <c r="V56" s="20" t="str">
        <f t="shared" si="51"/>
        <v/>
      </c>
      <c r="W56" s="20" t="str">
        <f t="shared" si="51"/>
        <v/>
      </c>
      <c r="X56" s="20" t="str">
        <f t="shared" si="51"/>
        <v/>
      </c>
      <c r="Y56" s="20" t="str">
        <f t="shared" si="51"/>
        <v/>
      </c>
      <c r="Z56" s="20" t="str">
        <f t="shared" si="51"/>
        <v/>
      </c>
      <c r="AA56" s="20" t="str">
        <f t="shared" si="51"/>
        <v/>
      </c>
      <c r="AB56" s="20" t="str">
        <f t="shared" si="51"/>
        <v/>
      </c>
      <c r="AC56" s="20" t="str">
        <f t="shared" si="51"/>
        <v/>
      </c>
      <c r="AD56" s="20" t="str">
        <f t="shared" si="51"/>
        <v/>
      </c>
      <c r="AE56" s="20" t="str">
        <f t="shared" si="51"/>
        <v/>
      </c>
      <c r="AF56" s="20" t="str">
        <f t="shared" si="51"/>
        <v/>
      </c>
      <c r="AG56" s="20" t="str">
        <f t="shared" si="51"/>
        <v/>
      </c>
      <c r="AH56" s="20" t="str">
        <f t="shared" si="51"/>
        <v/>
      </c>
      <c r="AI56" s="20" t="str">
        <f t="shared" si="51"/>
        <v/>
      </c>
      <c r="AJ56" s="20" t="str">
        <f t="shared" si="51"/>
        <v/>
      </c>
      <c r="AK56" s="20" t="str">
        <f t="shared" si="51"/>
        <v/>
      </c>
      <c r="AL56" s="20" t="str">
        <f t="shared" si="51"/>
        <v/>
      </c>
      <c r="AM56" s="20" t="str">
        <f t="shared" si="51"/>
        <v/>
      </c>
      <c r="AN56" s="20" t="str">
        <f t="shared" si="51"/>
        <v/>
      </c>
      <c r="AO56" s="20" t="str">
        <f t="shared" si="51"/>
        <v/>
      </c>
      <c r="AP56" s="20" t="str">
        <f t="shared" si="51"/>
        <v/>
      </c>
      <c r="AQ56" s="20" t="str">
        <f t="shared" si="51"/>
        <v/>
      </c>
      <c r="AR56" s="20" t="str">
        <f t="shared" si="51"/>
        <v/>
      </c>
      <c r="AS56" s="20" t="str">
        <f t="shared" si="51"/>
        <v/>
      </c>
      <c r="AT56" s="20" t="str">
        <f t="shared" si="51"/>
        <v/>
      </c>
      <c r="AU56" s="20" t="str">
        <f t="shared" si="51"/>
        <v/>
      </c>
      <c r="AV56" s="20" t="str">
        <f t="shared" si="51"/>
        <v/>
      </c>
      <c r="AW56" s="20" t="str">
        <f t="shared" si="51"/>
        <v/>
      </c>
      <c r="AX56" s="20" t="str">
        <f t="shared" si="51"/>
        <v/>
      </c>
      <c r="AY56" s="20" t="str">
        <f t="shared" si="51"/>
        <v/>
      </c>
      <c r="AZ56" s="20" t="str">
        <f t="shared" si="51"/>
        <v/>
      </c>
      <c r="BA56" s="20" t="str">
        <f t="shared" si="51"/>
        <v/>
      </c>
      <c r="BB56" s="20" t="str">
        <f t="shared" si="51"/>
        <v/>
      </c>
    </row>
    <row r="57" spans="1:54" ht="15.6" hidden="1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hidden="1" x14ac:dyDescent="0.25">
      <c r="A58" s="114" t="s">
        <v>2</v>
      </c>
      <c r="B58" s="32" t="s">
        <v>164</v>
      </c>
      <c r="C58" s="111" t="str">
        <f ca="1">IF(B58="Gehalt auswählen","",IF($E$2&lt;YEAR(TODAY()),VLOOKUP(B58,'Personalnormkosten alt'!$A$2:$B$95,2,FALSE)*-1,VLOOKUP(B58,Personalnormkosten!$A$2:$B$95,2,FALSE)*-1))</f>
        <v/>
      </c>
      <c r="D58" s="97" t="s">
        <v>198</v>
      </c>
      <c r="E58" s="18" t="str">
        <f>'Option 1 (2)'!E58</f>
        <v/>
      </c>
      <c r="F58" s="18" t="str">
        <f>'Option 1 (2)'!F58</f>
        <v/>
      </c>
      <c r="G58" s="18" t="str">
        <f>'Option 1 (2)'!G58</f>
        <v/>
      </c>
      <c r="H58" s="18" t="str">
        <f>'Option 1 (2)'!H58</f>
        <v/>
      </c>
      <c r="I58" s="18" t="str">
        <f>'Option 1 (2)'!I58</f>
        <v/>
      </c>
      <c r="J58" s="18" t="str">
        <f>'Option 1 (2)'!J58</f>
        <v/>
      </c>
      <c r="K58" s="18" t="str">
        <f>'Option 1 (2)'!K58</f>
        <v/>
      </c>
      <c r="L58" s="18" t="str">
        <f>'Option 1 (2)'!L58</f>
        <v/>
      </c>
      <c r="M58" s="18" t="str">
        <f>'Option 1 (2)'!M58</f>
        <v/>
      </c>
      <c r="N58" s="18" t="str">
        <f>'Option 1 (2)'!N58</f>
        <v/>
      </c>
      <c r="O58" s="18" t="str">
        <f>'Option 1 (2)'!O58</f>
        <v/>
      </c>
      <c r="P58" s="18" t="str">
        <f>'Option 1 (2)'!P58</f>
        <v/>
      </c>
      <c r="Q58" s="18" t="str">
        <f>'Option 1 (2)'!Q58</f>
        <v/>
      </c>
      <c r="R58" s="18" t="str">
        <f>'Option 1 (2)'!R58</f>
        <v/>
      </c>
      <c r="S58" s="18" t="str">
        <f>'Option 1 (2)'!S58</f>
        <v/>
      </c>
      <c r="T58" s="18" t="str">
        <f>'Option 1 (2)'!T58</f>
        <v/>
      </c>
      <c r="U58" s="18" t="str">
        <f>'Option 1 (2)'!U58</f>
        <v/>
      </c>
      <c r="V58" s="18" t="str">
        <f>'Option 1 (2)'!V58</f>
        <v/>
      </c>
      <c r="W58" s="18" t="str">
        <f>'Option 1 (2)'!W58</f>
        <v/>
      </c>
      <c r="X58" s="18" t="str">
        <f>'Option 1 (2)'!X58</f>
        <v/>
      </c>
      <c r="Y58" s="18" t="str">
        <f>'Option 1 (2)'!Y58</f>
        <v/>
      </c>
      <c r="Z58" s="18" t="str">
        <f>'Option 1 (2)'!Z58</f>
        <v/>
      </c>
      <c r="AA58" s="18" t="str">
        <f>'Option 1 (2)'!AA58</f>
        <v/>
      </c>
      <c r="AB58" s="18" t="str">
        <f>'Option 1 (2)'!AB58</f>
        <v/>
      </c>
      <c r="AC58" s="18" t="str">
        <f>'Option 1 (2)'!AC58</f>
        <v/>
      </c>
      <c r="AD58" s="18" t="str">
        <f>'Option 1 (2)'!AD58</f>
        <v/>
      </c>
      <c r="AE58" s="18" t="str">
        <f>'Option 1 (2)'!AE58</f>
        <v/>
      </c>
      <c r="AF58" s="18" t="str">
        <f>'Option 1 (2)'!AF58</f>
        <v/>
      </c>
      <c r="AG58" s="18" t="str">
        <f>'Option 1 (2)'!AG58</f>
        <v/>
      </c>
      <c r="AH58" s="18" t="str">
        <f>'Option 1 (2)'!AH58</f>
        <v/>
      </c>
      <c r="AI58" s="18" t="str">
        <f>'Option 1 (2)'!AI58</f>
        <v/>
      </c>
      <c r="AJ58" s="18" t="str">
        <f>'Option 1 (2)'!AJ58</f>
        <v/>
      </c>
      <c r="AK58" s="18" t="str">
        <f>'Option 1 (2)'!AK58</f>
        <v/>
      </c>
      <c r="AL58" s="18" t="str">
        <f>'Option 1 (2)'!AL58</f>
        <v/>
      </c>
      <c r="AM58" s="18" t="str">
        <f>'Option 1 (2)'!AM58</f>
        <v/>
      </c>
      <c r="AN58" s="18" t="str">
        <f>'Option 1 (2)'!AN58</f>
        <v/>
      </c>
      <c r="AO58" s="18" t="str">
        <f>'Option 1 (2)'!AO58</f>
        <v/>
      </c>
      <c r="AP58" s="18" t="str">
        <f>'Option 1 (2)'!AP58</f>
        <v/>
      </c>
      <c r="AQ58" s="18" t="str">
        <f>'Option 1 (2)'!AQ58</f>
        <v/>
      </c>
      <c r="AR58" s="18" t="str">
        <f>'Option 1 (2)'!AR58</f>
        <v/>
      </c>
      <c r="AS58" s="18" t="str">
        <f>'Option 1 (2)'!AS58</f>
        <v/>
      </c>
      <c r="AT58" s="18" t="str">
        <f>'Option 1 (2)'!AT58</f>
        <v/>
      </c>
      <c r="AU58" s="18" t="str">
        <f>'Option 1 (2)'!AU58</f>
        <v/>
      </c>
      <c r="AV58" s="18" t="str">
        <f>'Option 1 (2)'!AV58</f>
        <v/>
      </c>
      <c r="AW58" s="18" t="str">
        <f>'Option 1 (2)'!AW58</f>
        <v/>
      </c>
      <c r="AX58" s="18" t="str">
        <f>'Option 1 (2)'!AX58</f>
        <v/>
      </c>
      <c r="AY58" s="18" t="str">
        <f>'Option 1 (2)'!AY58</f>
        <v/>
      </c>
      <c r="AZ58" s="18" t="str">
        <f>'Option 1 (2)'!AZ58</f>
        <v/>
      </c>
      <c r="BA58" s="18" t="str">
        <f>'Option 1 (2)'!BA58</f>
        <v/>
      </c>
      <c r="BB58" s="18" t="str">
        <f>'Option 1 (2)'!BB58</f>
        <v/>
      </c>
    </row>
    <row r="59" spans="1:54" ht="16.2" hidden="1" thickBot="1" x14ac:dyDescent="0.3">
      <c r="A59" s="115"/>
      <c r="B59" s="19" t="s">
        <v>1</v>
      </c>
      <c r="C59" s="112" t="str">
        <f>IF(C57="","",C57*C58)</f>
        <v/>
      </c>
      <c r="D59" s="117"/>
      <c r="E59" s="20" t="str">
        <f>IF(E57="","",E57*E58)</f>
        <v/>
      </c>
      <c r="F59" s="20" t="str">
        <f>IF(F57="","",F57*F58)</f>
        <v/>
      </c>
      <c r="G59" s="20" t="str">
        <f>IF(G57="","",G57*G58)</f>
        <v/>
      </c>
      <c r="H59" s="20" t="str">
        <f t="shared" ref="H59:BB59" si="52">IF(H57="","",H57*H58)</f>
        <v/>
      </c>
      <c r="I59" s="20" t="str">
        <f t="shared" si="52"/>
        <v/>
      </c>
      <c r="J59" s="20" t="str">
        <f t="shared" si="52"/>
        <v/>
      </c>
      <c r="K59" s="20" t="str">
        <f t="shared" si="52"/>
        <v/>
      </c>
      <c r="L59" s="20" t="str">
        <f t="shared" si="52"/>
        <v/>
      </c>
      <c r="M59" s="20" t="str">
        <f t="shared" si="52"/>
        <v/>
      </c>
      <c r="N59" s="20" t="str">
        <f t="shared" si="52"/>
        <v/>
      </c>
      <c r="O59" s="20" t="str">
        <f t="shared" si="52"/>
        <v/>
      </c>
      <c r="P59" s="20" t="str">
        <f t="shared" si="52"/>
        <v/>
      </c>
      <c r="Q59" s="20" t="str">
        <f t="shared" si="52"/>
        <v/>
      </c>
      <c r="R59" s="20" t="str">
        <f t="shared" si="52"/>
        <v/>
      </c>
      <c r="S59" s="20" t="str">
        <f t="shared" si="52"/>
        <v/>
      </c>
      <c r="T59" s="20" t="str">
        <f t="shared" si="52"/>
        <v/>
      </c>
      <c r="U59" s="20" t="str">
        <f t="shared" si="52"/>
        <v/>
      </c>
      <c r="V59" s="20" t="str">
        <f t="shared" si="52"/>
        <v/>
      </c>
      <c r="W59" s="20" t="str">
        <f t="shared" si="52"/>
        <v/>
      </c>
      <c r="X59" s="20" t="str">
        <f t="shared" si="52"/>
        <v/>
      </c>
      <c r="Y59" s="20" t="str">
        <f t="shared" si="52"/>
        <v/>
      </c>
      <c r="Z59" s="20" t="str">
        <f t="shared" si="52"/>
        <v/>
      </c>
      <c r="AA59" s="20" t="str">
        <f t="shared" si="52"/>
        <v/>
      </c>
      <c r="AB59" s="20" t="str">
        <f t="shared" si="52"/>
        <v/>
      </c>
      <c r="AC59" s="20" t="str">
        <f t="shared" si="52"/>
        <v/>
      </c>
      <c r="AD59" s="20" t="str">
        <f t="shared" si="52"/>
        <v/>
      </c>
      <c r="AE59" s="20" t="str">
        <f t="shared" si="52"/>
        <v/>
      </c>
      <c r="AF59" s="20" t="str">
        <f t="shared" si="52"/>
        <v/>
      </c>
      <c r="AG59" s="20" t="str">
        <f t="shared" si="52"/>
        <v/>
      </c>
      <c r="AH59" s="20" t="str">
        <f t="shared" si="52"/>
        <v/>
      </c>
      <c r="AI59" s="20" t="str">
        <f t="shared" si="52"/>
        <v/>
      </c>
      <c r="AJ59" s="20" t="str">
        <f t="shared" si="52"/>
        <v/>
      </c>
      <c r="AK59" s="20" t="str">
        <f t="shared" si="52"/>
        <v/>
      </c>
      <c r="AL59" s="20" t="str">
        <f t="shared" si="52"/>
        <v/>
      </c>
      <c r="AM59" s="20" t="str">
        <f t="shared" si="52"/>
        <v/>
      </c>
      <c r="AN59" s="20" t="str">
        <f t="shared" si="52"/>
        <v/>
      </c>
      <c r="AO59" s="20" t="str">
        <f t="shared" si="52"/>
        <v/>
      </c>
      <c r="AP59" s="20" t="str">
        <f t="shared" si="52"/>
        <v/>
      </c>
      <c r="AQ59" s="20" t="str">
        <f t="shared" si="52"/>
        <v/>
      </c>
      <c r="AR59" s="20" t="str">
        <f t="shared" si="52"/>
        <v/>
      </c>
      <c r="AS59" s="20" t="str">
        <f t="shared" si="52"/>
        <v/>
      </c>
      <c r="AT59" s="20" t="str">
        <f t="shared" si="52"/>
        <v/>
      </c>
      <c r="AU59" s="20" t="str">
        <f t="shared" si="52"/>
        <v/>
      </c>
      <c r="AV59" s="20" t="str">
        <f t="shared" si="52"/>
        <v/>
      </c>
      <c r="AW59" s="20" t="str">
        <f t="shared" si="52"/>
        <v/>
      </c>
      <c r="AX59" s="20" t="str">
        <f t="shared" si="52"/>
        <v/>
      </c>
      <c r="AY59" s="20" t="str">
        <f t="shared" si="52"/>
        <v/>
      </c>
      <c r="AZ59" s="20" t="str">
        <f t="shared" si="52"/>
        <v/>
      </c>
      <c r="BA59" s="20" t="str">
        <f t="shared" si="52"/>
        <v/>
      </c>
      <c r="BB59" s="20" t="str">
        <f t="shared" si="52"/>
        <v/>
      </c>
    </row>
    <row r="60" spans="1:54" ht="15.6" hidden="1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hidden="1" x14ac:dyDescent="0.25">
      <c r="A61" s="114" t="s">
        <v>2</v>
      </c>
      <c r="B61" s="32" t="s">
        <v>164</v>
      </c>
      <c r="C61" s="111" t="str">
        <f ca="1">IF(B61="Gehalt auswählen","",IF($E$2&lt;YEAR(TODAY()),VLOOKUP(B61,'Personalnormkosten alt'!$A$2:$B$95,2,FALSE)*-1,VLOOKUP(B61,Personalnormkosten!$A$2:$B$95,2,FALSE)*-1))</f>
        <v/>
      </c>
      <c r="D61" s="97" t="s">
        <v>198</v>
      </c>
      <c r="E61" s="18" t="str">
        <f>'Option 1 (2)'!E61</f>
        <v/>
      </c>
      <c r="F61" s="18" t="str">
        <f>'Option 1 (2)'!F61</f>
        <v/>
      </c>
      <c r="G61" s="18" t="str">
        <f>'Option 1 (2)'!G61</f>
        <v/>
      </c>
      <c r="H61" s="18" t="str">
        <f>'Option 1 (2)'!H61</f>
        <v/>
      </c>
      <c r="I61" s="18" t="str">
        <f>'Option 1 (2)'!I61</f>
        <v/>
      </c>
      <c r="J61" s="18" t="str">
        <f>'Option 1 (2)'!J61</f>
        <v/>
      </c>
      <c r="K61" s="18" t="str">
        <f>'Option 1 (2)'!K61</f>
        <v/>
      </c>
      <c r="L61" s="18" t="str">
        <f>'Option 1 (2)'!L61</f>
        <v/>
      </c>
      <c r="M61" s="18" t="str">
        <f>'Option 1 (2)'!M61</f>
        <v/>
      </c>
      <c r="N61" s="18" t="str">
        <f>'Option 1 (2)'!N61</f>
        <v/>
      </c>
      <c r="O61" s="18" t="str">
        <f>'Option 1 (2)'!O61</f>
        <v/>
      </c>
      <c r="P61" s="18" t="str">
        <f>'Option 1 (2)'!P61</f>
        <v/>
      </c>
      <c r="Q61" s="18" t="str">
        <f>'Option 1 (2)'!Q61</f>
        <v/>
      </c>
      <c r="R61" s="18" t="str">
        <f>'Option 1 (2)'!R61</f>
        <v/>
      </c>
      <c r="S61" s="18" t="str">
        <f>'Option 1 (2)'!S61</f>
        <v/>
      </c>
      <c r="T61" s="18" t="str">
        <f>'Option 1 (2)'!T61</f>
        <v/>
      </c>
      <c r="U61" s="18" t="str">
        <f>'Option 1 (2)'!U61</f>
        <v/>
      </c>
      <c r="V61" s="18" t="str">
        <f>'Option 1 (2)'!V61</f>
        <v/>
      </c>
      <c r="W61" s="18" t="str">
        <f>'Option 1 (2)'!W61</f>
        <v/>
      </c>
      <c r="X61" s="18" t="str">
        <f>'Option 1 (2)'!X61</f>
        <v/>
      </c>
      <c r="Y61" s="18" t="str">
        <f>'Option 1 (2)'!Y61</f>
        <v/>
      </c>
      <c r="Z61" s="18" t="str">
        <f>'Option 1 (2)'!Z61</f>
        <v/>
      </c>
      <c r="AA61" s="18" t="str">
        <f>'Option 1 (2)'!AA61</f>
        <v/>
      </c>
      <c r="AB61" s="18" t="str">
        <f>'Option 1 (2)'!AB61</f>
        <v/>
      </c>
      <c r="AC61" s="18" t="str">
        <f>'Option 1 (2)'!AC61</f>
        <v/>
      </c>
      <c r="AD61" s="18" t="str">
        <f>'Option 1 (2)'!AD61</f>
        <v/>
      </c>
      <c r="AE61" s="18" t="str">
        <f>'Option 1 (2)'!AE61</f>
        <v/>
      </c>
      <c r="AF61" s="18" t="str">
        <f>'Option 1 (2)'!AF61</f>
        <v/>
      </c>
      <c r="AG61" s="18" t="str">
        <f>'Option 1 (2)'!AG61</f>
        <v/>
      </c>
      <c r="AH61" s="18" t="str">
        <f>'Option 1 (2)'!AH61</f>
        <v/>
      </c>
      <c r="AI61" s="18" t="str">
        <f>'Option 1 (2)'!AI61</f>
        <v/>
      </c>
      <c r="AJ61" s="18" t="str">
        <f>'Option 1 (2)'!AJ61</f>
        <v/>
      </c>
      <c r="AK61" s="18" t="str">
        <f>'Option 1 (2)'!AK61</f>
        <v/>
      </c>
      <c r="AL61" s="18" t="str">
        <f>'Option 1 (2)'!AL61</f>
        <v/>
      </c>
      <c r="AM61" s="18" t="str">
        <f>'Option 1 (2)'!AM61</f>
        <v/>
      </c>
      <c r="AN61" s="18" t="str">
        <f>'Option 1 (2)'!AN61</f>
        <v/>
      </c>
      <c r="AO61" s="18" t="str">
        <f>'Option 1 (2)'!AO61</f>
        <v/>
      </c>
      <c r="AP61" s="18" t="str">
        <f>'Option 1 (2)'!AP61</f>
        <v/>
      </c>
      <c r="AQ61" s="18" t="str">
        <f>'Option 1 (2)'!AQ61</f>
        <v/>
      </c>
      <c r="AR61" s="18" t="str">
        <f>'Option 1 (2)'!AR61</f>
        <v/>
      </c>
      <c r="AS61" s="18" t="str">
        <f>'Option 1 (2)'!AS61</f>
        <v/>
      </c>
      <c r="AT61" s="18" t="str">
        <f>'Option 1 (2)'!AT61</f>
        <v/>
      </c>
      <c r="AU61" s="18" t="str">
        <f>'Option 1 (2)'!AU61</f>
        <v/>
      </c>
      <c r="AV61" s="18" t="str">
        <f>'Option 1 (2)'!AV61</f>
        <v/>
      </c>
      <c r="AW61" s="18" t="str">
        <f>'Option 1 (2)'!AW61</f>
        <v/>
      </c>
      <c r="AX61" s="18" t="str">
        <f>'Option 1 (2)'!AX61</f>
        <v/>
      </c>
      <c r="AY61" s="18" t="str">
        <f>'Option 1 (2)'!AY61</f>
        <v/>
      </c>
      <c r="AZ61" s="18" t="str">
        <f>'Option 1 (2)'!AZ61</f>
        <v/>
      </c>
      <c r="BA61" s="18" t="str">
        <f>'Option 1 (2)'!BA61</f>
        <v/>
      </c>
      <c r="BB61" s="18" t="str">
        <f>'Option 1 (2)'!BB61</f>
        <v/>
      </c>
    </row>
    <row r="62" spans="1:54" ht="16.2" hidden="1" thickBot="1" x14ac:dyDescent="0.3">
      <c r="A62" s="115"/>
      <c r="B62" s="19" t="s">
        <v>1</v>
      </c>
      <c r="C62" s="112" t="str">
        <f>IF(C60="","",C60*C61)</f>
        <v/>
      </c>
      <c r="D62" s="117"/>
      <c r="E62" s="20" t="str">
        <f>IF(E60="","",E60*E61)</f>
        <v/>
      </c>
      <c r="F62" s="20" t="str">
        <f t="shared" ref="F62:BB62" si="53">IF(F60="","",F60*F61)</f>
        <v/>
      </c>
      <c r="G62" s="20" t="str">
        <f t="shared" si="53"/>
        <v/>
      </c>
      <c r="H62" s="20" t="str">
        <f t="shared" si="53"/>
        <v/>
      </c>
      <c r="I62" s="20" t="str">
        <f t="shared" si="53"/>
        <v/>
      </c>
      <c r="J62" s="20" t="str">
        <f t="shared" si="53"/>
        <v/>
      </c>
      <c r="K62" s="20" t="str">
        <f t="shared" si="53"/>
        <v/>
      </c>
      <c r="L62" s="20" t="str">
        <f t="shared" si="53"/>
        <v/>
      </c>
      <c r="M62" s="20" t="str">
        <f t="shared" si="53"/>
        <v/>
      </c>
      <c r="N62" s="20" t="str">
        <f t="shared" si="53"/>
        <v/>
      </c>
      <c r="O62" s="20" t="str">
        <f t="shared" si="53"/>
        <v/>
      </c>
      <c r="P62" s="20" t="str">
        <f t="shared" si="53"/>
        <v/>
      </c>
      <c r="Q62" s="20" t="str">
        <f t="shared" si="53"/>
        <v/>
      </c>
      <c r="R62" s="20" t="str">
        <f t="shared" si="53"/>
        <v/>
      </c>
      <c r="S62" s="20" t="str">
        <f t="shared" si="53"/>
        <v/>
      </c>
      <c r="T62" s="20" t="str">
        <f t="shared" si="53"/>
        <v/>
      </c>
      <c r="U62" s="20" t="str">
        <f t="shared" si="53"/>
        <v/>
      </c>
      <c r="V62" s="20" t="str">
        <f t="shared" si="53"/>
        <v/>
      </c>
      <c r="W62" s="20" t="str">
        <f t="shared" si="53"/>
        <v/>
      </c>
      <c r="X62" s="20" t="str">
        <f t="shared" si="53"/>
        <v/>
      </c>
      <c r="Y62" s="20" t="str">
        <f t="shared" si="53"/>
        <v/>
      </c>
      <c r="Z62" s="20" t="str">
        <f t="shared" si="53"/>
        <v/>
      </c>
      <c r="AA62" s="20" t="str">
        <f t="shared" si="53"/>
        <v/>
      </c>
      <c r="AB62" s="20" t="str">
        <f t="shared" si="53"/>
        <v/>
      </c>
      <c r="AC62" s="20" t="str">
        <f t="shared" si="53"/>
        <v/>
      </c>
      <c r="AD62" s="20" t="str">
        <f t="shared" si="53"/>
        <v/>
      </c>
      <c r="AE62" s="20" t="str">
        <f t="shared" si="53"/>
        <v/>
      </c>
      <c r="AF62" s="20" t="str">
        <f t="shared" si="53"/>
        <v/>
      </c>
      <c r="AG62" s="20" t="str">
        <f t="shared" si="53"/>
        <v/>
      </c>
      <c r="AH62" s="20" t="str">
        <f t="shared" si="53"/>
        <v/>
      </c>
      <c r="AI62" s="20" t="str">
        <f t="shared" si="53"/>
        <v/>
      </c>
      <c r="AJ62" s="20" t="str">
        <f t="shared" si="53"/>
        <v/>
      </c>
      <c r="AK62" s="20" t="str">
        <f t="shared" si="53"/>
        <v/>
      </c>
      <c r="AL62" s="20" t="str">
        <f t="shared" si="53"/>
        <v/>
      </c>
      <c r="AM62" s="20" t="str">
        <f t="shared" si="53"/>
        <v/>
      </c>
      <c r="AN62" s="20" t="str">
        <f t="shared" si="53"/>
        <v/>
      </c>
      <c r="AO62" s="20" t="str">
        <f t="shared" si="53"/>
        <v/>
      </c>
      <c r="AP62" s="20" t="str">
        <f t="shared" si="53"/>
        <v/>
      </c>
      <c r="AQ62" s="20" t="str">
        <f t="shared" si="53"/>
        <v/>
      </c>
      <c r="AR62" s="20" t="str">
        <f t="shared" si="53"/>
        <v/>
      </c>
      <c r="AS62" s="20" t="str">
        <f t="shared" si="53"/>
        <v/>
      </c>
      <c r="AT62" s="20" t="str">
        <f t="shared" si="53"/>
        <v/>
      </c>
      <c r="AU62" s="20" t="str">
        <f t="shared" si="53"/>
        <v/>
      </c>
      <c r="AV62" s="20" t="str">
        <f t="shared" si="53"/>
        <v/>
      </c>
      <c r="AW62" s="20" t="str">
        <f t="shared" si="53"/>
        <v/>
      </c>
      <c r="AX62" s="20" t="str">
        <f t="shared" si="53"/>
        <v/>
      </c>
      <c r="AY62" s="20" t="str">
        <f t="shared" si="53"/>
        <v/>
      </c>
      <c r="AZ62" s="20" t="str">
        <f t="shared" si="53"/>
        <v/>
      </c>
      <c r="BA62" s="20" t="str">
        <f t="shared" si="53"/>
        <v/>
      </c>
      <c r="BB62" s="20" t="str">
        <f t="shared" si="53"/>
        <v/>
      </c>
    </row>
    <row r="63" spans="1:54" ht="16.2" hidden="1" thickBot="1" x14ac:dyDescent="0.3">
      <c r="A63" s="197" t="s">
        <v>5</v>
      </c>
      <c r="B63" s="197"/>
      <c r="C63" s="197"/>
      <c r="D63" s="198"/>
      <c r="E63" s="22">
        <f>IF(SUM(E5,E8,E11,E14,E17,E20,E23,E26,E29,E32,E35,E38,E41,E44,E47,E50,E53,E56,E59,E62)=0,0,SUM(E5,E8,E11,E14,E17,E20,E23,E26,E29,E32,E35,E38,E41,E44,E47,E50,E53,E56,E59,E62))</f>
        <v>0</v>
      </c>
      <c r="F63" s="22">
        <f t="shared" ref="F63:BB63" si="54">IF(SUM(F5,F8,F11,F14,F17,F20,F23,F26,F29,F32,F35,F38,F41,F44,F47,F50,F53,F56,F59,F62)=0,0,SUM(F5,F8,F11,F14,F17,F20,F23,F26,F29,F32,F35,F38,F41,F44,F47,F50,F53,F56,F59,F62))</f>
        <v>0</v>
      </c>
      <c r="G63" s="22">
        <f t="shared" si="54"/>
        <v>0</v>
      </c>
      <c r="H63" s="22">
        <f t="shared" si="54"/>
        <v>0</v>
      </c>
      <c r="I63" s="22">
        <f t="shared" si="54"/>
        <v>0</v>
      </c>
      <c r="J63" s="22">
        <f t="shared" si="54"/>
        <v>0</v>
      </c>
      <c r="K63" s="22">
        <f t="shared" si="54"/>
        <v>0</v>
      </c>
      <c r="L63" s="22">
        <f t="shared" si="54"/>
        <v>0</v>
      </c>
      <c r="M63" s="22">
        <f t="shared" si="54"/>
        <v>0</v>
      </c>
      <c r="N63" s="22">
        <f t="shared" si="54"/>
        <v>0</v>
      </c>
      <c r="O63" s="22">
        <f t="shared" si="54"/>
        <v>0</v>
      </c>
      <c r="P63" s="22">
        <f t="shared" si="54"/>
        <v>0</v>
      </c>
      <c r="Q63" s="22">
        <f t="shared" si="54"/>
        <v>0</v>
      </c>
      <c r="R63" s="22">
        <f t="shared" si="54"/>
        <v>0</v>
      </c>
      <c r="S63" s="22">
        <f t="shared" si="54"/>
        <v>0</v>
      </c>
      <c r="T63" s="22">
        <f t="shared" si="54"/>
        <v>0</v>
      </c>
      <c r="U63" s="22">
        <f t="shared" si="54"/>
        <v>0</v>
      </c>
      <c r="V63" s="22">
        <f t="shared" si="54"/>
        <v>0</v>
      </c>
      <c r="W63" s="22">
        <f t="shared" si="54"/>
        <v>0</v>
      </c>
      <c r="X63" s="22">
        <f t="shared" si="54"/>
        <v>0</v>
      </c>
      <c r="Y63" s="22">
        <f t="shared" si="54"/>
        <v>0</v>
      </c>
      <c r="Z63" s="22">
        <f t="shared" si="54"/>
        <v>0</v>
      </c>
      <c r="AA63" s="22">
        <f t="shared" si="54"/>
        <v>0</v>
      </c>
      <c r="AB63" s="22">
        <f t="shared" si="54"/>
        <v>0</v>
      </c>
      <c r="AC63" s="22">
        <f t="shared" si="54"/>
        <v>0</v>
      </c>
      <c r="AD63" s="22">
        <f t="shared" si="54"/>
        <v>0</v>
      </c>
      <c r="AE63" s="22">
        <f t="shared" si="54"/>
        <v>0</v>
      </c>
      <c r="AF63" s="22">
        <f t="shared" si="54"/>
        <v>0</v>
      </c>
      <c r="AG63" s="22">
        <f t="shared" si="54"/>
        <v>0</v>
      </c>
      <c r="AH63" s="22">
        <f t="shared" si="54"/>
        <v>0</v>
      </c>
      <c r="AI63" s="22">
        <f t="shared" si="54"/>
        <v>0</v>
      </c>
      <c r="AJ63" s="22">
        <f t="shared" si="54"/>
        <v>0</v>
      </c>
      <c r="AK63" s="22">
        <f t="shared" si="54"/>
        <v>0</v>
      </c>
      <c r="AL63" s="22">
        <f t="shared" si="54"/>
        <v>0</v>
      </c>
      <c r="AM63" s="22">
        <f t="shared" si="54"/>
        <v>0</v>
      </c>
      <c r="AN63" s="22">
        <f t="shared" si="54"/>
        <v>0</v>
      </c>
      <c r="AO63" s="22">
        <f t="shared" si="54"/>
        <v>0</v>
      </c>
      <c r="AP63" s="22">
        <f t="shared" si="54"/>
        <v>0</v>
      </c>
      <c r="AQ63" s="22">
        <f t="shared" si="54"/>
        <v>0</v>
      </c>
      <c r="AR63" s="22">
        <f t="shared" si="54"/>
        <v>0</v>
      </c>
      <c r="AS63" s="22">
        <f t="shared" si="54"/>
        <v>0</v>
      </c>
      <c r="AT63" s="22">
        <f t="shared" si="54"/>
        <v>0</v>
      </c>
      <c r="AU63" s="22">
        <f t="shared" si="54"/>
        <v>0</v>
      </c>
      <c r="AV63" s="22">
        <f t="shared" si="54"/>
        <v>0</v>
      </c>
      <c r="AW63" s="22">
        <f t="shared" si="54"/>
        <v>0</v>
      </c>
      <c r="AX63" s="22">
        <f t="shared" si="54"/>
        <v>0</v>
      </c>
      <c r="AY63" s="22">
        <f t="shared" si="54"/>
        <v>0</v>
      </c>
      <c r="AZ63" s="22">
        <f t="shared" si="54"/>
        <v>0</v>
      </c>
      <c r="BA63" s="22">
        <f t="shared" si="54"/>
        <v>0</v>
      </c>
      <c r="BB63" s="22">
        <f t="shared" si="54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E65+1</f>
        <v>1</v>
      </c>
      <c r="G65" s="24">
        <f t="shared" ref="G65:Y65" si="55">F65+1</f>
        <v>2</v>
      </c>
      <c r="H65" s="24">
        <f t="shared" si="55"/>
        <v>3</v>
      </c>
      <c r="I65" s="24">
        <f t="shared" si="55"/>
        <v>4</v>
      </c>
      <c r="J65" s="24">
        <f t="shared" si="55"/>
        <v>5</v>
      </c>
      <c r="K65" s="24">
        <f t="shared" si="55"/>
        <v>6</v>
      </c>
      <c r="L65" s="24">
        <f t="shared" si="55"/>
        <v>7</v>
      </c>
      <c r="M65" s="24">
        <f t="shared" si="55"/>
        <v>8</v>
      </c>
      <c r="N65" s="24">
        <f t="shared" si="55"/>
        <v>9</v>
      </c>
      <c r="O65" s="24">
        <f t="shared" si="55"/>
        <v>10</v>
      </c>
      <c r="P65" s="24">
        <f t="shared" si="55"/>
        <v>11</v>
      </c>
      <c r="Q65" s="24">
        <f t="shared" si="55"/>
        <v>12</v>
      </c>
      <c r="R65" s="24">
        <f t="shared" si="55"/>
        <v>13</v>
      </c>
      <c r="S65" s="24">
        <f t="shared" si="55"/>
        <v>14</v>
      </c>
      <c r="T65" s="24">
        <f t="shared" si="55"/>
        <v>15</v>
      </c>
      <c r="U65" s="24">
        <f t="shared" si="55"/>
        <v>16</v>
      </c>
      <c r="V65" s="24">
        <f t="shared" si="55"/>
        <v>17</v>
      </c>
      <c r="W65" s="24">
        <f t="shared" si="55"/>
        <v>18</v>
      </c>
      <c r="X65" s="24">
        <f t="shared" si="55"/>
        <v>19</v>
      </c>
      <c r="Y65" s="25">
        <f t="shared" si="55"/>
        <v>20</v>
      </c>
      <c r="Z65" s="25">
        <f t="shared" ref="Z65" si="56">Y65+1</f>
        <v>21</v>
      </c>
      <c r="AA65" s="25">
        <f t="shared" ref="AA65" si="57">Z65+1</f>
        <v>22</v>
      </c>
      <c r="AB65" s="25">
        <f t="shared" ref="AB65" si="58">AA65+1</f>
        <v>23</v>
      </c>
      <c r="AC65" s="25">
        <f t="shared" ref="AC65" si="59">AB65+1</f>
        <v>24</v>
      </c>
      <c r="AD65" s="25">
        <f t="shared" ref="AD65" si="60">AC65+1</f>
        <v>25</v>
      </c>
      <c r="AE65" s="25">
        <f t="shared" ref="AE65" si="61">AD65+1</f>
        <v>26</v>
      </c>
      <c r="AF65" s="25">
        <f t="shared" ref="AF65" si="62">AE65+1</f>
        <v>27</v>
      </c>
      <c r="AG65" s="25">
        <f t="shared" ref="AG65" si="63">AF65+1</f>
        <v>28</v>
      </c>
      <c r="AH65" s="25">
        <f t="shared" ref="AH65" si="64">AG65+1</f>
        <v>29</v>
      </c>
      <c r="AI65" s="25">
        <f t="shared" ref="AI65" si="65">AH65+1</f>
        <v>30</v>
      </c>
      <c r="AJ65" s="25">
        <f t="shared" ref="AJ65" si="66">AI65+1</f>
        <v>31</v>
      </c>
      <c r="AK65" s="25">
        <f t="shared" ref="AK65" si="67">AJ65+1</f>
        <v>32</v>
      </c>
      <c r="AL65" s="25">
        <f t="shared" ref="AL65" si="68">AK65+1</f>
        <v>33</v>
      </c>
      <c r="AM65" s="25">
        <f t="shared" ref="AM65" si="69">AL65+1</f>
        <v>34</v>
      </c>
      <c r="AN65" s="25">
        <f t="shared" ref="AN65" si="70">AM65+1</f>
        <v>35</v>
      </c>
      <c r="AO65" s="25">
        <f t="shared" ref="AO65" si="71">AN65+1</f>
        <v>36</v>
      </c>
      <c r="AP65" s="25">
        <f t="shared" ref="AP65" si="72">AO65+1</f>
        <v>37</v>
      </c>
      <c r="AQ65" s="25">
        <f t="shared" ref="AQ65" si="73">AP65+1</f>
        <v>38</v>
      </c>
      <c r="AR65" s="25">
        <f t="shared" ref="AR65" si="74">AQ65+1</f>
        <v>39</v>
      </c>
      <c r="AS65" s="25">
        <f t="shared" ref="AS65" si="75">AR65+1</f>
        <v>40</v>
      </c>
      <c r="AT65" s="25">
        <f t="shared" ref="AT65" si="76">AS65+1</f>
        <v>41</v>
      </c>
      <c r="AU65" s="25">
        <f t="shared" ref="AU65" si="77">AT65+1</f>
        <v>42</v>
      </c>
      <c r="AV65" s="25">
        <f t="shared" ref="AV65" si="78">AU65+1</f>
        <v>43</v>
      </c>
      <c r="AW65" s="25">
        <f t="shared" ref="AW65" si="79">AV65+1</f>
        <v>44</v>
      </c>
      <c r="AX65" s="25">
        <f t="shared" ref="AX65" si="80">AW65+1</f>
        <v>45</v>
      </c>
      <c r="AY65" s="25">
        <f t="shared" ref="AY65" si="81">AX65+1</f>
        <v>46</v>
      </c>
      <c r="AZ65" s="25">
        <f t="shared" ref="AZ65" si="82">AY65+1</f>
        <v>47</v>
      </c>
      <c r="BA65" s="25">
        <f t="shared" ref="BA65" si="83">AZ65+1</f>
        <v>48</v>
      </c>
      <c r="BB65" s="25">
        <f t="shared" ref="BB65" si="84">BA65+1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">
        <v>166</v>
      </c>
      <c r="B67" s="33" t="s">
        <v>2</v>
      </c>
      <c r="C67" s="140">
        <f>-'Aufstellung IOSB'!F2</f>
        <v>-558355.98</v>
      </c>
      <c r="D67" s="97" t="s">
        <v>198</v>
      </c>
      <c r="E67" s="2">
        <f>'Option 1 (2)'!E67*'Aufstellung IOSB'!G2</f>
        <v>-185932.54134</v>
      </c>
      <c r="F67" s="23">
        <f>'Option 1 (2)'!F67*'Aufstellung IOSB'!H2</f>
        <v>-380244.33087185997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23" t="str">
        <f>'Option 1 (2)'!U67</f>
        <v/>
      </c>
      <c r="V67" s="23" t="str">
        <f>'Option 1 (2)'!V67</f>
        <v/>
      </c>
      <c r="W67" s="23" t="str">
        <f>'Option 1 (2)'!W67</f>
        <v/>
      </c>
      <c r="X67" s="23" t="str">
        <f>'Option 1 (2)'!X67</f>
        <v/>
      </c>
      <c r="Y67" s="23" t="str">
        <f>'Option 1 (2)'!Y67</f>
        <v/>
      </c>
      <c r="Z67" s="23" t="str">
        <f>'Option 1 (2)'!Z67</f>
        <v/>
      </c>
      <c r="AA67" s="23" t="str">
        <f>'Option 1 (2)'!AA67</f>
        <v/>
      </c>
      <c r="AB67" s="23" t="str">
        <f>'Option 1 (2)'!AB67</f>
        <v/>
      </c>
      <c r="AC67" s="23" t="str">
        <f>'Option 1 (2)'!AC67</f>
        <v/>
      </c>
      <c r="AD67" s="23" t="str">
        <f>'Option 1 (2)'!AD67</f>
        <v/>
      </c>
      <c r="AE67" s="23" t="str">
        <f>'Option 1 (2)'!AE67</f>
        <v/>
      </c>
      <c r="AF67" s="23" t="str">
        <f>'Option 1 (2)'!AF67</f>
        <v/>
      </c>
      <c r="AG67" s="23" t="str">
        <f>'Option 1 (2)'!AG67</f>
        <v/>
      </c>
      <c r="AH67" s="23" t="str">
        <f>'Option 1 (2)'!AH67</f>
        <v/>
      </c>
      <c r="AI67" s="23" t="str">
        <f>'Option 1 (2)'!AI67</f>
        <v/>
      </c>
      <c r="AJ67" s="23" t="str">
        <f>'Option 1 (2)'!AJ67</f>
        <v/>
      </c>
      <c r="AK67" s="23" t="str">
        <f>'Option 1 (2)'!AK67</f>
        <v/>
      </c>
      <c r="AL67" s="23" t="str">
        <f>'Option 1 (2)'!AL67</f>
        <v/>
      </c>
      <c r="AM67" s="23" t="str">
        <f>'Option 1 (2)'!AM67</f>
        <v/>
      </c>
      <c r="AN67" s="23" t="str">
        <f>'Option 1 (2)'!AN67</f>
        <v/>
      </c>
      <c r="AO67" s="23" t="str">
        <f>'Option 1 (2)'!AO67</f>
        <v/>
      </c>
      <c r="AP67" s="23" t="str">
        <f>'Option 1 (2)'!AP67</f>
        <v/>
      </c>
      <c r="AQ67" s="23" t="str">
        <f>'Option 1 (2)'!AQ67</f>
        <v/>
      </c>
      <c r="AR67" s="23" t="str">
        <f>'Option 1 (2)'!AR67</f>
        <v/>
      </c>
      <c r="AS67" s="23" t="str">
        <f>'Option 1 (2)'!AS67</f>
        <v/>
      </c>
      <c r="AT67" s="23" t="str">
        <f>'Option 1 (2)'!AT67</f>
        <v/>
      </c>
      <c r="AU67" s="23" t="str">
        <f>'Option 1 (2)'!AU67</f>
        <v/>
      </c>
      <c r="AV67" s="23" t="str">
        <f>'Option 1 (2)'!AV67</f>
        <v/>
      </c>
      <c r="AW67" s="23" t="str">
        <f>'Option 1 (2)'!AW67</f>
        <v/>
      </c>
      <c r="AX67" s="23" t="str">
        <f>'Option 1 (2)'!AX67</f>
        <v/>
      </c>
      <c r="AY67" s="23" t="str">
        <f>'Option 1 (2)'!AY67</f>
        <v/>
      </c>
      <c r="AZ67" s="23" t="str">
        <f>'Option 1 (2)'!AZ67</f>
        <v/>
      </c>
      <c r="BA67" s="23" t="str">
        <f>'Option 1 (2)'!BA67</f>
        <v/>
      </c>
      <c r="BB67" s="23" t="str">
        <f>'Option 1 (2)'!BB67</f>
        <v/>
      </c>
    </row>
    <row r="68" spans="1:54" ht="41.4" x14ac:dyDescent="0.25">
      <c r="A68" s="41" t="s">
        <v>166</v>
      </c>
      <c r="B68" s="33" t="s">
        <v>355</v>
      </c>
      <c r="C68" s="140">
        <f>-'Aufstellung IOSB'!F3</f>
        <v>-7754825</v>
      </c>
      <c r="D68" s="98" t="s">
        <v>198</v>
      </c>
      <c r="E68" s="2">
        <f>'Option 1 (2)'!E68*'Aufstellung IOSB'!$G$3</f>
        <v>-5172468.2750000004</v>
      </c>
      <c r="F68" s="23">
        <f>'Option 1 (2)'!F68*'Aufstellung IOSB'!$H$3</f>
        <v>-2636586.2162249996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23" t="str">
        <f>'Option 1 (2)'!U68</f>
        <v/>
      </c>
      <c r="V68" s="23" t="str">
        <f>'Option 1 (2)'!V68</f>
        <v/>
      </c>
      <c r="W68" s="23" t="str">
        <f>'Option 1 (2)'!W68</f>
        <v/>
      </c>
      <c r="X68" s="23" t="str">
        <f>'Option 1 (2)'!X68</f>
        <v/>
      </c>
      <c r="Y68" s="23" t="str">
        <f>'Option 1 (2)'!Y68</f>
        <v/>
      </c>
      <c r="Z68" s="23" t="str">
        <f>'Option 1 (2)'!Z68</f>
        <v/>
      </c>
      <c r="AA68" s="23" t="str">
        <f>'Option 1 (2)'!AA68</f>
        <v/>
      </c>
      <c r="AB68" s="23" t="str">
        <f>'Option 1 (2)'!AB68</f>
        <v/>
      </c>
      <c r="AC68" s="23" t="str">
        <f>'Option 1 (2)'!AC68</f>
        <v/>
      </c>
      <c r="AD68" s="23" t="str">
        <f>'Option 1 (2)'!AD68</f>
        <v/>
      </c>
      <c r="AE68" s="23" t="str">
        <f>'Option 1 (2)'!AE68</f>
        <v/>
      </c>
      <c r="AF68" s="23" t="str">
        <f>'Option 1 (2)'!AF68</f>
        <v/>
      </c>
      <c r="AG68" s="23" t="str">
        <f>'Option 1 (2)'!AG68</f>
        <v/>
      </c>
      <c r="AH68" s="23" t="str">
        <f>'Option 1 (2)'!AH68</f>
        <v/>
      </c>
      <c r="AI68" s="23" t="str">
        <f>'Option 1 (2)'!AI68</f>
        <v/>
      </c>
      <c r="AJ68" s="23" t="str">
        <f>'Option 1 (2)'!AJ68</f>
        <v/>
      </c>
      <c r="AK68" s="23" t="str">
        <f>'Option 1 (2)'!AK68</f>
        <v/>
      </c>
      <c r="AL68" s="23" t="str">
        <f>'Option 1 (2)'!AL68</f>
        <v/>
      </c>
      <c r="AM68" s="23" t="str">
        <f>'Option 1 (2)'!AM68</f>
        <v/>
      </c>
      <c r="AN68" s="23" t="str">
        <f>'Option 1 (2)'!AN68</f>
        <v/>
      </c>
      <c r="AO68" s="23" t="str">
        <f>'Option 1 (2)'!AO68</f>
        <v/>
      </c>
      <c r="AP68" s="23" t="str">
        <f>'Option 1 (2)'!AP68</f>
        <v/>
      </c>
      <c r="AQ68" s="23" t="str">
        <f>'Option 1 (2)'!AQ68</f>
        <v/>
      </c>
      <c r="AR68" s="23" t="str">
        <f>'Option 1 (2)'!AR68</f>
        <v/>
      </c>
      <c r="AS68" s="23" t="str">
        <f>'Option 1 (2)'!AS68</f>
        <v/>
      </c>
      <c r="AT68" s="23" t="str">
        <f>'Option 1 (2)'!AT68</f>
        <v/>
      </c>
      <c r="AU68" s="23" t="str">
        <f>'Option 1 (2)'!AU68</f>
        <v/>
      </c>
      <c r="AV68" s="23" t="str">
        <f>'Option 1 (2)'!AV68</f>
        <v/>
      </c>
      <c r="AW68" s="23" t="str">
        <f>'Option 1 (2)'!AW68</f>
        <v/>
      </c>
      <c r="AX68" s="23" t="str">
        <f>'Option 1 (2)'!AX68</f>
        <v/>
      </c>
      <c r="AY68" s="23" t="str">
        <f>'Option 1 (2)'!AY68</f>
        <v/>
      </c>
      <c r="AZ68" s="23" t="str">
        <f>'Option 1 (2)'!AZ68</f>
        <v/>
      </c>
      <c r="BA68" s="23" t="str">
        <f>'Option 1 (2)'!BA68</f>
        <v/>
      </c>
      <c r="BB68" s="23" t="str">
        <f>'Option 1 (2)'!BB68</f>
        <v/>
      </c>
    </row>
    <row r="69" spans="1:54" ht="41.4" x14ac:dyDescent="0.25">
      <c r="A69" s="41" t="s">
        <v>166</v>
      </c>
      <c r="B69" s="33" t="s">
        <v>356</v>
      </c>
      <c r="C69" s="140">
        <f>-'Aufstellung IOSB'!F4</f>
        <v>-1278589.43</v>
      </c>
      <c r="D69" s="98" t="s">
        <v>198</v>
      </c>
      <c r="E69" s="2">
        <f>'Option 1 (2)'!E69*'Aufstellung IOSB'!$G$4</f>
        <v>-852819.14980999997</v>
      </c>
      <c r="F69" s="23">
        <f>'Option 1 (2)'!F69*'Aufstellung IOSB'!$H$4</f>
        <v>-434711.45607398986</v>
      </c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23" t="str">
        <f>'Option 1 (2)'!U69</f>
        <v/>
      </c>
      <c r="V69" s="23" t="str">
        <f>'Option 1 (2)'!V69</f>
        <v/>
      </c>
      <c r="W69" s="23" t="str">
        <f>'Option 1 (2)'!W69</f>
        <v/>
      </c>
      <c r="X69" s="23" t="str">
        <f>'Option 1 (2)'!X69</f>
        <v/>
      </c>
      <c r="Y69" s="23" t="str">
        <f>'Option 1 (2)'!Y69</f>
        <v/>
      </c>
      <c r="Z69" s="23" t="str">
        <f>'Option 1 (2)'!Z69</f>
        <v/>
      </c>
      <c r="AA69" s="23" t="str">
        <f>'Option 1 (2)'!AA69</f>
        <v/>
      </c>
      <c r="AB69" s="23" t="str">
        <f>'Option 1 (2)'!AB69</f>
        <v/>
      </c>
      <c r="AC69" s="23" t="str">
        <f>'Option 1 (2)'!AC69</f>
        <v/>
      </c>
      <c r="AD69" s="23" t="str">
        <f>'Option 1 (2)'!AD69</f>
        <v/>
      </c>
      <c r="AE69" s="23" t="str">
        <f>'Option 1 (2)'!AE69</f>
        <v/>
      </c>
      <c r="AF69" s="23" t="str">
        <f>'Option 1 (2)'!AF69</f>
        <v/>
      </c>
      <c r="AG69" s="23" t="str">
        <f>'Option 1 (2)'!AG69</f>
        <v/>
      </c>
      <c r="AH69" s="23" t="str">
        <f>'Option 1 (2)'!AH69</f>
        <v/>
      </c>
      <c r="AI69" s="23" t="str">
        <f>'Option 1 (2)'!AI69</f>
        <v/>
      </c>
      <c r="AJ69" s="23" t="str">
        <f>'Option 1 (2)'!AJ69</f>
        <v/>
      </c>
      <c r="AK69" s="23" t="str">
        <f>'Option 1 (2)'!AK69</f>
        <v/>
      </c>
      <c r="AL69" s="23" t="str">
        <f>'Option 1 (2)'!AL69</f>
        <v/>
      </c>
      <c r="AM69" s="23" t="str">
        <f>'Option 1 (2)'!AM69</f>
        <v/>
      </c>
      <c r="AN69" s="23" t="str">
        <f>'Option 1 (2)'!AN69</f>
        <v/>
      </c>
      <c r="AO69" s="23" t="str">
        <f>'Option 1 (2)'!AO69</f>
        <v/>
      </c>
      <c r="AP69" s="23" t="str">
        <f>'Option 1 (2)'!AP69</f>
        <v/>
      </c>
      <c r="AQ69" s="23" t="str">
        <f>'Option 1 (2)'!AQ69</f>
        <v/>
      </c>
      <c r="AR69" s="23" t="str">
        <f>'Option 1 (2)'!AR69</f>
        <v/>
      </c>
      <c r="AS69" s="23" t="str">
        <f>'Option 1 (2)'!AS69</f>
        <v/>
      </c>
      <c r="AT69" s="23" t="str">
        <f>'Option 1 (2)'!AT69</f>
        <v/>
      </c>
      <c r="AU69" s="23" t="str">
        <f>'Option 1 (2)'!AU69</f>
        <v/>
      </c>
      <c r="AV69" s="23" t="str">
        <f>'Option 1 (2)'!AV69</f>
        <v/>
      </c>
      <c r="AW69" s="23" t="str">
        <f>'Option 1 (2)'!AW69</f>
        <v/>
      </c>
      <c r="AX69" s="23" t="str">
        <f>'Option 1 (2)'!AX69</f>
        <v/>
      </c>
      <c r="AY69" s="23" t="str">
        <f>'Option 1 (2)'!AY69</f>
        <v/>
      </c>
      <c r="AZ69" s="23" t="str">
        <f>'Option 1 (2)'!AZ69</f>
        <v/>
      </c>
      <c r="BA69" s="23" t="str">
        <f>'Option 1 (2)'!BA69</f>
        <v/>
      </c>
      <c r="BB69" s="23" t="str">
        <f>'Option 1 (2)'!BB69</f>
        <v/>
      </c>
    </row>
    <row r="70" spans="1:54" ht="41.4" x14ac:dyDescent="0.25">
      <c r="A70" s="41" t="s">
        <v>166</v>
      </c>
      <c r="B70" s="33" t="s">
        <v>343</v>
      </c>
      <c r="C70" s="140">
        <f>-'Aufstellung IOSB'!F5</f>
        <v>-64414</v>
      </c>
      <c r="D70" s="98" t="s">
        <v>198</v>
      </c>
      <c r="E70" s="2">
        <f>'Option 1 (2)'!E70*'Aufstellung IOSB'!$G$5</f>
        <v>-21449.862000000001</v>
      </c>
      <c r="F70" s="23">
        <f>'Option 1 (2)'!F70*'Aufstellung IOSB'!$H$5</f>
        <v>-43866.384897999997</v>
      </c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23" t="str">
        <f>'Option 1 (2)'!U70</f>
        <v/>
      </c>
      <c r="V70" s="23" t="str">
        <f>'Option 1 (2)'!V70</f>
        <v/>
      </c>
      <c r="W70" s="23" t="str">
        <f>'Option 1 (2)'!W70</f>
        <v/>
      </c>
      <c r="X70" s="23" t="str">
        <f>'Option 1 (2)'!X70</f>
        <v/>
      </c>
      <c r="Y70" s="23" t="str">
        <f>'Option 1 (2)'!Y70</f>
        <v/>
      </c>
      <c r="Z70" s="23" t="str">
        <f>'Option 1 (2)'!Z70</f>
        <v/>
      </c>
      <c r="AA70" s="23" t="str">
        <f>'Option 1 (2)'!AA70</f>
        <v/>
      </c>
      <c r="AB70" s="23" t="str">
        <f>'Option 1 (2)'!AB70</f>
        <v/>
      </c>
      <c r="AC70" s="23" t="str">
        <f>'Option 1 (2)'!AC70</f>
        <v/>
      </c>
      <c r="AD70" s="23" t="str">
        <f>'Option 1 (2)'!AD70</f>
        <v/>
      </c>
      <c r="AE70" s="23" t="str">
        <f>'Option 1 (2)'!AE70</f>
        <v/>
      </c>
      <c r="AF70" s="23" t="str">
        <f>'Option 1 (2)'!AF70</f>
        <v/>
      </c>
      <c r="AG70" s="23" t="str">
        <f>'Option 1 (2)'!AG70</f>
        <v/>
      </c>
      <c r="AH70" s="23" t="str">
        <f>'Option 1 (2)'!AH70</f>
        <v/>
      </c>
      <c r="AI70" s="23" t="str">
        <f>'Option 1 (2)'!AI70</f>
        <v/>
      </c>
      <c r="AJ70" s="23" t="str">
        <f>'Option 1 (2)'!AJ70</f>
        <v/>
      </c>
      <c r="AK70" s="23" t="str">
        <f>'Option 1 (2)'!AK70</f>
        <v/>
      </c>
      <c r="AL70" s="23" t="str">
        <f>'Option 1 (2)'!AL70</f>
        <v/>
      </c>
      <c r="AM70" s="23" t="str">
        <f>'Option 1 (2)'!AM70</f>
        <v/>
      </c>
      <c r="AN70" s="23" t="str">
        <f>'Option 1 (2)'!AN70</f>
        <v/>
      </c>
      <c r="AO70" s="23" t="str">
        <f>'Option 1 (2)'!AO70</f>
        <v/>
      </c>
      <c r="AP70" s="23" t="str">
        <f>'Option 1 (2)'!AP70</f>
        <v/>
      </c>
      <c r="AQ70" s="23" t="str">
        <f>'Option 1 (2)'!AQ70</f>
        <v/>
      </c>
      <c r="AR70" s="23" t="str">
        <f>'Option 1 (2)'!AR70</f>
        <v/>
      </c>
      <c r="AS70" s="23" t="str">
        <f>'Option 1 (2)'!AS70</f>
        <v/>
      </c>
      <c r="AT70" s="23" t="str">
        <f>'Option 1 (2)'!AT70</f>
        <v/>
      </c>
      <c r="AU70" s="23" t="str">
        <f>'Option 1 (2)'!AU70</f>
        <v/>
      </c>
      <c r="AV70" s="23" t="str">
        <f>'Option 1 (2)'!AV70</f>
        <v/>
      </c>
      <c r="AW70" s="23" t="str">
        <f>'Option 1 (2)'!AW70</f>
        <v/>
      </c>
      <c r="AX70" s="23" t="str">
        <f>'Option 1 (2)'!AX70</f>
        <v/>
      </c>
      <c r="AY70" s="23" t="str">
        <f>'Option 1 (2)'!AY70</f>
        <v/>
      </c>
      <c r="AZ70" s="23" t="str">
        <f>'Option 1 (2)'!AZ70</f>
        <v/>
      </c>
      <c r="BA70" s="23" t="str">
        <f>'Option 1 (2)'!BA70</f>
        <v/>
      </c>
      <c r="BB70" s="23" t="str">
        <f>'Option 1 (2)'!BB70</f>
        <v/>
      </c>
    </row>
    <row r="71" spans="1:54" ht="45.6" thickBot="1" x14ac:dyDescent="0.3">
      <c r="A71" s="49" t="s">
        <v>166</v>
      </c>
      <c r="B71" s="33" t="s">
        <v>366</v>
      </c>
      <c r="C71" s="140">
        <v>-670000</v>
      </c>
      <c r="D71" s="98" t="s">
        <v>198</v>
      </c>
      <c r="E71" s="23"/>
      <c r="F71" s="23"/>
      <c r="G71" s="23">
        <f>'Option 1 (2)'!G71</f>
        <v>-698435.46999999986</v>
      </c>
      <c r="H71" s="23">
        <f>'Option 1 (2)'!H71</f>
        <v>-713102.61486999982</v>
      </c>
      <c r="I71" s="23">
        <f>'Option 1 (2)'!I71</f>
        <v>-728077.76978226961</v>
      </c>
      <c r="J71" s="23">
        <f>'Option 1 (2)'!J71</f>
        <v>-743367.40294769721</v>
      </c>
      <c r="K71" s="23">
        <f>'Option 1 (2)'!K71</f>
        <v>-758978.11840959883</v>
      </c>
      <c r="L71" s="23">
        <f>'Option 1 (2)'!L71</f>
        <v>-774916.65889620024</v>
      </c>
      <c r="M71" s="23">
        <f>'Option 1 (2)'!M71</f>
        <v>-791189.9087330203</v>
      </c>
      <c r="N71" s="23">
        <f>'Option 1 (2)'!N71</f>
        <v>-807804.89681641362</v>
      </c>
      <c r="O71" s="23">
        <f>'Option 1 (2)'!O71</f>
        <v>-824768.79964955826</v>
      </c>
      <c r="P71" s="23">
        <f>'Option 1 (2)'!P71</f>
        <v>-842088.94444219896</v>
      </c>
      <c r="Q71" s="23">
        <f>'Option 1 (2)'!Q71</f>
        <v>-859772.8122754849</v>
      </c>
      <c r="R71" s="23">
        <f>'Option 1 (2)'!R71</f>
        <v>-877828.04133326991</v>
      </c>
      <c r="S71" s="23">
        <f>'Option 1 (2)'!S71</f>
        <v>-896262.43020126864</v>
      </c>
      <c r="T71" s="23">
        <f>'Option 1 (2)'!T71</f>
        <v>-915083.94123549503</v>
      </c>
      <c r="U71" s="23" t="str">
        <f>'Option 1 (2)'!U71</f>
        <v/>
      </c>
      <c r="V71" s="23" t="str">
        <f>'Option 1 (2)'!V71</f>
        <v/>
      </c>
      <c r="W71" s="23" t="str">
        <f>'Option 1 (2)'!W71</f>
        <v/>
      </c>
      <c r="X71" s="23" t="str">
        <f>'Option 1 (2)'!X71</f>
        <v/>
      </c>
      <c r="Y71" s="23" t="str">
        <f>'Option 1 (2)'!Y71</f>
        <v/>
      </c>
      <c r="Z71" s="23" t="str">
        <f>'Option 1 (2)'!Z71</f>
        <v/>
      </c>
      <c r="AA71" s="23" t="str">
        <f>'Option 1 (2)'!AA71</f>
        <v/>
      </c>
      <c r="AB71" s="23" t="str">
        <f>'Option 1 (2)'!AB71</f>
        <v/>
      </c>
      <c r="AC71" s="23" t="str">
        <f>'Option 1 (2)'!AC71</f>
        <v/>
      </c>
      <c r="AD71" s="23" t="str">
        <f>'Option 1 (2)'!AD71</f>
        <v/>
      </c>
      <c r="AE71" s="23" t="str">
        <f>'Option 1 (2)'!AE71</f>
        <v/>
      </c>
      <c r="AF71" s="23" t="str">
        <f>'Option 1 (2)'!AF71</f>
        <v/>
      </c>
      <c r="AG71" s="23" t="str">
        <f>'Option 1 (2)'!AG71</f>
        <v/>
      </c>
      <c r="AH71" s="23" t="str">
        <f>'Option 1 (2)'!AH71</f>
        <v/>
      </c>
      <c r="AI71" s="23" t="str">
        <f>'Option 1 (2)'!AI71</f>
        <v/>
      </c>
      <c r="AJ71" s="23" t="str">
        <f>'Option 1 (2)'!AJ71</f>
        <v/>
      </c>
      <c r="AK71" s="23" t="str">
        <f>'Option 1 (2)'!AK71</f>
        <v/>
      </c>
      <c r="AL71" s="23" t="str">
        <f>'Option 1 (2)'!AL71</f>
        <v/>
      </c>
      <c r="AM71" s="23" t="str">
        <f>'Option 1 (2)'!AM71</f>
        <v/>
      </c>
      <c r="AN71" s="23" t="str">
        <f>'Option 1 (2)'!AN71</f>
        <v/>
      </c>
      <c r="AO71" s="23" t="str">
        <f>'Option 1 (2)'!AO71</f>
        <v/>
      </c>
      <c r="AP71" s="23" t="str">
        <f>'Option 1 (2)'!AP71</f>
        <v/>
      </c>
      <c r="AQ71" s="23" t="str">
        <f>'Option 1 (2)'!AQ71</f>
        <v/>
      </c>
      <c r="AR71" s="23" t="str">
        <f>'Option 1 (2)'!AR71</f>
        <v/>
      </c>
      <c r="AS71" s="23" t="str">
        <f>'Option 1 (2)'!AS71</f>
        <v/>
      </c>
      <c r="AT71" s="23" t="str">
        <f>'Option 1 (2)'!AT71</f>
        <v/>
      </c>
      <c r="AU71" s="23" t="str">
        <f>'Option 1 (2)'!AU71</f>
        <v/>
      </c>
      <c r="AV71" s="23" t="str">
        <f>'Option 1 (2)'!AV71</f>
        <v/>
      </c>
      <c r="AW71" s="23" t="str">
        <f>'Option 1 (2)'!AW71</f>
        <v/>
      </c>
      <c r="AX71" s="23" t="str">
        <f>'Option 1 (2)'!AX71</f>
        <v/>
      </c>
      <c r="AY71" s="23" t="str">
        <f>'Option 1 (2)'!AY71</f>
        <v/>
      </c>
      <c r="AZ71" s="23" t="str">
        <f>'Option 1 (2)'!AZ71</f>
        <v/>
      </c>
      <c r="BA71" s="23" t="str">
        <f>'Option 1 (2)'!BA71</f>
        <v/>
      </c>
      <c r="BB71" s="23" t="str">
        <f>'Option 1 (2)'!BB71</f>
        <v/>
      </c>
    </row>
    <row r="72" spans="1:54" ht="41.4" hidden="1" x14ac:dyDescent="0.25">
      <c r="A72" s="41"/>
      <c r="B72" s="33"/>
      <c r="C72" s="140"/>
      <c r="D72" s="98" t="s">
        <v>198</v>
      </c>
      <c r="E72" s="23" t="str">
        <f>'Option 1 (2)'!E72</f>
        <v/>
      </c>
      <c r="F72" s="23" t="str">
        <f>'Option 1 (2)'!F72</f>
        <v/>
      </c>
      <c r="G72" s="23" t="str">
        <f>'Option 1 (2)'!G72</f>
        <v/>
      </c>
      <c r="H72" s="23" t="str">
        <f>'Option 1 (2)'!H72</f>
        <v/>
      </c>
      <c r="I72" s="23" t="str">
        <f>'Option 1 (2)'!I72</f>
        <v/>
      </c>
      <c r="J72" s="23" t="str">
        <f>'Option 1 (2)'!J72</f>
        <v/>
      </c>
      <c r="K72" s="23" t="str">
        <f>'Option 1 (2)'!K72</f>
        <v/>
      </c>
      <c r="L72" s="23" t="str">
        <f>'Option 1 (2)'!L72</f>
        <v/>
      </c>
      <c r="M72" s="23" t="str">
        <f>'Option 1 (2)'!M72</f>
        <v/>
      </c>
      <c r="N72" s="23" t="str">
        <f>'Option 1 (2)'!N72</f>
        <v/>
      </c>
      <c r="O72" s="23" t="str">
        <f>'Option 1 (2)'!O72</f>
        <v/>
      </c>
      <c r="P72" s="23" t="str">
        <f>'Option 1 (2)'!P72</f>
        <v/>
      </c>
      <c r="Q72" s="23" t="str">
        <f>'Option 1 (2)'!Q72</f>
        <v/>
      </c>
      <c r="R72" s="23" t="str">
        <f>'Option 1 (2)'!R72</f>
        <v/>
      </c>
      <c r="S72" s="23" t="str">
        <f>'Option 1 (2)'!S72</f>
        <v/>
      </c>
      <c r="T72" s="23" t="str">
        <f>'Option 1 (2)'!T72</f>
        <v/>
      </c>
      <c r="U72" s="23" t="str">
        <f>'Option 1 (2)'!U72</f>
        <v/>
      </c>
      <c r="V72" s="23" t="str">
        <f>'Option 1 (2)'!V72</f>
        <v/>
      </c>
      <c r="W72" s="23" t="str">
        <f>'Option 1 (2)'!W72</f>
        <v/>
      </c>
      <c r="X72" s="23" t="str">
        <f>'Option 1 (2)'!X72</f>
        <v/>
      </c>
      <c r="Y72" s="23" t="str">
        <f>'Option 1 (2)'!Y72</f>
        <v/>
      </c>
      <c r="Z72" s="23" t="str">
        <f>'Option 1 (2)'!Z72</f>
        <v/>
      </c>
      <c r="AA72" s="23" t="str">
        <f>'Option 1 (2)'!AA72</f>
        <v/>
      </c>
      <c r="AB72" s="23" t="str">
        <f>'Option 1 (2)'!AB72</f>
        <v/>
      </c>
      <c r="AC72" s="23" t="str">
        <f>'Option 1 (2)'!AC72</f>
        <v/>
      </c>
      <c r="AD72" s="23" t="str">
        <f>'Option 1 (2)'!AD72</f>
        <v/>
      </c>
      <c r="AE72" s="23" t="str">
        <f>'Option 1 (2)'!AE72</f>
        <v/>
      </c>
      <c r="AF72" s="23" t="str">
        <f>'Option 1 (2)'!AF72</f>
        <v/>
      </c>
      <c r="AG72" s="23" t="str">
        <f>'Option 1 (2)'!AG72</f>
        <v/>
      </c>
      <c r="AH72" s="23" t="str">
        <f>'Option 1 (2)'!AH72</f>
        <v/>
      </c>
      <c r="AI72" s="23" t="str">
        <f>'Option 1 (2)'!AI72</f>
        <v/>
      </c>
      <c r="AJ72" s="23" t="str">
        <f>'Option 1 (2)'!AJ72</f>
        <v/>
      </c>
      <c r="AK72" s="23" t="str">
        <f>'Option 1 (2)'!AK72</f>
        <v/>
      </c>
      <c r="AL72" s="23" t="str">
        <f>'Option 1 (2)'!AL72</f>
        <v/>
      </c>
      <c r="AM72" s="23" t="str">
        <f>'Option 1 (2)'!AM72</f>
        <v/>
      </c>
      <c r="AN72" s="23" t="str">
        <f>'Option 1 (2)'!AN72</f>
        <v/>
      </c>
      <c r="AO72" s="23" t="str">
        <f>'Option 1 (2)'!AO72</f>
        <v/>
      </c>
      <c r="AP72" s="23" t="str">
        <f>'Option 1 (2)'!AP72</f>
        <v/>
      </c>
      <c r="AQ72" s="23" t="str">
        <f>'Option 1 (2)'!AQ72</f>
        <v/>
      </c>
      <c r="AR72" s="23" t="str">
        <f>'Option 1 (2)'!AR72</f>
        <v/>
      </c>
      <c r="AS72" s="23" t="str">
        <f>'Option 1 (2)'!AS72</f>
        <v/>
      </c>
      <c r="AT72" s="23" t="str">
        <f>'Option 1 (2)'!AT72</f>
        <v/>
      </c>
      <c r="AU72" s="23" t="str">
        <f>'Option 1 (2)'!AU72</f>
        <v/>
      </c>
      <c r="AV72" s="23" t="str">
        <f>'Option 1 (2)'!AV72</f>
        <v/>
      </c>
      <c r="AW72" s="23" t="str">
        <f>'Option 1 (2)'!AW72</f>
        <v/>
      </c>
      <c r="AX72" s="23" t="str">
        <f>'Option 1 (2)'!AX72</f>
        <v/>
      </c>
      <c r="AY72" s="23" t="str">
        <f>'Option 1 (2)'!AY72</f>
        <v/>
      </c>
      <c r="AZ72" s="23" t="str">
        <f>'Option 1 (2)'!AZ72</f>
        <v/>
      </c>
      <c r="BA72" s="23" t="str">
        <f>'Option 1 (2)'!BA72</f>
        <v/>
      </c>
      <c r="BB72" s="23" t="str">
        <f>'Option 1 (2)'!BB72</f>
        <v/>
      </c>
    </row>
    <row r="73" spans="1:54" ht="41.4" hidden="1" x14ac:dyDescent="0.25">
      <c r="A73" s="41"/>
      <c r="B73" s="33"/>
      <c r="C73" s="140"/>
      <c r="D73" s="98" t="s">
        <v>198</v>
      </c>
      <c r="E73" s="23" t="str">
        <f>'Option 1 (2)'!E73</f>
        <v/>
      </c>
      <c r="F73" s="23" t="str">
        <f>'Option 1 (2)'!F73</f>
        <v/>
      </c>
      <c r="G73" s="23" t="str">
        <f>'Option 1 (2)'!G73</f>
        <v/>
      </c>
      <c r="H73" s="23" t="str">
        <f>'Option 1 (2)'!H73</f>
        <v/>
      </c>
      <c r="I73" s="23" t="str">
        <f>'Option 1 (2)'!I73</f>
        <v/>
      </c>
      <c r="J73" s="23" t="str">
        <f>'Option 1 (2)'!J73</f>
        <v/>
      </c>
      <c r="K73" s="23" t="str">
        <f>'Option 1 (2)'!K73</f>
        <v/>
      </c>
      <c r="L73" s="23" t="str">
        <f>'Option 1 (2)'!L73</f>
        <v/>
      </c>
      <c r="M73" s="23" t="str">
        <f>'Option 1 (2)'!M73</f>
        <v/>
      </c>
      <c r="N73" s="23" t="str">
        <f>'Option 1 (2)'!N73</f>
        <v/>
      </c>
      <c r="O73" s="23" t="str">
        <f>'Option 1 (2)'!O73</f>
        <v/>
      </c>
      <c r="P73" s="23" t="str">
        <f>'Option 1 (2)'!P73</f>
        <v/>
      </c>
      <c r="Q73" s="23" t="str">
        <f>'Option 1 (2)'!Q73</f>
        <v/>
      </c>
      <c r="R73" s="23" t="str">
        <f>'Option 1 (2)'!R73</f>
        <v/>
      </c>
      <c r="S73" s="23" t="str">
        <f>'Option 1 (2)'!S73</f>
        <v/>
      </c>
      <c r="T73" s="23" t="str">
        <f>'Option 1 (2)'!T73</f>
        <v/>
      </c>
      <c r="U73" s="23" t="str">
        <f>'Option 1 (2)'!U73</f>
        <v/>
      </c>
      <c r="V73" s="23" t="str">
        <f>'Option 1 (2)'!V73</f>
        <v/>
      </c>
      <c r="W73" s="23" t="str">
        <f>'Option 1 (2)'!W73</f>
        <v/>
      </c>
      <c r="X73" s="23" t="str">
        <f>'Option 1 (2)'!X73</f>
        <v/>
      </c>
      <c r="Y73" s="23" t="str">
        <f>'Option 1 (2)'!Y73</f>
        <v/>
      </c>
      <c r="Z73" s="23" t="str">
        <f>'Option 1 (2)'!Z73</f>
        <v/>
      </c>
      <c r="AA73" s="23" t="str">
        <f>'Option 1 (2)'!AA73</f>
        <v/>
      </c>
      <c r="AB73" s="23" t="str">
        <f>'Option 1 (2)'!AB73</f>
        <v/>
      </c>
      <c r="AC73" s="23" t="str">
        <f>'Option 1 (2)'!AC73</f>
        <v/>
      </c>
      <c r="AD73" s="23" t="str">
        <f>'Option 1 (2)'!AD73</f>
        <v/>
      </c>
      <c r="AE73" s="23" t="str">
        <f>'Option 1 (2)'!AE73</f>
        <v/>
      </c>
      <c r="AF73" s="23" t="str">
        <f>'Option 1 (2)'!AF73</f>
        <v/>
      </c>
      <c r="AG73" s="23" t="str">
        <f>'Option 1 (2)'!AG73</f>
        <v/>
      </c>
      <c r="AH73" s="23" t="str">
        <f>'Option 1 (2)'!AH73</f>
        <v/>
      </c>
      <c r="AI73" s="23" t="str">
        <f>'Option 1 (2)'!AI73</f>
        <v/>
      </c>
      <c r="AJ73" s="23" t="str">
        <f>'Option 1 (2)'!AJ73</f>
        <v/>
      </c>
      <c r="AK73" s="23" t="str">
        <f>'Option 1 (2)'!AK73</f>
        <v/>
      </c>
      <c r="AL73" s="23" t="str">
        <f>'Option 1 (2)'!AL73</f>
        <v/>
      </c>
      <c r="AM73" s="23" t="str">
        <f>'Option 1 (2)'!AM73</f>
        <v/>
      </c>
      <c r="AN73" s="23" t="str">
        <f>'Option 1 (2)'!AN73</f>
        <v/>
      </c>
      <c r="AO73" s="23" t="str">
        <f>'Option 1 (2)'!AO73</f>
        <v/>
      </c>
      <c r="AP73" s="23" t="str">
        <f>'Option 1 (2)'!AP73</f>
        <v/>
      </c>
      <c r="AQ73" s="23" t="str">
        <f>'Option 1 (2)'!AQ73</f>
        <v/>
      </c>
      <c r="AR73" s="23" t="str">
        <f>'Option 1 (2)'!AR73</f>
        <v/>
      </c>
      <c r="AS73" s="23" t="str">
        <f>'Option 1 (2)'!AS73</f>
        <v/>
      </c>
      <c r="AT73" s="23" t="str">
        <f>'Option 1 (2)'!AT73</f>
        <v/>
      </c>
      <c r="AU73" s="23" t="str">
        <f>'Option 1 (2)'!AU73</f>
        <v/>
      </c>
      <c r="AV73" s="23" t="str">
        <f>'Option 1 (2)'!AV73</f>
        <v/>
      </c>
      <c r="AW73" s="23" t="str">
        <f>'Option 1 (2)'!AW73</f>
        <v/>
      </c>
      <c r="AX73" s="23" t="str">
        <f>'Option 1 (2)'!AX73</f>
        <v/>
      </c>
      <c r="AY73" s="23" t="str">
        <f>'Option 1 (2)'!AY73</f>
        <v/>
      </c>
      <c r="AZ73" s="23" t="str">
        <f>'Option 1 (2)'!AZ73</f>
        <v/>
      </c>
      <c r="BA73" s="23" t="str">
        <f>'Option 1 (2)'!BA73</f>
        <v/>
      </c>
      <c r="BB73" s="23" t="str">
        <f>'Option 1 (2)'!BB73</f>
        <v/>
      </c>
    </row>
    <row r="74" spans="1:54" ht="41.4" hidden="1" x14ac:dyDescent="0.25">
      <c r="A74" s="41"/>
      <c r="B74" s="33"/>
      <c r="C74" s="140"/>
      <c r="D74" s="98" t="s">
        <v>198</v>
      </c>
      <c r="E74" s="23" t="str">
        <f>'Option 1 (2)'!E74</f>
        <v/>
      </c>
      <c r="F74" s="23" t="str">
        <f>'Option 1 (2)'!F74</f>
        <v/>
      </c>
      <c r="G74" s="23" t="str">
        <f>'Option 1 (2)'!G74</f>
        <v/>
      </c>
      <c r="H74" s="23" t="str">
        <f>'Option 1 (2)'!H74</f>
        <v/>
      </c>
      <c r="I74" s="23" t="str">
        <f>'Option 1 (2)'!I74</f>
        <v/>
      </c>
      <c r="J74" s="23" t="str">
        <f>'Option 1 (2)'!J74</f>
        <v/>
      </c>
      <c r="K74" s="23" t="str">
        <f>'Option 1 (2)'!K74</f>
        <v/>
      </c>
      <c r="L74" s="23" t="str">
        <f>'Option 1 (2)'!L74</f>
        <v/>
      </c>
      <c r="M74" s="23" t="str">
        <f>'Option 1 (2)'!M74</f>
        <v/>
      </c>
      <c r="N74" s="23" t="str">
        <f>'Option 1 (2)'!N74</f>
        <v/>
      </c>
      <c r="O74" s="23" t="str">
        <f>'Option 1 (2)'!O74</f>
        <v/>
      </c>
      <c r="P74" s="23" t="str">
        <f>'Option 1 (2)'!P74</f>
        <v/>
      </c>
      <c r="Q74" s="23" t="str">
        <f>'Option 1 (2)'!Q74</f>
        <v/>
      </c>
      <c r="R74" s="23" t="str">
        <f>'Option 1 (2)'!R74</f>
        <v/>
      </c>
      <c r="S74" s="23" t="str">
        <f>'Option 1 (2)'!S74</f>
        <v/>
      </c>
      <c r="T74" s="23" t="str">
        <f>'Option 1 (2)'!T74</f>
        <v/>
      </c>
      <c r="U74" s="23" t="str">
        <f>'Option 1 (2)'!U74</f>
        <v/>
      </c>
      <c r="V74" s="23" t="str">
        <f>'Option 1 (2)'!V74</f>
        <v/>
      </c>
      <c r="W74" s="23" t="str">
        <f>'Option 1 (2)'!W74</f>
        <v/>
      </c>
      <c r="X74" s="23" t="str">
        <f>'Option 1 (2)'!X74</f>
        <v/>
      </c>
      <c r="Y74" s="23" t="str">
        <f>'Option 1 (2)'!Y74</f>
        <v/>
      </c>
      <c r="Z74" s="23" t="str">
        <f>'Option 1 (2)'!Z74</f>
        <v/>
      </c>
      <c r="AA74" s="23" t="str">
        <f>'Option 1 (2)'!AA74</f>
        <v/>
      </c>
      <c r="AB74" s="23" t="str">
        <f>'Option 1 (2)'!AB74</f>
        <v/>
      </c>
      <c r="AC74" s="23" t="str">
        <f>'Option 1 (2)'!AC74</f>
        <v/>
      </c>
      <c r="AD74" s="23" t="str">
        <f>'Option 1 (2)'!AD74</f>
        <v/>
      </c>
      <c r="AE74" s="23" t="str">
        <f>'Option 1 (2)'!AE74</f>
        <v/>
      </c>
      <c r="AF74" s="23" t="str">
        <f>'Option 1 (2)'!AF74</f>
        <v/>
      </c>
      <c r="AG74" s="23" t="str">
        <f>'Option 1 (2)'!AG74</f>
        <v/>
      </c>
      <c r="AH74" s="23" t="str">
        <f>'Option 1 (2)'!AH74</f>
        <v/>
      </c>
      <c r="AI74" s="23" t="str">
        <f>'Option 1 (2)'!AI74</f>
        <v/>
      </c>
      <c r="AJ74" s="23" t="str">
        <f>'Option 1 (2)'!AJ74</f>
        <v/>
      </c>
      <c r="AK74" s="23" t="str">
        <f>'Option 1 (2)'!AK74</f>
        <v/>
      </c>
      <c r="AL74" s="23" t="str">
        <f>'Option 1 (2)'!AL74</f>
        <v/>
      </c>
      <c r="AM74" s="23" t="str">
        <f>'Option 1 (2)'!AM74</f>
        <v/>
      </c>
      <c r="AN74" s="23" t="str">
        <f>'Option 1 (2)'!AN74</f>
        <v/>
      </c>
      <c r="AO74" s="23" t="str">
        <f>'Option 1 (2)'!AO74</f>
        <v/>
      </c>
      <c r="AP74" s="23" t="str">
        <f>'Option 1 (2)'!AP74</f>
        <v/>
      </c>
      <c r="AQ74" s="23" t="str">
        <f>'Option 1 (2)'!AQ74</f>
        <v/>
      </c>
      <c r="AR74" s="23" t="str">
        <f>'Option 1 (2)'!AR74</f>
        <v/>
      </c>
      <c r="AS74" s="23" t="str">
        <f>'Option 1 (2)'!AS74</f>
        <v/>
      </c>
      <c r="AT74" s="23" t="str">
        <f>'Option 1 (2)'!AT74</f>
        <v/>
      </c>
      <c r="AU74" s="23" t="str">
        <f>'Option 1 (2)'!AU74</f>
        <v/>
      </c>
      <c r="AV74" s="23" t="str">
        <f>'Option 1 (2)'!AV74</f>
        <v/>
      </c>
      <c r="AW74" s="23" t="str">
        <f>'Option 1 (2)'!AW74</f>
        <v/>
      </c>
      <c r="AX74" s="23" t="str">
        <f>'Option 1 (2)'!AX74</f>
        <v/>
      </c>
      <c r="AY74" s="23" t="str">
        <f>'Option 1 (2)'!AY74</f>
        <v/>
      </c>
      <c r="AZ74" s="23" t="str">
        <f>'Option 1 (2)'!AZ74</f>
        <v/>
      </c>
      <c r="BA74" s="23" t="str">
        <f>'Option 1 (2)'!BA74</f>
        <v/>
      </c>
      <c r="BB74" s="23" t="str">
        <f>'Option 1 (2)'!BB74</f>
        <v/>
      </c>
    </row>
    <row r="75" spans="1:54" ht="41.4" hidden="1" x14ac:dyDescent="0.25">
      <c r="A75" s="41"/>
      <c r="B75" s="33"/>
      <c r="C75" s="140"/>
      <c r="D75" s="98" t="s">
        <v>198</v>
      </c>
      <c r="E75" s="23" t="str">
        <f>'Option 1 (2)'!E75</f>
        <v/>
      </c>
      <c r="F75" s="23" t="str">
        <f>'Option 1 (2)'!F75</f>
        <v/>
      </c>
      <c r="G75" s="23" t="str">
        <f>'Option 1 (2)'!G75</f>
        <v/>
      </c>
      <c r="H75" s="23" t="str">
        <f>'Option 1 (2)'!H75</f>
        <v/>
      </c>
      <c r="I75" s="23" t="str">
        <f>'Option 1 (2)'!I75</f>
        <v/>
      </c>
      <c r="J75" s="23" t="str">
        <f>'Option 1 (2)'!J75</f>
        <v/>
      </c>
      <c r="K75" s="23" t="str">
        <f>'Option 1 (2)'!K75</f>
        <v/>
      </c>
      <c r="L75" s="23" t="str">
        <f>'Option 1 (2)'!L75</f>
        <v/>
      </c>
      <c r="M75" s="23" t="str">
        <f>'Option 1 (2)'!M75</f>
        <v/>
      </c>
      <c r="N75" s="23" t="str">
        <f>'Option 1 (2)'!N75</f>
        <v/>
      </c>
      <c r="O75" s="23" t="str">
        <f>'Option 1 (2)'!O75</f>
        <v/>
      </c>
      <c r="P75" s="23" t="str">
        <f>'Option 1 (2)'!P75</f>
        <v/>
      </c>
      <c r="Q75" s="23" t="str">
        <f>'Option 1 (2)'!Q75</f>
        <v/>
      </c>
      <c r="R75" s="23" t="str">
        <f>'Option 1 (2)'!R75</f>
        <v/>
      </c>
      <c r="S75" s="23" t="str">
        <f>'Option 1 (2)'!S75</f>
        <v/>
      </c>
      <c r="T75" s="23" t="str">
        <f>'Option 1 (2)'!T75</f>
        <v/>
      </c>
      <c r="U75" s="23" t="str">
        <f>'Option 1 (2)'!U75</f>
        <v/>
      </c>
      <c r="V75" s="23" t="str">
        <f>'Option 1 (2)'!V75</f>
        <v/>
      </c>
      <c r="W75" s="23" t="str">
        <f>'Option 1 (2)'!W75</f>
        <v/>
      </c>
      <c r="X75" s="23" t="str">
        <f>'Option 1 (2)'!X75</f>
        <v/>
      </c>
      <c r="Y75" s="23" t="str">
        <f>'Option 1 (2)'!Y75</f>
        <v/>
      </c>
      <c r="Z75" s="23" t="str">
        <f>'Option 1 (2)'!Z75</f>
        <v/>
      </c>
      <c r="AA75" s="23" t="str">
        <f>'Option 1 (2)'!AA75</f>
        <v/>
      </c>
      <c r="AB75" s="23" t="str">
        <f>'Option 1 (2)'!AB75</f>
        <v/>
      </c>
      <c r="AC75" s="23" t="str">
        <f>'Option 1 (2)'!AC75</f>
        <v/>
      </c>
      <c r="AD75" s="23" t="str">
        <f>'Option 1 (2)'!AD75</f>
        <v/>
      </c>
      <c r="AE75" s="23" t="str">
        <f>'Option 1 (2)'!AE75</f>
        <v/>
      </c>
      <c r="AF75" s="23" t="str">
        <f>'Option 1 (2)'!AF75</f>
        <v/>
      </c>
      <c r="AG75" s="23" t="str">
        <f>'Option 1 (2)'!AG75</f>
        <v/>
      </c>
      <c r="AH75" s="23" t="str">
        <f>'Option 1 (2)'!AH75</f>
        <v/>
      </c>
      <c r="AI75" s="23" t="str">
        <f>'Option 1 (2)'!AI75</f>
        <v/>
      </c>
      <c r="AJ75" s="23" t="str">
        <f>'Option 1 (2)'!AJ75</f>
        <v/>
      </c>
      <c r="AK75" s="23" t="str">
        <f>'Option 1 (2)'!AK75</f>
        <v/>
      </c>
      <c r="AL75" s="23" t="str">
        <f>'Option 1 (2)'!AL75</f>
        <v/>
      </c>
      <c r="AM75" s="23" t="str">
        <f>'Option 1 (2)'!AM75</f>
        <v/>
      </c>
      <c r="AN75" s="23" t="str">
        <f>'Option 1 (2)'!AN75</f>
        <v/>
      </c>
      <c r="AO75" s="23" t="str">
        <f>'Option 1 (2)'!AO75</f>
        <v/>
      </c>
      <c r="AP75" s="23" t="str">
        <f>'Option 1 (2)'!AP75</f>
        <v/>
      </c>
      <c r="AQ75" s="23" t="str">
        <f>'Option 1 (2)'!AQ75</f>
        <v/>
      </c>
      <c r="AR75" s="23" t="str">
        <f>'Option 1 (2)'!AR75</f>
        <v/>
      </c>
      <c r="AS75" s="23" t="str">
        <f>'Option 1 (2)'!AS75</f>
        <v/>
      </c>
      <c r="AT75" s="23" t="str">
        <f>'Option 1 (2)'!AT75</f>
        <v/>
      </c>
      <c r="AU75" s="23" t="str">
        <f>'Option 1 (2)'!AU75</f>
        <v/>
      </c>
      <c r="AV75" s="23" t="str">
        <f>'Option 1 (2)'!AV75</f>
        <v/>
      </c>
      <c r="AW75" s="23" t="str">
        <f>'Option 1 (2)'!AW75</f>
        <v/>
      </c>
      <c r="AX75" s="23" t="str">
        <f>'Option 1 (2)'!AX75</f>
        <v/>
      </c>
      <c r="AY75" s="23" t="str">
        <f>'Option 1 (2)'!AY75</f>
        <v/>
      </c>
      <c r="AZ75" s="23" t="str">
        <f>'Option 1 (2)'!AZ75</f>
        <v/>
      </c>
      <c r="BA75" s="23" t="str">
        <f>'Option 1 (2)'!BA75</f>
        <v/>
      </c>
      <c r="BB75" s="23" t="str">
        <f>'Option 1 (2)'!BB75</f>
        <v/>
      </c>
    </row>
    <row r="76" spans="1:54" ht="41.4" hidden="1" x14ac:dyDescent="0.25">
      <c r="A76" s="49"/>
      <c r="B76" s="33"/>
      <c r="C76" s="140"/>
      <c r="D76" s="98" t="s">
        <v>198</v>
      </c>
      <c r="E76" s="23" t="str">
        <f>'Option 1 (2)'!E76</f>
        <v/>
      </c>
      <c r="F76" s="23" t="str">
        <f>'Option 1 (2)'!F76</f>
        <v/>
      </c>
      <c r="G76" s="23" t="str">
        <f>'Option 1 (2)'!G76</f>
        <v/>
      </c>
      <c r="H76" s="23" t="str">
        <f>'Option 1 (2)'!H76</f>
        <v/>
      </c>
      <c r="I76" s="23" t="str">
        <f>'Option 1 (2)'!I76</f>
        <v/>
      </c>
      <c r="J76" s="23" t="str">
        <f>'Option 1 (2)'!J76</f>
        <v/>
      </c>
      <c r="K76" s="23" t="str">
        <f>'Option 1 (2)'!K76</f>
        <v/>
      </c>
      <c r="L76" s="23" t="str">
        <f>'Option 1 (2)'!L76</f>
        <v/>
      </c>
      <c r="M76" s="23" t="str">
        <f>'Option 1 (2)'!M76</f>
        <v/>
      </c>
      <c r="N76" s="23" t="str">
        <f>'Option 1 (2)'!N76</f>
        <v/>
      </c>
      <c r="O76" s="23" t="str">
        <f>'Option 1 (2)'!O76</f>
        <v/>
      </c>
      <c r="P76" s="23" t="str">
        <f>'Option 1 (2)'!P76</f>
        <v/>
      </c>
      <c r="Q76" s="23" t="str">
        <f>'Option 1 (2)'!Q76</f>
        <v/>
      </c>
      <c r="R76" s="23" t="str">
        <f>'Option 1 (2)'!R76</f>
        <v/>
      </c>
      <c r="S76" s="23" t="str">
        <f>'Option 1 (2)'!S76</f>
        <v/>
      </c>
      <c r="T76" s="23" t="str">
        <f>'Option 1 (2)'!T76</f>
        <v/>
      </c>
      <c r="U76" s="23" t="str">
        <f>'Option 1 (2)'!U76</f>
        <v/>
      </c>
      <c r="V76" s="23" t="str">
        <f>'Option 1 (2)'!V76</f>
        <v/>
      </c>
      <c r="W76" s="23" t="str">
        <f>'Option 1 (2)'!W76</f>
        <v/>
      </c>
      <c r="X76" s="23" t="str">
        <f>'Option 1 (2)'!X76</f>
        <v/>
      </c>
      <c r="Y76" s="23" t="str">
        <f>'Option 1 (2)'!Y76</f>
        <v/>
      </c>
      <c r="Z76" s="23" t="str">
        <f>'Option 1 (2)'!Z76</f>
        <v/>
      </c>
      <c r="AA76" s="23" t="str">
        <f>'Option 1 (2)'!AA76</f>
        <v/>
      </c>
      <c r="AB76" s="23" t="str">
        <f>'Option 1 (2)'!AB76</f>
        <v/>
      </c>
      <c r="AC76" s="23" t="str">
        <f>'Option 1 (2)'!AC76</f>
        <v/>
      </c>
      <c r="AD76" s="23" t="str">
        <f>'Option 1 (2)'!AD76</f>
        <v/>
      </c>
      <c r="AE76" s="23" t="str">
        <f>'Option 1 (2)'!AE76</f>
        <v/>
      </c>
      <c r="AF76" s="23" t="str">
        <f>'Option 1 (2)'!AF76</f>
        <v/>
      </c>
      <c r="AG76" s="23" t="str">
        <f>'Option 1 (2)'!AG76</f>
        <v/>
      </c>
      <c r="AH76" s="23" t="str">
        <f>'Option 1 (2)'!AH76</f>
        <v/>
      </c>
      <c r="AI76" s="23" t="str">
        <f>'Option 1 (2)'!AI76</f>
        <v/>
      </c>
      <c r="AJ76" s="23" t="str">
        <f>'Option 1 (2)'!AJ76</f>
        <v/>
      </c>
      <c r="AK76" s="23" t="str">
        <f>'Option 1 (2)'!AK76</f>
        <v/>
      </c>
      <c r="AL76" s="23" t="str">
        <f>'Option 1 (2)'!AL76</f>
        <v/>
      </c>
      <c r="AM76" s="23" t="str">
        <f>'Option 1 (2)'!AM76</f>
        <v/>
      </c>
      <c r="AN76" s="23" t="str">
        <f>'Option 1 (2)'!AN76</f>
        <v/>
      </c>
      <c r="AO76" s="23" t="str">
        <f>'Option 1 (2)'!AO76</f>
        <v/>
      </c>
      <c r="AP76" s="23" t="str">
        <f>'Option 1 (2)'!AP76</f>
        <v/>
      </c>
      <c r="AQ76" s="23" t="str">
        <f>'Option 1 (2)'!AQ76</f>
        <v/>
      </c>
      <c r="AR76" s="23" t="str">
        <f>'Option 1 (2)'!AR76</f>
        <v/>
      </c>
      <c r="AS76" s="23" t="str">
        <f>'Option 1 (2)'!AS76</f>
        <v/>
      </c>
      <c r="AT76" s="23" t="str">
        <f>'Option 1 (2)'!AT76</f>
        <v/>
      </c>
      <c r="AU76" s="23" t="str">
        <f>'Option 1 (2)'!AU76</f>
        <v/>
      </c>
      <c r="AV76" s="23" t="str">
        <f>'Option 1 (2)'!AV76</f>
        <v/>
      </c>
      <c r="AW76" s="23" t="str">
        <f>'Option 1 (2)'!AW76</f>
        <v/>
      </c>
      <c r="AX76" s="23" t="str">
        <f>'Option 1 (2)'!AX76</f>
        <v/>
      </c>
      <c r="AY76" s="23" t="str">
        <f>'Option 1 (2)'!AY76</f>
        <v/>
      </c>
      <c r="AZ76" s="23" t="str">
        <f>'Option 1 (2)'!AZ76</f>
        <v/>
      </c>
      <c r="BA76" s="23" t="str">
        <f>'Option 1 (2)'!BA76</f>
        <v/>
      </c>
      <c r="BB76" s="23" t="str">
        <f>'Option 1 (2)'!BB76</f>
        <v/>
      </c>
    </row>
    <row r="77" spans="1:54" ht="41.4" hidden="1" x14ac:dyDescent="0.25">
      <c r="A77" s="41"/>
      <c r="B77" s="33"/>
      <c r="C77" s="140"/>
      <c r="D77" s="98" t="s">
        <v>198</v>
      </c>
      <c r="E77" s="23" t="str">
        <f>'Option 1 (2)'!E77</f>
        <v/>
      </c>
      <c r="F77" s="23" t="str">
        <f>'Option 1 (2)'!F77</f>
        <v/>
      </c>
      <c r="G77" s="23" t="str">
        <f>'Option 1 (2)'!G77</f>
        <v/>
      </c>
      <c r="H77" s="23" t="str">
        <f>'Option 1 (2)'!H77</f>
        <v/>
      </c>
      <c r="I77" s="23" t="str">
        <f>'Option 1 (2)'!I77</f>
        <v/>
      </c>
      <c r="J77" s="23" t="str">
        <f>'Option 1 (2)'!J77</f>
        <v/>
      </c>
      <c r="K77" s="23" t="str">
        <f>'Option 1 (2)'!K77</f>
        <v/>
      </c>
      <c r="L77" s="23" t="str">
        <f>'Option 1 (2)'!L77</f>
        <v/>
      </c>
      <c r="M77" s="23" t="str">
        <f>'Option 1 (2)'!M77</f>
        <v/>
      </c>
      <c r="N77" s="23" t="str">
        <f>'Option 1 (2)'!N77</f>
        <v/>
      </c>
      <c r="O77" s="23" t="str">
        <f>'Option 1 (2)'!O77</f>
        <v/>
      </c>
      <c r="P77" s="23" t="str">
        <f>'Option 1 (2)'!P77</f>
        <v/>
      </c>
      <c r="Q77" s="23" t="str">
        <f>'Option 1 (2)'!Q77</f>
        <v/>
      </c>
      <c r="R77" s="23" t="str">
        <f>'Option 1 (2)'!R77</f>
        <v/>
      </c>
      <c r="S77" s="23" t="str">
        <f>'Option 1 (2)'!S77</f>
        <v/>
      </c>
      <c r="T77" s="23" t="str">
        <f>'Option 1 (2)'!T77</f>
        <v/>
      </c>
      <c r="U77" s="23" t="str">
        <f>'Option 1 (2)'!U77</f>
        <v/>
      </c>
      <c r="V77" s="23" t="str">
        <f>'Option 1 (2)'!V77</f>
        <v/>
      </c>
      <c r="W77" s="23" t="str">
        <f>'Option 1 (2)'!W77</f>
        <v/>
      </c>
      <c r="X77" s="23" t="str">
        <f>'Option 1 (2)'!X77</f>
        <v/>
      </c>
      <c r="Y77" s="23" t="str">
        <f>'Option 1 (2)'!Y77</f>
        <v/>
      </c>
      <c r="Z77" s="23" t="str">
        <f>'Option 1 (2)'!Z77</f>
        <v/>
      </c>
      <c r="AA77" s="23" t="str">
        <f>'Option 1 (2)'!AA77</f>
        <v/>
      </c>
      <c r="AB77" s="23" t="str">
        <f>'Option 1 (2)'!AB77</f>
        <v/>
      </c>
      <c r="AC77" s="23" t="str">
        <f>'Option 1 (2)'!AC77</f>
        <v/>
      </c>
      <c r="AD77" s="23" t="str">
        <f>'Option 1 (2)'!AD77</f>
        <v/>
      </c>
      <c r="AE77" s="23" t="str">
        <f>'Option 1 (2)'!AE77</f>
        <v/>
      </c>
      <c r="AF77" s="23" t="str">
        <f>'Option 1 (2)'!AF77</f>
        <v/>
      </c>
      <c r="AG77" s="23" t="str">
        <f>'Option 1 (2)'!AG77</f>
        <v/>
      </c>
      <c r="AH77" s="23" t="str">
        <f>'Option 1 (2)'!AH77</f>
        <v/>
      </c>
      <c r="AI77" s="23" t="str">
        <f>'Option 1 (2)'!AI77</f>
        <v/>
      </c>
      <c r="AJ77" s="23" t="str">
        <f>'Option 1 (2)'!AJ77</f>
        <v/>
      </c>
      <c r="AK77" s="23" t="str">
        <f>'Option 1 (2)'!AK77</f>
        <v/>
      </c>
      <c r="AL77" s="23" t="str">
        <f>'Option 1 (2)'!AL77</f>
        <v/>
      </c>
      <c r="AM77" s="23" t="str">
        <f>'Option 1 (2)'!AM77</f>
        <v/>
      </c>
      <c r="AN77" s="23" t="str">
        <f>'Option 1 (2)'!AN77</f>
        <v/>
      </c>
      <c r="AO77" s="23" t="str">
        <f>'Option 1 (2)'!AO77</f>
        <v/>
      </c>
      <c r="AP77" s="23" t="str">
        <f>'Option 1 (2)'!AP77</f>
        <v/>
      </c>
      <c r="AQ77" s="23" t="str">
        <f>'Option 1 (2)'!AQ77</f>
        <v/>
      </c>
      <c r="AR77" s="23" t="str">
        <f>'Option 1 (2)'!AR77</f>
        <v/>
      </c>
      <c r="AS77" s="23" t="str">
        <f>'Option 1 (2)'!AS77</f>
        <v/>
      </c>
      <c r="AT77" s="23" t="str">
        <f>'Option 1 (2)'!AT77</f>
        <v/>
      </c>
      <c r="AU77" s="23" t="str">
        <f>'Option 1 (2)'!AU77</f>
        <v/>
      </c>
      <c r="AV77" s="23" t="str">
        <f>'Option 1 (2)'!AV77</f>
        <v/>
      </c>
      <c r="AW77" s="23" t="str">
        <f>'Option 1 (2)'!AW77</f>
        <v/>
      </c>
      <c r="AX77" s="23" t="str">
        <f>'Option 1 (2)'!AX77</f>
        <v/>
      </c>
      <c r="AY77" s="23" t="str">
        <f>'Option 1 (2)'!AY77</f>
        <v/>
      </c>
      <c r="AZ77" s="23" t="str">
        <f>'Option 1 (2)'!AZ77</f>
        <v/>
      </c>
      <c r="BA77" s="23" t="str">
        <f>'Option 1 (2)'!BA77</f>
        <v/>
      </c>
      <c r="BB77" s="23" t="str">
        <f>'Option 1 (2)'!BB77</f>
        <v/>
      </c>
    </row>
    <row r="78" spans="1:54" ht="41.4" hidden="1" x14ac:dyDescent="0.25">
      <c r="A78" s="41"/>
      <c r="B78" s="33"/>
      <c r="C78" s="140"/>
      <c r="D78" s="98" t="s">
        <v>198</v>
      </c>
      <c r="E78" s="23" t="str">
        <f>'Option 1 (2)'!E78</f>
        <v/>
      </c>
      <c r="F78" s="23" t="str">
        <f>'Option 1 (2)'!F78</f>
        <v/>
      </c>
      <c r="G78" s="23" t="str">
        <f>'Option 1 (2)'!G78</f>
        <v/>
      </c>
      <c r="H78" s="23" t="str">
        <f>'Option 1 (2)'!H78</f>
        <v/>
      </c>
      <c r="I78" s="23" t="str">
        <f>'Option 1 (2)'!I78</f>
        <v/>
      </c>
      <c r="J78" s="23" t="str">
        <f>'Option 1 (2)'!J78</f>
        <v/>
      </c>
      <c r="K78" s="23" t="str">
        <f>'Option 1 (2)'!K78</f>
        <v/>
      </c>
      <c r="L78" s="23" t="str">
        <f>'Option 1 (2)'!L78</f>
        <v/>
      </c>
      <c r="M78" s="23" t="str">
        <f>'Option 1 (2)'!M78</f>
        <v/>
      </c>
      <c r="N78" s="23" t="str">
        <f>'Option 1 (2)'!N78</f>
        <v/>
      </c>
      <c r="O78" s="23" t="str">
        <f>'Option 1 (2)'!O78</f>
        <v/>
      </c>
      <c r="P78" s="23" t="str">
        <f>'Option 1 (2)'!P78</f>
        <v/>
      </c>
      <c r="Q78" s="23" t="str">
        <f>'Option 1 (2)'!Q78</f>
        <v/>
      </c>
      <c r="R78" s="23" t="str">
        <f>'Option 1 (2)'!R78</f>
        <v/>
      </c>
      <c r="S78" s="23" t="str">
        <f>'Option 1 (2)'!S78</f>
        <v/>
      </c>
      <c r="T78" s="23" t="str">
        <f>'Option 1 (2)'!T78</f>
        <v/>
      </c>
      <c r="U78" s="23" t="str">
        <f>'Option 1 (2)'!U78</f>
        <v/>
      </c>
      <c r="V78" s="23" t="str">
        <f>'Option 1 (2)'!V78</f>
        <v/>
      </c>
      <c r="W78" s="23" t="str">
        <f>'Option 1 (2)'!W78</f>
        <v/>
      </c>
      <c r="X78" s="23" t="str">
        <f>'Option 1 (2)'!X78</f>
        <v/>
      </c>
      <c r="Y78" s="23" t="str">
        <f>'Option 1 (2)'!Y78</f>
        <v/>
      </c>
      <c r="Z78" s="23" t="str">
        <f>'Option 1 (2)'!Z78</f>
        <v/>
      </c>
      <c r="AA78" s="23" t="str">
        <f>'Option 1 (2)'!AA78</f>
        <v/>
      </c>
      <c r="AB78" s="23" t="str">
        <f>'Option 1 (2)'!AB78</f>
        <v/>
      </c>
      <c r="AC78" s="23" t="str">
        <f>'Option 1 (2)'!AC78</f>
        <v/>
      </c>
      <c r="AD78" s="23" t="str">
        <f>'Option 1 (2)'!AD78</f>
        <v/>
      </c>
      <c r="AE78" s="23" t="str">
        <f>'Option 1 (2)'!AE78</f>
        <v/>
      </c>
      <c r="AF78" s="23" t="str">
        <f>'Option 1 (2)'!AF78</f>
        <v/>
      </c>
      <c r="AG78" s="23" t="str">
        <f>'Option 1 (2)'!AG78</f>
        <v/>
      </c>
      <c r="AH78" s="23" t="str">
        <f>'Option 1 (2)'!AH78</f>
        <v/>
      </c>
      <c r="AI78" s="23" t="str">
        <f>'Option 1 (2)'!AI78</f>
        <v/>
      </c>
      <c r="AJ78" s="23" t="str">
        <f>'Option 1 (2)'!AJ78</f>
        <v/>
      </c>
      <c r="AK78" s="23" t="str">
        <f>'Option 1 (2)'!AK78</f>
        <v/>
      </c>
      <c r="AL78" s="23" t="str">
        <f>'Option 1 (2)'!AL78</f>
        <v/>
      </c>
      <c r="AM78" s="23" t="str">
        <f>'Option 1 (2)'!AM78</f>
        <v/>
      </c>
      <c r="AN78" s="23" t="str">
        <f>'Option 1 (2)'!AN78</f>
        <v/>
      </c>
      <c r="AO78" s="23" t="str">
        <f>'Option 1 (2)'!AO78</f>
        <v/>
      </c>
      <c r="AP78" s="23" t="str">
        <f>'Option 1 (2)'!AP78</f>
        <v/>
      </c>
      <c r="AQ78" s="23" t="str">
        <f>'Option 1 (2)'!AQ78</f>
        <v/>
      </c>
      <c r="AR78" s="23" t="str">
        <f>'Option 1 (2)'!AR78</f>
        <v/>
      </c>
      <c r="AS78" s="23" t="str">
        <f>'Option 1 (2)'!AS78</f>
        <v/>
      </c>
      <c r="AT78" s="23" t="str">
        <f>'Option 1 (2)'!AT78</f>
        <v/>
      </c>
      <c r="AU78" s="23" t="str">
        <f>'Option 1 (2)'!AU78</f>
        <v/>
      </c>
      <c r="AV78" s="23" t="str">
        <f>'Option 1 (2)'!AV78</f>
        <v/>
      </c>
      <c r="AW78" s="23" t="str">
        <f>'Option 1 (2)'!AW78</f>
        <v/>
      </c>
      <c r="AX78" s="23" t="str">
        <f>'Option 1 (2)'!AX78</f>
        <v/>
      </c>
      <c r="AY78" s="23" t="str">
        <f>'Option 1 (2)'!AY78</f>
        <v/>
      </c>
      <c r="AZ78" s="23" t="str">
        <f>'Option 1 (2)'!AZ78</f>
        <v/>
      </c>
      <c r="BA78" s="23" t="str">
        <f>'Option 1 (2)'!BA78</f>
        <v/>
      </c>
      <c r="BB78" s="23" t="str">
        <f>'Option 1 (2)'!BB78</f>
        <v/>
      </c>
    </row>
    <row r="79" spans="1:54" ht="41.4" hidden="1" x14ac:dyDescent="0.25">
      <c r="A79" s="41"/>
      <c r="B79" s="33"/>
      <c r="C79" s="140"/>
      <c r="D79" s="98" t="s">
        <v>198</v>
      </c>
      <c r="E79" s="23" t="str">
        <f>'Option 1 (2)'!E79</f>
        <v/>
      </c>
      <c r="F79" s="23" t="str">
        <f>'Option 1 (2)'!F79</f>
        <v/>
      </c>
      <c r="G79" s="23" t="str">
        <f>'Option 1 (2)'!G79</f>
        <v/>
      </c>
      <c r="H79" s="23" t="str">
        <f>'Option 1 (2)'!H79</f>
        <v/>
      </c>
      <c r="I79" s="23" t="str">
        <f>'Option 1 (2)'!I79</f>
        <v/>
      </c>
      <c r="J79" s="23" t="str">
        <f>'Option 1 (2)'!J79</f>
        <v/>
      </c>
      <c r="K79" s="23" t="str">
        <f>'Option 1 (2)'!K79</f>
        <v/>
      </c>
      <c r="L79" s="23" t="str">
        <f>'Option 1 (2)'!L79</f>
        <v/>
      </c>
      <c r="M79" s="23" t="str">
        <f>'Option 1 (2)'!M79</f>
        <v/>
      </c>
      <c r="N79" s="23" t="str">
        <f>'Option 1 (2)'!N79</f>
        <v/>
      </c>
      <c r="O79" s="23" t="str">
        <f>'Option 1 (2)'!O79</f>
        <v/>
      </c>
      <c r="P79" s="23" t="str">
        <f>'Option 1 (2)'!P79</f>
        <v/>
      </c>
      <c r="Q79" s="23" t="str">
        <f>'Option 1 (2)'!Q79</f>
        <v/>
      </c>
      <c r="R79" s="23" t="str">
        <f>'Option 1 (2)'!R79</f>
        <v/>
      </c>
      <c r="S79" s="23" t="str">
        <f>'Option 1 (2)'!S79</f>
        <v/>
      </c>
      <c r="T79" s="23" t="str">
        <f>'Option 1 (2)'!T79</f>
        <v/>
      </c>
      <c r="U79" s="23" t="str">
        <f>'Option 1 (2)'!U79</f>
        <v/>
      </c>
      <c r="V79" s="23" t="str">
        <f>'Option 1 (2)'!V79</f>
        <v/>
      </c>
      <c r="W79" s="23" t="str">
        <f>'Option 1 (2)'!W79</f>
        <v/>
      </c>
      <c r="X79" s="23" t="str">
        <f>'Option 1 (2)'!X79</f>
        <v/>
      </c>
      <c r="Y79" s="23" t="str">
        <f>'Option 1 (2)'!Y79</f>
        <v/>
      </c>
      <c r="Z79" s="23" t="str">
        <f>'Option 1 (2)'!Z79</f>
        <v/>
      </c>
      <c r="AA79" s="23" t="str">
        <f>'Option 1 (2)'!AA79</f>
        <v/>
      </c>
      <c r="AB79" s="23" t="str">
        <f>'Option 1 (2)'!AB79</f>
        <v/>
      </c>
      <c r="AC79" s="23" t="str">
        <f>'Option 1 (2)'!AC79</f>
        <v/>
      </c>
      <c r="AD79" s="23" t="str">
        <f>'Option 1 (2)'!AD79</f>
        <v/>
      </c>
      <c r="AE79" s="23" t="str">
        <f>'Option 1 (2)'!AE79</f>
        <v/>
      </c>
      <c r="AF79" s="23" t="str">
        <f>'Option 1 (2)'!AF79</f>
        <v/>
      </c>
      <c r="AG79" s="23" t="str">
        <f>'Option 1 (2)'!AG79</f>
        <v/>
      </c>
      <c r="AH79" s="23" t="str">
        <f>'Option 1 (2)'!AH79</f>
        <v/>
      </c>
      <c r="AI79" s="23" t="str">
        <f>'Option 1 (2)'!AI79</f>
        <v/>
      </c>
      <c r="AJ79" s="23" t="str">
        <f>'Option 1 (2)'!AJ79</f>
        <v/>
      </c>
      <c r="AK79" s="23" t="str">
        <f>'Option 1 (2)'!AK79</f>
        <v/>
      </c>
      <c r="AL79" s="23" t="str">
        <f>'Option 1 (2)'!AL79</f>
        <v/>
      </c>
      <c r="AM79" s="23" t="str">
        <f>'Option 1 (2)'!AM79</f>
        <v/>
      </c>
      <c r="AN79" s="23" t="str">
        <f>'Option 1 (2)'!AN79</f>
        <v/>
      </c>
      <c r="AO79" s="23" t="str">
        <f>'Option 1 (2)'!AO79</f>
        <v/>
      </c>
      <c r="AP79" s="23" t="str">
        <f>'Option 1 (2)'!AP79</f>
        <v/>
      </c>
      <c r="AQ79" s="23" t="str">
        <f>'Option 1 (2)'!AQ79</f>
        <v/>
      </c>
      <c r="AR79" s="23" t="str">
        <f>'Option 1 (2)'!AR79</f>
        <v/>
      </c>
      <c r="AS79" s="23" t="str">
        <f>'Option 1 (2)'!AS79</f>
        <v/>
      </c>
      <c r="AT79" s="23" t="str">
        <f>'Option 1 (2)'!AT79</f>
        <v/>
      </c>
      <c r="AU79" s="23" t="str">
        <f>'Option 1 (2)'!AU79</f>
        <v/>
      </c>
      <c r="AV79" s="23" t="str">
        <f>'Option 1 (2)'!AV79</f>
        <v/>
      </c>
      <c r="AW79" s="23" t="str">
        <f>'Option 1 (2)'!AW79</f>
        <v/>
      </c>
      <c r="AX79" s="23" t="str">
        <f>'Option 1 (2)'!AX79</f>
        <v/>
      </c>
      <c r="AY79" s="23" t="str">
        <f>'Option 1 (2)'!AY79</f>
        <v/>
      </c>
      <c r="AZ79" s="23" t="str">
        <f>'Option 1 (2)'!AZ79</f>
        <v/>
      </c>
      <c r="BA79" s="23" t="str">
        <f>'Option 1 (2)'!BA79</f>
        <v/>
      </c>
      <c r="BB79" s="23" t="str">
        <f>'Option 1 (2)'!BB79</f>
        <v/>
      </c>
    </row>
    <row r="80" spans="1:54" ht="41.4" hidden="1" x14ac:dyDescent="0.25">
      <c r="A80" s="41"/>
      <c r="B80" s="33"/>
      <c r="C80" s="140"/>
      <c r="D80" s="98" t="s">
        <v>198</v>
      </c>
      <c r="E80" s="23" t="str">
        <f>'Option 1 (2)'!E80</f>
        <v/>
      </c>
      <c r="F80" s="23" t="str">
        <f>'Option 1 (2)'!F80</f>
        <v/>
      </c>
      <c r="G80" s="23" t="str">
        <f>'Option 1 (2)'!G80</f>
        <v/>
      </c>
      <c r="H80" s="23" t="str">
        <f>'Option 1 (2)'!H80</f>
        <v/>
      </c>
      <c r="I80" s="23" t="str">
        <f>'Option 1 (2)'!I80</f>
        <v/>
      </c>
      <c r="J80" s="23" t="str">
        <f>'Option 1 (2)'!J80</f>
        <v/>
      </c>
      <c r="K80" s="23" t="str">
        <f>'Option 1 (2)'!K80</f>
        <v/>
      </c>
      <c r="L80" s="23" t="str">
        <f>'Option 1 (2)'!L80</f>
        <v/>
      </c>
      <c r="M80" s="23" t="str">
        <f>'Option 1 (2)'!M80</f>
        <v/>
      </c>
      <c r="N80" s="23" t="str">
        <f>'Option 1 (2)'!N80</f>
        <v/>
      </c>
      <c r="O80" s="23" t="str">
        <f>'Option 1 (2)'!O80</f>
        <v/>
      </c>
      <c r="P80" s="23" t="str">
        <f>'Option 1 (2)'!P80</f>
        <v/>
      </c>
      <c r="Q80" s="23" t="str">
        <f>'Option 1 (2)'!Q80</f>
        <v/>
      </c>
      <c r="R80" s="23" t="str">
        <f>'Option 1 (2)'!R80</f>
        <v/>
      </c>
      <c r="S80" s="23" t="str">
        <f>'Option 1 (2)'!S80</f>
        <v/>
      </c>
      <c r="T80" s="23" t="str">
        <f>'Option 1 (2)'!T80</f>
        <v/>
      </c>
      <c r="U80" s="23" t="str">
        <f>'Option 1 (2)'!U80</f>
        <v/>
      </c>
      <c r="V80" s="23" t="str">
        <f>'Option 1 (2)'!V80</f>
        <v/>
      </c>
      <c r="W80" s="23" t="str">
        <f>'Option 1 (2)'!W80</f>
        <v/>
      </c>
      <c r="X80" s="23" t="str">
        <f>'Option 1 (2)'!X80</f>
        <v/>
      </c>
      <c r="Y80" s="23" t="str">
        <f>'Option 1 (2)'!Y80</f>
        <v/>
      </c>
      <c r="Z80" s="23" t="str">
        <f>'Option 1 (2)'!Z80</f>
        <v/>
      </c>
      <c r="AA80" s="23" t="str">
        <f>'Option 1 (2)'!AA80</f>
        <v/>
      </c>
      <c r="AB80" s="23" t="str">
        <f>'Option 1 (2)'!AB80</f>
        <v/>
      </c>
      <c r="AC80" s="23" t="str">
        <f>'Option 1 (2)'!AC80</f>
        <v/>
      </c>
      <c r="AD80" s="23" t="str">
        <f>'Option 1 (2)'!AD80</f>
        <v/>
      </c>
      <c r="AE80" s="23" t="str">
        <f>'Option 1 (2)'!AE80</f>
        <v/>
      </c>
      <c r="AF80" s="23" t="str">
        <f>'Option 1 (2)'!AF80</f>
        <v/>
      </c>
      <c r="AG80" s="23" t="str">
        <f>'Option 1 (2)'!AG80</f>
        <v/>
      </c>
      <c r="AH80" s="23" t="str">
        <f>'Option 1 (2)'!AH80</f>
        <v/>
      </c>
      <c r="AI80" s="23" t="str">
        <f>'Option 1 (2)'!AI80</f>
        <v/>
      </c>
      <c r="AJ80" s="23" t="str">
        <f>'Option 1 (2)'!AJ80</f>
        <v/>
      </c>
      <c r="AK80" s="23" t="str">
        <f>'Option 1 (2)'!AK80</f>
        <v/>
      </c>
      <c r="AL80" s="23" t="str">
        <f>'Option 1 (2)'!AL80</f>
        <v/>
      </c>
      <c r="AM80" s="23" t="str">
        <f>'Option 1 (2)'!AM80</f>
        <v/>
      </c>
      <c r="AN80" s="23" t="str">
        <f>'Option 1 (2)'!AN80</f>
        <v/>
      </c>
      <c r="AO80" s="23" t="str">
        <f>'Option 1 (2)'!AO80</f>
        <v/>
      </c>
      <c r="AP80" s="23" t="str">
        <f>'Option 1 (2)'!AP80</f>
        <v/>
      </c>
      <c r="AQ80" s="23" t="str">
        <f>'Option 1 (2)'!AQ80</f>
        <v/>
      </c>
      <c r="AR80" s="23" t="str">
        <f>'Option 1 (2)'!AR80</f>
        <v/>
      </c>
      <c r="AS80" s="23" t="str">
        <f>'Option 1 (2)'!AS80</f>
        <v/>
      </c>
      <c r="AT80" s="23" t="str">
        <f>'Option 1 (2)'!AT80</f>
        <v/>
      </c>
      <c r="AU80" s="23" t="str">
        <f>'Option 1 (2)'!AU80</f>
        <v/>
      </c>
      <c r="AV80" s="23" t="str">
        <f>'Option 1 (2)'!AV80</f>
        <v/>
      </c>
      <c r="AW80" s="23" t="str">
        <f>'Option 1 (2)'!AW80</f>
        <v/>
      </c>
      <c r="AX80" s="23" t="str">
        <f>'Option 1 (2)'!AX80</f>
        <v/>
      </c>
      <c r="AY80" s="23" t="str">
        <f>'Option 1 (2)'!AY80</f>
        <v/>
      </c>
      <c r="AZ80" s="23" t="str">
        <f>'Option 1 (2)'!AZ80</f>
        <v/>
      </c>
      <c r="BA80" s="23" t="str">
        <f>'Option 1 (2)'!BA80</f>
        <v/>
      </c>
      <c r="BB80" s="23" t="str">
        <f>'Option 1 (2)'!BB80</f>
        <v/>
      </c>
    </row>
    <row r="81" spans="1:54" ht="41.4" hidden="1" x14ac:dyDescent="0.25">
      <c r="A81" s="41"/>
      <c r="B81" s="33"/>
      <c r="C81" s="140"/>
      <c r="D81" s="98" t="s">
        <v>198</v>
      </c>
      <c r="E81" s="23" t="str">
        <f>'Option 1 (2)'!E81</f>
        <v/>
      </c>
      <c r="F81" s="23" t="str">
        <f>'Option 1 (2)'!F81</f>
        <v/>
      </c>
      <c r="G81" s="23" t="str">
        <f>'Option 1 (2)'!G81</f>
        <v/>
      </c>
      <c r="H81" s="23" t="str">
        <f>'Option 1 (2)'!H81</f>
        <v/>
      </c>
      <c r="I81" s="23" t="str">
        <f>'Option 1 (2)'!I81</f>
        <v/>
      </c>
      <c r="J81" s="23" t="str">
        <f>'Option 1 (2)'!J81</f>
        <v/>
      </c>
      <c r="K81" s="23" t="str">
        <f>'Option 1 (2)'!K81</f>
        <v/>
      </c>
      <c r="L81" s="23" t="str">
        <f>'Option 1 (2)'!L81</f>
        <v/>
      </c>
      <c r="M81" s="23" t="str">
        <f>'Option 1 (2)'!M81</f>
        <v/>
      </c>
      <c r="N81" s="23" t="str">
        <f>'Option 1 (2)'!N81</f>
        <v/>
      </c>
      <c r="O81" s="23" t="str">
        <f>'Option 1 (2)'!O81</f>
        <v/>
      </c>
      <c r="P81" s="23" t="str">
        <f>'Option 1 (2)'!P81</f>
        <v/>
      </c>
      <c r="Q81" s="23" t="str">
        <f>'Option 1 (2)'!Q81</f>
        <v/>
      </c>
      <c r="R81" s="23" t="str">
        <f>'Option 1 (2)'!R81</f>
        <v/>
      </c>
      <c r="S81" s="23" t="str">
        <f>'Option 1 (2)'!S81</f>
        <v/>
      </c>
      <c r="T81" s="23" t="str">
        <f>'Option 1 (2)'!T81</f>
        <v/>
      </c>
      <c r="U81" s="23" t="str">
        <f>'Option 1 (2)'!U81</f>
        <v/>
      </c>
      <c r="V81" s="23" t="str">
        <f>'Option 1 (2)'!V81</f>
        <v/>
      </c>
      <c r="W81" s="23" t="str">
        <f>'Option 1 (2)'!W81</f>
        <v/>
      </c>
      <c r="X81" s="23" t="str">
        <f>'Option 1 (2)'!X81</f>
        <v/>
      </c>
      <c r="Y81" s="23" t="str">
        <f>'Option 1 (2)'!Y81</f>
        <v/>
      </c>
      <c r="Z81" s="23" t="str">
        <f>'Option 1 (2)'!Z81</f>
        <v/>
      </c>
      <c r="AA81" s="23" t="str">
        <f>'Option 1 (2)'!AA81</f>
        <v/>
      </c>
      <c r="AB81" s="23" t="str">
        <f>'Option 1 (2)'!AB81</f>
        <v/>
      </c>
      <c r="AC81" s="23" t="str">
        <f>'Option 1 (2)'!AC81</f>
        <v/>
      </c>
      <c r="AD81" s="23" t="str">
        <f>'Option 1 (2)'!AD81</f>
        <v/>
      </c>
      <c r="AE81" s="23" t="str">
        <f>'Option 1 (2)'!AE81</f>
        <v/>
      </c>
      <c r="AF81" s="23" t="str">
        <f>'Option 1 (2)'!AF81</f>
        <v/>
      </c>
      <c r="AG81" s="23" t="str">
        <f>'Option 1 (2)'!AG81</f>
        <v/>
      </c>
      <c r="AH81" s="23" t="str">
        <f>'Option 1 (2)'!AH81</f>
        <v/>
      </c>
      <c r="AI81" s="23" t="str">
        <f>'Option 1 (2)'!AI81</f>
        <v/>
      </c>
      <c r="AJ81" s="23" t="str">
        <f>'Option 1 (2)'!AJ81</f>
        <v/>
      </c>
      <c r="AK81" s="23" t="str">
        <f>'Option 1 (2)'!AK81</f>
        <v/>
      </c>
      <c r="AL81" s="23" t="str">
        <f>'Option 1 (2)'!AL81</f>
        <v/>
      </c>
      <c r="AM81" s="23" t="str">
        <f>'Option 1 (2)'!AM81</f>
        <v/>
      </c>
      <c r="AN81" s="23" t="str">
        <f>'Option 1 (2)'!AN81</f>
        <v/>
      </c>
      <c r="AO81" s="23" t="str">
        <f>'Option 1 (2)'!AO81</f>
        <v/>
      </c>
      <c r="AP81" s="23" t="str">
        <f>'Option 1 (2)'!AP81</f>
        <v/>
      </c>
      <c r="AQ81" s="23" t="str">
        <f>'Option 1 (2)'!AQ81</f>
        <v/>
      </c>
      <c r="AR81" s="23" t="str">
        <f>'Option 1 (2)'!AR81</f>
        <v/>
      </c>
      <c r="AS81" s="23" t="str">
        <f>'Option 1 (2)'!AS81</f>
        <v/>
      </c>
      <c r="AT81" s="23" t="str">
        <f>'Option 1 (2)'!AT81</f>
        <v/>
      </c>
      <c r="AU81" s="23" t="str">
        <f>'Option 1 (2)'!AU81</f>
        <v/>
      </c>
      <c r="AV81" s="23" t="str">
        <f>'Option 1 (2)'!AV81</f>
        <v/>
      </c>
      <c r="AW81" s="23" t="str">
        <f>'Option 1 (2)'!AW81</f>
        <v/>
      </c>
      <c r="AX81" s="23" t="str">
        <f>'Option 1 (2)'!AX81</f>
        <v/>
      </c>
      <c r="AY81" s="23" t="str">
        <f>'Option 1 (2)'!AY81</f>
        <v/>
      </c>
      <c r="AZ81" s="23" t="str">
        <f>'Option 1 (2)'!AZ81</f>
        <v/>
      </c>
      <c r="BA81" s="23" t="str">
        <f>'Option 1 (2)'!BA81</f>
        <v/>
      </c>
      <c r="BB81" s="23" t="str">
        <f>'Option 1 (2)'!BB81</f>
        <v/>
      </c>
    </row>
    <row r="82" spans="1:54" ht="41.4" hidden="1" x14ac:dyDescent="0.25">
      <c r="A82" s="41"/>
      <c r="B82" s="33"/>
      <c r="C82" s="140"/>
      <c r="D82" s="98" t="s">
        <v>198</v>
      </c>
      <c r="E82" s="23" t="str">
        <f>'Option 1 (2)'!E82</f>
        <v/>
      </c>
      <c r="F82" s="23" t="str">
        <f>'Option 1 (2)'!F82</f>
        <v/>
      </c>
      <c r="G82" s="23" t="str">
        <f>'Option 1 (2)'!G82</f>
        <v/>
      </c>
      <c r="H82" s="23" t="str">
        <f>'Option 1 (2)'!H82</f>
        <v/>
      </c>
      <c r="I82" s="23" t="str">
        <f>'Option 1 (2)'!I82</f>
        <v/>
      </c>
      <c r="J82" s="23" t="str">
        <f>'Option 1 (2)'!J82</f>
        <v/>
      </c>
      <c r="K82" s="23" t="str">
        <f>'Option 1 (2)'!K82</f>
        <v/>
      </c>
      <c r="L82" s="23" t="str">
        <f>'Option 1 (2)'!L82</f>
        <v/>
      </c>
      <c r="M82" s="23" t="str">
        <f>'Option 1 (2)'!M82</f>
        <v/>
      </c>
      <c r="N82" s="23" t="str">
        <f>'Option 1 (2)'!N82</f>
        <v/>
      </c>
      <c r="O82" s="23" t="str">
        <f>'Option 1 (2)'!O82</f>
        <v/>
      </c>
      <c r="P82" s="23" t="str">
        <f>'Option 1 (2)'!P82</f>
        <v/>
      </c>
      <c r="Q82" s="23" t="str">
        <f>'Option 1 (2)'!Q82</f>
        <v/>
      </c>
      <c r="R82" s="23" t="str">
        <f>'Option 1 (2)'!R82</f>
        <v/>
      </c>
      <c r="S82" s="23" t="str">
        <f>'Option 1 (2)'!S82</f>
        <v/>
      </c>
      <c r="T82" s="23" t="str">
        <f>'Option 1 (2)'!T82</f>
        <v/>
      </c>
      <c r="U82" s="23" t="str">
        <f>'Option 1 (2)'!U82</f>
        <v/>
      </c>
      <c r="V82" s="23" t="str">
        <f>'Option 1 (2)'!V82</f>
        <v/>
      </c>
      <c r="W82" s="23" t="str">
        <f>'Option 1 (2)'!W82</f>
        <v/>
      </c>
      <c r="X82" s="23" t="str">
        <f>'Option 1 (2)'!X82</f>
        <v/>
      </c>
      <c r="Y82" s="23" t="str">
        <f>'Option 1 (2)'!Y82</f>
        <v/>
      </c>
      <c r="Z82" s="23" t="str">
        <f>'Option 1 (2)'!Z82</f>
        <v/>
      </c>
      <c r="AA82" s="23" t="str">
        <f>'Option 1 (2)'!AA82</f>
        <v/>
      </c>
      <c r="AB82" s="23" t="str">
        <f>'Option 1 (2)'!AB82</f>
        <v/>
      </c>
      <c r="AC82" s="23" t="str">
        <f>'Option 1 (2)'!AC82</f>
        <v/>
      </c>
      <c r="AD82" s="23" t="str">
        <f>'Option 1 (2)'!AD82</f>
        <v/>
      </c>
      <c r="AE82" s="23" t="str">
        <f>'Option 1 (2)'!AE82</f>
        <v/>
      </c>
      <c r="AF82" s="23" t="str">
        <f>'Option 1 (2)'!AF82</f>
        <v/>
      </c>
      <c r="AG82" s="23" t="str">
        <f>'Option 1 (2)'!AG82</f>
        <v/>
      </c>
      <c r="AH82" s="23" t="str">
        <f>'Option 1 (2)'!AH82</f>
        <v/>
      </c>
      <c r="AI82" s="23" t="str">
        <f>'Option 1 (2)'!AI82</f>
        <v/>
      </c>
      <c r="AJ82" s="23" t="str">
        <f>'Option 1 (2)'!AJ82</f>
        <v/>
      </c>
      <c r="AK82" s="23" t="str">
        <f>'Option 1 (2)'!AK82</f>
        <v/>
      </c>
      <c r="AL82" s="23" t="str">
        <f>'Option 1 (2)'!AL82</f>
        <v/>
      </c>
      <c r="AM82" s="23" t="str">
        <f>'Option 1 (2)'!AM82</f>
        <v/>
      </c>
      <c r="AN82" s="23" t="str">
        <f>'Option 1 (2)'!AN82</f>
        <v/>
      </c>
      <c r="AO82" s="23" t="str">
        <f>'Option 1 (2)'!AO82</f>
        <v/>
      </c>
      <c r="AP82" s="23" t="str">
        <f>'Option 1 (2)'!AP82</f>
        <v/>
      </c>
      <c r="AQ82" s="23" t="str">
        <f>'Option 1 (2)'!AQ82</f>
        <v/>
      </c>
      <c r="AR82" s="23" t="str">
        <f>'Option 1 (2)'!AR82</f>
        <v/>
      </c>
      <c r="AS82" s="23" t="str">
        <f>'Option 1 (2)'!AS82</f>
        <v/>
      </c>
      <c r="AT82" s="23" t="str">
        <f>'Option 1 (2)'!AT82</f>
        <v/>
      </c>
      <c r="AU82" s="23" t="str">
        <f>'Option 1 (2)'!AU82</f>
        <v/>
      </c>
      <c r="AV82" s="23" t="str">
        <f>'Option 1 (2)'!AV82</f>
        <v/>
      </c>
      <c r="AW82" s="23" t="str">
        <f>'Option 1 (2)'!AW82</f>
        <v/>
      </c>
      <c r="AX82" s="23" t="str">
        <f>'Option 1 (2)'!AX82</f>
        <v/>
      </c>
      <c r="AY82" s="23" t="str">
        <f>'Option 1 (2)'!AY82</f>
        <v/>
      </c>
      <c r="AZ82" s="23" t="str">
        <f>'Option 1 (2)'!AZ82</f>
        <v/>
      </c>
      <c r="BA82" s="23" t="str">
        <f>'Option 1 (2)'!BA82</f>
        <v/>
      </c>
      <c r="BB82" s="23" t="str">
        <f>'Option 1 (2)'!BB82</f>
        <v/>
      </c>
    </row>
    <row r="83" spans="1:54" ht="41.4" hidden="1" x14ac:dyDescent="0.25">
      <c r="A83" s="41"/>
      <c r="B83" s="33"/>
      <c r="C83" s="140"/>
      <c r="D83" s="98" t="s">
        <v>198</v>
      </c>
      <c r="E83" s="23" t="str">
        <f>'Option 1 (2)'!E83</f>
        <v/>
      </c>
      <c r="F83" s="23" t="str">
        <f>'Option 1 (2)'!F83</f>
        <v/>
      </c>
      <c r="G83" s="23" t="str">
        <f>'Option 1 (2)'!G83</f>
        <v/>
      </c>
      <c r="H83" s="23" t="str">
        <f>'Option 1 (2)'!H83</f>
        <v/>
      </c>
      <c r="I83" s="23" t="str">
        <f>'Option 1 (2)'!I83</f>
        <v/>
      </c>
      <c r="J83" s="23" t="str">
        <f>'Option 1 (2)'!J83</f>
        <v/>
      </c>
      <c r="K83" s="23" t="str">
        <f>'Option 1 (2)'!K83</f>
        <v/>
      </c>
      <c r="L83" s="23" t="str">
        <f>'Option 1 (2)'!L83</f>
        <v/>
      </c>
      <c r="M83" s="23" t="str">
        <f>'Option 1 (2)'!M83</f>
        <v/>
      </c>
      <c r="N83" s="23" t="str">
        <f>'Option 1 (2)'!N83</f>
        <v/>
      </c>
      <c r="O83" s="23" t="str">
        <f>'Option 1 (2)'!O83</f>
        <v/>
      </c>
      <c r="P83" s="23" t="str">
        <f>'Option 1 (2)'!P83</f>
        <v/>
      </c>
      <c r="Q83" s="23" t="str">
        <f>'Option 1 (2)'!Q83</f>
        <v/>
      </c>
      <c r="R83" s="23" t="str">
        <f>'Option 1 (2)'!R83</f>
        <v/>
      </c>
      <c r="S83" s="23" t="str">
        <f>'Option 1 (2)'!S83</f>
        <v/>
      </c>
      <c r="T83" s="23" t="str">
        <f>'Option 1 (2)'!T83</f>
        <v/>
      </c>
      <c r="U83" s="23" t="str">
        <f>'Option 1 (2)'!U83</f>
        <v/>
      </c>
      <c r="V83" s="23" t="str">
        <f>'Option 1 (2)'!V83</f>
        <v/>
      </c>
      <c r="W83" s="23" t="str">
        <f>'Option 1 (2)'!W83</f>
        <v/>
      </c>
      <c r="X83" s="23" t="str">
        <f>'Option 1 (2)'!X83</f>
        <v/>
      </c>
      <c r="Y83" s="23" t="str">
        <f>'Option 1 (2)'!Y83</f>
        <v/>
      </c>
      <c r="Z83" s="23" t="str">
        <f>'Option 1 (2)'!Z83</f>
        <v/>
      </c>
      <c r="AA83" s="23" t="str">
        <f>'Option 1 (2)'!AA83</f>
        <v/>
      </c>
      <c r="AB83" s="23" t="str">
        <f>'Option 1 (2)'!AB83</f>
        <v/>
      </c>
      <c r="AC83" s="23" t="str">
        <f>'Option 1 (2)'!AC83</f>
        <v/>
      </c>
      <c r="AD83" s="23" t="str">
        <f>'Option 1 (2)'!AD83</f>
        <v/>
      </c>
      <c r="AE83" s="23" t="str">
        <f>'Option 1 (2)'!AE83</f>
        <v/>
      </c>
      <c r="AF83" s="23" t="str">
        <f>'Option 1 (2)'!AF83</f>
        <v/>
      </c>
      <c r="AG83" s="23" t="str">
        <f>'Option 1 (2)'!AG83</f>
        <v/>
      </c>
      <c r="AH83" s="23" t="str">
        <f>'Option 1 (2)'!AH83</f>
        <v/>
      </c>
      <c r="AI83" s="23" t="str">
        <f>'Option 1 (2)'!AI83</f>
        <v/>
      </c>
      <c r="AJ83" s="23" t="str">
        <f>'Option 1 (2)'!AJ83</f>
        <v/>
      </c>
      <c r="AK83" s="23" t="str">
        <f>'Option 1 (2)'!AK83</f>
        <v/>
      </c>
      <c r="AL83" s="23" t="str">
        <f>'Option 1 (2)'!AL83</f>
        <v/>
      </c>
      <c r="AM83" s="23" t="str">
        <f>'Option 1 (2)'!AM83</f>
        <v/>
      </c>
      <c r="AN83" s="23" t="str">
        <f>'Option 1 (2)'!AN83</f>
        <v/>
      </c>
      <c r="AO83" s="23" t="str">
        <f>'Option 1 (2)'!AO83</f>
        <v/>
      </c>
      <c r="AP83" s="23" t="str">
        <f>'Option 1 (2)'!AP83</f>
        <v/>
      </c>
      <c r="AQ83" s="23" t="str">
        <f>'Option 1 (2)'!AQ83</f>
        <v/>
      </c>
      <c r="AR83" s="23" t="str">
        <f>'Option 1 (2)'!AR83</f>
        <v/>
      </c>
      <c r="AS83" s="23" t="str">
        <f>'Option 1 (2)'!AS83</f>
        <v/>
      </c>
      <c r="AT83" s="23" t="str">
        <f>'Option 1 (2)'!AT83</f>
        <v/>
      </c>
      <c r="AU83" s="23" t="str">
        <f>'Option 1 (2)'!AU83</f>
        <v/>
      </c>
      <c r="AV83" s="23" t="str">
        <f>'Option 1 (2)'!AV83</f>
        <v/>
      </c>
      <c r="AW83" s="23" t="str">
        <f>'Option 1 (2)'!AW83</f>
        <v/>
      </c>
      <c r="AX83" s="23" t="str">
        <f>'Option 1 (2)'!AX83</f>
        <v/>
      </c>
      <c r="AY83" s="23" t="str">
        <f>'Option 1 (2)'!AY83</f>
        <v/>
      </c>
      <c r="AZ83" s="23" t="str">
        <f>'Option 1 (2)'!AZ83</f>
        <v/>
      </c>
      <c r="BA83" s="23" t="str">
        <f>'Option 1 (2)'!BA83</f>
        <v/>
      </c>
      <c r="BB83" s="23" t="str">
        <f>'Option 1 (2)'!BB83</f>
        <v/>
      </c>
    </row>
    <row r="84" spans="1:54" ht="41.4" hidden="1" x14ac:dyDescent="0.25">
      <c r="A84" s="41"/>
      <c r="B84" s="33"/>
      <c r="C84" s="140"/>
      <c r="D84" s="98" t="s">
        <v>198</v>
      </c>
      <c r="E84" s="23" t="str">
        <f>'Option 1 (2)'!E84</f>
        <v/>
      </c>
      <c r="F84" s="23" t="str">
        <f>'Option 1 (2)'!F84</f>
        <v/>
      </c>
      <c r="G84" s="23" t="str">
        <f>'Option 1 (2)'!G84</f>
        <v/>
      </c>
      <c r="H84" s="23" t="str">
        <f>'Option 1 (2)'!H84</f>
        <v/>
      </c>
      <c r="I84" s="23" t="str">
        <f>'Option 1 (2)'!I84</f>
        <v/>
      </c>
      <c r="J84" s="23" t="str">
        <f>'Option 1 (2)'!J84</f>
        <v/>
      </c>
      <c r="K84" s="23" t="str">
        <f>'Option 1 (2)'!K84</f>
        <v/>
      </c>
      <c r="L84" s="23" t="str">
        <f>'Option 1 (2)'!L84</f>
        <v/>
      </c>
      <c r="M84" s="23" t="str">
        <f>'Option 1 (2)'!M84</f>
        <v/>
      </c>
      <c r="N84" s="23" t="str">
        <f>'Option 1 (2)'!N84</f>
        <v/>
      </c>
      <c r="O84" s="23" t="str">
        <f>'Option 1 (2)'!O84</f>
        <v/>
      </c>
      <c r="P84" s="23" t="str">
        <f>'Option 1 (2)'!P84</f>
        <v/>
      </c>
      <c r="Q84" s="23" t="str">
        <f>'Option 1 (2)'!Q84</f>
        <v/>
      </c>
      <c r="R84" s="23" t="str">
        <f>'Option 1 (2)'!R84</f>
        <v/>
      </c>
      <c r="S84" s="23" t="str">
        <f>'Option 1 (2)'!S84</f>
        <v/>
      </c>
      <c r="T84" s="23" t="str">
        <f>'Option 1 (2)'!T84</f>
        <v/>
      </c>
      <c r="U84" s="23" t="str">
        <f>'Option 1 (2)'!U84</f>
        <v/>
      </c>
      <c r="V84" s="23" t="str">
        <f>'Option 1 (2)'!V84</f>
        <v/>
      </c>
      <c r="W84" s="23" t="str">
        <f>'Option 1 (2)'!W84</f>
        <v/>
      </c>
      <c r="X84" s="23" t="str">
        <f>'Option 1 (2)'!X84</f>
        <v/>
      </c>
      <c r="Y84" s="23" t="str">
        <f>'Option 1 (2)'!Y84</f>
        <v/>
      </c>
      <c r="Z84" s="23" t="str">
        <f>'Option 1 (2)'!Z84</f>
        <v/>
      </c>
      <c r="AA84" s="23" t="str">
        <f>'Option 1 (2)'!AA84</f>
        <v/>
      </c>
      <c r="AB84" s="23" t="str">
        <f>'Option 1 (2)'!AB84</f>
        <v/>
      </c>
      <c r="AC84" s="23" t="str">
        <f>'Option 1 (2)'!AC84</f>
        <v/>
      </c>
      <c r="AD84" s="23" t="str">
        <f>'Option 1 (2)'!AD84</f>
        <v/>
      </c>
      <c r="AE84" s="23" t="str">
        <f>'Option 1 (2)'!AE84</f>
        <v/>
      </c>
      <c r="AF84" s="23" t="str">
        <f>'Option 1 (2)'!AF84</f>
        <v/>
      </c>
      <c r="AG84" s="23" t="str">
        <f>'Option 1 (2)'!AG84</f>
        <v/>
      </c>
      <c r="AH84" s="23" t="str">
        <f>'Option 1 (2)'!AH84</f>
        <v/>
      </c>
      <c r="AI84" s="23" t="str">
        <f>'Option 1 (2)'!AI84</f>
        <v/>
      </c>
      <c r="AJ84" s="23" t="str">
        <f>'Option 1 (2)'!AJ84</f>
        <v/>
      </c>
      <c r="AK84" s="23" t="str">
        <f>'Option 1 (2)'!AK84</f>
        <v/>
      </c>
      <c r="AL84" s="23" t="str">
        <f>'Option 1 (2)'!AL84</f>
        <v/>
      </c>
      <c r="AM84" s="23" t="str">
        <f>'Option 1 (2)'!AM84</f>
        <v/>
      </c>
      <c r="AN84" s="23" t="str">
        <f>'Option 1 (2)'!AN84</f>
        <v/>
      </c>
      <c r="AO84" s="23" t="str">
        <f>'Option 1 (2)'!AO84</f>
        <v/>
      </c>
      <c r="AP84" s="23" t="str">
        <f>'Option 1 (2)'!AP84</f>
        <v/>
      </c>
      <c r="AQ84" s="23" t="str">
        <f>'Option 1 (2)'!AQ84</f>
        <v/>
      </c>
      <c r="AR84" s="23" t="str">
        <f>'Option 1 (2)'!AR84</f>
        <v/>
      </c>
      <c r="AS84" s="23" t="str">
        <f>'Option 1 (2)'!AS84</f>
        <v/>
      </c>
      <c r="AT84" s="23" t="str">
        <f>'Option 1 (2)'!AT84</f>
        <v/>
      </c>
      <c r="AU84" s="23" t="str">
        <f>'Option 1 (2)'!AU84</f>
        <v/>
      </c>
      <c r="AV84" s="23" t="str">
        <f>'Option 1 (2)'!AV84</f>
        <v/>
      </c>
      <c r="AW84" s="23" t="str">
        <f>'Option 1 (2)'!AW84</f>
        <v/>
      </c>
      <c r="AX84" s="23" t="str">
        <f>'Option 1 (2)'!AX84</f>
        <v/>
      </c>
      <c r="AY84" s="23" t="str">
        <f>'Option 1 (2)'!AY84</f>
        <v/>
      </c>
      <c r="AZ84" s="23" t="str">
        <f>'Option 1 (2)'!AZ84</f>
        <v/>
      </c>
      <c r="BA84" s="23" t="str">
        <f>'Option 1 (2)'!BA84</f>
        <v/>
      </c>
      <c r="BB84" s="23" t="str">
        <f>'Option 1 (2)'!BB84</f>
        <v/>
      </c>
    </row>
    <row r="85" spans="1:54" ht="41.4" hidden="1" x14ac:dyDescent="0.25">
      <c r="A85" s="41"/>
      <c r="B85" s="33"/>
      <c r="C85" s="140"/>
      <c r="D85" s="98" t="s">
        <v>198</v>
      </c>
      <c r="E85" s="23" t="str">
        <f>'Option 1 (2)'!E85</f>
        <v/>
      </c>
      <c r="F85" s="23" t="str">
        <f>'Option 1 (2)'!F85</f>
        <v/>
      </c>
      <c r="G85" s="23" t="str">
        <f>'Option 1 (2)'!G85</f>
        <v/>
      </c>
      <c r="H85" s="23" t="str">
        <f>'Option 1 (2)'!H85</f>
        <v/>
      </c>
      <c r="I85" s="23" t="str">
        <f>'Option 1 (2)'!I85</f>
        <v/>
      </c>
      <c r="J85" s="23" t="str">
        <f>'Option 1 (2)'!J85</f>
        <v/>
      </c>
      <c r="K85" s="23" t="str">
        <f>'Option 1 (2)'!K85</f>
        <v/>
      </c>
      <c r="L85" s="23" t="str">
        <f>'Option 1 (2)'!L85</f>
        <v/>
      </c>
      <c r="M85" s="23" t="str">
        <f>'Option 1 (2)'!M85</f>
        <v/>
      </c>
      <c r="N85" s="23" t="str">
        <f>'Option 1 (2)'!N85</f>
        <v/>
      </c>
      <c r="O85" s="23" t="str">
        <f>'Option 1 (2)'!O85</f>
        <v/>
      </c>
      <c r="P85" s="23" t="str">
        <f>'Option 1 (2)'!P85</f>
        <v/>
      </c>
      <c r="Q85" s="23" t="str">
        <f>'Option 1 (2)'!Q85</f>
        <v/>
      </c>
      <c r="R85" s="23" t="str">
        <f>'Option 1 (2)'!R85</f>
        <v/>
      </c>
      <c r="S85" s="23" t="str">
        <f>'Option 1 (2)'!S85</f>
        <v/>
      </c>
      <c r="T85" s="23" t="str">
        <f>'Option 1 (2)'!T85</f>
        <v/>
      </c>
      <c r="U85" s="23" t="str">
        <f>'Option 1 (2)'!U85</f>
        <v/>
      </c>
      <c r="V85" s="23" t="str">
        <f>'Option 1 (2)'!V85</f>
        <v/>
      </c>
      <c r="W85" s="23" t="str">
        <f>'Option 1 (2)'!W85</f>
        <v/>
      </c>
      <c r="X85" s="23" t="str">
        <f>'Option 1 (2)'!X85</f>
        <v/>
      </c>
      <c r="Y85" s="23" t="str">
        <f>'Option 1 (2)'!Y85</f>
        <v/>
      </c>
      <c r="Z85" s="23" t="str">
        <f>'Option 1 (2)'!Z85</f>
        <v/>
      </c>
      <c r="AA85" s="23" t="str">
        <f>'Option 1 (2)'!AA85</f>
        <v/>
      </c>
      <c r="AB85" s="23" t="str">
        <f>'Option 1 (2)'!AB85</f>
        <v/>
      </c>
      <c r="AC85" s="23" t="str">
        <f>'Option 1 (2)'!AC85</f>
        <v/>
      </c>
      <c r="AD85" s="23" t="str">
        <f>'Option 1 (2)'!AD85</f>
        <v/>
      </c>
      <c r="AE85" s="23" t="str">
        <f>'Option 1 (2)'!AE85</f>
        <v/>
      </c>
      <c r="AF85" s="23" t="str">
        <f>'Option 1 (2)'!AF85</f>
        <v/>
      </c>
      <c r="AG85" s="23" t="str">
        <f>'Option 1 (2)'!AG85</f>
        <v/>
      </c>
      <c r="AH85" s="23" t="str">
        <f>'Option 1 (2)'!AH85</f>
        <v/>
      </c>
      <c r="AI85" s="23" t="str">
        <f>'Option 1 (2)'!AI85</f>
        <v/>
      </c>
      <c r="AJ85" s="23" t="str">
        <f>'Option 1 (2)'!AJ85</f>
        <v/>
      </c>
      <c r="AK85" s="23" t="str">
        <f>'Option 1 (2)'!AK85</f>
        <v/>
      </c>
      <c r="AL85" s="23" t="str">
        <f>'Option 1 (2)'!AL85</f>
        <v/>
      </c>
      <c r="AM85" s="23" t="str">
        <f>'Option 1 (2)'!AM85</f>
        <v/>
      </c>
      <c r="AN85" s="23" t="str">
        <f>'Option 1 (2)'!AN85</f>
        <v/>
      </c>
      <c r="AO85" s="23" t="str">
        <f>'Option 1 (2)'!AO85</f>
        <v/>
      </c>
      <c r="AP85" s="23" t="str">
        <f>'Option 1 (2)'!AP85</f>
        <v/>
      </c>
      <c r="AQ85" s="23" t="str">
        <f>'Option 1 (2)'!AQ85</f>
        <v/>
      </c>
      <c r="AR85" s="23" t="str">
        <f>'Option 1 (2)'!AR85</f>
        <v/>
      </c>
      <c r="AS85" s="23" t="str">
        <f>'Option 1 (2)'!AS85</f>
        <v/>
      </c>
      <c r="AT85" s="23" t="str">
        <f>'Option 1 (2)'!AT85</f>
        <v/>
      </c>
      <c r="AU85" s="23" t="str">
        <f>'Option 1 (2)'!AU85</f>
        <v/>
      </c>
      <c r="AV85" s="23" t="str">
        <f>'Option 1 (2)'!AV85</f>
        <v/>
      </c>
      <c r="AW85" s="23" t="str">
        <f>'Option 1 (2)'!AW85</f>
        <v/>
      </c>
      <c r="AX85" s="23" t="str">
        <f>'Option 1 (2)'!AX85</f>
        <v/>
      </c>
      <c r="AY85" s="23" t="str">
        <f>'Option 1 (2)'!AY85</f>
        <v/>
      </c>
      <c r="AZ85" s="23" t="str">
        <f>'Option 1 (2)'!AZ85</f>
        <v/>
      </c>
      <c r="BA85" s="23" t="str">
        <f>'Option 1 (2)'!BA85</f>
        <v/>
      </c>
      <c r="BB85" s="23" t="str">
        <f>'Option 1 (2)'!BB85</f>
        <v/>
      </c>
    </row>
    <row r="86" spans="1:54" ht="41.4" hidden="1" x14ac:dyDescent="0.25">
      <c r="A86" s="41"/>
      <c r="B86" s="33"/>
      <c r="C86" s="140"/>
      <c r="D86" s="98" t="s">
        <v>198</v>
      </c>
      <c r="E86" s="23" t="str">
        <f>'Option 1 (2)'!E86</f>
        <v/>
      </c>
      <c r="F86" s="23" t="str">
        <f>'Option 1 (2)'!F86</f>
        <v/>
      </c>
      <c r="G86" s="23" t="str">
        <f>'Option 1 (2)'!G86</f>
        <v/>
      </c>
      <c r="H86" s="23" t="str">
        <f>'Option 1 (2)'!H86</f>
        <v/>
      </c>
      <c r="I86" s="23" t="str">
        <f>'Option 1 (2)'!I86</f>
        <v/>
      </c>
      <c r="J86" s="23" t="str">
        <f>'Option 1 (2)'!J86</f>
        <v/>
      </c>
      <c r="K86" s="23" t="str">
        <f>'Option 1 (2)'!K86</f>
        <v/>
      </c>
      <c r="L86" s="23" t="str">
        <f>'Option 1 (2)'!L86</f>
        <v/>
      </c>
      <c r="M86" s="23" t="str">
        <f>'Option 1 (2)'!M86</f>
        <v/>
      </c>
      <c r="N86" s="23" t="str">
        <f>'Option 1 (2)'!N86</f>
        <v/>
      </c>
      <c r="O86" s="23" t="str">
        <f>'Option 1 (2)'!O86</f>
        <v/>
      </c>
      <c r="P86" s="23" t="str">
        <f>'Option 1 (2)'!P86</f>
        <v/>
      </c>
      <c r="Q86" s="23" t="str">
        <f>'Option 1 (2)'!Q86</f>
        <v/>
      </c>
      <c r="R86" s="23" t="str">
        <f>'Option 1 (2)'!R86</f>
        <v/>
      </c>
      <c r="S86" s="23" t="str">
        <f>'Option 1 (2)'!S86</f>
        <v/>
      </c>
      <c r="T86" s="23" t="str">
        <f>'Option 1 (2)'!T86</f>
        <v/>
      </c>
      <c r="U86" s="23" t="str">
        <f>'Option 1 (2)'!U86</f>
        <v/>
      </c>
      <c r="V86" s="23" t="str">
        <f>'Option 1 (2)'!V86</f>
        <v/>
      </c>
      <c r="W86" s="23" t="str">
        <f>'Option 1 (2)'!W86</f>
        <v/>
      </c>
      <c r="X86" s="23" t="str">
        <f>'Option 1 (2)'!X86</f>
        <v/>
      </c>
      <c r="Y86" s="23" t="str">
        <f>'Option 1 (2)'!Y86</f>
        <v/>
      </c>
      <c r="Z86" s="23" t="str">
        <f>'Option 1 (2)'!Z86</f>
        <v/>
      </c>
      <c r="AA86" s="23" t="str">
        <f>'Option 1 (2)'!AA86</f>
        <v/>
      </c>
      <c r="AB86" s="23" t="str">
        <f>'Option 1 (2)'!AB86</f>
        <v/>
      </c>
      <c r="AC86" s="23" t="str">
        <f>'Option 1 (2)'!AC86</f>
        <v/>
      </c>
      <c r="AD86" s="23" t="str">
        <f>'Option 1 (2)'!AD86</f>
        <v/>
      </c>
      <c r="AE86" s="23" t="str">
        <f>'Option 1 (2)'!AE86</f>
        <v/>
      </c>
      <c r="AF86" s="23" t="str">
        <f>'Option 1 (2)'!AF86</f>
        <v/>
      </c>
      <c r="AG86" s="23" t="str">
        <f>'Option 1 (2)'!AG86</f>
        <v/>
      </c>
      <c r="AH86" s="23" t="str">
        <f>'Option 1 (2)'!AH86</f>
        <v/>
      </c>
      <c r="AI86" s="23" t="str">
        <f>'Option 1 (2)'!AI86</f>
        <v/>
      </c>
      <c r="AJ86" s="23" t="str">
        <f>'Option 1 (2)'!AJ86</f>
        <v/>
      </c>
      <c r="AK86" s="23" t="str">
        <f>'Option 1 (2)'!AK86</f>
        <v/>
      </c>
      <c r="AL86" s="23" t="str">
        <f>'Option 1 (2)'!AL86</f>
        <v/>
      </c>
      <c r="AM86" s="23" t="str">
        <f>'Option 1 (2)'!AM86</f>
        <v/>
      </c>
      <c r="AN86" s="23" t="str">
        <f>'Option 1 (2)'!AN86</f>
        <v/>
      </c>
      <c r="AO86" s="23" t="str">
        <f>'Option 1 (2)'!AO86</f>
        <v/>
      </c>
      <c r="AP86" s="23" t="str">
        <f>'Option 1 (2)'!AP86</f>
        <v/>
      </c>
      <c r="AQ86" s="23" t="str">
        <f>'Option 1 (2)'!AQ86</f>
        <v/>
      </c>
      <c r="AR86" s="23" t="str">
        <f>'Option 1 (2)'!AR86</f>
        <v/>
      </c>
      <c r="AS86" s="23" t="str">
        <f>'Option 1 (2)'!AS86</f>
        <v/>
      </c>
      <c r="AT86" s="23" t="str">
        <f>'Option 1 (2)'!AT86</f>
        <v/>
      </c>
      <c r="AU86" s="23" t="str">
        <f>'Option 1 (2)'!AU86</f>
        <v/>
      </c>
      <c r="AV86" s="23" t="str">
        <f>'Option 1 (2)'!AV86</f>
        <v/>
      </c>
      <c r="AW86" s="23" t="str">
        <f>'Option 1 (2)'!AW86</f>
        <v/>
      </c>
      <c r="AX86" s="23" t="str">
        <f>'Option 1 (2)'!AX86</f>
        <v/>
      </c>
      <c r="AY86" s="23" t="str">
        <f>'Option 1 (2)'!AY86</f>
        <v/>
      </c>
      <c r="AZ86" s="23" t="str">
        <f>'Option 1 (2)'!AZ86</f>
        <v/>
      </c>
      <c r="BA86" s="23" t="str">
        <f>'Option 1 (2)'!BA86</f>
        <v/>
      </c>
      <c r="BB86" s="23" t="str">
        <f>'Option 1 (2)'!BB86</f>
        <v/>
      </c>
    </row>
    <row r="87" spans="1:54" ht="41.4" hidden="1" x14ac:dyDescent="0.25">
      <c r="A87" s="41"/>
      <c r="B87" s="33"/>
      <c r="C87" s="140"/>
      <c r="D87" s="98" t="s">
        <v>198</v>
      </c>
      <c r="E87" s="23" t="str">
        <f>'Option 1 (2)'!E87</f>
        <v/>
      </c>
      <c r="F87" s="23" t="str">
        <f>'Option 1 (2)'!F87</f>
        <v/>
      </c>
      <c r="G87" s="23" t="str">
        <f>'Option 1 (2)'!G87</f>
        <v/>
      </c>
      <c r="H87" s="23" t="str">
        <f>'Option 1 (2)'!H87</f>
        <v/>
      </c>
      <c r="I87" s="23" t="str">
        <f>'Option 1 (2)'!I87</f>
        <v/>
      </c>
      <c r="J87" s="23" t="str">
        <f>'Option 1 (2)'!J87</f>
        <v/>
      </c>
      <c r="K87" s="23" t="str">
        <f>'Option 1 (2)'!K87</f>
        <v/>
      </c>
      <c r="L87" s="23" t="str">
        <f>'Option 1 (2)'!L87</f>
        <v/>
      </c>
      <c r="M87" s="23" t="str">
        <f>'Option 1 (2)'!M87</f>
        <v/>
      </c>
      <c r="N87" s="23" t="str">
        <f>'Option 1 (2)'!N87</f>
        <v/>
      </c>
      <c r="O87" s="23" t="str">
        <f>'Option 1 (2)'!O87</f>
        <v/>
      </c>
      <c r="P87" s="23" t="str">
        <f>'Option 1 (2)'!P87</f>
        <v/>
      </c>
      <c r="Q87" s="23" t="str">
        <f>'Option 1 (2)'!Q87</f>
        <v/>
      </c>
      <c r="R87" s="23" t="str">
        <f>'Option 1 (2)'!R87</f>
        <v/>
      </c>
      <c r="S87" s="23" t="str">
        <f>'Option 1 (2)'!S87</f>
        <v/>
      </c>
      <c r="T87" s="23" t="str">
        <f>'Option 1 (2)'!T87</f>
        <v/>
      </c>
      <c r="U87" s="23" t="str">
        <f>'Option 1 (2)'!U87</f>
        <v/>
      </c>
      <c r="V87" s="23" t="str">
        <f>'Option 1 (2)'!V87</f>
        <v/>
      </c>
      <c r="W87" s="23" t="str">
        <f>'Option 1 (2)'!W87</f>
        <v/>
      </c>
      <c r="X87" s="23" t="str">
        <f>'Option 1 (2)'!X87</f>
        <v/>
      </c>
      <c r="Y87" s="23" t="str">
        <f>'Option 1 (2)'!Y87</f>
        <v/>
      </c>
      <c r="Z87" s="23" t="str">
        <f>'Option 1 (2)'!Z87</f>
        <v/>
      </c>
      <c r="AA87" s="23" t="str">
        <f>'Option 1 (2)'!AA87</f>
        <v/>
      </c>
      <c r="AB87" s="23" t="str">
        <f>'Option 1 (2)'!AB87</f>
        <v/>
      </c>
      <c r="AC87" s="23" t="str">
        <f>'Option 1 (2)'!AC87</f>
        <v/>
      </c>
      <c r="AD87" s="23" t="str">
        <f>'Option 1 (2)'!AD87</f>
        <v/>
      </c>
      <c r="AE87" s="23" t="str">
        <f>'Option 1 (2)'!AE87</f>
        <v/>
      </c>
      <c r="AF87" s="23" t="str">
        <f>'Option 1 (2)'!AF87</f>
        <v/>
      </c>
      <c r="AG87" s="23" t="str">
        <f>'Option 1 (2)'!AG87</f>
        <v/>
      </c>
      <c r="AH87" s="23" t="str">
        <f>'Option 1 (2)'!AH87</f>
        <v/>
      </c>
      <c r="AI87" s="23" t="str">
        <f>'Option 1 (2)'!AI87</f>
        <v/>
      </c>
      <c r="AJ87" s="23" t="str">
        <f>'Option 1 (2)'!AJ87</f>
        <v/>
      </c>
      <c r="AK87" s="23" t="str">
        <f>'Option 1 (2)'!AK87</f>
        <v/>
      </c>
      <c r="AL87" s="23" t="str">
        <f>'Option 1 (2)'!AL87</f>
        <v/>
      </c>
      <c r="AM87" s="23" t="str">
        <f>'Option 1 (2)'!AM87</f>
        <v/>
      </c>
      <c r="AN87" s="23" t="str">
        <f>'Option 1 (2)'!AN87</f>
        <v/>
      </c>
      <c r="AO87" s="23" t="str">
        <f>'Option 1 (2)'!AO87</f>
        <v/>
      </c>
      <c r="AP87" s="23" t="str">
        <f>'Option 1 (2)'!AP87</f>
        <v/>
      </c>
      <c r="AQ87" s="23" t="str">
        <f>'Option 1 (2)'!AQ87</f>
        <v/>
      </c>
      <c r="AR87" s="23" t="str">
        <f>'Option 1 (2)'!AR87</f>
        <v/>
      </c>
      <c r="AS87" s="23" t="str">
        <f>'Option 1 (2)'!AS87</f>
        <v/>
      </c>
      <c r="AT87" s="23" t="str">
        <f>'Option 1 (2)'!AT87</f>
        <v/>
      </c>
      <c r="AU87" s="23" t="str">
        <f>'Option 1 (2)'!AU87</f>
        <v/>
      </c>
      <c r="AV87" s="23" t="str">
        <f>'Option 1 (2)'!AV87</f>
        <v/>
      </c>
      <c r="AW87" s="23" t="str">
        <f>'Option 1 (2)'!AW87</f>
        <v/>
      </c>
      <c r="AX87" s="23" t="str">
        <f>'Option 1 (2)'!AX87</f>
        <v/>
      </c>
      <c r="AY87" s="23" t="str">
        <f>'Option 1 (2)'!AY87</f>
        <v/>
      </c>
      <c r="AZ87" s="23" t="str">
        <f>'Option 1 (2)'!AZ87</f>
        <v/>
      </c>
      <c r="BA87" s="23" t="str">
        <f>'Option 1 (2)'!BA87</f>
        <v/>
      </c>
      <c r="BB87" s="23" t="str">
        <f>'Option 1 (2)'!BB87</f>
        <v/>
      </c>
    </row>
    <row r="88" spans="1:54" ht="41.4" hidden="1" x14ac:dyDescent="0.25">
      <c r="A88" s="41"/>
      <c r="B88" s="33"/>
      <c r="C88" s="140"/>
      <c r="D88" s="98" t="s">
        <v>198</v>
      </c>
      <c r="E88" s="23" t="str">
        <f>'Option 1 (2)'!E88</f>
        <v/>
      </c>
      <c r="F88" s="23" t="str">
        <f>'Option 1 (2)'!F88</f>
        <v/>
      </c>
      <c r="G88" s="23" t="str">
        <f>'Option 1 (2)'!G88</f>
        <v/>
      </c>
      <c r="H88" s="23" t="str">
        <f>'Option 1 (2)'!H88</f>
        <v/>
      </c>
      <c r="I88" s="23" t="str">
        <f>'Option 1 (2)'!I88</f>
        <v/>
      </c>
      <c r="J88" s="23" t="str">
        <f>'Option 1 (2)'!J88</f>
        <v/>
      </c>
      <c r="K88" s="23" t="str">
        <f>'Option 1 (2)'!K88</f>
        <v/>
      </c>
      <c r="L88" s="23" t="str">
        <f>'Option 1 (2)'!L88</f>
        <v/>
      </c>
      <c r="M88" s="23" t="str">
        <f>'Option 1 (2)'!M88</f>
        <v/>
      </c>
      <c r="N88" s="23" t="str">
        <f>'Option 1 (2)'!N88</f>
        <v/>
      </c>
      <c r="O88" s="23" t="str">
        <f>'Option 1 (2)'!O88</f>
        <v/>
      </c>
      <c r="P88" s="23" t="str">
        <f>'Option 1 (2)'!P88</f>
        <v/>
      </c>
      <c r="Q88" s="23" t="str">
        <f>'Option 1 (2)'!Q88</f>
        <v/>
      </c>
      <c r="R88" s="23" t="str">
        <f>'Option 1 (2)'!R88</f>
        <v/>
      </c>
      <c r="S88" s="23" t="str">
        <f>'Option 1 (2)'!S88</f>
        <v/>
      </c>
      <c r="T88" s="23" t="str">
        <f>'Option 1 (2)'!T88</f>
        <v/>
      </c>
      <c r="U88" s="23" t="str">
        <f>'Option 1 (2)'!U88</f>
        <v/>
      </c>
      <c r="V88" s="23" t="str">
        <f>'Option 1 (2)'!V88</f>
        <v/>
      </c>
      <c r="W88" s="23" t="str">
        <f>'Option 1 (2)'!W88</f>
        <v/>
      </c>
      <c r="X88" s="23" t="str">
        <f>'Option 1 (2)'!X88</f>
        <v/>
      </c>
      <c r="Y88" s="23" t="str">
        <f>'Option 1 (2)'!Y88</f>
        <v/>
      </c>
      <c r="Z88" s="23" t="str">
        <f>'Option 1 (2)'!Z88</f>
        <v/>
      </c>
      <c r="AA88" s="23" t="str">
        <f>'Option 1 (2)'!AA88</f>
        <v/>
      </c>
      <c r="AB88" s="23" t="str">
        <f>'Option 1 (2)'!AB88</f>
        <v/>
      </c>
      <c r="AC88" s="23" t="str">
        <f>'Option 1 (2)'!AC88</f>
        <v/>
      </c>
      <c r="AD88" s="23" t="str">
        <f>'Option 1 (2)'!AD88</f>
        <v/>
      </c>
      <c r="AE88" s="23" t="str">
        <f>'Option 1 (2)'!AE88</f>
        <v/>
      </c>
      <c r="AF88" s="23" t="str">
        <f>'Option 1 (2)'!AF88</f>
        <v/>
      </c>
      <c r="AG88" s="23" t="str">
        <f>'Option 1 (2)'!AG88</f>
        <v/>
      </c>
      <c r="AH88" s="23" t="str">
        <f>'Option 1 (2)'!AH88</f>
        <v/>
      </c>
      <c r="AI88" s="23" t="str">
        <f>'Option 1 (2)'!AI88</f>
        <v/>
      </c>
      <c r="AJ88" s="23" t="str">
        <f>'Option 1 (2)'!AJ88</f>
        <v/>
      </c>
      <c r="AK88" s="23" t="str">
        <f>'Option 1 (2)'!AK88</f>
        <v/>
      </c>
      <c r="AL88" s="23" t="str">
        <f>'Option 1 (2)'!AL88</f>
        <v/>
      </c>
      <c r="AM88" s="23" t="str">
        <f>'Option 1 (2)'!AM88</f>
        <v/>
      </c>
      <c r="AN88" s="23" t="str">
        <f>'Option 1 (2)'!AN88</f>
        <v/>
      </c>
      <c r="AO88" s="23" t="str">
        <f>'Option 1 (2)'!AO88</f>
        <v/>
      </c>
      <c r="AP88" s="23" t="str">
        <f>'Option 1 (2)'!AP88</f>
        <v/>
      </c>
      <c r="AQ88" s="23" t="str">
        <f>'Option 1 (2)'!AQ88</f>
        <v/>
      </c>
      <c r="AR88" s="23" t="str">
        <f>'Option 1 (2)'!AR88</f>
        <v/>
      </c>
      <c r="AS88" s="23" t="str">
        <f>'Option 1 (2)'!AS88</f>
        <v/>
      </c>
      <c r="AT88" s="23" t="str">
        <f>'Option 1 (2)'!AT88</f>
        <v/>
      </c>
      <c r="AU88" s="23" t="str">
        <f>'Option 1 (2)'!AU88</f>
        <v/>
      </c>
      <c r="AV88" s="23" t="str">
        <f>'Option 1 (2)'!AV88</f>
        <v/>
      </c>
      <c r="AW88" s="23" t="str">
        <f>'Option 1 (2)'!AW88</f>
        <v/>
      </c>
      <c r="AX88" s="23" t="str">
        <f>'Option 1 (2)'!AX88</f>
        <v/>
      </c>
      <c r="AY88" s="23" t="str">
        <f>'Option 1 (2)'!AY88</f>
        <v/>
      </c>
      <c r="AZ88" s="23" t="str">
        <f>'Option 1 (2)'!AZ88</f>
        <v/>
      </c>
      <c r="BA88" s="23" t="str">
        <f>'Option 1 (2)'!BA88</f>
        <v/>
      </c>
      <c r="BB88" s="23" t="str">
        <f>'Option 1 (2)'!BB88</f>
        <v/>
      </c>
    </row>
    <row r="89" spans="1:54" ht="41.4" hidden="1" x14ac:dyDescent="0.25">
      <c r="A89" s="41"/>
      <c r="B89" s="33"/>
      <c r="C89" s="140"/>
      <c r="D89" s="98" t="s">
        <v>198</v>
      </c>
      <c r="E89" s="23" t="str">
        <f>'Option 1 (2)'!E89</f>
        <v/>
      </c>
      <c r="F89" s="23" t="str">
        <f>'Option 1 (2)'!F89</f>
        <v/>
      </c>
      <c r="G89" s="23" t="str">
        <f>'Option 1 (2)'!G89</f>
        <v/>
      </c>
      <c r="H89" s="23" t="str">
        <f>'Option 1 (2)'!H89</f>
        <v/>
      </c>
      <c r="I89" s="23" t="str">
        <f>'Option 1 (2)'!I89</f>
        <v/>
      </c>
      <c r="J89" s="23" t="str">
        <f>'Option 1 (2)'!J89</f>
        <v/>
      </c>
      <c r="K89" s="23" t="str">
        <f>'Option 1 (2)'!K89</f>
        <v/>
      </c>
      <c r="L89" s="23" t="str">
        <f>'Option 1 (2)'!L89</f>
        <v/>
      </c>
      <c r="M89" s="23" t="str">
        <f>'Option 1 (2)'!M89</f>
        <v/>
      </c>
      <c r="N89" s="23" t="str">
        <f>'Option 1 (2)'!N89</f>
        <v/>
      </c>
      <c r="O89" s="23" t="str">
        <f>'Option 1 (2)'!O89</f>
        <v/>
      </c>
      <c r="P89" s="23" t="str">
        <f>'Option 1 (2)'!P89</f>
        <v/>
      </c>
      <c r="Q89" s="23" t="str">
        <f>'Option 1 (2)'!Q89</f>
        <v/>
      </c>
      <c r="R89" s="23" t="str">
        <f>'Option 1 (2)'!R89</f>
        <v/>
      </c>
      <c r="S89" s="23" t="str">
        <f>'Option 1 (2)'!S89</f>
        <v/>
      </c>
      <c r="T89" s="23" t="str">
        <f>'Option 1 (2)'!T89</f>
        <v/>
      </c>
      <c r="U89" s="23" t="str">
        <f>'Option 1 (2)'!U89</f>
        <v/>
      </c>
      <c r="V89" s="23" t="str">
        <f>'Option 1 (2)'!V89</f>
        <v/>
      </c>
      <c r="W89" s="23" t="str">
        <f>'Option 1 (2)'!W89</f>
        <v/>
      </c>
      <c r="X89" s="23" t="str">
        <f>'Option 1 (2)'!X89</f>
        <v/>
      </c>
      <c r="Y89" s="23" t="str">
        <f>'Option 1 (2)'!Y89</f>
        <v/>
      </c>
      <c r="Z89" s="23" t="str">
        <f>'Option 1 (2)'!Z89</f>
        <v/>
      </c>
      <c r="AA89" s="23" t="str">
        <f>'Option 1 (2)'!AA89</f>
        <v/>
      </c>
      <c r="AB89" s="23" t="str">
        <f>'Option 1 (2)'!AB89</f>
        <v/>
      </c>
      <c r="AC89" s="23" t="str">
        <f>'Option 1 (2)'!AC89</f>
        <v/>
      </c>
      <c r="AD89" s="23" t="str">
        <f>'Option 1 (2)'!AD89</f>
        <v/>
      </c>
      <c r="AE89" s="23" t="str">
        <f>'Option 1 (2)'!AE89</f>
        <v/>
      </c>
      <c r="AF89" s="23" t="str">
        <f>'Option 1 (2)'!AF89</f>
        <v/>
      </c>
      <c r="AG89" s="23" t="str">
        <f>'Option 1 (2)'!AG89</f>
        <v/>
      </c>
      <c r="AH89" s="23" t="str">
        <f>'Option 1 (2)'!AH89</f>
        <v/>
      </c>
      <c r="AI89" s="23" t="str">
        <f>'Option 1 (2)'!AI89</f>
        <v/>
      </c>
      <c r="AJ89" s="23" t="str">
        <f>'Option 1 (2)'!AJ89</f>
        <v/>
      </c>
      <c r="AK89" s="23" t="str">
        <f>'Option 1 (2)'!AK89</f>
        <v/>
      </c>
      <c r="AL89" s="23" t="str">
        <f>'Option 1 (2)'!AL89</f>
        <v/>
      </c>
      <c r="AM89" s="23" t="str">
        <f>'Option 1 (2)'!AM89</f>
        <v/>
      </c>
      <c r="AN89" s="23" t="str">
        <f>'Option 1 (2)'!AN89</f>
        <v/>
      </c>
      <c r="AO89" s="23" t="str">
        <f>'Option 1 (2)'!AO89</f>
        <v/>
      </c>
      <c r="AP89" s="23" t="str">
        <f>'Option 1 (2)'!AP89</f>
        <v/>
      </c>
      <c r="AQ89" s="23" t="str">
        <f>'Option 1 (2)'!AQ89</f>
        <v/>
      </c>
      <c r="AR89" s="23" t="str">
        <f>'Option 1 (2)'!AR89</f>
        <v/>
      </c>
      <c r="AS89" s="23" t="str">
        <f>'Option 1 (2)'!AS89</f>
        <v/>
      </c>
      <c r="AT89" s="23" t="str">
        <f>'Option 1 (2)'!AT89</f>
        <v/>
      </c>
      <c r="AU89" s="23" t="str">
        <f>'Option 1 (2)'!AU89</f>
        <v/>
      </c>
      <c r="AV89" s="23" t="str">
        <f>'Option 1 (2)'!AV89</f>
        <v/>
      </c>
      <c r="AW89" s="23" t="str">
        <f>'Option 1 (2)'!AW89</f>
        <v/>
      </c>
      <c r="AX89" s="23" t="str">
        <f>'Option 1 (2)'!AX89</f>
        <v/>
      </c>
      <c r="AY89" s="23" t="str">
        <f>'Option 1 (2)'!AY89</f>
        <v/>
      </c>
      <c r="AZ89" s="23" t="str">
        <f>'Option 1 (2)'!AZ89</f>
        <v/>
      </c>
      <c r="BA89" s="23" t="str">
        <f>'Option 1 (2)'!BA89</f>
        <v/>
      </c>
      <c r="BB89" s="23" t="str">
        <f>'Option 1 (2)'!BB89</f>
        <v/>
      </c>
    </row>
    <row r="90" spans="1:54" ht="41.4" hidden="1" x14ac:dyDescent="0.25">
      <c r="A90" s="41"/>
      <c r="B90" s="33"/>
      <c r="C90" s="140"/>
      <c r="D90" s="98" t="s">
        <v>198</v>
      </c>
      <c r="E90" s="23" t="str">
        <f>'Option 1 (2)'!E90</f>
        <v/>
      </c>
      <c r="F90" s="23" t="str">
        <f>'Option 1 (2)'!F90</f>
        <v/>
      </c>
      <c r="G90" s="23" t="str">
        <f>'Option 1 (2)'!G90</f>
        <v/>
      </c>
      <c r="H90" s="23" t="str">
        <f>'Option 1 (2)'!H90</f>
        <v/>
      </c>
      <c r="I90" s="23" t="str">
        <f>'Option 1 (2)'!I90</f>
        <v/>
      </c>
      <c r="J90" s="23" t="str">
        <f>'Option 1 (2)'!J90</f>
        <v/>
      </c>
      <c r="K90" s="23" t="str">
        <f>'Option 1 (2)'!K90</f>
        <v/>
      </c>
      <c r="L90" s="23" t="str">
        <f>'Option 1 (2)'!L90</f>
        <v/>
      </c>
      <c r="M90" s="23" t="str">
        <f>'Option 1 (2)'!M90</f>
        <v/>
      </c>
      <c r="N90" s="23" t="str">
        <f>'Option 1 (2)'!N90</f>
        <v/>
      </c>
      <c r="O90" s="23" t="str">
        <f>'Option 1 (2)'!O90</f>
        <v/>
      </c>
      <c r="P90" s="23" t="str">
        <f>'Option 1 (2)'!P90</f>
        <v/>
      </c>
      <c r="Q90" s="23" t="str">
        <f>'Option 1 (2)'!Q90</f>
        <v/>
      </c>
      <c r="R90" s="23" t="str">
        <f>'Option 1 (2)'!R90</f>
        <v/>
      </c>
      <c r="S90" s="23" t="str">
        <f>'Option 1 (2)'!S90</f>
        <v/>
      </c>
      <c r="T90" s="23" t="str">
        <f>'Option 1 (2)'!T90</f>
        <v/>
      </c>
      <c r="U90" s="23" t="str">
        <f>'Option 1 (2)'!U90</f>
        <v/>
      </c>
      <c r="V90" s="23" t="str">
        <f>'Option 1 (2)'!V90</f>
        <v/>
      </c>
      <c r="W90" s="23" t="str">
        <f>'Option 1 (2)'!W90</f>
        <v/>
      </c>
      <c r="X90" s="23" t="str">
        <f>'Option 1 (2)'!X90</f>
        <v/>
      </c>
      <c r="Y90" s="23" t="str">
        <f>'Option 1 (2)'!Y90</f>
        <v/>
      </c>
      <c r="Z90" s="23" t="str">
        <f>'Option 1 (2)'!Z90</f>
        <v/>
      </c>
      <c r="AA90" s="23" t="str">
        <f>'Option 1 (2)'!AA90</f>
        <v/>
      </c>
      <c r="AB90" s="23" t="str">
        <f>'Option 1 (2)'!AB90</f>
        <v/>
      </c>
      <c r="AC90" s="23" t="str">
        <f>'Option 1 (2)'!AC90</f>
        <v/>
      </c>
      <c r="AD90" s="23" t="str">
        <f>'Option 1 (2)'!AD90</f>
        <v/>
      </c>
      <c r="AE90" s="23" t="str">
        <f>'Option 1 (2)'!AE90</f>
        <v/>
      </c>
      <c r="AF90" s="23" t="str">
        <f>'Option 1 (2)'!AF90</f>
        <v/>
      </c>
      <c r="AG90" s="23" t="str">
        <f>'Option 1 (2)'!AG90</f>
        <v/>
      </c>
      <c r="AH90" s="23" t="str">
        <f>'Option 1 (2)'!AH90</f>
        <v/>
      </c>
      <c r="AI90" s="23" t="str">
        <f>'Option 1 (2)'!AI90</f>
        <v/>
      </c>
      <c r="AJ90" s="23" t="str">
        <f>'Option 1 (2)'!AJ90</f>
        <v/>
      </c>
      <c r="AK90" s="23" t="str">
        <f>'Option 1 (2)'!AK90</f>
        <v/>
      </c>
      <c r="AL90" s="23" t="str">
        <f>'Option 1 (2)'!AL90</f>
        <v/>
      </c>
      <c r="AM90" s="23" t="str">
        <f>'Option 1 (2)'!AM90</f>
        <v/>
      </c>
      <c r="AN90" s="23" t="str">
        <f>'Option 1 (2)'!AN90</f>
        <v/>
      </c>
      <c r="AO90" s="23" t="str">
        <f>'Option 1 (2)'!AO90</f>
        <v/>
      </c>
      <c r="AP90" s="23" t="str">
        <f>'Option 1 (2)'!AP90</f>
        <v/>
      </c>
      <c r="AQ90" s="23" t="str">
        <f>'Option 1 (2)'!AQ90</f>
        <v/>
      </c>
      <c r="AR90" s="23" t="str">
        <f>'Option 1 (2)'!AR90</f>
        <v/>
      </c>
      <c r="AS90" s="23" t="str">
        <f>'Option 1 (2)'!AS90</f>
        <v/>
      </c>
      <c r="AT90" s="23" t="str">
        <f>'Option 1 (2)'!AT90</f>
        <v/>
      </c>
      <c r="AU90" s="23" t="str">
        <f>'Option 1 (2)'!AU90</f>
        <v/>
      </c>
      <c r="AV90" s="23" t="str">
        <f>'Option 1 (2)'!AV90</f>
        <v/>
      </c>
      <c r="AW90" s="23" t="str">
        <f>'Option 1 (2)'!AW90</f>
        <v/>
      </c>
      <c r="AX90" s="23" t="str">
        <f>'Option 1 (2)'!AX90</f>
        <v/>
      </c>
      <c r="AY90" s="23" t="str">
        <f>'Option 1 (2)'!AY90</f>
        <v/>
      </c>
      <c r="AZ90" s="23" t="str">
        <f>'Option 1 (2)'!AZ90</f>
        <v/>
      </c>
      <c r="BA90" s="23" t="str">
        <f>'Option 1 (2)'!BA90</f>
        <v/>
      </c>
      <c r="BB90" s="23" t="str">
        <f>'Option 1 (2)'!BB90</f>
        <v/>
      </c>
    </row>
    <row r="91" spans="1:54" ht="42" hidden="1" thickBot="1" x14ac:dyDescent="0.3">
      <c r="A91" s="41"/>
      <c r="B91" s="33"/>
      <c r="C91" s="140"/>
      <c r="D91" s="98" t="s">
        <v>198</v>
      </c>
      <c r="E91" s="23" t="str">
        <f>'Option 1 (2)'!E91</f>
        <v/>
      </c>
      <c r="F91" s="23" t="str">
        <f>'Option 1 (2)'!F91</f>
        <v/>
      </c>
      <c r="G91" s="23" t="str">
        <f>'Option 1 (2)'!G91</f>
        <v/>
      </c>
      <c r="H91" s="23" t="str">
        <f>'Option 1 (2)'!H91</f>
        <v/>
      </c>
      <c r="I91" s="23" t="str">
        <f>'Option 1 (2)'!I91</f>
        <v/>
      </c>
      <c r="J91" s="23" t="str">
        <f>'Option 1 (2)'!J91</f>
        <v/>
      </c>
      <c r="K91" s="23" t="str">
        <f>'Option 1 (2)'!K91</f>
        <v/>
      </c>
      <c r="L91" s="23" t="str">
        <f>'Option 1 (2)'!L91</f>
        <v/>
      </c>
      <c r="M91" s="23" t="str">
        <f>'Option 1 (2)'!M91</f>
        <v/>
      </c>
      <c r="N91" s="23" t="str">
        <f>'Option 1 (2)'!N91</f>
        <v/>
      </c>
      <c r="O91" s="23" t="str">
        <f>'Option 1 (2)'!O91</f>
        <v/>
      </c>
      <c r="P91" s="23" t="str">
        <f>'Option 1 (2)'!P91</f>
        <v/>
      </c>
      <c r="Q91" s="23" t="str">
        <f>'Option 1 (2)'!Q91</f>
        <v/>
      </c>
      <c r="R91" s="23" t="str">
        <f>'Option 1 (2)'!R91</f>
        <v/>
      </c>
      <c r="S91" s="23" t="str">
        <f>'Option 1 (2)'!S91</f>
        <v/>
      </c>
      <c r="T91" s="23" t="str">
        <f>'Option 1 (2)'!T91</f>
        <v/>
      </c>
      <c r="U91" s="23" t="str">
        <f>'Option 1 (2)'!U91</f>
        <v/>
      </c>
      <c r="V91" s="23" t="str">
        <f>'Option 1 (2)'!V91</f>
        <v/>
      </c>
      <c r="W91" s="23" t="str">
        <f>'Option 1 (2)'!W91</f>
        <v/>
      </c>
      <c r="X91" s="23" t="str">
        <f>'Option 1 (2)'!X91</f>
        <v/>
      </c>
      <c r="Y91" s="23" t="str">
        <f>'Option 1 (2)'!Y91</f>
        <v/>
      </c>
      <c r="Z91" s="23" t="str">
        <f>'Option 1 (2)'!Z91</f>
        <v/>
      </c>
      <c r="AA91" s="23" t="str">
        <f>'Option 1 (2)'!AA91</f>
        <v/>
      </c>
      <c r="AB91" s="23" t="str">
        <f>'Option 1 (2)'!AB91</f>
        <v/>
      </c>
      <c r="AC91" s="23" t="str">
        <f>'Option 1 (2)'!AC91</f>
        <v/>
      </c>
      <c r="AD91" s="23" t="str">
        <f>'Option 1 (2)'!AD91</f>
        <v/>
      </c>
      <c r="AE91" s="23" t="str">
        <f>'Option 1 (2)'!AE91</f>
        <v/>
      </c>
      <c r="AF91" s="23" t="str">
        <f>'Option 1 (2)'!AF91</f>
        <v/>
      </c>
      <c r="AG91" s="23" t="str">
        <f>'Option 1 (2)'!AG91</f>
        <v/>
      </c>
      <c r="AH91" s="23" t="str">
        <f>'Option 1 (2)'!AH91</f>
        <v/>
      </c>
      <c r="AI91" s="23" t="str">
        <f>'Option 1 (2)'!AI91</f>
        <v/>
      </c>
      <c r="AJ91" s="23" t="str">
        <f>'Option 1 (2)'!AJ91</f>
        <v/>
      </c>
      <c r="AK91" s="23" t="str">
        <f>'Option 1 (2)'!AK91</f>
        <v/>
      </c>
      <c r="AL91" s="23" t="str">
        <f>'Option 1 (2)'!AL91</f>
        <v/>
      </c>
      <c r="AM91" s="23" t="str">
        <f>'Option 1 (2)'!AM91</f>
        <v/>
      </c>
      <c r="AN91" s="23" t="str">
        <f>'Option 1 (2)'!AN91</f>
        <v/>
      </c>
      <c r="AO91" s="23" t="str">
        <f>'Option 1 (2)'!AO91</f>
        <v/>
      </c>
      <c r="AP91" s="23" t="str">
        <f>'Option 1 (2)'!AP91</f>
        <v/>
      </c>
      <c r="AQ91" s="23" t="str">
        <f>'Option 1 (2)'!AQ91</f>
        <v/>
      </c>
      <c r="AR91" s="23" t="str">
        <f>'Option 1 (2)'!AR91</f>
        <v/>
      </c>
      <c r="AS91" s="23" t="str">
        <f>'Option 1 (2)'!AS91</f>
        <v/>
      </c>
      <c r="AT91" s="23" t="str">
        <f>'Option 1 (2)'!AT91</f>
        <v/>
      </c>
      <c r="AU91" s="23" t="str">
        <f>'Option 1 (2)'!AU91</f>
        <v/>
      </c>
      <c r="AV91" s="23" t="str">
        <f>'Option 1 (2)'!AV91</f>
        <v/>
      </c>
      <c r="AW91" s="23" t="str">
        <f>'Option 1 (2)'!AW91</f>
        <v/>
      </c>
      <c r="AX91" s="23" t="str">
        <f>'Option 1 (2)'!AX91</f>
        <v/>
      </c>
      <c r="AY91" s="23" t="str">
        <f>'Option 1 (2)'!AY91</f>
        <v/>
      </c>
      <c r="AZ91" s="23" t="str">
        <f>'Option 1 (2)'!AZ91</f>
        <v/>
      </c>
      <c r="BA91" s="23" t="str">
        <f>'Option 1 (2)'!BA91</f>
        <v/>
      </c>
      <c r="BB91" s="23" t="str">
        <f>'Option 1 (2)'!BB91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5">IF(SUMIF($A$67:$A$91,"Personal",F67:F91)=0,0,SUMIF($A$67:$A$91,"Personal",F67:F91))</f>
        <v>0</v>
      </c>
      <c r="G92" s="30">
        <f t="shared" si="85"/>
        <v>0</v>
      </c>
      <c r="H92" s="30">
        <f t="shared" si="85"/>
        <v>0</v>
      </c>
      <c r="I92" s="30">
        <f t="shared" si="85"/>
        <v>0</v>
      </c>
      <c r="J92" s="30">
        <f t="shared" si="85"/>
        <v>0</v>
      </c>
      <c r="K92" s="30">
        <f t="shared" si="85"/>
        <v>0</v>
      </c>
      <c r="L92" s="30">
        <f t="shared" si="85"/>
        <v>0</v>
      </c>
      <c r="M92" s="30">
        <f t="shared" si="85"/>
        <v>0</v>
      </c>
      <c r="N92" s="30">
        <f t="shared" si="85"/>
        <v>0</v>
      </c>
      <c r="O92" s="30">
        <f t="shared" si="85"/>
        <v>0</v>
      </c>
      <c r="P92" s="30">
        <f t="shared" si="85"/>
        <v>0</v>
      </c>
      <c r="Q92" s="30">
        <f t="shared" si="85"/>
        <v>0</v>
      </c>
      <c r="R92" s="30">
        <f t="shared" si="85"/>
        <v>0</v>
      </c>
      <c r="S92" s="30">
        <f t="shared" si="85"/>
        <v>0</v>
      </c>
      <c r="T92" s="30">
        <f t="shared" si="85"/>
        <v>0</v>
      </c>
      <c r="U92" s="30">
        <f t="shared" si="85"/>
        <v>0</v>
      </c>
      <c r="V92" s="30">
        <f t="shared" si="85"/>
        <v>0</v>
      </c>
      <c r="W92" s="30">
        <f t="shared" si="85"/>
        <v>0</v>
      </c>
      <c r="X92" s="30">
        <f t="shared" si="85"/>
        <v>0</v>
      </c>
      <c r="Y92" s="30">
        <f t="shared" si="85"/>
        <v>0</v>
      </c>
      <c r="Z92" s="30">
        <f t="shared" ref="Z92:BB92" si="86">IF(SUMIF($A$67:$A$91,"Personal",Z67:Z91)=0,0,SUMIF($A$67:$A$91,"Personal",Z67:Z91))</f>
        <v>0</v>
      </c>
      <c r="AA92" s="30">
        <f t="shared" si="86"/>
        <v>0</v>
      </c>
      <c r="AB92" s="30">
        <f t="shared" si="86"/>
        <v>0</v>
      </c>
      <c r="AC92" s="30">
        <f t="shared" si="86"/>
        <v>0</v>
      </c>
      <c r="AD92" s="30">
        <f t="shared" si="86"/>
        <v>0</v>
      </c>
      <c r="AE92" s="30">
        <f t="shared" si="86"/>
        <v>0</v>
      </c>
      <c r="AF92" s="30">
        <f t="shared" si="86"/>
        <v>0</v>
      </c>
      <c r="AG92" s="30">
        <f t="shared" si="86"/>
        <v>0</v>
      </c>
      <c r="AH92" s="30">
        <f t="shared" si="86"/>
        <v>0</v>
      </c>
      <c r="AI92" s="30">
        <f t="shared" si="86"/>
        <v>0</v>
      </c>
      <c r="AJ92" s="30">
        <f t="shared" si="86"/>
        <v>0</v>
      </c>
      <c r="AK92" s="30">
        <f t="shared" si="86"/>
        <v>0</v>
      </c>
      <c r="AL92" s="30">
        <f t="shared" si="86"/>
        <v>0</v>
      </c>
      <c r="AM92" s="30">
        <f t="shared" si="86"/>
        <v>0</v>
      </c>
      <c r="AN92" s="30">
        <f t="shared" si="86"/>
        <v>0</v>
      </c>
      <c r="AO92" s="30">
        <f t="shared" si="86"/>
        <v>0</v>
      </c>
      <c r="AP92" s="30">
        <f t="shared" si="86"/>
        <v>0</v>
      </c>
      <c r="AQ92" s="30">
        <f t="shared" si="86"/>
        <v>0</v>
      </c>
      <c r="AR92" s="30">
        <f t="shared" si="86"/>
        <v>0</v>
      </c>
      <c r="AS92" s="30">
        <f t="shared" si="86"/>
        <v>0</v>
      </c>
      <c r="AT92" s="30">
        <f t="shared" si="86"/>
        <v>0</v>
      </c>
      <c r="AU92" s="30">
        <f t="shared" si="86"/>
        <v>0</v>
      </c>
      <c r="AV92" s="30">
        <f t="shared" si="86"/>
        <v>0</v>
      </c>
      <c r="AW92" s="30">
        <f t="shared" si="86"/>
        <v>0</v>
      </c>
      <c r="AX92" s="30">
        <f t="shared" si="86"/>
        <v>0</v>
      </c>
      <c r="AY92" s="30">
        <f t="shared" si="86"/>
        <v>0</v>
      </c>
      <c r="AZ92" s="30">
        <f t="shared" si="86"/>
        <v>0</v>
      </c>
      <c r="BA92" s="30">
        <f t="shared" si="86"/>
        <v>0</v>
      </c>
      <c r="BB92" s="30">
        <f t="shared" si="86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7">IF(SUMIF($A$67:$A$91,"Material",F67:F91)=0,0,SUMIF($A$67:$A$91,"Material",F67:F91))</f>
        <v>0</v>
      </c>
      <c r="G93" s="30">
        <f t="shared" si="87"/>
        <v>0</v>
      </c>
      <c r="H93" s="30">
        <f t="shared" si="87"/>
        <v>0</v>
      </c>
      <c r="I93" s="30">
        <f t="shared" si="87"/>
        <v>0</v>
      </c>
      <c r="J93" s="30">
        <f t="shared" si="87"/>
        <v>0</v>
      </c>
      <c r="K93" s="30">
        <f t="shared" si="87"/>
        <v>0</v>
      </c>
      <c r="L93" s="30">
        <f t="shared" si="87"/>
        <v>0</v>
      </c>
      <c r="M93" s="30">
        <f t="shared" si="87"/>
        <v>0</v>
      </c>
      <c r="N93" s="30">
        <f t="shared" si="87"/>
        <v>0</v>
      </c>
      <c r="O93" s="30">
        <f t="shared" si="87"/>
        <v>0</v>
      </c>
      <c r="P93" s="30">
        <f t="shared" si="87"/>
        <v>0</v>
      </c>
      <c r="Q93" s="30">
        <f t="shared" si="87"/>
        <v>0</v>
      </c>
      <c r="R93" s="30">
        <f t="shared" si="87"/>
        <v>0</v>
      </c>
      <c r="S93" s="30">
        <f t="shared" si="87"/>
        <v>0</v>
      </c>
      <c r="T93" s="30">
        <f t="shared" si="87"/>
        <v>0</v>
      </c>
      <c r="U93" s="30">
        <f t="shared" si="87"/>
        <v>0</v>
      </c>
      <c r="V93" s="30">
        <f t="shared" si="87"/>
        <v>0</v>
      </c>
      <c r="W93" s="30">
        <f t="shared" si="87"/>
        <v>0</v>
      </c>
      <c r="X93" s="30">
        <f t="shared" si="87"/>
        <v>0</v>
      </c>
      <c r="Y93" s="30">
        <f t="shared" si="87"/>
        <v>0</v>
      </c>
      <c r="Z93" s="30">
        <f t="shared" ref="Z93:BB93" si="88">IF(SUMIF($A$67:$A$91,"Material",Z67:Z91)=0,0,SUMIF($A$67:$A$91,"Material",Z67:Z91))</f>
        <v>0</v>
      </c>
      <c r="AA93" s="30">
        <f t="shared" si="88"/>
        <v>0</v>
      </c>
      <c r="AB93" s="30">
        <f t="shared" si="88"/>
        <v>0</v>
      </c>
      <c r="AC93" s="30">
        <f t="shared" si="88"/>
        <v>0</v>
      </c>
      <c r="AD93" s="30">
        <f t="shared" si="88"/>
        <v>0</v>
      </c>
      <c r="AE93" s="30">
        <f t="shared" si="88"/>
        <v>0</v>
      </c>
      <c r="AF93" s="30">
        <f t="shared" si="88"/>
        <v>0</v>
      </c>
      <c r="AG93" s="30">
        <f t="shared" si="88"/>
        <v>0</v>
      </c>
      <c r="AH93" s="30">
        <f t="shared" si="88"/>
        <v>0</v>
      </c>
      <c r="AI93" s="30">
        <f t="shared" si="88"/>
        <v>0</v>
      </c>
      <c r="AJ93" s="30">
        <f t="shared" si="88"/>
        <v>0</v>
      </c>
      <c r="AK93" s="30">
        <f t="shared" si="88"/>
        <v>0</v>
      </c>
      <c r="AL93" s="30">
        <f t="shared" si="88"/>
        <v>0</v>
      </c>
      <c r="AM93" s="30">
        <f t="shared" si="88"/>
        <v>0</v>
      </c>
      <c r="AN93" s="30">
        <f t="shared" si="88"/>
        <v>0</v>
      </c>
      <c r="AO93" s="30">
        <f t="shared" si="88"/>
        <v>0</v>
      </c>
      <c r="AP93" s="30">
        <f t="shared" si="88"/>
        <v>0</v>
      </c>
      <c r="AQ93" s="30">
        <f t="shared" si="88"/>
        <v>0</v>
      </c>
      <c r="AR93" s="30">
        <f t="shared" si="88"/>
        <v>0</v>
      </c>
      <c r="AS93" s="30">
        <f t="shared" si="88"/>
        <v>0</v>
      </c>
      <c r="AT93" s="30">
        <f t="shared" si="88"/>
        <v>0</v>
      </c>
      <c r="AU93" s="30">
        <f t="shared" si="88"/>
        <v>0</v>
      </c>
      <c r="AV93" s="30">
        <f t="shared" si="88"/>
        <v>0</v>
      </c>
      <c r="AW93" s="30">
        <f t="shared" si="88"/>
        <v>0</v>
      </c>
      <c r="AX93" s="30">
        <f t="shared" si="88"/>
        <v>0</v>
      </c>
      <c r="AY93" s="30">
        <f t="shared" si="88"/>
        <v>0</v>
      </c>
      <c r="AZ93" s="30">
        <f t="shared" si="88"/>
        <v>0</v>
      </c>
      <c r="BA93" s="30">
        <f t="shared" si="88"/>
        <v>0</v>
      </c>
      <c r="BB93" s="30">
        <f t="shared" si="88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9">IF(SUMIF($A$67:$A$91,"Infrastruktur",F67:F91)=0,0,SUMIF($A$67:$A$91,"Infrastruktur",F67:F91))</f>
        <v>0</v>
      </c>
      <c r="G94" s="30">
        <f t="shared" si="89"/>
        <v>0</v>
      </c>
      <c r="H94" s="30">
        <f t="shared" si="89"/>
        <v>0</v>
      </c>
      <c r="I94" s="30">
        <f t="shared" si="89"/>
        <v>0</v>
      </c>
      <c r="J94" s="30">
        <f t="shared" si="89"/>
        <v>0</v>
      </c>
      <c r="K94" s="30">
        <f t="shared" si="89"/>
        <v>0</v>
      </c>
      <c r="L94" s="30">
        <f t="shared" si="89"/>
        <v>0</v>
      </c>
      <c r="M94" s="30">
        <f t="shared" si="89"/>
        <v>0</v>
      </c>
      <c r="N94" s="30">
        <f t="shared" si="89"/>
        <v>0</v>
      </c>
      <c r="O94" s="30">
        <f t="shared" si="89"/>
        <v>0</v>
      </c>
      <c r="P94" s="30">
        <f t="shared" si="89"/>
        <v>0</v>
      </c>
      <c r="Q94" s="30">
        <f t="shared" si="89"/>
        <v>0</v>
      </c>
      <c r="R94" s="30">
        <f t="shared" si="89"/>
        <v>0</v>
      </c>
      <c r="S94" s="30">
        <f t="shared" si="89"/>
        <v>0</v>
      </c>
      <c r="T94" s="30">
        <f t="shared" si="89"/>
        <v>0</v>
      </c>
      <c r="U94" s="30">
        <f t="shared" si="89"/>
        <v>0</v>
      </c>
      <c r="V94" s="30">
        <f t="shared" si="89"/>
        <v>0</v>
      </c>
      <c r="W94" s="30">
        <f t="shared" si="89"/>
        <v>0</v>
      </c>
      <c r="X94" s="30">
        <f t="shared" si="89"/>
        <v>0</v>
      </c>
      <c r="Y94" s="30">
        <f t="shared" si="89"/>
        <v>0</v>
      </c>
      <c r="Z94" s="30">
        <f t="shared" ref="Z94:BB94" si="90">IF(SUMIF($A$67:$A$91,"Infrastruktur",Z67:Z91)=0,0,SUMIF($A$67:$A$91,"Infrastruktur",Z67:Z91))</f>
        <v>0</v>
      </c>
      <c r="AA94" s="30">
        <f t="shared" si="90"/>
        <v>0</v>
      </c>
      <c r="AB94" s="30">
        <f t="shared" si="90"/>
        <v>0</v>
      </c>
      <c r="AC94" s="30">
        <f t="shared" si="90"/>
        <v>0</v>
      </c>
      <c r="AD94" s="30">
        <f t="shared" si="90"/>
        <v>0</v>
      </c>
      <c r="AE94" s="30">
        <f t="shared" si="90"/>
        <v>0</v>
      </c>
      <c r="AF94" s="30">
        <f t="shared" si="90"/>
        <v>0</v>
      </c>
      <c r="AG94" s="30">
        <f t="shared" si="90"/>
        <v>0</v>
      </c>
      <c r="AH94" s="30">
        <f t="shared" si="90"/>
        <v>0</v>
      </c>
      <c r="AI94" s="30">
        <f t="shared" si="90"/>
        <v>0</v>
      </c>
      <c r="AJ94" s="30">
        <f t="shared" si="90"/>
        <v>0</v>
      </c>
      <c r="AK94" s="30">
        <f t="shared" si="90"/>
        <v>0</v>
      </c>
      <c r="AL94" s="30">
        <f t="shared" si="90"/>
        <v>0</v>
      </c>
      <c r="AM94" s="30">
        <f t="shared" si="90"/>
        <v>0</v>
      </c>
      <c r="AN94" s="30">
        <f t="shared" si="90"/>
        <v>0</v>
      </c>
      <c r="AO94" s="30">
        <f t="shared" si="90"/>
        <v>0</v>
      </c>
      <c r="AP94" s="30">
        <f t="shared" si="90"/>
        <v>0</v>
      </c>
      <c r="AQ94" s="30">
        <f t="shared" si="90"/>
        <v>0</v>
      </c>
      <c r="AR94" s="30">
        <f t="shared" si="90"/>
        <v>0</v>
      </c>
      <c r="AS94" s="30">
        <f t="shared" si="90"/>
        <v>0</v>
      </c>
      <c r="AT94" s="30">
        <f t="shared" si="90"/>
        <v>0</v>
      </c>
      <c r="AU94" s="30">
        <f t="shared" si="90"/>
        <v>0</v>
      </c>
      <c r="AV94" s="30">
        <f t="shared" si="90"/>
        <v>0</v>
      </c>
      <c r="AW94" s="30">
        <f t="shared" si="90"/>
        <v>0</v>
      </c>
      <c r="AX94" s="30">
        <f t="shared" si="90"/>
        <v>0</v>
      </c>
      <c r="AY94" s="30">
        <f t="shared" si="90"/>
        <v>0</v>
      </c>
      <c r="AZ94" s="30">
        <f t="shared" si="90"/>
        <v>0</v>
      </c>
      <c r="BA94" s="30">
        <f t="shared" si="90"/>
        <v>0</v>
      </c>
      <c r="BB94" s="30">
        <f t="shared" si="90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-6232669.8281500004</v>
      </c>
      <c r="F95" s="30">
        <f t="shared" ref="F95:Y95" si="91">IF(SUMIF($A$67:$A$91,"Dienstleistungen",F67:F91)=0,0,SUMIF($A$67:$A$91,"Dienstleistungen",F67:F91))</f>
        <v>-3495408.3880688497</v>
      </c>
      <c r="G95" s="30">
        <f t="shared" si="91"/>
        <v>-698435.46999999986</v>
      </c>
      <c r="H95" s="30">
        <f t="shared" si="91"/>
        <v>-713102.61486999982</v>
      </c>
      <c r="I95" s="30">
        <f t="shared" si="91"/>
        <v>-728077.76978226961</v>
      </c>
      <c r="J95" s="30">
        <f t="shared" si="91"/>
        <v>-743367.40294769721</v>
      </c>
      <c r="K95" s="30">
        <f t="shared" si="91"/>
        <v>-758978.11840959883</v>
      </c>
      <c r="L95" s="30">
        <f t="shared" si="91"/>
        <v>-774916.65889620024</v>
      </c>
      <c r="M95" s="30">
        <f t="shared" si="91"/>
        <v>-791189.9087330203</v>
      </c>
      <c r="N95" s="30">
        <f t="shared" si="91"/>
        <v>-807804.89681641362</v>
      </c>
      <c r="O95" s="30">
        <f t="shared" si="91"/>
        <v>-824768.79964955826</v>
      </c>
      <c r="P95" s="30">
        <f t="shared" si="91"/>
        <v>-842088.94444219896</v>
      </c>
      <c r="Q95" s="30">
        <f t="shared" si="91"/>
        <v>-859772.8122754849</v>
      </c>
      <c r="R95" s="30">
        <f t="shared" si="91"/>
        <v>-877828.04133326991</v>
      </c>
      <c r="S95" s="30">
        <f t="shared" si="91"/>
        <v>-896262.43020126864</v>
      </c>
      <c r="T95" s="30">
        <f t="shared" si="91"/>
        <v>-915083.94123549503</v>
      </c>
      <c r="U95" s="30">
        <f t="shared" si="91"/>
        <v>0</v>
      </c>
      <c r="V95" s="30">
        <f t="shared" si="91"/>
        <v>0</v>
      </c>
      <c r="W95" s="30">
        <f t="shared" si="91"/>
        <v>0</v>
      </c>
      <c r="X95" s="30">
        <f t="shared" si="91"/>
        <v>0</v>
      </c>
      <c r="Y95" s="30">
        <f t="shared" si="91"/>
        <v>0</v>
      </c>
      <c r="Z95" s="30">
        <f t="shared" ref="Z95:BB95" si="92">IF(SUMIF($A$67:$A$91,"Dienstleistungen",Z67:Z91)=0,0,SUMIF($A$67:$A$91,"Dienstleistungen",Z67:Z91))</f>
        <v>0</v>
      </c>
      <c r="AA95" s="30">
        <f t="shared" si="92"/>
        <v>0</v>
      </c>
      <c r="AB95" s="30">
        <f t="shared" si="92"/>
        <v>0</v>
      </c>
      <c r="AC95" s="30">
        <f t="shared" si="92"/>
        <v>0</v>
      </c>
      <c r="AD95" s="30">
        <f t="shared" si="92"/>
        <v>0</v>
      </c>
      <c r="AE95" s="30">
        <f t="shared" si="92"/>
        <v>0</v>
      </c>
      <c r="AF95" s="30">
        <f t="shared" si="92"/>
        <v>0</v>
      </c>
      <c r="AG95" s="30">
        <f t="shared" si="92"/>
        <v>0</v>
      </c>
      <c r="AH95" s="30">
        <f t="shared" si="92"/>
        <v>0</v>
      </c>
      <c r="AI95" s="30">
        <f t="shared" si="92"/>
        <v>0</v>
      </c>
      <c r="AJ95" s="30">
        <f t="shared" si="92"/>
        <v>0</v>
      </c>
      <c r="AK95" s="30">
        <f t="shared" si="92"/>
        <v>0</v>
      </c>
      <c r="AL95" s="30">
        <f t="shared" si="92"/>
        <v>0</v>
      </c>
      <c r="AM95" s="30">
        <f t="shared" si="92"/>
        <v>0</v>
      </c>
      <c r="AN95" s="30">
        <f t="shared" si="92"/>
        <v>0</v>
      </c>
      <c r="AO95" s="30">
        <f t="shared" si="92"/>
        <v>0</v>
      </c>
      <c r="AP95" s="30">
        <f t="shared" si="92"/>
        <v>0</v>
      </c>
      <c r="AQ95" s="30">
        <f t="shared" si="92"/>
        <v>0</v>
      </c>
      <c r="AR95" s="30">
        <f t="shared" si="92"/>
        <v>0</v>
      </c>
      <c r="AS95" s="30">
        <f t="shared" si="92"/>
        <v>0</v>
      </c>
      <c r="AT95" s="30">
        <f t="shared" si="92"/>
        <v>0</v>
      </c>
      <c r="AU95" s="30">
        <f t="shared" si="92"/>
        <v>0</v>
      </c>
      <c r="AV95" s="30">
        <f t="shared" si="92"/>
        <v>0</v>
      </c>
      <c r="AW95" s="30">
        <f t="shared" si="92"/>
        <v>0</v>
      </c>
      <c r="AX95" s="30">
        <f t="shared" si="92"/>
        <v>0</v>
      </c>
      <c r="AY95" s="30">
        <f t="shared" si="92"/>
        <v>0</v>
      </c>
      <c r="AZ95" s="30">
        <f t="shared" si="92"/>
        <v>0</v>
      </c>
      <c r="BA95" s="30">
        <f t="shared" si="92"/>
        <v>0</v>
      </c>
      <c r="BB95" s="30">
        <f t="shared" si="92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E97+1</f>
        <v>1</v>
      </c>
      <c r="G97" s="24">
        <f t="shared" ref="G97:Y97" si="93">F97+1</f>
        <v>2</v>
      </c>
      <c r="H97" s="24">
        <f t="shared" si="93"/>
        <v>3</v>
      </c>
      <c r="I97" s="24">
        <f t="shared" si="93"/>
        <v>4</v>
      </c>
      <c r="J97" s="24">
        <f t="shared" si="93"/>
        <v>5</v>
      </c>
      <c r="K97" s="24">
        <f t="shared" si="93"/>
        <v>6</v>
      </c>
      <c r="L97" s="24">
        <f t="shared" si="93"/>
        <v>7</v>
      </c>
      <c r="M97" s="24">
        <f t="shared" si="93"/>
        <v>8</v>
      </c>
      <c r="N97" s="24">
        <f t="shared" si="93"/>
        <v>9</v>
      </c>
      <c r="O97" s="24">
        <f t="shared" si="93"/>
        <v>10</v>
      </c>
      <c r="P97" s="24">
        <f t="shared" si="93"/>
        <v>11</v>
      </c>
      <c r="Q97" s="24">
        <f t="shared" si="93"/>
        <v>12</v>
      </c>
      <c r="R97" s="24">
        <f t="shared" si="93"/>
        <v>13</v>
      </c>
      <c r="S97" s="24">
        <f t="shared" si="93"/>
        <v>14</v>
      </c>
      <c r="T97" s="24">
        <f t="shared" si="93"/>
        <v>15</v>
      </c>
      <c r="U97" s="24">
        <f t="shared" si="93"/>
        <v>16</v>
      </c>
      <c r="V97" s="24">
        <f t="shared" si="93"/>
        <v>17</v>
      </c>
      <c r="W97" s="24">
        <f t="shared" si="93"/>
        <v>18</v>
      </c>
      <c r="X97" s="24">
        <f t="shared" si="93"/>
        <v>19</v>
      </c>
      <c r="Y97" s="25">
        <f t="shared" si="93"/>
        <v>20</v>
      </c>
      <c r="Z97" s="25">
        <f t="shared" ref="Z97" si="94">Y97+1</f>
        <v>21</v>
      </c>
      <c r="AA97" s="25">
        <f t="shared" ref="AA97" si="95">Z97+1</f>
        <v>22</v>
      </c>
      <c r="AB97" s="25">
        <f t="shared" ref="AB97" si="96">AA97+1</f>
        <v>23</v>
      </c>
      <c r="AC97" s="25">
        <f t="shared" ref="AC97" si="97">AB97+1</f>
        <v>24</v>
      </c>
      <c r="AD97" s="25">
        <f t="shared" ref="AD97" si="98">AC97+1</f>
        <v>25</v>
      </c>
      <c r="AE97" s="25">
        <f t="shared" ref="AE97" si="99">AD97+1</f>
        <v>26</v>
      </c>
      <c r="AF97" s="25">
        <f t="shared" ref="AF97" si="100">AE97+1</f>
        <v>27</v>
      </c>
      <c r="AG97" s="25">
        <f t="shared" ref="AG97" si="101">AF97+1</f>
        <v>28</v>
      </c>
      <c r="AH97" s="25">
        <f t="shared" ref="AH97" si="102">AG97+1</f>
        <v>29</v>
      </c>
      <c r="AI97" s="25">
        <f t="shared" ref="AI97" si="103">AH97+1</f>
        <v>30</v>
      </c>
      <c r="AJ97" s="25">
        <f t="shared" ref="AJ97" si="104">AI97+1</f>
        <v>31</v>
      </c>
      <c r="AK97" s="25">
        <f t="shared" ref="AK97" si="105">AJ97+1</f>
        <v>32</v>
      </c>
      <c r="AL97" s="25">
        <f t="shared" ref="AL97" si="106">AK97+1</f>
        <v>33</v>
      </c>
      <c r="AM97" s="25">
        <f t="shared" ref="AM97" si="107">AL97+1</f>
        <v>34</v>
      </c>
      <c r="AN97" s="25">
        <f t="shared" ref="AN97" si="108">AM97+1</f>
        <v>35</v>
      </c>
      <c r="AO97" s="25">
        <f t="shared" ref="AO97" si="109">AN97+1</f>
        <v>36</v>
      </c>
      <c r="AP97" s="25">
        <f t="shared" ref="AP97" si="110">AO97+1</f>
        <v>37</v>
      </c>
      <c r="AQ97" s="25">
        <f t="shared" ref="AQ97" si="111">AP97+1</f>
        <v>38</v>
      </c>
      <c r="AR97" s="25">
        <f t="shared" ref="AR97" si="112">AQ97+1</f>
        <v>39</v>
      </c>
      <c r="AS97" s="25">
        <f t="shared" ref="AS97" si="113">AR97+1</f>
        <v>40</v>
      </c>
      <c r="AT97" s="25">
        <f t="shared" ref="AT97" si="114">AS97+1</f>
        <v>41</v>
      </c>
      <c r="AU97" s="25">
        <f t="shared" ref="AU97" si="115">AT97+1</f>
        <v>42</v>
      </c>
      <c r="AV97" s="25">
        <f t="shared" ref="AV97" si="116">AU97+1</f>
        <v>43</v>
      </c>
      <c r="AW97" s="25">
        <f t="shared" ref="AW97" si="117">AV97+1</f>
        <v>44</v>
      </c>
      <c r="AX97" s="25">
        <f t="shared" ref="AX97" si="118">AW97+1</f>
        <v>45</v>
      </c>
      <c r="AY97" s="25">
        <f t="shared" ref="AY97" si="119">AX97+1</f>
        <v>46</v>
      </c>
      <c r="AZ97" s="25">
        <f t="shared" ref="AZ97" si="120">AY97+1</f>
        <v>47</v>
      </c>
      <c r="BA97" s="25">
        <f t="shared" ref="BA97" si="121">AZ97+1</f>
        <v>48</v>
      </c>
      <c r="BB97" s="25">
        <f t="shared" ref="BB97" si="122">BA97+1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28.2" thickBot="1" x14ac:dyDescent="0.3">
      <c r="A99" s="40" t="s">
        <v>166</v>
      </c>
      <c r="B99" s="46" t="s">
        <v>365</v>
      </c>
      <c r="C99" s="140">
        <f>ROUND(SUM('Aufstellung IOSB'!F27*(1+'Aufstellung IOSB'!$D$7)/((1000+200)*30)*200),2)</f>
        <v>7852.61</v>
      </c>
      <c r="D99" s="97" t="s">
        <v>168</v>
      </c>
      <c r="E99" s="23"/>
      <c r="F99" s="23"/>
      <c r="G99" s="23">
        <f>'Option 1 (2)'!G99*0.5</f>
        <v>4100.9627516199998</v>
      </c>
      <c r="H99" s="23">
        <f>'Option 1 (2)'!H99</f>
        <v>8382.3678643112798</v>
      </c>
      <c r="I99" s="23">
        <f>'Option 1 (2)'!I99</f>
        <v>8566.7799573261273</v>
      </c>
      <c r="J99" s="23">
        <f>'Option 1 (2)'!J99</f>
        <v>8755.2491163873037</v>
      </c>
      <c r="K99" s="23">
        <f>'Option 1 (2)'!K99</f>
        <v>8947.8645969478221</v>
      </c>
      <c r="L99" s="23">
        <f>'Option 1 (2)'!L99</f>
        <v>9144.7176180806746</v>
      </c>
      <c r="M99" s="23">
        <f>'Option 1 (2)'!M99</f>
        <v>9345.9014056784508</v>
      </c>
      <c r="N99" s="23">
        <f>'Option 1 (2)'!N99</f>
        <v>9551.5112366033773</v>
      </c>
      <c r="O99" s="23">
        <f>'Option 1 (2)'!O99</f>
        <v>9761.6444838086518</v>
      </c>
      <c r="P99" s="23">
        <f>'Option 1 (2)'!P99</f>
        <v>9976.4006624524427</v>
      </c>
      <c r="Q99" s="23">
        <f>'Option 1 (2)'!Q99</f>
        <v>10195.881477026396</v>
      </c>
      <c r="R99" s="23">
        <f>'Option 1 (2)'!R99</f>
        <v>10420.190869520977</v>
      </c>
      <c r="S99" s="23">
        <f>'Option 1 (2)'!S99</f>
        <v>10649.435068650437</v>
      </c>
      <c r="T99" s="23">
        <f>'Option 1 (2)'!T99</f>
        <v>10883.722640160748</v>
      </c>
      <c r="U99" s="23" t="str">
        <f>'Option 1 (2)'!U99</f>
        <v/>
      </c>
      <c r="V99" s="23" t="str">
        <f>'Option 1 (2)'!V99</f>
        <v/>
      </c>
      <c r="W99" s="23" t="str">
        <f>'Option 1 (2)'!W99</f>
        <v/>
      </c>
      <c r="X99" s="23" t="str">
        <f>'Option 1 (2)'!X99</f>
        <v/>
      </c>
      <c r="Y99" s="23" t="str">
        <f>'Option 1 (2)'!Y99</f>
        <v/>
      </c>
      <c r="Z99" s="23" t="str">
        <f>'Option 1 (2)'!Z99</f>
        <v/>
      </c>
      <c r="AA99" s="23" t="str">
        <f>'Option 1 (2)'!AA99</f>
        <v/>
      </c>
      <c r="AB99" s="23" t="str">
        <f>'Option 1 (2)'!AB99</f>
        <v/>
      </c>
      <c r="AC99" s="23" t="str">
        <f>'Option 1 (2)'!AC99</f>
        <v/>
      </c>
      <c r="AD99" s="23" t="str">
        <f>'Option 1 (2)'!AD99</f>
        <v/>
      </c>
      <c r="AE99" s="23" t="str">
        <f>'Option 1 (2)'!AE99</f>
        <v/>
      </c>
      <c r="AF99" s="23" t="str">
        <f>'Option 1 (2)'!AF99</f>
        <v/>
      </c>
      <c r="AG99" s="23" t="str">
        <f>'Option 1 (2)'!AG99</f>
        <v/>
      </c>
      <c r="AH99" s="23" t="str">
        <f>'Option 1 (2)'!AH99</f>
        <v/>
      </c>
      <c r="AI99" s="23" t="str">
        <f>'Option 1 (2)'!AI99</f>
        <v/>
      </c>
      <c r="AJ99" s="23" t="str">
        <f>'Option 1 (2)'!AJ99</f>
        <v/>
      </c>
      <c r="AK99" s="23" t="str">
        <f>'Option 1 (2)'!AK99</f>
        <v/>
      </c>
      <c r="AL99" s="23" t="str">
        <f>'Option 1 (2)'!AL99</f>
        <v/>
      </c>
      <c r="AM99" s="23" t="str">
        <f>'Option 1 (2)'!AM99</f>
        <v/>
      </c>
      <c r="AN99" s="23" t="str">
        <f>'Option 1 (2)'!AN99</f>
        <v/>
      </c>
      <c r="AO99" s="23" t="str">
        <f>'Option 1 (2)'!AO99</f>
        <v/>
      </c>
      <c r="AP99" s="23" t="str">
        <f>'Option 1 (2)'!AP99</f>
        <v/>
      </c>
      <c r="AQ99" s="23" t="str">
        <f>'Option 1 (2)'!AQ99</f>
        <v/>
      </c>
      <c r="AR99" s="23" t="str">
        <f>'Option 1 (2)'!AR99</f>
        <v/>
      </c>
      <c r="AS99" s="23" t="str">
        <f>'Option 1 (2)'!AS99</f>
        <v/>
      </c>
      <c r="AT99" s="23" t="str">
        <f>'Option 1 (2)'!AT99</f>
        <v/>
      </c>
      <c r="AU99" s="23" t="str">
        <f>'Option 1 (2)'!AU99</f>
        <v/>
      </c>
      <c r="AV99" s="23" t="str">
        <f>'Option 1 (2)'!AV99</f>
        <v/>
      </c>
      <c r="AW99" s="23" t="str">
        <f>'Option 1 (2)'!AW99</f>
        <v/>
      </c>
      <c r="AX99" s="23" t="str">
        <f>'Option 1 (2)'!AX99</f>
        <v/>
      </c>
      <c r="AY99" s="23" t="str">
        <f>'Option 1 (2)'!AY99</f>
        <v/>
      </c>
      <c r="AZ99" s="23" t="str">
        <f>'Option 1 (2)'!AZ99</f>
        <v/>
      </c>
      <c r="BA99" s="23" t="str">
        <f>'Option 1 (2)'!BA99</f>
        <v/>
      </c>
      <c r="BB99" s="23" t="str">
        <f>'Option 1 (2)'!BB99</f>
        <v/>
      </c>
    </row>
    <row r="100" spans="1:54" ht="41.4" hidden="1" x14ac:dyDescent="0.25">
      <c r="A100" s="49"/>
      <c r="B100" s="47"/>
      <c r="C100" s="141"/>
      <c r="D100" s="98" t="s">
        <v>198</v>
      </c>
      <c r="E100" s="23" t="str">
        <f>'Option 1 (2)'!E100</f>
        <v/>
      </c>
      <c r="F100" s="23" t="str">
        <f>'Option 1 (2)'!F100</f>
        <v/>
      </c>
      <c r="G100" s="23" t="str">
        <f>'Option 1 (2)'!G100</f>
        <v/>
      </c>
      <c r="H100" s="23" t="str">
        <f>'Option 1 (2)'!H100</f>
        <v/>
      </c>
      <c r="I100" s="23" t="str">
        <f>'Option 1 (2)'!I100</f>
        <v/>
      </c>
      <c r="J100" s="23" t="str">
        <f>'Option 1 (2)'!J100</f>
        <v/>
      </c>
      <c r="K100" s="23" t="str">
        <f>'Option 1 (2)'!K100</f>
        <v/>
      </c>
      <c r="L100" s="23" t="str">
        <f>'Option 1 (2)'!L100</f>
        <v/>
      </c>
      <c r="M100" s="23" t="str">
        <f>'Option 1 (2)'!M100</f>
        <v/>
      </c>
      <c r="N100" s="23" t="str">
        <f>'Option 1 (2)'!N100</f>
        <v/>
      </c>
      <c r="O100" s="23" t="str">
        <f>'Option 1 (2)'!O100</f>
        <v/>
      </c>
      <c r="P100" s="23" t="str">
        <f>'Option 1 (2)'!P100</f>
        <v/>
      </c>
      <c r="Q100" s="23" t="str">
        <f>'Option 1 (2)'!Q100</f>
        <v/>
      </c>
      <c r="R100" s="23" t="str">
        <f>'Option 1 (2)'!R100</f>
        <v/>
      </c>
      <c r="S100" s="23" t="str">
        <f>'Option 1 (2)'!S100</f>
        <v/>
      </c>
      <c r="T100" s="23" t="str">
        <f>'Option 1 (2)'!T100</f>
        <v/>
      </c>
      <c r="U100" s="23" t="str">
        <f>'Option 1 (2)'!U100</f>
        <v/>
      </c>
      <c r="V100" s="23" t="str">
        <f>'Option 1 (2)'!V100</f>
        <v/>
      </c>
      <c r="W100" s="23" t="str">
        <f>'Option 1 (2)'!W100</f>
        <v/>
      </c>
      <c r="X100" s="23" t="str">
        <f>'Option 1 (2)'!X100</f>
        <v/>
      </c>
      <c r="Y100" s="23" t="str">
        <f>'Option 1 (2)'!Y100</f>
        <v/>
      </c>
      <c r="Z100" s="23" t="str">
        <f>'Option 1 (2)'!Z100</f>
        <v/>
      </c>
      <c r="AA100" s="23" t="str">
        <f>'Option 1 (2)'!AA100</f>
        <v/>
      </c>
      <c r="AB100" s="23" t="str">
        <f>'Option 1 (2)'!AB100</f>
        <v/>
      </c>
      <c r="AC100" s="23" t="str">
        <f>'Option 1 (2)'!AC100</f>
        <v/>
      </c>
      <c r="AD100" s="23" t="str">
        <f>'Option 1 (2)'!AD100</f>
        <v/>
      </c>
      <c r="AE100" s="23" t="str">
        <f>'Option 1 (2)'!AE100</f>
        <v/>
      </c>
      <c r="AF100" s="23" t="str">
        <f>'Option 1 (2)'!AF100</f>
        <v/>
      </c>
      <c r="AG100" s="23" t="str">
        <f>'Option 1 (2)'!AG100</f>
        <v/>
      </c>
      <c r="AH100" s="23" t="str">
        <f>'Option 1 (2)'!AH100</f>
        <v/>
      </c>
      <c r="AI100" s="23" t="str">
        <f>'Option 1 (2)'!AI100</f>
        <v/>
      </c>
      <c r="AJ100" s="23" t="str">
        <f>'Option 1 (2)'!AJ100</f>
        <v/>
      </c>
      <c r="AK100" s="23" t="str">
        <f>'Option 1 (2)'!AK100</f>
        <v/>
      </c>
      <c r="AL100" s="23" t="str">
        <f>'Option 1 (2)'!AL100</f>
        <v/>
      </c>
      <c r="AM100" s="23" t="str">
        <f>'Option 1 (2)'!AM100</f>
        <v/>
      </c>
      <c r="AN100" s="23" t="str">
        <f>'Option 1 (2)'!AN100</f>
        <v/>
      </c>
      <c r="AO100" s="23" t="str">
        <f>'Option 1 (2)'!AO100</f>
        <v/>
      </c>
      <c r="AP100" s="23" t="str">
        <f>'Option 1 (2)'!AP100</f>
        <v/>
      </c>
      <c r="AQ100" s="23" t="str">
        <f>'Option 1 (2)'!AQ100</f>
        <v/>
      </c>
      <c r="AR100" s="23" t="str">
        <f>'Option 1 (2)'!AR100</f>
        <v/>
      </c>
      <c r="AS100" s="23" t="str">
        <f>'Option 1 (2)'!AS100</f>
        <v/>
      </c>
      <c r="AT100" s="23" t="str">
        <f>'Option 1 (2)'!AT100</f>
        <v/>
      </c>
      <c r="AU100" s="23" t="str">
        <f>'Option 1 (2)'!AU100</f>
        <v/>
      </c>
      <c r="AV100" s="23" t="str">
        <f>'Option 1 (2)'!AV100</f>
        <v/>
      </c>
      <c r="AW100" s="23" t="str">
        <f>'Option 1 (2)'!AW100</f>
        <v/>
      </c>
      <c r="AX100" s="23" t="str">
        <f>'Option 1 (2)'!AX100</f>
        <v/>
      </c>
      <c r="AY100" s="23" t="str">
        <f>'Option 1 (2)'!AY100</f>
        <v/>
      </c>
      <c r="AZ100" s="23" t="str">
        <f>'Option 1 (2)'!AZ100</f>
        <v/>
      </c>
      <c r="BA100" s="23" t="str">
        <f>'Option 1 (2)'!BA100</f>
        <v/>
      </c>
      <c r="BB100" s="23" t="str">
        <f>'Option 1 (2)'!BB100</f>
        <v/>
      </c>
    </row>
    <row r="101" spans="1:54" ht="41.4" hidden="1" x14ac:dyDescent="0.25">
      <c r="A101" s="49"/>
      <c r="B101" s="47"/>
      <c r="C101" s="141"/>
      <c r="D101" s="98" t="s">
        <v>198</v>
      </c>
      <c r="E101" s="23" t="str">
        <f>'Option 1 (2)'!E101</f>
        <v/>
      </c>
      <c r="F101" s="23" t="str">
        <f>'Option 1 (2)'!F101</f>
        <v/>
      </c>
      <c r="G101" s="23" t="str">
        <f>'Option 1 (2)'!G101</f>
        <v/>
      </c>
      <c r="H101" s="23" t="str">
        <f>'Option 1 (2)'!H101</f>
        <v/>
      </c>
      <c r="I101" s="23" t="str">
        <f>'Option 1 (2)'!I101</f>
        <v/>
      </c>
      <c r="J101" s="23" t="str">
        <f>'Option 1 (2)'!J101</f>
        <v/>
      </c>
      <c r="K101" s="23" t="str">
        <f>'Option 1 (2)'!K101</f>
        <v/>
      </c>
      <c r="L101" s="23" t="str">
        <f>'Option 1 (2)'!L101</f>
        <v/>
      </c>
      <c r="M101" s="23" t="str">
        <f>'Option 1 (2)'!M101</f>
        <v/>
      </c>
      <c r="N101" s="23" t="str">
        <f>'Option 1 (2)'!N101</f>
        <v/>
      </c>
      <c r="O101" s="23" t="str">
        <f>'Option 1 (2)'!O101</f>
        <v/>
      </c>
      <c r="P101" s="23" t="str">
        <f>'Option 1 (2)'!P101</f>
        <v/>
      </c>
      <c r="Q101" s="23" t="str">
        <f>'Option 1 (2)'!Q101</f>
        <v/>
      </c>
      <c r="R101" s="23" t="str">
        <f>'Option 1 (2)'!R101</f>
        <v/>
      </c>
      <c r="S101" s="23" t="str">
        <f>'Option 1 (2)'!S101</f>
        <v/>
      </c>
      <c r="T101" s="23" t="str">
        <f>'Option 1 (2)'!T101</f>
        <v/>
      </c>
      <c r="U101" s="23" t="str">
        <f>'Option 1 (2)'!U101</f>
        <v/>
      </c>
      <c r="V101" s="23" t="str">
        <f>'Option 1 (2)'!V101</f>
        <v/>
      </c>
      <c r="W101" s="23" t="str">
        <f>'Option 1 (2)'!W101</f>
        <v/>
      </c>
      <c r="X101" s="23" t="str">
        <f>'Option 1 (2)'!X101</f>
        <v/>
      </c>
      <c r="Y101" s="23" t="str">
        <f>'Option 1 (2)'!Y101</f>
        <v/>
      </c>
      <c r="Z101" s="23" t="str">
        <f>'Option 1 (2)'!Z101</f>
        <v/>
      </c>
      <c r="AA101" s="23" t="str">
        <f>'Option 1 (2)'!AA101</f>
        <v/>
      </c>
      <c r="AB101" s="23" t="str">
        <f>'Option 1 (2)'!AB101</f>
        <v/>
      </c>
      <c r="AC101" s="23" t="str">
        <f>'Option 1 (2)'!AC101</f>
        <v/>
      </c>
      <c r="AD101" s="23" t="str">
        <f>'Option 1 (2)'!AD101</f>
        <v/>
      </c>
      <c r="AE101" s="23" t="str">
        <f>'Option 1 (2)'!AE101</f>
        <v/>
      </c>
      <c r="AF101" s="23" t="str">
        <f>'Option 1 (2)'!AF101</f>
        <v/>
      </c>
      <c r="AG101" s="23" t="str">
        <f>'Option 1 (2)'!AG101</f>
        <v/>
      </c>
      <c r="AH101" s="23" t="str">
        <f>'Option 1 (2)'!AH101</f>
        <v/>
      </c>
      <c r="AI101" s="23" t="str">
        <f>'Option 1 (2)'!AI101</f>
        <v/>
      </c>
      <c r="AJ101" s="23" t="str">
        <f>'Option 1 (2)'!AJ101</f>
        <v/>
      </c>
      <c r="AK101" s="23" t="str">
        <f>'Option 1 (2)'!AK101</f>
        <v/>
      </c>
      <c r="AL101" s="23" t="str">
        <f>'Option 1 (2)'!AL101</f>
        <v/>
      </c>
      <c r="AM101" s="23" t="str">
        <f>'Option 1 (2)'!AM101</f>
        <v/>
      </c>
      <c r="AN101" s="23" t="str">
        <f>'Option 1 (2)'!AN101</f>
        <v/>
      </c>
      <c r="AO101" s="23" t="str">
        <f>'Option 1 (2)'!AO101</f>
        <v/>
      </c>
      <c r="AP101" s="23" t="str">
        <f>'Option 1 (2)'!AP101</f>
        <v/>
      </c>
      <c r="AQ101" s="23" t="str">
        <f>'Option 1 (2)'!AQ101</f>
        <v/>
      </c>
      <c r="AR101" s="23" t="str">
        <f>'Option 1 (2)'!AR101</f>
        <v/>
      </c>
      <c r="AS101" s="23" t="str">
        <f>'Option 1 (2)'!AS101</f>
        <v/>
      </c>
      <c r="AT101" s="23" t="str">
        <f>'Option 1 (2)'!AT101</f>
        <v/>
      </c>
      <c r="AU101" s="23" t="str">
        <f>'Option 1 (2)'!AU101</f>
        <v/>
      </c>
      <c r="AV101" s="23" t="str">
        <f>'Option 1 (2)'!AV101</f>
        <v/>
      </c>
      <c r="AW101" s="23" t="str">
        <f>'Option 1 (2)'!AW101</f>
        <v/>
      </c>
      <c r="AX101" s="23" t="str">
        <f>'Option 1 (2)'!AX101</f>
        <v/>
      </c>
      <c r="AY101" s="23" t="str">
        <f>'Option 1 (2)'!AY101</f>
        <v/>
      </c>
      <c r="AZ101" s="23" t="str">
        <f>'Option 1 (2)'!AZ101</f>
        <v/>
      </c>
      <c r="BA101" s="23" t="str">
        <f>'Option 1 (2)'!BA101</f>
        <v/>
      </c>
      <c r="BB101" s="23" t="str">
        <f>'Option 1 (2)'!BB101</f>
        <v/>
      </c>
    </row>
    <row r="102" spans="1:54" ht="41.4" hidden="1" x14ac:dyDescent="0.25">
      <c r="A102" s="49"/>
      <c r="B102" s="47"/>
      <c r="C102" s="141"/>
      <c r="D102" s="98" t="s">
        <v>198</v>
      </c>
      <c r="E102" s="23" t="str">
        <f>'Option 1 (2)'!E102</f>
        <v/>
      </c>
      <c r="F102" s="23" t="str">
        <f>'Option 1 (2)'!F102</f>
        <v/>
      </c>
      <c r="G102" s="23" t="str">
        <f>'Option 1 (2)'!G102</f>
        <v/>
      </c>
      <c r="H102" s="23" t="str">
        <f>'Option 1 (2)'!H102</f>
        <v/>
      </c>
      <c r="I102" s="23" t="str">
        <f>'Option 1 (2)'!I102</f>
        <v/>
      </c>
      <c r="J102" s="23" t="str">
        <f>'Option 1 (2)'!J102</f>
        <v/>
      </c>
      <c r="K102" s="23" t="str">
        <f>'Option 1 (2)'!K102</f>
        <v/>
      </c>
      <c r="L102" s="23" t="str">
        <f>'Option 1 (2)'!L102</f>
        <v/>
      </c>
      <c r="M102" s="23" t="str">
        <f>'Option 1 (2)'!M102</f>
        <v/>
      </c>
      <c r="N102" s="23" t="str">
        <f>'Option 1 (2)'!N102</f>
        <v/>
      </c>
      <c r="O102" s="23" t="str">
        <f>'Option 1 (2)'!O102</f>
        <v/>
      </c>
      <c r="P102" s="23" t="str">
        <f>'Option 1 (2)'!P102</f>
        <v/>
      </c>
      <c r="Q102" s="23" t="str">
        <f>'Option 1 (2)'!Q102</f>
        <v/>
      </c>
      <c r="R102" s="23" t="str">
        <f>'Option 1 (2)'!R102</f>
        <v/>
      </c>
      <c r="S102" s="23" t="str">
        <f>'Option 1 (2)'!S102</f>
        <v/>
      </c>
      <c r="T102" s="23" t="str">
        <f>'Option 1 (2)'!T102</f>
        <v/>
      </c>
      <c r="U102" s="23" t="str">
        <f>'Option 1 (2)'!U102</f>
        <v/>
      </c>
      <c r="V102" s="23" t="str">
        <f>'Option 1 (2)'!V102</f>
        <v/>
      </c>
      <c r="W102" s="23" t="str">
        <f>'Option 1 (2)'!W102</f>
        <v/>
      </c>
      <c r="X102" s="23" t="str">
        <f>'Option 1 (2)'!X102</f>
        <v/>
      </c>
      <c r="Y102" s="23" t="str">
        <f>'Option 1 (2)'!Y102</f>
        <v/>
      </c>
      <c r="Z102" s="23" t="str">
        <f>'Option 1 (2)'!Z102</f>
        <v/>
      </c>
      <c r="AA102" s="23" t="str">
        <f>'Option 1 (2)'!AA102</f>
        <v/>
      </c>
      <c r="AB102" s="23" t="str">
        <f>'Option 1 (2)'!AB102</f>
        <v/>
      </c>
      <c r="AC102" s="23" t="str">
        <f>'Option 1 (2)'!AC102</f>
        <v/>
      </c>
      <c r="AD102" s="23" t="str">
        <f>'Option 1 (2)'!AD102</f>
        <v/>
      </c>
      <c r="AE102" s="23" t="str">
        <f>'Option 1 (2)'!AE102</f>
        <v/>
      </c>
      <c r="AF102" s="23" t="str">
        <f>'Option 1 (2)'!AF102</f>
        <v/>
      </c>
      <c r="AG102" s="23" t="str">
        <f>'Option 1 (2)'!AG102</f>
        <v/>
      </c>
      <c r="AH102" s="23" t="str">
        <f>'Option 1 (2)'!AH102</f>
        <v/>
      </c>
      <c r="AI102" s="23" t="str">
        <f>'Option 1 (2)'!AI102</f>
        <v/>
      </c>
      <c r="AJ102" s="23" t="str">
        <f>'Option 1 (2)'!AJ102</f>
        <v/>
      </c>
      <c r="AK102" s="23" t="str">
        <f>'Option 1 (2)'!AK102</f>
        <v/>
      </c>
      <c r="AL102" s="23" t="str">
        <f>'Option 1 (2)'!AL102</f>
        <v/>
      </c>
      <c r="AM102" s="23" t="str">
        <f>'Option 1 (2)'!AM102</f>
        <v/>
      </c>
      <c r="AN102" s="23" t="str">
        <f>'Option 1 (2)'!AN102</f>
        <v/>
      </c>
      <c r="AO102" s="23" t="str">
        <f>'Option 1 (2)'!AO102</f>
        <v/>
      </c>
      <c r="AP102" s="23" t="str">
        <f>'Option 1 (2)'!AP102</f>
        <v/>
      </c>
      <c r="AQ102" s="23" t="str">
        <f>'Option 1 (2)'!AQ102</f>
        <v/>
      </c>
      <c r="AR102" s="23" t="str">
        <f>'Option 1 (2)'!AR102</f>
        <v/>
      </c>
      <c r="AS102" s="23" t="str">
        <f>'Option 1 (2)'!AS102</f>
        <v/>
      </c>
      <c r="AT102" s="23" t="str">
        <f>'Option 1 (2)'!AT102</f>
        <v/>
      </c>
      <c r="AU102" s="23" t="str">
        <f>'Option 1 (2)'!AU102</f>
        <v/>
      </c>
      <c r="AV102" s="23" t="str">
        <f>'Option 1 (2)'!AV102</f>
        <v/>
      </c>
      <c r="AW102" s="23" t="str">
        <f>'Option 1 (2)'!AW102</f>
        <v/>
      </c>
      <c r="AX102" s="23" t="str">
        <f>'Option 1 (2)'!AX102</f>
        <v/>
      </c>
      <c r="AY102" s="23" t="str">
        <f>'Option 1 (2)'!AY102</f>
        <v/>
      </c>
      <c r="AZ102" s="23" t="str">
        <f>'Option 1 (2)'!AZ102</f>
        <v/>
      </c>
      <c r="BA102" s="23" t="str">
        <f>'Option 1 (2)'!BA102</f>
        <v/>
      </c>
      <c r="BB102" s="23" t="str">
        <f>'Option 1 (2)'!BB102</f>
        <v/>
      </c>
    </row>
    <row r="103" spans="1:54" ht="42" hidden="1" thickBot="1" x14ac:dyDescent="0.3">
      <c r="A103" s="50"/>
      <c r="B103" s="48"/>
      <c r="C103" s="142"/>
      <c r="D103" s="99" t="s">
        <v>198</v>
      </c>
      <c r="E103" s="23" t="str">
        <f>'Option 1 (2)'!E103</f>
        <v/>
      </c>
      <c r="F103" s="23" t="str">
        <f>'Option 1 (2)'!F103</f>
        <v/>
      </c>
      <c r="G103" s="23" t="str">
        <f>'Option 1 (2)'!G103</f>
        <v/>
      </c>
      <c r="H103" s="23" t="str">
        <f>'Option 1 (2)'!H103</f>
        <v/>
      </c>
      <c r="I103" s="23" t="str">
        <f>'Option 1 (2)'!I103</f>
        <v/>
      </c>
      <c r="J103" s="23" t="str">
        <f>'Option 1 (2)'!J103</f>
        <v/>
      </c>
      <c r="K103" s="23" t="str">
        <f>'Option 1 (2)'!K103</f>
        <v/>
      </c>
      <c r="L103" s="23" t="str">
        <f>'Option 1 (2)'!L103</f>
        <v/>
      </c>
      <c r="M103" s="23" t="str">
        <f>'Option 1 (2)'!M103</f>
        <v/>
      </c>
      <c r="N103" s="23" t="str">
        <f>'Option 1 (2)'!N103</f>
        <v/>
      </c>
      <c r="O103" s="23" t="str">
        <f>'Option 1 (2)'!O103</f>
        <v/>
      </c>
      <c r="P103" s="23" t="str">
        <f>'Option 1 (2)'!P103</f>
        <v/>
      </c>
      <c r="Q103" s="23" t="str">
        <f>'Option 1 (2)'!Q103</f>
        <v/>
      </c>
      <c r="R103" s="23" t="str">
        <f>'Option 1 (2)'!R103</f>
        <v/>
      </c>
      <c r="S103" s="23" t="str">
        <f>'Option 1 (2)'!S103</f>
        <v/>
      </c>
      <c r="T103" s="23" t="str">
        <f>'Option 1 (2)'!T103</f>
        <v/>
      </c>
      <c r="U103" s="23" t="str">
        <f>'Option 1 (2)'!U103</f>
        <v/>
      </c>
      <c r="V103" s="23" t="str">
        <f>'Option 1 (2)'!V103</f>
        <v/>
      </c>
      <c r="W103" s="23" t="str">
        <f>'Option 1 (2)'!W103</f>
        <v/>
      </c>
      <c r="X103" s="23" t="str">
        <f>'Option 1 (2)'!X103</f>
        <v/>
      </c>
      <c r="Y103" s="23" t="str">
        <f>'Option 1 (2)'!Y103</f>
        <v/>
      </c>
      <c r="Z103" s="23" t="str">
        <f>'Option 1 (2)'!Z103</f>
        <v/>
      </c>
      <c r="AA103" s="23" t="str">
        <f>'Option 1 (2)'!AA103</f>
        <v/>
      </c>
      <c r="AB103" s="23" t="str">
        <f>'Option 1 (2)'!AB103</f>
        <v/>
      </c>
      <c r="AC103" s="23" t="str">
        <f>'Option 1 (2)'!AC103</f>
        <v/>
      </c>
      <c r="AD103" s="23" t="str">
        <f>'Option 1 (2)'!AD103</f>
        <v/>
      </c>
      <c r="AE103" s="23" t="str">
        <f>'Option 1 (2)'!AE103</f>
        <v/>
      </c>
      <c r="AF103" s="23" t="str">
        <f>'Option 1 (2)'!AF103</f>
        <v/>
      </c>
      <c r="AG103" s="23" t="str">
        <f>'Option 1 (2)'!AG103</f>
        <v/>
      </c>
      <c r="AH103" s="23" t="str">
        <f>'Option 1 (2)'!AH103</f>
        <v/>
      </c>
      <c r="AI103" s="23" t="str">
        <f>'Option 1 (2)'!AI103</f>
        <v/>
      </c>
      <c r="AJ103" s="23" t="str">
        <f>'Option 1 (2)'!AJ103</f>
        <v/>
      </c>
      <c r="AK103" s="23" t="str">
        <f>'Option 1 (2)'!AK103</f>
        <v/>
      </c>
      <c r="AL103" s="23" t="str">
        <f>'Option 1 (2)'!AL103</f>
        <v/>
      </c>
      <c r="AM103" s="23" t="str">
        <f>'Option 1 (2)'!AM103</f>
        <v/>
      </c>
      <c r="AN103" s="23" t="str">
        <f>'Option 1 (2)'!AN103</f>
        <v/>
      </c>
      <c r="AO103" s="23" t="str">
        <f>'Option 1 (2)'!AO103</f>
        <v/>
      </c>
      <c r="AP103" s="23" t="str">
        <f>'Option 1 (2)'!AP103</f>
        <v/>
      </c>
      <c r="AQ103" s="23" t="str">
        <f>'Option 1 (2)'!AQ103</f>
        <v/>
      </c>
      <c r="AR103" s="23" t="str">
        <f>'Option 1 (2)'!AR103</f>
        <v/>
      </c>
      <c r="AS103" s="23" t="str">
        <f>'Option 1 (2)'!AS103</f>
        <v/>
      </c>
      <c r="AT103" s="23" t="str">
        <f>'Option 1 (2)'!AT103</f>
        <v/>
      </c>
      <c r="AU103" s="23" t="str">
        <f>'Option 1 (2)'!AU103</f>
        <v/>
      </c>
      <c r="AV103" s="23" t="str">
        <f>'Option 1 (2)'!AV103</f>
        <v/>
      </c>
      <c r="AW103" s="23" t="str">
        <f>'Option 1 (2)'!AW103</f>
        <v/>
      </c>
      <c r="AX103" s="23" t="str">
        <f>'Option 1 (2)'!AX103</f>
        <v/>
      </c>
      <c r="AY103" s="23" t="str">
        <f>'Option 1 (2)'!AY103</f>
        <v/>
      </c>
      <c r="AZ103" s="23" t="str">
        <f>'Option 1 (2)'!AZ103</f>
        <v/>
      </c>
      <c r="BA103" s="23" t="str">
        <f>'Option 1 (2)'!BA103</f>
        <v/>
      </c>
      <c r="BB103" s="23" t="str">
        <f>'Option 1 (2)'!BB103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23">IF(SUMIF($A$99:$A$103,"Personal",F99:F103)=0,0,SUMIF($A$99:$A$103,"Personal",F99:F103))</f>
        <v>0</v>
      </c>
      <c r="G104" s="30">
        <f t="shared" si="123"/>
        <v>0</v>
      </c>
      <c r="H104" s="30">
        <f t="shared" si="123"/>
        <v>0</v>
      </c>
      <c r="I104" s="30">
        <f t="shared" si="123"/>
        <v>0</v>
      </c>
      <c r="J104" s="30">
        <f t="shared" si="123"/>
        <v>0</v>
      </c>
      <c r="K104" s="30">
        <f t="shared" si="123"/>
        <v>0</v>
      </c>
      <c r="L104" s="30">
        <f t="shared" si="123"/>
        <v>0</v>
      </c>
      <c r="M104" s="30">
        <f t="shared" si="123"/>
        <v>0</v>
      </c>
      <c r="N104" s="30">
        <f t="shared" si="123"/>
        <v>0</v>
      </c>
      <c r="O104" s="30">
        <f t="shared" si="123"/>
        <v>0</v>
      </c>
      <c r="P104" s="30">
        <f t="shared" si="123"/>
        <v>0</v>
      </c>
      <c r="Q104" s="30">
        <f t="shared" si="123"/>
        <v>0</v>
      </c>
      <c r="R104" s="30">
        <f t="shared" si="123"/>
        <v>0</v>
      </c>
      <c r="S104" s="30">
        <f t="shared" si="123"/>
        <v>0</v>
      </c>
      <c r="T104" s="30">
        <f t="shared" si="123"/>
        <v>0</v>
      </c>
      <c r="U104" s="30">
        <f t="shared" si="123"/>
        <v>0</v>
      </c>
      <c r="V104" s="30">
        <f t="shared" si="123"/>
        <v>0</v>
      </c>
      <c r="W104" s="30">
        <f t="shared" si="123"/>
        <v>0</v>
      </c>
      <c r="X104" s="31">
        <f t="shared" si="123"/>
        <v>0</v>
      </c>
      <c r="Y104" s="31">
        <f t="shared" si="123"/>
        <v>0</v>
      </c>
      <c r="Z104" s="31">
        <f t="shared" ref="Z104:BB104" si="124">IF(SUMIF($A$99:$A$103,"Personal",Z99:Z103)=0,0,SUMIF($A$99:$A$103,"Personal",Z99:Z103))</f>
        <v>0</v>
      </c>
      <c r="AA104" s="31">
        <f t="shared" si="124"/>
        <v>0</v>
      </c>
      <c r="AB104" s="31">
        <f t="shared" si="124"/>
        <v>0</v>
      </c>
      <c r="AC104" s="31">
        <f t="shared" si="124"/>
        <v>0</v>
      </c>
      <c r="AD104" s="31">
        <f t="shared" si="124"/>
        <v>0</v>
      </c>
      <c r="AE104" s="31">
        <f t="shared" si="124"/>
        <v>0</v>
      </c>
      <c r="AF104" s="31">
        <f t="shared" si="124"/>
        <v>0</v>
      </c>
      <c r="AG104" s="31">
        <f t="shared" si="124"/>
        <v>0</v>
      </c>
      <c r="AH104" s="31">
        <f t="shared" si="124"/>
        <v>0</v>
      </c>
      <c r="AI104" s="31">
        <f t="shared" si="124"/>
        <v>0</v>
      </c>
      <c r="AJ104" s="31">
        <f t="shared" si="124"/>
        <v>0</v>
      </c>
      <c r="AK104" s="31">
        <f t="shared" si="124"/>
        <v>0</v>
      </c>
      <c r="AL104" s="31">
        <f t="shared" si="124"/>
        <v>0</v>
      </c>
      <c r="AM104" s="31">
        <f t="shared" si="124"/>
        <v>0</v>
      </c>
      <c r="AN104" s="31">
        <f t="shared" si="124"/>
        <v>0</v>
      </c>
      <c r="AO104" s="31">
        <f t="shared" si="124"/>
        <v>0</v>
      </c>
      <c r="AP104" s="31">
        <f t="shared" si="124"/>
        <v>0</v>
      </c>
      <c r="AQ104" s="31">
        <f t="shared" si="124"/>
        <v>0</v>
      </c>
      <c r="AR104" s="31">
        <f t="shared" si="124"/>
        <v>0</v>
      </c>
      <c r="AS104" s="31">
        <f t="shared" si="124"/>
        <v>0</v>
      </c>
      <c r="AT104" s="31">
        <f t="shared" si="124"/>
        <v>0</v>
      </c>
      <c r="AU104" s="31">
        <f t="shared" si="124"/>
        <v>0</v>
      </c>
      <c r="AV104" s="31">
        <f t="shared" si="124"/>
        <v>0</v>
      </c>
      <c r="AW104" s="31">
        <f t="shared" si="124"/>
        <v>0</v>
      </c>
      <c r="AX104" s="31">
        <f t="shared" si="124"/>
        <v>0</v>
      </c>
      <c r="AY104" s="31">
        <f t="shared" si="124"/>
        <v>0</v>
      </c>
      <c r="AZ104" s="31">
        <f t="shared" si="124"/>
        <v>0</v>
      </c>
      <c r="BA104" s="31">
        <f t="shared" si="124"/>
        <v>0</v>
      </c>
      <c r="BB104" s="31">
        <f t="shared" si="124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25">IF(SUMIF($A$99:$A$103,"Material",F99:F103)=0,0,SUMIF($A$99:$A$103,"Material",F99:F103))</f>
        <v>0</v>
      </c>
      <c r="G105" s="30">
        <f t="shared" si="125"/>
        <v>0</v>
      </c>
      <c r="H105" s="30">
        <f t="shared" si="125"/>
        <v>0</v>
      </c>
      <c r="I105" s="30">
        <f t="shared" si="125"/>
        <v>0</v>
      </c>
      <c r="J105" s="30">
        <f t="shared" si="125"/>
        <v>0</v>
      </c>
      <c r="K105" s="30">
        <f t="shared" si="125"/>
        <v>0</v>
      </c>
      <c r="L105" s="30">
        <f t="shared" si="125"/>
        <v>0</v>
      </c>
      <c r="M105" s="30">
        <f t="shared" si="125"/>
        <v>0</v>
      </c>
      <c r="N105" s="30">
        <f t="shared" si="125"/>
        <v>0</v>
      </c>
      <c r="O105" s="30">
        <f t="shared" si="125"/>
        <v>0</v>
      </c>
      <c r="P105" s="30">
        <f t="shared" si="125"/>
        <v>0</v>
      </c>
      <c r="Q105" s="30">
        <f t="shared" si="125"/>
        <v>0</v>
      </c>
      <c r="R105" s="30">
        <f t="shared" si="125"/>
        <v>0</v>
      </c>
      <c r="S105" s="30">
        <f t="shared" si="125"/>
        <v>0</v>
      </c>
      <c r="T105" s="30">
        <f t="shared" si="125"/>
        <v>0</v>
      </c>
      <c r="U105" s="30">
        <f t="shared" si="125"/>
        <v>0</v>
      </c>
      <c r="V105" s="30">
        <f t="shared" si="125"/>
        <v>0</v>
      </c>
      <c r="W105" s="30">
        <f t="shared" si="125"/>
        <v>0</v>
      </c>
      <c r="X105" s="30">
        <f t="shared" si="125"/>
        <v>0</v>
      </c>
      <c r="Y105" s="30">
        <f t="shared" si="125"/>
        <v>0</v>
      </c>
      <c r="Z105" s="30">
        <f t="shared" ref="Z105:BB105" si="126">IF(SUMIF($A$99:$A$103,"Material",Z99:Z103)=0,0,SUMIF($A$99:$A$103,"Material",Z99:Z103))</f>
        <v>0</v>
      </c>
      <c r="AA105" s="30">
        <f t="shared" si="126"/>
        <v>0</v>
      </c>
      <c r="AB105" s="30">
        <f t="shared" si="126"/>
        <v>0</v>
      </c>
      <c r="AC105" s="30">
        <f t="shared" si="126"/>
        <v>0</v>
      </c>
      <c r="AD105" s="30">
        <f t="shared" si="126"/>
        <v>0</v>
      </c>
      <c r="AE105" s="30">
        <f t="shared" si="126"/>
        <v>0</v>
      </c>
      <c r="AF105" s="30">
        <f t="shared" si="126"/>
        <v>0</v>
      </c>
      <c r="AG105" s="30">
        <f t="shared" si="126"/>
        <v>0</v>
      </c>
      <c r="AH105" s="30">
        <f t="shared" si="126"/>
        <v>0</v>
      </c>
      <c r="AI105" s="30">
        <f t="shared" si="126"/>
        <v>0</v>
      </c>
      <c r="AJ105" s="30">
        <f t="shared" si="126"/>
        <v>0</v>
      </c>
      <c r="AK105" s="30">
        <f t="shared" si="126"/>
        <v>0</v>
      </c>
      <c r="AL105" s="30">
        <f t="shared" si="126"/>
        <v>0</v>
      </c>
      <c r="AM105" s="30">
        <f t="shared" si="126"/>
        <v>0</v>
      </c>
      <c r="AN105" s="30">
        <f t="shared" si="126"/>
        <v>0</v>
      </c>
      <c r="AO105" s="30">
        <f t="shared" si="126"/>
        <v>0</v>
      </c>
      <c r="AP105" s="30">
        <f t="shared" si="126"/>
        <v>0</v>
      </c>
      <c r="AQ105" s="30">
        <f t="shared" si="126"/>
        <v>0</v>
      </c>
      <c r="AR105" s="30">
        <f t="shared" si="126"/>
        <v>0</v>
      </c>
      <c r="AS105" s="30">
        <f t="shared" si="126"/>
        <v>0</v>
      </c>
      <c r="AT105" s="30">
        <f t="shared" si="126"/>
        <v>0</v>
      </c>
      <c r="AU105" s="30">
        <f t="shared" si="126"/>
        <v>0</v>
      </c>
      <c r="AV105" s="30">
        <f t="shared" si="126"/>
        <v>0</v>
      </c>
      <c r="AW105" s="30">
        <f t="shared" si="126"/>
        <v>0</v>
      </c>
      <c r="AX105" s="30">
        <f t="shared" si="126"/>
        <v>0</v>
      </c>
      <c r="AY105" s="30">
        <f t="shared" si="126"/>
        <v>0</v>
      </c>
      <c r="AZ105" s="30">
        <f t="shared" si="126"/>
        <v>0</v>
      </c>
      <c r="BA105" s="30">
        <f t="shared" si="126"/>
        <v>0</v>
      </c>
      <c r="BB105" s="30">
        <f t="shared" si="126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27">IF(SUMIF($A$99:$A$103,"Infrastruktur",F99:F103)=0,0,SUMIF($A$99:$A$103,"Infrastruktur",F99:F103))</f>
        <v>0</v>
      </c>
      <c r="G106" s="30">
        <f t="shared" si="127"/>
        <v>0</v>
      </c>
      <c r="H106" s="30">
        <f t="shared" si="127"/>
        <v>0</v>
      </c>
      <c r="I106" s="30">
        <f t="shared" si="127"/>
        <v>0</v>
      </c>
      <c r="J106" s="30">
        <f t="shared" si="127"/>
        <v>0</v>
      </c>
      <c r="K106" s="30">
        <f t="shared" si="127"/>
        <v>0</v>
      </c>
      <c r="L106" s="30">
        <f t="shared" si="127"/>
        <v>0</v>
      </c>
      <c r="M106" s="30">
        <f t="shared" si="127"/>
        <v>0</v>
      </c>
      <c r="N106" s="30">
        <f t="shared" si="127"/>
        <v>0</v>
      </c>
      <c r="O106" s="30">
        <f t="shared" si="127"/>
        <v>0</v>
      </c>
      <c r="P106" s="30">
        <f t="shared" si="127"/>
        <v>0</v>
      </c>
      <c r="Q106" s="30">
        <f t="shared" si="127"/>
        <v>0</v>
      </c>
      <c r="R106" s="30">
        <f t="shared" si="127"/>
        <v>0</v>
      </c>
      <c r="S106" s="30">
        <f t="shared" si="127"/>
        <v>0</v>
      </c>
      <c r="T106" s="30">
        <f t="shared" si="127"/>
        <v>0</v>
      </c>
      <c r="U106" s="30">
        <f t="shared" si="127"/>
        <v>0</v>
      </c>
      <c r="V106" s="30">
        <f t="shared" si="127"/>
        <v>0</v>
      </c>
      <c r="W106" s="30">
        <f t="shared" si="127"/>
        <v>0</v>
      </c>
      <c r="X106" s="30">
        <f t="shared" si="127"/>
        <v>0</v>
      </c>
      <c r="Y106" s="30">
        <f t="shared" si="127"/>
        <v>0</v>
      </c>
      <c r="Z106" s="30">
        <f t="shared" ref="Z106:BB106" si="128">IF(SUMIF($A$99:$A$103,"Infrastruktur",Z99:Z103)=0,0,SUMIF($A$99:$A$103,"Infrastruktur",Z99:Z103))</f>
        <v>0</v>
      </c>
      <c r="AA106" s="30">
        <f t="shared" si="128"/>
        <v>0</v>
      </c>
      <c r="AB106" s="30">
        <f t="shared" si="128"/>
        <v>0</v>
      </c>
      <c r="AC106" s="30">
        <f t="shared" si="128"/>
        <v>0</v>
      </c>
      <c r="AD106" s="30">
        <f t="shared" si="128"/>
        <v>0</v>
      </c>
      <c r="AE106" s="30">
        <f t="shared" si="128"/>
        <v>0</v>
      </c>
      <c r="AF106" s="30">
        <f t="shared" si="128"/>
        <v>0</v>
      </c>
      <c r="AG106" s="30">
        <f t="shared" si="128"/>
        <v>0</v>
      </c>
      <c r="AH106" s="30">
        <f t="shared" si="128"/>
        <v>0</v>
      </c>
      <c r="AI106" s="30">
        <f t="shared" si="128"/>
        <v>0</v>
      </c>
      <c r="AJ106" s="30">
        <f t="shared" si="128"/>
        <v>0</v>
      </c>
      <c r="AK106" s="30">
        <f t="shared" si="128"/>
        <v>0</v>
      </c>
      <c r="AL106" s="30">
        <f t="shared" si="128"/>
        <v>0</v>
      </c>
      <c r="AM106" s="30">
        <f t="shared" si="128"/>
        <v>0</v>
      </c>
      <c r="AN106" s="30">
        <f t="shared" si="128"/>
        <v>0</v>
      </c>
      <c r="AO106" s="30">
        <f t="shared" si="128"/>
        <v>0</v>
      </c>
      <c r="AP106" s="30">
        <f t="shared" si="128"/>
        <v>0</v>
      </c>
      <c r="AQ106" s="30">
        <f t="shared" si="128"/>
        <v>0</v>
      </c>
      <c r="AR106" s="30">
        <f t="shared" si="128"/>
        <v>0</v>
      </c>
      <c r="AS106" s="30">
        <f t="shared" si="128"/>
        <v>0</v>
      </c>
      <c r="AT106" s="30">
        <f t="shared" si="128"/>
        <v>0</v>
      </c>
      <c r="AU106" s="30">
        <f t="shared" si="128"/>
        <v>0</v>
      </c>
      <c r="AV106" s="30">
        <f t="shared" si="128"/>
        <v>0</v>
      </c>
      <c r="AW106" s="30">
        <f t="shared" si="128"/>
        <v>0</v>
      </c>
      <c r="AX106" s="30">
        <f t="shared" si="128"/>
        <v>0</v>
      </c>
      <c r="AY106" s="30">
        <f t="shared" si="128"/>
        <v>0</v>
      </c>
      <c r="AZ106" s="30">
        <f t="shared" si="128"/>
        <v>0</v>
      </c>
      <c r="BA106" s="30">
        <f t="shared" si="128"/>
        <v>0</v>
      </c>
      <c r="BB106" s="30">
        <f t="shared" si="128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29">IF(SUMIF($A$99:$A$103,"Dienstleistungen",F99:F103)=0,0,SUMIF($A$99:$A$103,"Dienstleistungen",F99:F103))</f>
        <v>0</v>
      </c>
      <c r="G107" s="30">
        <f t="shared" si="129"/>
        <v>4100.9627516199998</v>
      </c>
      <c r="H107" s="30">
        <f t="shared" si="129"/>
        <v>8382.3678643112798</v>
      </c>
      <c r="I107" s="30">
        <f t="shared" si="129"/>
        <v>8566.7799573261273</v>
      </c>
      <c r="J107" s="30">
        <f t="shared" si="129"/>
        <v>8755.2491163873037</v>
      </c>
      <c r="K107" s="30">
        <f t="shared" si="129"/>
        <v>8947.8645969478221</v>
      </c>
      <c r="L107" s="30">
        <f t="shared" si="129"/>
        <v>9144.7176180806746</v>
      </c>
      <c r="M107" s="30">
        <f t="shared" si="129"/>
        <v>9345.9014056784508</v>
      </c>
      <c r="N107" s="30">
        <f t="shared" si="129"/>
        <v>9551.5112366033773</v>
      </c>
      <c r="O107" s="30">
        <f t="shared" si="129"/>
        <v>9761.6444838086518</v>
      </c>
      <c r="P107" s="30">
        <f t="shared" si="129"/>
        <v>9976.4006624524427</v>
      </c>
      <c r="Q107" s="30">
        <f t="shared" si="129"/>
        <v>10195.881477026396</v>
      </c>
      <c r="R107" s="30">
        <f t="shared" si="129"/>
        <v>10420.190869520977</v>
      </c>
      <c r="S107" s="30">
        <f t="shared" si="129"/>
        <v>10649.435068650437</v>
      </c>
      <c r="T107" s="30">
        <f t="shared" si="129"/>
        <v>10883.722640160748</v>
      </c>
      <c r="U107" s="30">
        <f t="shared" si="129"/>
        <v>0</v>
      </c>
      <c r="V107" s="30">
        <f t="shared" si="129"/>
        <v>0</v>
      </c>
      <c r="W107" s="30">
        <f t="shared" si="129"/>
        <v>0</v>
      </c>
      <c r="X107" s="30">
        <f t="shared" si="129"/>
        <v>0</v>
      </c>
      <c r="Y107" s="30">
        <f t="shared" si="129"/>
        <v>0</v>
      </c>
      <c r="Z107" s="30">
        <f t="shared" ref="Z107:BB107" si="130">IF(SUMIF($A$99:$A$103,"Dienstleistungen",Z99:Z103)=0,0,SUMIF($A$99:$A$103,"Dienstleistungen",Z99:Z103))</f>
        <v>0</v>
      </c>
      <c r="AA107" s="30">
        <f t="shared" si="130"/>
        <v>0</v>
      </c>
      <c r="AB107" s="30">
        <f t="shared" si="130"/>
        <v>0</v>
      </c>
      <c r="AC107" s="30">
        <f t="shared" si="130"/>
        <v>0</v>
      </c>
      <c r="AD107" s="30">
        <f t="shared" si="130"/>
        <v>0</v>
      </c>
      <c r="AE107" s="30">
        <f t="shared" si="130"/>
        <v>0</v>
      </c>
      <c r="AF107" s="30">
        <f t="shared" si="130"/>
        <v>0</v>
      </c>
      <c r="AG107" s="30">
        <f t="shared" si="130"/>
        <v>0</v>
      </c>
      <c r="AH107" s="30">
        <f t="shared" si="130"/>
        <v>0</v>
      </c>
      <c r="AI107" s="30">
        <f t="shared" si="130"/>
        <v>0</v>
      </c>
      <c r="AJ107" s="30">
        <f t="shared" si="130"/>
        <v>0</v>
      </c>
      <c r="AK107" s="30">
        <f t="shared" si="130"/>
        <v>0</v>
      </c>
      <c r="AL107" s="30">
        <f t="shared" si="130"/>
        <v>0</v>
      </c>
      <c r="AM107" s="30">
        <f t="shared" si="130"/>
        <v>0</v>
      </c>
      <c r="AN107" s="30">
        <f t="shared" si="130"/>
        <v>0</v>
      </c>
      <c r="AO107" s="30">
        <f t="shared" si="130"/>
        <v>0</v>
      </c>
      <c r="AP107" s="30">
        <f t="shared" si="130"/>
        <v>0</v>
      </c>
      <c r="AQ107" s="30">
        <f t="shared" si="130"/>
        <v>0</v>
      </c>
      <c r="AR107" s="30">
        <f t="shared" si="130"/>
        <v>0</v>
      </c>
      <c r="AS107" s="30">
        <f t="shared" si="130"/>
        <v>0</v>
      </c>
      <c r="AT107" s="30">
        <f t="shared" si="130"/>
        <v>0</v>
      </c>
      <c r="AU107" s="30">
        <f t="shared" si="130"/>
        <v>0</v>
      </c>
      <c r="AV107" s="30">
        <f t="shared" si="130"/>
        <v>0</v>
      </c>
      <c r="AW107" s="30">
        <f t="shared" si="130"/>
        <v>0</v>
      </c>
      <c r="AX107" s="30">
        <f t="shared" si="130"/>
        <v>0</v>
      </c>
      <c r="AY107" s="30">
        <f t="shared" si="130"/>
        <v>0</v>
      </c>
      <c r="AZ107" s="30">
        <f t="shared" si="130"/>
        <v>0</v>
      </c>
      <c r="BA107" s="30">
        <f t="shared" si="130"/>
        <v>0</v>
      </c>
      <c r="BB107" s="30">
        <f t="shared" si="130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E110+1</f>
        <v>1</v>
      </c>
      <c r="G110" s="24">
        <f t="shared" ref="G110:Y110" si="131">F110+1</f>
        <v>2</v>
      </c>
      <c r="H110" s="24">
        <f t="shared" si="131"/>
        <v>3</v>
      </c>
      <c r="I110" s="24">
        <f t="shared" si="131"/>
        <v>4</v>
      </c>
      <c r="J110" s="24">
        <f t="shared" si="131"/>
        <v>5</v>
      </c>
      <c r="K110" s="24">
        <f t="shared" si="131"/>
        <v>6</v>
      </c>
      <c r="L110" s="24">
        <f t="shared" si="131"/>
        <v>7</v>
      </c>
      <c r="M110" s="24">
        <f t="shared" si="131"/>
        <v>8</v>
      </c>
      <c r="N110" s="24">
        <f t="shared" si="131"/>
        <v>9</v>
      </c>
      <c r="O110" s="24">
        <f t="shared" si="131"/>
        <v>10</v>
      </c>
      <c r="P110" s="24">
        <f t="shared" si="131"/>
        <v>11</v>
      </c>
      <c r="Q110" s="24">
        <f t="shared" si="131"/>
        <v>12</v>
      </c>
      <c r="R110" s="24">
        <f t="shared" si="131"/>
        <v>13</v>
      </c>
      <c r="S110" s="24">
        <f t="shared" si="131"/>
        <v>14</v>
      </c>
      <c r="T110" s="24">
        <f t="shared" si="131"/>
        <v>15</v>
      </c>
      <c r="U110" s="24">
        <f t="shared" si="131"/>
        <v>16</v>
      </c>
      <c r="V110" s="24">
        <f t="shared" si="131"/>
        <v>17</v>
      </c>
      <c r="W110" s="24">
        <f t="shared" si="131"/>
        <v>18</v>
      </c>
      <c r="X110" s="24">
        <f t="shared" si="131"/>
        <v>19</v>
      </c>
      <c r="Y110" s="25">
        <f t="shared" si="131"/>
        <v>20</v>
      </c>
      <c r="Z110" s="25">
        <f t="shared" ref="Z110" si="132">Y110+1</f>
        <v>21</v>
      </c>
      <c r="AA110" s="25">
        <f t="shared" ref="AA110" si="133">Z110+1</f>
        <v>22</v>
      </c>
      <c r="AB110" s="25">
        <f t="shared" ref="AB110" si="134">AA110+1</f>
        <v>23</v>
      </c>
      <c r="AC110" s="25">
        <f t="shared" ref="AC110" si="135">AB110+1</f>
        <v>24</v>
      </c>
      <c r="AD110" s="25">
        <f t="shared" ref="AD110" si="136">AC110+1</f>
        <v>25</v>
      </c>
      <c r="AE110" s="25">
        <f t="shared" ref="AE110" si="137">AD110+1</f>
        <v>26</v>
      </c>
      <c r="AF110" s="25">
        <f t="shared" ref="AF110" si="138">AE110+1</f>
        <v>27</v>
      </c>
      <c r="AG110" s="25">
        <f t="shared" ref="AG110" si="139">AF110+1</f>
        <v>28</v>
      </c>
      <c r="AH110" s="25">
        <f t="shared" ref="AH110" si="140">AG110+1</f>
        <v>29</v>
      </c>
      <c r="AI110" s="25">
        <f t="shared" ref="AI110" si="141">AH110+1</f>
        <v>30</v>
      </c>
      <c r="AJ110" s="25">
        <f t="shared" ref="AJ110" si="142">AI110+1</f>
        <v>31</v>
      </c>
      <c r="AK110" s="25">
        <f t="shared" ref="AK110" si="143">AJ110+1</f>
        <v>32</v>
      </c>
      <c r="AL110" s="25">
        <f t="shared" ref="AL110" si="144">AK110+1</f>
        <v>33</v>
      </c>
      <c r="AM110" s="25">
        <f t="shared" ref="AM110" si="145">AL110+1</f>
        <v>34</v>
      </c>
      <c r="AN110" s="25">
        <f t="shared" ref="AN110" si="146">AM110+1</f>
        <v>35</v>
      </c>
      <c r="AO110" s="25">
        <f t="shared" ref="AO110" si="147">AN110+1</f>
        <v>36</v>
      </c>
      <c r="AP110" s="25">
        <f t="shared" ref="AP110" si="148">AO110+1</f>
        <v>37</v>
      </c>
      <c r="AQ110" s="25">
        <f t="shared" ref="AQ110" si="149">AP110+1</f>
        <v>38</v>
      </c>
      <c r="AR110" s="25">
        <f t="shared" ref="AR110" si="150">AQ110+1</f>
        <v>39</v>
      </c>
      <c r="AS110" s="25">
        <f t="shared" ref="AS110" si="151">AR110+1</f>
        <v>40</v>
      </c>
      <c r="AT110" s="25">
        <f t="shared" ref="AT110" si="152">AS110+1</f>
        <v>41</v>
      </c>
      <c r="AU110" s="25">
        <f t="shared" ref="AU110" si="153">AT110+1</f>
        <v>42</v>
      </c>
      <c r="AV110" s="25">
        <f t="shared" ref="AV110" si="154">AU110+1</f>
        <v>43</v>
      </c>
      <c r="AW110" s="25">
        <f t="shared" ref="AW110" si="155">AV110+1</f>
        <v>44</v>
      </c>
      <c r="AX110" s="25">
        <f t="shared" ref="AX110" si="156">AW110+1</f>
        <v>45</v>
      </c>
      <c r="AY110" s="25">
        <f t="shared" ref="AY110" si="157">AX110+1</f>
        <v>46</v>
      </c>
      <c r="AZ110" s="25">
        <f t="shared" ref="AZ110" si="158">AY110+1</f>
        <v>47</v>
      </c>
      <c r="BA110" s="25">
        <f t="shared" ref="BA110" si="159">AZ110+1</f>
        <v>48</v>
      </c>
      <c r="BB110" s="25">
        <f t="shared" ref="BB110" si="160">BA110+1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28.2" thickBot="1" x14ac:dyDescent="0.3">
      <c r="A112" s="40" t="s">
        <v>166</v>
      </c>
      <c r="B112" s="51" t="s">
        <v>113</v>
      </c>
      <c r="C112" s="141">
        <f>-'Aufstellung IOSB'!I11*0.25</f>
        <v>-601875</v>
      </c>
      <c r="D112" s="97" t="s">
        <v>168</v>
      </c>
      <c r="E112" s="2">
        <f>'Option 1 (2)'!E112</f>
        <v>-60187.5</v>
      </c>
      <c r="F112" s="2">
        <f>'Option 1 (2)'!F112</f>
        <v>0</v>
      </c>
      <c r="G112" s="2">
        <f>'Option 1 (2)'!G112</f>
        <v>0</v>
      </c>
      <c r="H112" s="2">
        <f>'Option 1 (2)'!H112</f>
        <v>0</v>
      </c>
      <c r="I112" s="2">
        <f>'Option 1 (2)'!I112</f>
        <v>0</v>
      </c>
      <c r="J112" s="2">
        <f>'Option 1 (2)'!J112</f>
        <v>0</v>
      </c>
      <c r="K112" s="2">
        <f>'Option 1 (2)'!K112</f>
        <v>0</v>
      </c>
      <c r="L112" s="2">
        <f>'Option 1 (2)'!L112</f>
        <v>0</v>
      </c>
      <c r="M112" s="2">
        <f>'Option 1 (2)'!M112</f>
        <v>0</v>
      </c>
      <c r="N112" s="2">
        <f>'Option 1 (2)'!N112</f>
        <v>0</v>
      </c>
      <c r="O112" s="2">
        <f>'Option 1 (2)'!O112</f>
        <v>0</v>
      </c>
      <c r="P112" s="2">
        <f>'Option 1 (2)'!P112</f>
        <v>0</v>
      </c>
      <c r="Q112" s="2">
        <f>'Option 1 (2)'!Q112</f>
        <v>0</v>
      </c>
      <c r="R112" s="2">
        <f>'Option 1 (2)'!R112</f>
        <v>0</v>
      </c>
      <c r="S112" s="2">
        <f>'Option 1 (2)'!S112</f>
        <v>0</v>
      </c>
      <c r="T112" s="2">
        <f>'Option 1 (2)'!T112</f>
        <v>0</v>
      </c>
      <c r="U112" s="2" t="str">
        <f>'Option 1 (2)'!U112</f>
        <v/>
      </c>
      <c r="V112" s="2" t="str">
        <f>'Option 1 (2)'!V112</f>
        <v/>
      </c>
      <c r="W112" s="2" t="str">
        <f>'Option 1 (2)'!W112</f>
        <v/>
      </c>
      <c r="X112" s="2" t="str">
        <f>'Option 1 (2)'!X112</f>
        <v/>
      </c>
      <c r="Y112" s="2" t="str">
        <f>'Option 1 (2)'!Y112</f>
        <v/>
      </c>
      <c r="Z112" s="2" t="str">
        <f>'Option 1 (2)'!Z112</f>
        <v/>
      </c>
      <c r="AA112" s="2" t="str">
        <f>'Option 1 (2)'!AA112</f>
        <v/>
      </c>
      <c r="AB112" s="2" t="str">
        <f>'Option 1 (2)'!AB112</f>
        <v/>
      </c>
      <c r="AC112" s="2" t="str">
        <f>'Option 1 (2)'!AC112</f>
        <v/>
      </c>
      <c r="AD112" s="2" t="str">
        <f>'Option 1 (2)'!AD112</f>
        <v/>
      </c>
      <c r="AE112" s="2" t="str">
        <f>'Option 1 (2)'!AE112</f>
        <v/>
      </c>
      <c r="AF112" s="2" t="str">
        <f>'Option 1 (2)'!AF112</f>
        <v/>
      </c>
      <c r="AG112" s="2" t="str">
        <f>'Option 1 (2)'!AG112</f>
        <v/>
      </c>
      <c r="AH112" s="2" t="str">
        <f>'Option 1 (2)'!AH112</f>
        <v/>
      </c>
      <c r="AI112" s="2" t="str">
        <f>'Option 1 (2)'!AI112</f>
        <v/>
      </c>
      <c r="AJ112" s="2" t="str">
        <f>'Option 1 (2)'!AJ112</f>
        <v/>
      </c>
      <c r="AK112" s="2" t="str">
        <f>'Option 1 (2)'!AK112</f>
        <v/>
      </c>
      <c r="AL112" s="2" t="str">
        <f>'Option 1 (2)'!AL112</f>
        <v/>
      </c>
      <c r="AM112" s="2" t="str">
        <f>'Option 1 (2)'!AM112</f>
        <v/>
      </c>
      <c r="AN112" s="2" t="str">
        <f>'Option 1 (2)'!AN112</f>
        <v/>
      </c>
      <c r="AO112" s="2" t="str">
        <f>'Option 1 (2)'!AO112</f>
        <v/>
      </c>
      <c r="AP112" s="2" t="str">
        <f>'Option 1 (2)'!AP112</f>
        <v/>
      </c>
      <c r="AQ112" s="2" t="str">
        <f>'Option 1 (2)'!AQ112</f>
        <v/>
      </c>
      <c r="AR112" s="2" t="str">
        <f>'Option 1 (2)'!AR112</f>
        <v/>
      </c>
      <c r="AS112" s="2" t="str">
        <f>'Option 1 (2)'!AS112</f>
        <v/>
      </c>
      <c r="AT112" s="2" t="str">
        <f>'Option 1 (2)'!AT112</f>
        <v/>
      </c>
      <c r="AU112" s="2" t="str">
        <f>'Option 1 (2)'!AU112</f>
        <v/>
      </c>
      <c r="AV112" s="2" t="str">
        <f>'Option 1 (2)'!AV112</f>
        <v/>
      </c>
      <c r="AW112" s="2" t="str">
        <f>'Option 1 (2)'!AW112</f>
        <v/>
      </c>
      <c r="AX112" s="2" t="str">
        <f>'Option 1 (2)'!AX112</f>
        <v/>
      </c>
      <c r="AY112" s="2" t="str">
        <f>'Option 1 (2)'!AY112</f>
        <v/>
      </c>
      <c r="AZ112" s="2" t="str">
        <f>'Option 1 (2)'!AZ112</f>
        <v/>
      </c>
      <c r="BA112" s="2" t="str">
        <f>'Option 1 (2)'!BA112</f>
        <v/>
      </c>
      <c r="BB112" s="2" t="str">
        <f>'Option 1 (2)'!BB112</f>
        <v/>
      </c>
    </row>
    <row r="113" spans="1:54" ht="41.4" hidden="1" x14ac:dyDescent="0.25">
      <c r="A113" s="49"/>
      <c r="B113" s="52" t="s">
        <v>114</v>
      </c>
      <c r="C113" s="141"/>
      <c r="D113" s="98" t="s">
        <v>198</v>
      </c>
      <c r="E113" s="2" t="str">
        <f>'Option 1 (2)'!E113</f>
        <v/>
      </c>
      <c r="F113" s="2" t="str">
        <f>'Option 1 (2)'!F113</f>
        <v/>
      </c>
      <c r="G113" s="2" t="str">
        <f>'Option 1 (2)'!G113</f>
        <v/>
      </c>
      <c r="H113" s="2" t="str">
        <f>'Option 1 (2)'!H113</f>
        <v/>
      </c>
      <c r="I113" s="2" t="str">
        <f>'Option 1 (2)'!I113</f>
        <v/>
      </c>
      <c r="J113" s="2" t="str">
        <f>'Option 1 (2)'!J113</f>
        <v/>
      </c>
      <c r="K113" s="2" t="str">
        <f>'Option 1 (2)'!K113</f>
        <v/>
      </c>
      <c r="L113" s="2" t="str">
        <f>'Option 1 (2)'!L113</f>
        <v/>
      </c>
      <c r="M113" s="2" t="str">
        <f>'Option 1 (2)'!M113</f>
        <v/>
      </c>
      <c r="N113" s="2" t="str">
        <f>'Option 1 (2)'!N113</f>
        <v/>
      </c>
      <c r="O113" s="2" t="str">
        <f>'Option 1 (2)'!O113</f>
        <v/>
      </c>
      <c r="P113" s="2" t="str">
        <f>'Option 1 (2)'!P113</f>
        <v/>
      </c>
      <c r="Q113" s="2" t="str">
        <f>'Option 1 (2)'!Q113</f>
        <v/>
      </c>
      <c r="R113" s="2" t="str">
        <f>'Option 1 (2)'!R113</f>
        <v/>
      </c>
      <c r="S113" s="2" t="str">
        <f>'Option 1 (2)'!S113</f>
        <v/>
      </c>
      <c r="T113" s="2" t="str">
        <f>'Option 1 (2)'!T113</f>
        <v/>
      </c>
      <c r="U113" s="2" t="str">
        <f>'Option 1 (2)'!U113</f>
        <v/>
      </c>
      <c r="V113" s="2" t="str">
        <f>'Option 1 (2)'!V113</f>
        <v/>
      </c>
      <c r="W113" s="2" t="str">
        <f>'Option 1 (2)'!W113</f>
        <v/>
      </c>
      <c r="X113" s="2" t="str">
        <f>'Option 1 (2)'!X113</f>
        <v/>
      </c>
      <c r="Y113" s="2" t="str">
        <f>'Option 1 (2)'!Y113</f>
        <v/>
      </c>
      <c r="Z113" s="2" t="str">
        <f>'Option 1 (2)'!Z113</f>
        <v/>
      </c>
      <c r="AA113" s="2" t="str">
        <f>'Option 1 (2)'!AA113</f>
        <v/>
      </c>
      <c r="AB113" s="2" t="str">
        <f>'Option 1 (2)'!AB113</f>
        <v/>
      </c>
      <c r="AC113" s="2" t="str">
        <f>'Option 1 (2)'!AC113</f>
        <v/>
      </c>
      <c r="AD113" s="2" t="str">
        <f>'Option 1 (2)'!AD113</f>
        <v/>
      </c>
      <c r="AE113" s="2" t="str">
        <f>'Option 1 (2)'!AE113</f>
        <v/>
      </c>
      <c r="AF113" s="2" t="str">
        <f>'Option 1 (2)'!AF113</f>
        <v/>
      </c>
      <c r="AG113" s="2" t="str">
        <f>'Option 1 (2)'!AG113</f>
        <v/>
      </c>
      <c r="AH113" s="2" t="str">
        <f>'Option 1 (2)'!AH113</f>
        <v/>
      </c>
      <c r="AI113" s="2" t="str">
        <f>'Option 1 (2)'!AI113</f>
        <v/>
      </c>
      <c r="AJ113" s="2" t="str">
        <f>'Option 1 (2)'!AJ113</f>
        <v/>
      </c>
      <c r="AK113" s="2" t="str">
        <f>'Option 1 (2)'!AK113</f>
        <v/>
      </c>
      <c r="AL113" s="2" t="str">
        <f>'Option 1 (2)'!AL113</f>
        <v/>
      </c>
      <c r="AM113" s="2" t="str">
        <f>'Option 1 (2)'!AM113</f>
        <v/>
      </c>
      <c r="AN113" s="2" t="str">
        <f>'Option 1 (2)'!AN113</f>
        <v/>
      </c>
      <c r="AO113" s="2" t="str">
        <f>'Option 1 (2)'!AO113</f>
        <v/>
      </c>
      <c r="AP113" s="2" t="str">
        <f>'Option 1 (2)'!AP113</f>
        <v/>
      </c>
      <c r="AQ113" s="2" t="str">
        <f>'Option 1 (2)'!AQ113</f>
        <v/>
      </c>
      <c r="AR113" s="2" t="str">
        <f>'Option 1 (2)'!AR113</f>
        <v/>
      </c>
      <c r="AS113" s="2" t="str">
        <f>'Option 1 (2)'!AS113</f>
        <v/>
      </c>
      <c r="AT113" s="2" t="str">
        <f>'Option 1 (2)'!AT113</f>
        <v/>
      </c>
      <c r="AU113" s="2" t="str">
        <f>'Option 1 (2)'!AU113</f>
        <v/>
      </c>
      <c r="AV113" s="2" t="str">
        <f>'Option 1 (2)'!AV113</f>
        <v/>
      </c>
      <c r="AW113" s="2" t="str">
        <f>'Option 1 (2)'!AW113</f>
        <v/>
      </c>
      <c r="AX113" s="2" t="str">
        <f>'Option 1 (2)'!AX113</f>
        <v/>
      </c>
      <c r="AY113" s="2" t="str">
        <f>'Option 1 (2)'!AY113</f>
        <v/>
      </c>
      <c r="AZ113" s="2" t="str">
        <f>'Option 1 (2)'!AZ113</f>
        <v/>
      </c>
      <c r="BA113" s="2" t="str">
        <f>'Option 1 (2)'!BA113</f>
        <v/>
      </c>
      <c r="BB113" s="2" t="str">
        <f>'Option 1 (2)'!BB113</f>
        <v/>
      </c>
    </row>
    <row r="114" spans="1:54" ht="41.4" hidden="1" x14ac:dyDescent="0.25">
      <c r="A114" s="75"/>
      <c r="B114" s="76" t="s">
        <v>115</v>
      </c>
      <c r="C114" s="141"/>
      <c r="D114" s="98" t="s">
        <v>198</v>
      </c>
      <c r="E114" s="2" t="str">
        <f>'Option 1 (2)'!E114</f>
        <v/>
      </c>
      <c r="F114" s="2" t="str">
        <f>'Option 1 (2)'!F114</f>
        <v/>
      </c>
      <c r="G114" s="2" t="str">
        <f>'Option 1 (2)'!G114</f>
        <v/>
      </c>
      <c r="H114" s="2" t="str">
        <f>'Option 1 (2)'!H114</f>
        <v/>
      </c>
      <c r="I114" s="2" t="str">
        <f>'Option 1 (2)'!I114</f>
        <v/>
      </c>
      <c r="J114" s="2" t="str">
        <f>'Option 1 (2)'!J114</f>
        <v/>
      </c>
      <c r="K114" s="2" t="str">
        <f>'Option 1 (2)'!K114</f>
        <v/>
      </c>
      <c r="L114" s="2" t="str">
        <f>'Option 1 (2)'!L114</f>
        <v/>
      </c>
      <c r="M114" s="2" t="str">
        <f>'Option 1 (2)'!M114</f>
        <v/>
      </c>
      <c r="N114" s="2" t="str">
        <f>'Option 1 (2)'!N114</f>
        <v/>
      </c>
      <c r="O114" s="2" t="str">
        <f>'Option 1 (2)'!O114</f>
        <v/>
      </c>
      <c r="P114" s="2" t="str">
        <f>'Option 1 (2)'!P114</f>
        <v/>
      </c>
      <c r="Q114" s="2" t="str">
        <f>'Option 1 (2)'!Q114</f>
        <v/>
      </c>
      <c r="R114" s="2" t="str">
        <f>'Option 1 (2)'!R114</f>
        <v/>
      </c>
      <c r="S114" s="2" t="str">
        <f>'Option 1 (2)'!S114</f>
        <v/>
      </c>
      <c r="T114" s="2" t="str">
        <f>'Option 1 (2)'!T114</f>
        <v/>
      </c>
      <c r="U114" s="2" t="str">
        <f>'Option 1 (2)'!U114</f>
        <v/>
      </c>
      <c r="V114" s="2" t="str">
        <f>'Option 1 (2)'!V114</f>
        <v/>
      </c>
      <c r="W114" s="2" t="str">
        <f>'Option 1 (2)'!W114</f>
        <v/>
      </c>
      <c r="X114" s="2" t="str">
        <f>'Option 1 (2)'!X114</f>
        <v/>
      </c>
      <c r="Y114" s="2" t="str">
        <f>'Option 1 (2)'!Y114</f>
        <v/>
      </c>
      <c r="Z114" s="2" t="str">
        <f>'Option 1 (2)'!Z114</f>
        <v/>
      </c>
      <c r="AA114" s="2" t="str">
        <f>'Option 1 (2)'!AA114</f>
        <v/>
      </c>
      <c r="AB114" s="2" t="str">
        <f>'Option 1 (2)'!AB114</f>
        <v/>
      </c>
      <c r="AC114" s="2" t="str">
        <f>'Option 1 (2)'!AC114</f>
        <v/>
      </c>
      <c r="AD114" s="2" t="str">
        <f>'Option 1 (2)'!AD114</f>
        <v/>
      </c>
      <c r="AE114" s="2" t="str">
        <f>'Option 1 (2)'!AE114</f>
        <v/>
      </c>
      <c r="AF114" s="2" t="str">
        <f>'Option 1 (2)'!AF114</f>
        <v/>
      </c>
      <c r="AG114" s="2" t="str">
        <f>'Option 1 (2)'!AG114</f>
        <v/>
      </c>
      <c r="AH114" s="2" t="str">
        <f>'Option 1 (2)'!AH114</f>
        <v/>
      </c>
      <c r="AI114" s="2" t="str">
        <f>'Option 1 (2)'!AI114</f>
        <v/>
      </c>
      <c r="AJ114" s="2" t="str">
        <f>'Option 1 (2)'!AJ114</f>
        <v/>
      </c>
      <c r="AK114" s="2" t="str">
        <f>'Option 1 (2)'!AK114</f>
        <v/>
      </c>
      <c r="AL114" s="2" t="str">
        <f>'Option 1 (2)'!AL114</f>
        <v/>
      </c>
      <c r="AM114" s="2" t="str">
        <f>'Option 1 (2)'!AM114</f>
        <v/>
      </c>
      <c r="AN114" s="2" t="str">
        <f>'Option 1 (2)'!AN114</f>
        <v/>
      </c>
      <c r="AO114" s="2" t="str">
        <f>'Option 1 (2)'!AO114</f>
        <v/>
      </c>
      <c r="AP114" s="2" t="str">
        <f>'Option 1 (2)'!AP114</f>
        <v/>
      </c>
      <c r="AQ114" s="2" t="str">
        <f>'Option 1 (2)'!AQ114</f>
        <v/>
      </c>
      <c r="AR114" s="2" t="str">
        <f>'Option 1 (2)'!AR114</f>
        <v/>
      </c>
      <c r="AS114" s="2" t="str">
        <f>'Option 1 (2)'!AS114</f>
        <v/>
      </c>
      <c r="AT114" s="2" t="str">
        <f>'Option 1 (2)'!AT114</f>
        <v/>
      </c>
      <c r="AU114" s="2" t="str">
        <f>'Option 1 (2)'!AU114</f>
        <v/>
      </c>
      <c r="AV114" s="2" t="str">
        <f>'Option 1 (2)'!AV114</f>
        <v/>
      </c>
      <c r="AW114" s="2" t="str">
        <f>'Option 1 (2)'!AW114</f>
        <v/>
      </c>
      <c r="AX114" s="2" t="str">
        <f>'Option 1 (2)'!AX114</f>
        <v/>
      </c>
      <c r="AY114" s="2" t="str">
        <f>'Option 1 (2)'!AY114</f>
        <v/>
      </c>
      <c r="AZ114" s="2" t="str">
        <f>'Option 1 (2)'!AZ114</f>
        <v/>
      </c>
      <c r="BA114" s="2" t="str">
        <f>'Option 1 (2)'!BA114</f>
        <v/>
      </c>
      <c r="BB114" s="2" t="str">
        <f>'Option 1 (2)'!BB114</f>
        <v/>
      </c>
    </row>
    <row r="115" spans="1:54" ht="41.4" hidden="1" x14ac:dyDescent="0.25">
      <c r="A115" s="75"/>
      <c r="B115" s="76" t="s">
        <v>147</v>
      </c>
      <c r="C115" s="141"/>
      <c r="D115" s="98" t="s">
        <v>198</v>
      </c>
      <c r="E115" s="2" t="str">
        <f>'Option 1 (2)'!E115</f>
        <v/>
      </c>
      <c r="F115" s="2" t="str">
        <f>'Option 1 (2)'!F115</f>
        <v/>
      </c>
      <c r="G115" s="2" t="str">
        <f>'Option 1 (2)'!G115</f>
        <v/>
      </c>
      <c r="H115" s="2" t="str">
        <f>'Option 1 (2)'!H115</f>
        <v/>
      </c>
      <c r="I115" s="2" t="str">
        <f>'Option 1 (2)'!I115</f>
        <v/>
      </c>
      <c r="J115" s="2" t="str">
        <f>'Option 1 (2)'!J115</f>
        <v/>
      </c>
      <c r="K115" s="2" t="str">
        <f>'Option 1 (2)'!K115</f>
        <v/>
      </c>
      <c r="L115" s="2" t="str">
        <f>'Option 1 (2)'!L115</f>
        <v/>
      </c>
      <c r="M115" s="2" t="str">
        <f>'Option 1 (2)'!M115</f>
        <v/>
      </c>
      <c r="N115" s="2" t="str">
        <f>'Option 1 (2)'!N115</f>
        <v/>
      </c>
      <c r="O115" s="2" t="str">
        <f>'Option 1 (2)'!O115</f>
        <v/>
      </c>
      <c r="P115" s="2" t="str">
        <f>'Option 1 (2)'!P115</f>
        <v/>
      </c>
      <c r="Q115" s="2" t="str">
        <f>'Option 1 (2)'!Q115</f>
        <v/>
      </c>
      <c r="R115" s="2" t="str">
        <f>'Option 1 (2)'!R115</f>
        <v/>
      </c>
      <c r="S115" s="2" t="str">
        <f>'Option 1 (2)'!S115</f>
        <v/>
      </c>
      <c r="T115" s="2" t="str">
        <f>'Option 1 (2)'!T115</f>
        <v/>
      </c>
      <c r="U115" s="2" t="str">
        <f>'Option 1 (2)'!U115</f>
        <v/>
      </c>
      <c r="V115" s="2" t="str">
        <f>'Option 1 (2)'!V115</f>
        <v/>
      </c>
      <c r="W115" s="2" t="str">
        <f>'Option 1 (2)'!W115</f>
        <v/>
      </c>
      <c r="X115" s="2" t="str">
        <f>'Option 1 (2)'!X115</f>
        <v/>
      </c>
      <c r="Y115" s="2" t="str">
        <f>'Option 1 (2)'!Y115</f>
        <v/>
      </c>
      <c r="Z115" s="2" t="str">
        <f>'Option 1 (2)'!Z115</f>
        <v/>
      </c>
      <c r="AA115" s="2" t="str">
        <f>'Option 1 (2)'!AA115</f>
        <v/>
      </c>
      <c r="AB115" s="2" t="str">
        <f>'Option 1 (2)'!AB115</f>
        <v/>
      </c>
      <c r="AC115" s="2" t="str">
        <f>'Option 1 (2)'!AC115</f>
        <v/>
      </c>
      <c r="AD115" s="2" t="str">
        <f>'Option 1 (2)'!AD115</f>
        <v/>
      </c>
      <c r="AE115" s="2" t="str">
        <f>'Option 1 (2)'!AE115</f>
        <v/>
      </c>
      <c r="AF115" s="2" t="str">
        <f>'Option 1 (2)'!AF115</f>
        <v/>
      </c>
      <c r="AG115" s="2" t="str">
        <f>'Option 1 (2)'!AG115</f>
        <v/>
      </c>
      <c r="AH115" s="2" t="str">
        <f>'Option 1 (2)'!AH115</f>
        <v/>
      </c>
      <c r="AI115" s="2" t="str">
        <f>'Option 1 (2)'!AI115</f>
        <v/>
      </c>
      <c r="AJ115" s="2" t="str">
        <f>'Option 1 (2)'!AJ115</f>
        <v/>
      </c>
      <c r="AK115" s="2" t="str">
        <f>'Option 1 (2)'!AK115</f>
        <v/>
      </c>
      <c r="AL115" s="2" t="str">
        <f>'Option 1 (2)'!AL115</f>
        <v/>
      </c>
      <c r="AM115" s="2" t="str">
        <f>'Option 1 (2)'!AM115</f>
        <v/>
      </c>
      <c r="AN115" s="2" t="str">
        <f>'Option 1 (2)'!AN115</f>
        <v/>
      </c>
      <c r="AO115" s="2" t="str">
        <f>'Option 1 (2)'!AO115</f>
        <v/>
      </c>
      <c r="AP115" s="2" t="str">
        <f>'Option 1 (2)'!AP115</f>
        <v/>
      </c>
      <c r="AQ115" s="2" t="str">
        <f>'Option 1 (2)'!AQ115</f>
        <v/>
      </c>
      <c r="AR115" s="2" t="str">
        <f>'Option 1 (2)'!AR115</f>
        <v/>
      </c>
      <c r="AS115" s="2" t="str">
        <f>'Option 1 (2)'!AS115</f>
        <v/>
      </c>
      <c r="AT115" s="2" t="str">
        <f>'Option 1 (2)'!AT115</f>
        <v/>
      </c>
      <c r="AU115" s="2" t="str">
        <f>'Option 1 (2)'!AU115</f>
        <v/>
      </c>
      <c r="AV115" s="2" t="str">
        <f>'Option 1 (2)'!AV115</f>
        <v/>
      </c>
      <c r="AW115" s="2" t="str">
        <f>'Option 1 (2)'!AW115</f>
        <v/>
      </c>
      <c r="AX115" s="2" t="str">
        <f>'Option 1 (2)'!AX115</f>
        <v/>
      </c>
      <c r="AY115" s="2" t="str">
        <f>'Option 1 (2)'!AY115</f>
        <v/>
      </c>
      <c r="AZ115" s="2" t="str">
        <f>'Option 1 (2)'!AZ115</f>
        <v/>
      </c>
      <c r="BA115" s="2" t="str">
        <f>'Option 1 (2)'!BA115</f>
        <v/>
      </c>
      <c r="BB115" s="2" t="str">
        <f>'Option 1 (2)'!BB115</f>
        <v/>
      </c>
    </row>
    <row r="116" spans="1:54" ht="42" hidden="1" thickBot="1" x14ac:dyDescent="0.3">
      <c r="A116" s="50"/>
      <c r="B116" s="53" t="s">
        <v>148</v>
      </c>
      <c r="C116" s="141"/>
      <c r="D116" s="99" t="s">
        <v>198</v>
      </c>
      <c r="E116" s="2" t="str">
        <f>'Option 1 (2)'!E116</f>
        <v/>
      </c>
      <c r="F116" s="2" t="str">
        <f>'Option 1 (2)'!F116</f>
        <v/>
      </c>
      <c r="G116" s="2" t="str">
        <f>'Option 1 (2)'!G116</f>
        <v/>
      </c>
      <c r="H116" s="2" t="str">
        <f>'Option 1 (2)'!H116</f>
        <v/>
      </c>
      <c r="I116" s="2" t="str">
        <f>'Option 1 (2)'!I116</f>
        <v/>
      </c>
      <c r="J116" s="2" t="str">
        <f>'Option 1 (2)'!J116</f>
        <v/>
      </c>
      <c r="K116" s="2" t="str">
        <f>'Option 1 (2)'!K116</f>
        <v/>
      </c>
      <c r="L116" s="2" t="str">
        <f>'Option 1 (2)'!L116</f>
        <v/>
      </c>
      <c r="M116" s="2" t="str">
        <f>'Option 1 (2)'!M116</f>
        <v/>
      </c>
      <c r="N116" s="2" t="str">
        <f>'Option 1 (2)'!N116</f>
        <v/>
      </c>
      <c r="O116" s="2" t="str">
        <f>'Option 1 (2)'!O116</f>
        <v/>
      </c>
      <c r="P116" s="2" t="str">
        <f>'Option 1 (2)'!P116</f>
        <v/>
      </c>
      <c r="Q116" s="2" t="str">
        <f>'Option 1 (2)'!Q116</f>
        <v/>
      </c>
      <c r="R116" s="2" t="str">
        <f>'Option 1 (2)'!R116</f>
        <v/>
      </c>
      <c r="S116" s="2" t="str">
        <f>'Option 1 (2)'!S116</f>
        <v/>
      </c>
      <c r="T116" s="2" t="str">
        <f>'Option 1 (2)'!T116</f>
        <v/>
      </c>
      <c r="U116" s="2" t="str">
        <f>'Option 1 (2)'!U116</f>
        <v/>
      </c>
      <c r="V116" s="2" t="str">
        <f>'Option 1 (2)'!V116</f>
        <v/>
      </c>
      <c r="W116" s="2" t="str">
        <f>'Option 1 (2)'!W116</f>
        <v/>
      </c>
      <c r="X116" s="2" t="str">
        <f>'Option 1 (2)'!X116</f>
        <v/>
      </c>
      <c r="Y116" s="2" t="str">
        <f>'Option 1 (2)'!Y116</f>
        <v/>
      </c>
      <c r="Z116" s="2" t="str">
        <f>'Option 1 (2)'!Z116</f>
        <v/>
      </c>
      <c r="AA116" s="2" t="str">
        <f>'Option 1 (2)'!AA116</f>
        <v/>
      </c>
      <c r="AB116" s="2" t="str">
        <f>'Option 1 (2)'!AB116</f>
        <v/>
      </c>
      <c r="AC116" s="2" t="str">
        <f>'Option 1 (2)'!AC116</f>
        <v/>
      </c>
      <c r="AD116" s="2" t="str">
        <f>'Option 1 (2)'!AD116</f>
        <v/>
      </c>
      <c r="AE116" s="2" t="str">
        <f>'Option 1 (2)'!AE116</f>
        <v/>
      </c>
      <c r="AF116" s="2" t="str">
        <f>'Option 1 (2)'!AF116</f>
        <v/>
      </c>
      <c r="AG116" s="2" t="str">
        <f>'Option 1 (2)'!AG116</f>
        <v/>
      </c>
      <c r="AH116" s="2" t="str">
        <f>'Option 1 (2)'!AH116</f>
        <v/>
      </c>
      <c r="AI116" s="2" t="str">
        <f>'Option 1 (2)'!AI116</f>
        <v/>
      </c>
      <c r="AJ116" s="2" t="str">
        <f>'Option 1 (2)'!AJ116</f>
        <v/>
      </c>
      <c r="AK116" s="2" t="str">
        <f>'Option 1 (2)'!AK116</f>
        <v/>
      </c>
      <c r="AL116" s="2" t="str">
        <f>'Option 1 (2)'!AL116</f>
        <v/>
      </c>
      <c r="AM116" s="2" t="str">
        <f>'Option 1 (2)'!AM116</f>
        <v/>
      </c>
      <c r="AN116" s="2" t="str">
        <f>'Option 1 (2)'!AN116</f>
        <v/>
      </c>
      <c r="AO116" s="2" t="str">
        <f>'Option 1 (2)'!AO116</f>
        <v/>
      </c>
      <c r="AP116" s="2" t="str">
        <f>'Option 1 (2)'!AP116</f>
        <v/>
      </c>
      <c r="AQ116" s="2" t="str">
        <f>'Option 1 (2)'!AQ116</f>
        <v/>
      </c>
      <c r="AR116" s="2" t="str">
        <f>'Option 1 (2)'!AR116</f>
        <v/>
      </c>
      <c r="AS116" s="2" t="str">
        <f>'Option 1 (2)'!AS116</f>
        <v/>
      </c>
      <c r="AT116" s="2" t="str">
        <f>'Option 1 (2)'!AT116</f>
        <v/>
      </c>
      <c r="AU116" s="2" t="str">
        <f>'Option 1 (2)'!AU116</f>
        <v/>
      </c>
      <c r="AV116" s="2" t="str">
        <f>'Option 1 (2)'!AV116</f>
        <v/>
      </c>
      <c r="AW116" s="2" t="str">
        <f>'Option 1 (2)'!AW116</f>
        <v/>
      </c>
      <c r="AX116" s="2" t="str">
        <f>'Option 1 (2)'!AX116</f>
        <v/>
      </c>
      <c r="AY116" s="2" t="str">
        <f>'Option 1 (2)'!AY116</f>
        <v/>
      </c>
      <c r="AZ116" s="2" t="str">
        <f>'Option 1 (2)'!AZ116</f>
        <v/>
      </c>
      <c r="BA116" s="2" t="str">
        <f>'Option 1 (2)'!BA116</f>
        <v/>
      </c>
      <c r="BB116" s="2" t="str">
        <f>'Option 1 (2)'!BB116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-60187.5</v>
      </c>
      <c r="F117" s="30">
        <f t="shared" ref="F117:Y117" si="161">IF(SUM(F112:F116)=0,0,SUM(F112:F116))</f>
        <v>0</v>
      </c>
      <c r="G117" s="30">
        <f t="shared" si="161"/>
        <v>0</v>
      </c>
      <c r="H117" s="30">
        <f t="shared" si="161"/>
        <v>0</v>
      </c>
      <c r="I117" s="30">
        <f t="shared" si="161"/>
        <v>0</v>
      </c>
      <c r="J117" s="30">
        <f t="shared" si="161"/>
        <v>0</v>
      </c>
      <c r="K117" s="30">
        <f t="shared" si="161"/>
        <v>0</v>
      </c>
      <c r="L117" s="30">
        <f t="shared" si="161"/>
        <v>0</v>
      </c>
      <c r="M117" s="30">
        <f t="shared" si="161"/>
        <v>0</v>
      </c>
      <c r="N117" s="30">
        <f t="shared" si="161"/>
        <v>0</v>
      </c>
      <c r="O117" s="30">
        <f t="shared" si="161"/>
        <v>0</v>
      </c>
      <c r="P117" s="30">
        <f t="shared" si="161"/>
        <v>0</v>
      </c>
      <c r="Q117" s="30">
        <f t="shared" si="161"/>
        <v>0</v>
      </c>
      <c r="R117" s="30">
        <f t="shared" si="161"/>
        <v>0</v>
      </c>
      <c r="S117" s="30">
        <f t="shared" si="161"/>
        <v>0</v>
      </c>
      <c r="T117" s="30">
        <f t="shared" si="161"/>
        <v>0</v>
      </c>
      <c r="U117" s="30">
        <f t="shared" si="161"/>
        <v>0</v>
      </c>
      <c r="V117" s="30">
        <f t="shared" si="161"/>
        <v>0</v>
      </c>
      <c r="W117" s="30">
        <f t="shared" si="161"/>
        <v>0</v>
      </c>
      <c r="X117" s="30">
        <f t="shared" si="161"/>
        <v>0</v>
      </c>
      <c r="Y117" s="30">
        <f t="shared" si="161"/>
        <v>0</v>
      </c>
      <c r="Z117" s="30">
        <f t="shared" ref="Z117:BB117" si="162">IF(SUM(Z112:Z116)=0,0,SUM(Z112:Z116))</f>
        <v>0</v>
      </c>
      <c r="AA117" s="30">
        <f t="shared" si="162"/>
        <v>0</v>
      </c>
      <c r="AB117" s="30">
        <f t="shared" si="162"/>
        <v>0</v>
      </c>
      <c r="AC117" s="30">
        <f t="shared" si="162"/>
        <v>0</v>
      </c>
      <c r="AD117" s="30">
        <f t="shared" si="162"/>
        <v>0</v>
      </c>
      <c r="AE117" s="30">
        <f t="shared" si="162"/>
        <v>0</v>
      </c>
      <c r="AF117" s="30">
        <f t="shared" si="162"/>
        <v>0</v>
      </c>
      <c r="AG117" s="30">
        <f t="shared" si="162"/>
        <v>0</v>
      </c>
      <c r="AH117" s="30">
        <f t="shared" si="162"/>
        <v>0</v>
      </c>
      <c r="AI117" s="30">
        <f t="shared" si="162"/>
        <v>0</v>
      </c>
      <c r="AJ117" s="30">
        <f t="shared" si="162"/>
        <v>0</v>
      </c>
      <c r="AK117" s="30">
        <f t="shared" si="162"/>
        <v>0</v>
      </c>
      <c r="AL117" s="30">
        <f t="shared" si="162"/>
        <v>0</v>
      </c>
      <c r="AM117" s="30">
        <f t="shared" si="162"/>
        <v>0</v>
      </c>
      <c r="AN117" s="30">
        <f t="shared" si="162"/>
        <v>0</v>
      </c>
      <c r="AO117" s="30">
        <f t="shared" si="162"/>
        <v>0</v>
      </c>
      <c r="AP117" s="30">
        <f t="shared" si="162"/>
        <v>0</v>
      </c>
      <c r="AQ117" s="30">
        <f t="shared" si="162"/>
        <v>0</v>
      </c>
      <c r="AR117" s="30">
        <f t="shared" si="162"/>
        <v>0</v>
      </c>
      <c r="AS117" s="30">
        <f t="shared" si="162"/>
        <v>0</v>
      </c>
      <c r="AT117" s="30">
        <f t="shared" si="162"/>
        <v>0</v>
      </c>
      <c r="AU117" s="30">
        <f t="shared" si="162"/>
        <v>0</v>
      </c>
      <c r="AV117" s="30">
        <f t="shared" si="162"/>
        <v>0</v>
      </c>
      <c r="AW117" s="30">
        <f t="shared" si="162"/>
        <v>0</v>
      </c>
      <c r="AX117" s="30">
        <f t="shared" si="162"/>
        <v>0</v>
      </c>
      <c r="AY117" s="30">
        <f t="shared" si="162"/>
        <v>0</v>
      </c>
      <c r="AZ117" s="30">
        <f t="shared" si="162"/>
        <v>0</v>
      </c>
      <c r="BA117" s="30">
        <f t="shared" si="162"/>
        <v>0</v>
      </c>
      <c r="BB117" s="30">
        <f t="shared" si="162"/>
        <v>0</v>
      </c>
    </row>
  </sheetData>
  <mergeCells count="26">
    <mergeCell ref="A107:C107"/>
    <mergeCell ref="A117:C117"/>
    <mergeCell ref="A110:A111"/>
    <mergeCell ref="B110:B111"/>
    <mergeCell ref="C110:C111"/>
    <mergeCell ref="D65:D66"/>
    <mergeCell ref="A104:C104"/>
    <mergeCell ref="A105:C105"/>
    <mergeCell ref="A106:C106"/>
    <mergeCell ref="C65:C66"/>
    <mergeCell ref="A63:D63"/>
    <mergeCell ref="D110:D111"/>
    <mergeCell ref="C1:C2"/>
    <mergeCell ref="D1:D2"/>
    <mergeCell ref="A97:A98"/>
    <mergeCell ref="B97:B98"/>
    <mergeCell ref="C97:C98"/>
    <mergeCell ref="D97:D98"/>
    <mergeCell ref="A92:C92"/>
    <mergeCell ref="A93:C93"/>
    <mergeCell ref="A94:C94"/>
    <mergeCell ref="B65:B66"/>
    <mergeCell ref="A95:C95"/>
    <mergeCell ref="A1:A2"/>
    <mergeCell ref="B1:B2"/>
    <mergeCell ref="A65:A66"/>
  </mergeCells>
  <conditionalFormatting sqref="Y1:Y118">
    <cfRule type="expression" dxfId="8031" priority="8490">
      <formula>$Y$2=""</formula>
    </cfRule>
  </conditionalFormatting>
  <conditionalFormatting sqref="E99:BB103">
    <cfRule type="cellIs" dxfId="8030" priority="8539" operator="equal">
      <formula>""</formula>
    </cfRule>
    <cfRule type="cellIs" dxfId="8029" priority="8540" operator="lessThan">
      <formula>0</formula>
    </cfRule>
  </conditionalFormatting>
  <conditionalFormatting sqref="E112:BB116">
    <cfRule type="cellIs" dxfId="8028" priority="8535" operator="equal">
      <formula>""</formula>
    </cfRule>
    <cfRule type="cellIs" dxfId="8027" priority="8536" operator="greaterThan">
      <formula>0</formula>
    </cfRule>
  </conditionalFormatting>
  <conditionalFormatting sqref="J1:J118">
    <cfRule type="expression" dxfId="8026" priority="8505">
      <formula>$J$2=""</formula>
    </cfRule>
  </conditionalFormatting>
  <conditionalFormatting sqref="K1:K118">
    <cfRule type="expression" dxfId="8025" priority="8504">
      <formula>$K$2=""</formula>
    </cfRule>
  </conditionalFormatting>
  <conditionalFormatting sqref="L1:L118">
    <cfRule type="expression" dxfId="8024" priority="8503">
      <formula>$L$2=""</formula>
    </cfRule>
  </conditionalFormatting>
  <conditionalFormatting sqref="M1:M118">
    <cfRule type="expression" dxfId="8023" priority="8502">
      <formula>$M$2=""</formula>
    </cfRule>
  </conditionalFormatting>
  <conditionalFormatting sqref="N1:N118">
    <cfRule type="expression" dxfId="8022" priority="8501">
      <formula>$N$2=""</formula>
    </cfRule>
  </conditionalFormatting>
  <conditionalFormatting sqref="P1:P118">
    <cfRule type="expression" dxfId="8021" priority="8499">
      <formula>$P$2=""</formula>
    </cfRule>
  </conditionalFormatting>
  <conditionalFormatting sqref="Q1:Q118">
    <cfRule type="expression" dxfId="8020" priority="8498">
      <formula>$Q$2=""</formula>
    </cfRule>
  </conditionalFormatting>
  <conditionalFormatting sqref="S1:S118">
    <cfRule type="expression" dxfId="8019" priority="8496">
      <formula>$S$2=""</formula>
    </cfRule>
  </conditionalFormatting>
  <conditionalFormatting sqref="T1:T118">
    <cfRule type="expression" dxfId="8018" priority="8495">
      <formula>$T$2=""</formula>
    </cfRule>
  </conditionalFormatting>
  <conditionalFormatting sqref="U1:U118">
    <cfRule type="expression" dxfId="8017" priority="8494">
      <formula>$U$2=""</formula>
    </cfRule>
  </conditionalFormatting>
  <conditionalFormatting sqref="V1:V118">
    <cfRule type="expression" dxfId="8016" priority="8493">
      <formula>$V$2=""</formula>
    </cfRule>
  </conditionalFormatting>
  <conditionalFormatting sqref="W1:W118">
    <cfRule type="expression" dxfId="8015" priority="8492">
      <formula>$W$2=""</formula>
    </cfRule>
  </conditionalFormatting>
  <conditionalFormatting sqref="X1:X118">
    <cfRule type="expression" dxfId="8014" priority="8491">
      <formula>$X$2=""</formula>
    </cfRule>
  </conditionalFormatting>
  <conditionalFormatting sqref="R1:R118">
    <cfRule type="expression" dxfId="8013" priority="8439">
      <formula>$R$2=""</formula>
    </cfRule>
  </conditionalFormatting>
  <conditionalFormatting sqref="I1:I118">
    <cfRule type="expression" dxfId="8012" priority="8429">
      <formula>$I$2=""</formula>
    </cfRule>
  </conditionalFormatting>
  <conditionalFormatting sqref="O1:O118">
    <cfRule type="expression" dxfId="8011" priority="8404">
      <formula>$O$2=""</formula>
    </cfRule>
  </conditionalFormatting>
  <conditionalFormatting sqref="H1:H118">
    <cfRule type="expression" dxfId="8010" priority="8393">
      <formula>$H$2=""</formula>
    </cfRule>
  </conditionalFormatting>
  <conditionalFormatting sqref="E67:BB91">
    <cfRule type="cellIs" dxfId="8009" priority="8259" operator="equal">
      <formula>""</formula>
    </cfRule>
    <cfRule type="cellIs" dxfId="8008" priority="8260" operator="greaterThan">
      <formula>0</formula>
    </cfRule>
  </conditionalFormatting>
  <conditionalFormatting sqref="E1:E118">
    <cfRule type="expression" dxfId="8007" priority="8066">
      <formula>$E$2=""</formula>
    </cfRule>
  </conditionalFormatting>
  <conditionalFormatting sqref="AE1:AE118">
    <cfRule type="expression" dxfId="8006" priority="8023">
      <formula>$AE$2=""</formula>
    </cfRule>
  </conditionalFormatting>
  <conditionalFormatting sqref="AF1:AF118">
    <cfRule type="expression" dxfId="8005" priority="8022">
      <formula>$AF$2=""</formula>
    </cfRule>
  </conditionalFormatting>
  <conditionalFormatting sqref="AG1:AG118">
    <cfRule type="expression" dxfId="8004" priority="8021">
      <formula>$AG$2=""</formula>
    </cfRule>
  </conditionalFormatting>
  <conditionalFormatting sqref="AH1:AH118">
    <cfRule type="expression" dxfId="8003" priority="8020">
      <formula>$AH$2=""</formula>
    </cfRule>
  </conditionalFormatting>
  <conditionalFormatting sqref="AI1:AI118">
    <cfRule type="expression" dxfId="8002" priority="8019">
      <formula>$AI$2=""</formula>
    </cfRule>
  </conditionalFormatting>
  <conditionalFormatting sqref="AJ1:AJ118">
    <cfRule type="expression" dxfId="8001" priority="8018">
      <formula>$AJ$2=""</formula>
    </cfRule>
  </conditionalFormatting>
  <conditionalFormatting sqref="AK1:AK118">
    <cfRule type="expression" dxfId="8000" priority="8017">
      <formula>$AK$2=""</formula>
    </cfRule>
  </conditionalFormatting>
  <conditionalFormatting sqref="AL1:AL118">
    <cfRule type="expression" dxfId="7999" priority="8016">
      <formula>$AL$2=""</formula>
    </cfRule>
  </conditionalFormatting>
  <conditionalFormatting sqref="AM1:AM118">
    <cfRule type="expression" dxfId="7998" priority="8015">
      <formula>$AM$2=""</formula>
    </cfRule>
  </conditionalFormatting>
  <conditionalFormatting sqref="AN1:AN118">
    <cfRule type="expression" dxfId="7997" priority="8014">
      <formula>$AN$2=""</formula>
    </cfRule>
  </conditionalFormatting>
  <conditionalFormatting sqref="AO1:AO118">
    <cfRule type="expression" dxfId="7996" priority="8013">
      <formula>$AO$2=""</formula>
    </cfRule>
  </conditionalFormatting>
  <conditionalFormatting sqref="AP1:AP4 AP63:AP1048576 AP6:AP7 AP9:AP10 AP12:AP13 AP15:AP16 AP18:AP32">
    <cfRule type="expression" dxfId="7995" priority="8012">
      <formula>$AP$66=""</formula>
    </cfRule>
  </conditionalFormatting>
  <conditionalFormatting sqref="AQ1:AQ118">
    <cfRule type="expression" dxfId="7994" priority="8011">
      <formula>$AQ$2=""</formula>
    </cfRule>
  </conditionalFormatting>
  <conditionalFormatting sqref="AR1:AR118">
    <cfRule type="expression" dxfId="7993" priority="8010">
      <formula>$AR$2=""</formula>
    </cfRule>
  </conditionalFormatting>
  <conditionalFormatting sqref="AS1:AS118">
    <cfRule type="expression" dxfId="7992" priority="8009">
      <formula>$AS$2=""</formula>
    </cfRule>
  </conditionalFormatting>
  <conditionalFormatting sqref="AT1:AT118">
    <cfRule type="expression" dxfId="7991" priority="8008">
      <formula>$AT$2=""</formula>
    </cfRule>
  </conditionalFormatting>
  <conditionalFormatting sqref="AU1:AU118">
    <cfRule type="expression" dxfId="7990" priority="8007">
      <formula>$AU$2=""</formula>
    </cfRule>
  </conditionalFormatting>
  <conditionalFormatting sqref="AV1:AV118">
    <cfRule type="expression" dxfId="7989" priority="8006">
      <formula>$AV$2=""</formula>
    </cfRule>
  </conditionalFormatting>
  <conditionalFormatting sqref="AW1:AW118">
    <cfRule type="expression" dxfId="7988" priority="8005">
      <formula>$AW$2=""</formula>
    </cfRule>
  </conditionalFormatting>
  <conditionalFormatting sqref="AX1:AX118">
    <cfRule type="expression" dxfId="7987" priority="8004">
      <formula>$AX$2=""</formula>
    </cfRule>
  </conditionalFormatting>
  <conditionalFormatting sqref="AY1:AY118">
    <cfRule type="expression" dxfId="7986" priority="8003">
      <formula>$AY$2=""</formula>
    </cfRule>
  </conditionalFormatting>
  <conditionalFormatting sqref="AZ1:AZ118">
    <cfRule type="expression" dxfId="7985" priority="8002">
      <formula>$AZ$2=""</formula>
    </cfRule>
  </conditionalFormatting>
  <conditionalFormatting sqref="BA1:BA118">
    <cfRule type="expression" dxfId="7984" priority="8001">
      <formula>$BA$2=""</formula>
    </cfRule>
  </conditionalFormatting>
  <conditionalFormatting sqref="BB1:BB118">
    <cfRule type="expression" dxfId="7983" priority="5355">
      <formula>$BB$2=""</formula>
    </cfRule>
  </conditionalFormatting>
  <conditionalFormatting sqref="AP33:AP34">
    <cfRule type="expression" dxfId="7982" priority="5189">
      <formula>$AP$66=""</formula>
    </cfRule>
  </conditionalFormatting>
  <conditionalFormatting sqref="F1:F118">
    <cfRule type="expression" dxfId="7981" priority="2971">
      <formula>$F$2=""</formula>
    </cfRule>
  </conditionalFormatting>
  <conditionalFormatting sqref="G1:G118">
    <cfRule type="expression" dxfId="7980" priority="2798">
      <formula>$G$2=""</formula>
    </cfRule>
  </conditionalFormatting>
  <conditionalFormatting sqref="AA1:AA118">
    <cfRule type="expression" dxfId="7979" priority="2778">
      <formula>$AA$2=""</formula>
    </cfRule>
  </conditionalFormatting>
  <conditionalFormatting sqref="Z1:Z118">
    <cfRule type="expression" dxfId="7978" priority="2776">
      <formula>$Z$2=""</formula>
    </cfRule>
  </conditionalFormatting>
  <conditionalFormatting sqref="AB1:AB118">
    <cfRule type="expression" dxfId="7977" priority="2775">
      <formula>$AB$2=""</formula>
    </cfRule>
  </conditionalFormatting>
  <conditionalFormatting sqref="AC1:AC118">
    <cfRule type="expression" dxfId="7976" priority="2774">
      <formula>$AC$2=""</formula>
    </cfRule>
  </conditionalFormatting>
  <conditionalFormatting sqref="AD1:AD118">
    <cfRule type="expression" dxfId="7975" priority="2772">
      <formula>$AD$2=""</formula>
    </cfRule>
  </conditionalFormatting>
  <conditionalFormatting sqref="AP1:AP118">
    <cfRule type="expression" dxfId="7974" priority="2760">
      <formula>$AP$2=""</formula>
    </cfRule>
  </conditionalFormatting>
  <dataValidations disablePrompts="1" count="2">
    <dataValidation allowBlank="1" showInputMessage="1" showErrorMessage="1" promptTitle="KompZWUBw" prompt="Bitte Anzahl des Personals eintragen, auch Kommazahlen (VZÄ) möglich." sqref="E3 E18 E33 E36 E51" xr:uid="{E6DEFBEC-5EA1-47C8-9247-FD4D60D8B24C}"/>
    <dataValidation allowBlank="1" showInputMessage="1" showErrorMessage="1" promptTitle="KompZWUBw" prompt="Wenn in Spalte D keine Auswahl erfolgt, dann wird mit dem Durchschnittswert aus den Preissteigerungs-raten je Ausgabenkategorie gerechnet." sqref="C67" xr:uid="{1176237E-0F8A-447A-8EF0-0F9149E9FCD1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6A6CDF5B-6AF6-4871-981A-E48FBEE28C52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24D2668D-1B78-49C4-BBD4-03A712232E83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D10 D7 D99:D103 D4 D13 D16 D67:D91 D112:D116 D25 D22 D19 D28 D31 D34 D43 D40 D37 D46 D49 D58 D55 D52 D61</xm:sqref>
        </x14:dataValidation>
        <x14:dataValidation type="list" allowBlank="1" showInputMessage="1" showErrorMessage="1" promptTitle="KompZWUBw" prompt="Bitte Kategorie der Ausgabe auswählen." xr:uid="{69E66687-3F85-4E32-8A3E-9E1F31AF7283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6BD47F2A-7366-409A-9039-6DADE002FAB7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2002D59B-761C-4E45-8F3D-447F757D5285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3F7FBC49-08CD-4CA5-BAF9-D187E0E5D949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0B37A029-C753-41C3-84CC-555844E68100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3D506-AEAE-427D-A91E-A62302CD1D04}">
  <sheetPr codeName="Tabelle14">
    <pageSetUpPr fitToPage="1"/>
  </sheetPr>
  <dimension ref="A1:BB117"/>
  <sheetViews>
    <sheetView topLeftCell="A45" zoomScale="80" zoomScaleNormal="80" workbookViewId="0">
      <selection activeCell="F59" sqref="F59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tr">
        <f>'Option 1'!B4</f>
        <v>Gehalt auswählen</v>
      </c>
      <c r="C4" s="111" t="str">
        <f ca="1">'Option 1'!C4</f>
        <v/>
      </c>
      <c r="D4" s="97" t="str">
        <f>IF('Option 1'!D4="","",'Option 1'!D4)</f>
        <v>durchschnittliche Preissteigerungs-rate</v>
      </c>
      <c r="E4" s="18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18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18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18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18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18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18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18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18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18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18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18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18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18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18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18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18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18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18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18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18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18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18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18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18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18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18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18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18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18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18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18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18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18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18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18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18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18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18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18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18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18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18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18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18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18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18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18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18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18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6.2" thickBot="1" x14ac:dyDescent="0.3">
      <c r="A5" s="115"/>
      <c r="B5" s="19" t="s">
        <v>1</v>
      </c>
      <c r="C5" s="112" t="str">
        <f t="shared" ref="C5" ca="1" si="30">IF(C4="","",C3*C4)</f>
        <v/>
      </c>
      <c r="D5" s="117"/>
      <c r="E5" s="20" t="str">
        <f t="shared" ref="E5:Y5" si="31">IF(E4="","",E3*E4)</f>
        <v/>
      </c>
      <c r="F5" s="20" t="str">
        <f t="shared" si="31"/>
        <v/>
      </c>
      <c r="G5" s="20" t="str">
        <f t="shared" si="31"/>
        <v/>
      </c>
      <c r="H5" s="20" t="str">
        <f t="shared" si="31"/>
        <v/>
      </c>
      <c r="I5" s="20" t="str">
        <f t="shared" si="31"/>
        <v/>
      </c>
      <c r="J5" s="20" t="str">
        <f t="shared" si="31"/>
        <v/>
      </c>
      <c r="K5" s="20" t="str">
        <f t="shared" si="31"/>
        <v/>
      </c>
      <c r="L5" s="20" t="str">
        <f t="shared" si="31"/>
        <v/>
      </c>
      <c r="M5" s="20" t="str">
        <f t="shared" si="31"/>
        <v/>
      </c>
      <c r="N5" s="20" t="str">
        <f t="shared" si="31"/>
        <v/>
      </c>
      <c r="O5" s="20" t="str">
        <f t="shared" si="31"/>
        <v/>
      </c>
      <c r="P5" s="20" t="str">
        <f t="shared" si="31"/>
        <v/>
      </c>
      <c r="Q5" s="20" t="str">
        <f t="shared" si="31"/>
        <v/>
      </c>
      <c r="R5" s="20" t="str">
        <f t="shared" si="31"/>
        <v/>
      </c>
      <c r="S5" s="20" t="str">
        <f t="shared" si="31"/>
        <v/>
      </c>
      <c r="T5" s="20" t="str">
        <f t="shared" si="31"/>
        <v/>
      </c>
      <c r="U5" s="20" t="str">
        <f t="shared" si="31"/>
        <v/>
      </c>
      <c r="V5" s="20" t="str">
        <f t="shared" si="31"/>
        <v/>
      </c>
      <c r="W5" s="20" t="str">
        <f t="shared" si="31"/>
        <v/>
      </c>
      <c r="X5" s="20" t="str">
        <f t="shared" si="31"/>
        <v/>
      </c>
      <c r="Y5" s="20" t="str">
        <f t="shared" si="31"/>
        <v/>
      </c>
      <c r="Z5" s="20" t="str">
        <f t="shared" ref="Z5:BB5" si="32">IF(Z4="","",Z3*Z4)</f>
        <v/>
      </c>
      <c r="AA5" s="20" t="str">
        <f t="shared" si="32"/>
        <v/>
      </c>
      <c r="AB5" s="20" t="str">
        <f t="shared" si="32"/>
        <v/>
      </c>
      <c r="AC5" s="20" t="str">
        <f t="shared" si="32"/>
        <v/>
      </c>
      <c r="AD5" s="20" t="str">
        <f t="shared" si="32"/>
        <v/>
      </c>
      <c r="AE5" s="20" t="str">
        <f t="shared" si="32"/>
        <v/>
      </c>
      <c r="AF5" s="20" t="str">
        <f t="shared" si="32"/>
        <v/>
      </c>
      <c r="AG5" s="20" t="str">
        <f t="shared" si="32"/>
        <v/>
      </c>
      <c r="AH5" s="20" t="str">
        <f t="shared" si="32"/>
        <v/>
      </c>
      <c r="AI5" s="20" t="str">
        <f t="shared" si="32"/>
        <v/>
      </c>
      <c r="AJ5" s="20" t="str">
        <f t="shared" si="32"/>
        <v/>
      </c>
      <c r="AK5" s="20" t="str">
        <f t="shared" si="32"/>
        <v/>
      </c>
      <c r="AL5" s="20" t="str">
        <f t="shared" si="32"/>
        <v/>
      </c>
      <c r="AM5" s="20" t="str">
        <f t="shared" si="32"/>
        <v/>
      </c>
      <c r="AN5" s="20" t="str">
        <f t="shared" si="32"/>
        <v/>
      </c>
      <c r="AO5" s="20" t="str">
        <f t="shared" si="32"/>
        <v/>
      </c>
      <c r="AP5" s="20" t="str">
        <f t="shared" si="32"/>
        <v/>
      </c>
      <c r="AQ5" s="20" t="str">
        <f t="shared" si="32"/>
        <v/>
      </c>
      <c r="AR5" s="20" t="str">
        <f t="shared" si="32"/>
        <v/>
      </c>
      <c r="AS5" s="20" t="str">
        <f t="shared" si="32"/>
        <v/>
      </c>
      <c r="AT5" s="20" t="str">
        <f t="shared" si="32"/>
        <v/>
      </c>
      <c r="AU5" s="20" t="str">
        <f t="shared" si="32"/>
        <v/>
      </c>
      <c r="AV5" s="20" t="str">
        <f t="shared" si="32"/>
        <v/>
      </c>
      <c r="AW5" s="20" t="str">
        <f t="shared" si="32"/>
        <v/>
      </c>
      <c r="AX5" s="20" t="str">
        <f t="shared" si="32"/>
        <v/>
      </c>
      <c r="AY5" s="20" t="str">
        <f t="shared" si="32"/>
        <v/>
      </c>
      <c r="AZ5" s="20" t="str">
        <f t="shared" si="32"/>
        <v/>
      </c>
      <c r="BA5" s="20" t="str">
        <f t="shared" si="32"/>
        <v/>
      </c>
      <c r="BB5" s="20" t="str">
        <f t="shared" si="32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tr">
        <f>'Option 1'!B7</f>
        <v>Gehalt auswählen</v>
      </c>
      <c r="C7" s="111" t="str">
        <f ca="1">'Option 1'!C7</f>
        <v/>
      </c>
      <c r="D7" s="97" t="str">
        <f>IF('Option 1'!D7="","",'Option 1'!D7)</f>
        <v>durchschnittliche Preissteigerungs-rate</v>
      </c>
      <c r="E7" s="18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18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18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18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18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18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18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18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18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18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18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18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18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18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18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18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18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18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18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18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18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18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18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18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18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18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18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18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18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18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18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18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18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18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18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18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18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18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18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18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18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18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18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18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18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18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18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18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18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18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tr">
        <f>'Option 1'!B10</f>
        <v>Gehalt auswählen</v>
      </c>
      <c r="C10" s="111" t="str">
        <f ca="1">'Option 1'!C10</f>
        <v/>
      </c>
      <c r="D10" s="97" t="str">
        <f>IF('Option 1'!D10="","",'Option 1'!D10)</f>
        <v>durchschnittliche Preissteigerungs-rate</v>
      </c>
      <c r="E10" s="18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18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18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18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18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18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18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18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18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18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18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18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18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18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18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18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18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18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18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18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18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18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18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18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18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18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18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18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18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18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18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18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18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18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18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18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18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18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18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18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18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18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18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18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18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18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18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18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18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18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tr">
        <f>'Option 1'!B13</f>
        <v>Gehalt auswählen</v>
      </c>
      <c r="C13" s="111" t="str">
        <f ca="1">'Option 1'!C13</f>
        <v/>
      </c>
      <c r="D13" s="97" t="str">
        <f>IF('Option 1'!D13="","",'Option 1'!D13)</f>
        <v>durchschnittliche Preissteigerungs-rate</v>
      </c>
      <c r="E13" s="18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18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18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18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18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18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18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18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18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18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18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18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18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18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18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18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18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18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18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18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18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18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18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18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18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18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18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18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18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18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18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18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18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18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18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18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18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18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18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18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18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18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18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18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18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18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18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18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18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18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tr">
        <f>'Option 1'!B16</f>
        <v>Gehalt auswählen</v>
      </c>
      <c r="C16" s="111" t="str">
        <f ca="1">'Option 1'!C16</f>
        <v/>
      </c>
      <c r="D16" s="97" t="str">
        <f>IF('Option 1'!D16="","",'Option 1'!D16)</f>
        <v>durchschnittliche Preissteigerungs-rate</v>
      </c>
      <c r="E16" s="18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18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18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18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18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18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18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18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18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18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18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18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18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18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18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18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18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18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18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18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18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18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18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18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18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18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18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18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18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18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18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18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18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18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18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18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18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18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18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18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18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18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18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18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18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18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18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18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18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18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tr">
        <f>'Option 1'!B19</f>
        <v>Gehalt auswählen</v>
      </c>
      <c r="C19" s="111" t="str">
        <f ca="1">'Option 1'!C19</f>
        <v/>
      </c>
      <c r="D19" s="97" t="str">
        <f>IF('Option 1'!D19="","",'Option 1'!D19)</f>
        <v>durchschnittliche Preissteigerungs-rate</v>
      </c>
      <c r="E19" s="18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18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18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18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18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18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18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18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18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18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18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18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18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18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18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18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18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18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18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18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18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18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18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18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18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18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18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18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18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18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18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18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18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18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18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18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18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18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18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18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18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18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18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18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18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18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18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18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18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18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6.2" thickBot="1" x14ac:dyDescent="0.3">
      <c r="A20" s="115"/>
      <c r="B20" s="19" t="s">
        <v>1</v>
      </c>
      <c r="C20" s="112" t="str">
        <f t="shared" ref="C20" ca="1" si="45">IF(C19="","",C18*C19)</f>
        <v/>
      </c>
      <c r="D20" s="117"/>
      <c r="E20" s="20" t="str">
        <f t="shared" ref="E20:Y20" si="46">IF(E19="","",E18*E19)</f>
        <v/>
      </c>
      <c r="F20" s="20" t="str">
        <f t="shared" si="46"/>
        <v/>
      </c>
      <c r="G20" s="20" t="str">
        <f t="shared" si="46"/>
        <v/>
      </c>
      <c r="H20" s="20" t="str">
        <f t="shared" si="46"/>
        <v/>
      </c>
      <c r="I20" s="20" t="str">
        <f t="shared" si="46"/>
        <v/>
      </c>
      <c r="J20" s="20" t="str">
        <f t="shared" si="46"/>
        <v/>
      </c>
      <c r="K20" s="20" t="str">
        <f t="shared" si="46"/>
        <v/>
      </c>
      <c r="L20" s="20" t="str">
        <f t="shared" si="46"/>
        <v/>
      </c>
      <c r="M20" s="20" t="str">
        <f t="shared" si="46"/>
        <v/>
      </c>
      <c r="N20" s="20" t="str">
        <f t="shared" si="46"/>
        <v/>
      </c>
      <c r="O20" s="20" t="str">
        <f t="shared" si="46"/>
        <v/>
      </c>
      <c r="P20" s="20" t="str">
        <f t="shared" si="46"/>
        <v/>
      </c>
      <c r="Q20" s="20" t="str">
        <f t="shared" si="46"/>
        <v/>
      </c>
      <c r="R20" s="20" t="str">
        <f t="shared" si="46"/>
        <v/>
      </c>
      <c r="S20" s="20" t="str">
        <f t="shared" si="46"/>
        <v/>
      </c>
      <c r="T20" s="20" t="str">
        <f t="shared" si="46"/>
        <v/>
      </c>
      <c r="U20" s="20" t="str">
        <f t="shared" si="46"/>
        <v/>
      </c>
      <c r="V20" s="20" t="str">
        <f t="shared" si="46"/>
        <v/>
      </c>
      <c r="W20" s="20" t="str">
        <f t="shared" si="46"/>
        <v/>
      </c>
      <c r="X20" s="20" t="str">
        <f t="shared" si="46"/>
        <v/>
      </c>
      <c r="Y20" s="20" t="str">
        <f t="shared" si="46"/>
        <v/>
      </c>
      <c r="Z20" s="20" t="str">
        <f t="shared" ref="Z20:BB20" si="47">IF(Z19="","",Z18*Z19)</f>
        <v/>
      </c>
      <c r="AA20" s="20" t="str">
        <f t="shared" si="47"/>
        <v/>
      </c>
      <c r="AB20" s="20" t="str">
        <f t="shared" si="47"/>
        <v/>
      </c>
      <c r="AC20" s="20" t="str">
        <f t="shared" si="47"/>
        <v/>
      </c>
      <c r="AD20" s="20" t="str">
        <f t="shared" si="47"/>
        <v/>
      </c>
      <c r="AE20" s="20" t="str">
        <f t="shared" si="47"/>
        <v/>
      </c>
      <c r="AF20" s="20" t="str">
        <f t="shared" si="47"/>
        <v/>
      </c>
      <c r="AG20" s="20" t="str">
        <f t="shared" si="47"/>
        <v/>
      </c>
      <c r="AH20" s="20" t="str">
        <f t="shared" si="47"/>
        <v/>
      </c>
      <c r="AI20" s="20" t="str">
        <f t="shared" si="47"/>
        <v/>
      </c>
      <c r="AJ20" s="20" t="str">
        <f t="shared" si="47"/>
        <v/>
      </c>
      <c r="AK20" s="20" t="str">
        <f t="shared" si="47"/>
        <v/>
      </c>
      <c r="AL20" s="20" t="str">
        <f t="shared" si="47"/>
        <v/>
      </c>
      <c r="AM20" s="20" t="str">
        <f t="shared" si="47"/>
        <v/>
      </c>
      <c r="AN20" s="20" t="str">
        <f t="shared" si="47"/>
        <v/>
      </c>
      <c r="AO20" s="20" t="str">
        <f t="shared" si="47"/>
        <v/>
      </c>
      <c r="AP20" s="20" t="str">
        <f t="shared" si="47"/>
        <v/>
      </c>
      <c r="AQ20" s="20" t="str">
        <f t="shared" si="47"/>
        <v/>
      </c>
      <c r="AR20" s="20" t="str">
        <f t="shared" si="47"/>
        <v/>
      </c>
      <c r="AS20" s="20" t="str">
        <f t="shared" si="47"/>
        <v/>
      </c>
      <c r="AT20" s="20" t="str">
        <f t="shared" si="47"/>
        <v/>
      </c>
      <c r="AU20" s="20" t="str">
        <f t="shared" si="47"/>
        <v/>
      </c>
      <c r="AV20" s="20" t="str">
        <f t="shared" si="47"/>
        <v/>
      </c>
      <c r="AW20" s="20" t="str">
        <f t="shared" si="47"/>
        <v/>
      </c>
      <c r="AX20" s="20" t="str">
        <f t="shared" si="47"/>
        <v/>
      </c>
      <c r="AY20" s="20" t="str">
        <f t="shared" si="47"/>
        <v/>
      </c>
      <c r="AZ20" s="20" t="str">
        <f t="shared" si="47"/>
        <v/>
      </c>
      <c r="BA20" s="20" t="str">
        <f t="shared" si="47"/>
        <v/>
      </c>
      <c r="BB20" s="20" t="str">
        <f t="shared" si="47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tr">
        <f>'Option 1'!B22</f>
        <v>Gehalt auswählen</v>
      </c>
      <c r="C22" s="111" t="str">
        <f ca="1">'Option 1'!C22</f>
        <v/>
      </c>
      <c r="D22" s="97" t="str">
        <f>IF('Option 1'!D22="","",'Option 1'!D22)</f>
        <v>durchschnittliche Preissteigerungs-rate</v>
      </c>
      <c r="E22" s="18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18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18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18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18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18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18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18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18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18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18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18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18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18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18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18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18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18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18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18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18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18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18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18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18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18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18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18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18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18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18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18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18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18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18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18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18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18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18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18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18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18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18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18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18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18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18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18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18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18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tr">
        <f>'Option 1'!B25</f>
        <v>Gehalt auswählen</v>
      </c>
      <c r="C25" s="111" t="str">
        <f ca="1">'Option 1'!C25</f>
        <v/>
      </c>
      <c r="D25" s="97" t="str">
        <f>IF('Option 1'!D25="","",'Option 1'!D25)</f>
        <v>durchschnittliche Preissteigerungs-rate</v>
      </c>
      <c r="E25" s="18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18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18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18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18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18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18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18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18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18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18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18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18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18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18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18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18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18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18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18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18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18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18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18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18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18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18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18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18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18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18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18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18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18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18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18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18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18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18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18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18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18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18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18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18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18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18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18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18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18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tr">
        <f>'Option 1'!B28</f>
        <v>Gehalt auswählen</v>
      </c>
      <c r="C28" s="111" t="str">
        <f ca="1">'Option 1'!C28</f>
        <v/>
      </c>
      <c r="D28" s="97" t="str">
        <f>IF('Option 1'!D28="","",'Option 1'!D28)</f>
        <v>durchschnittliche Preissteigerungs-rate</v>
      </c>
      <c r="E28" s="18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18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18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18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18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18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18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18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18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18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18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18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18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18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18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18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18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18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18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18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18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18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18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18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18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18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18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18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18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18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18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18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18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18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18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18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18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18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18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18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18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18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18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18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18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18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18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18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18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18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tr">
        <f>'Option 1'!B31</f>
        <v>Gehalt auswählen</v>
      </c>
      <c r="C31" s="111" t="str">
        <f ca="1">'Option 1'!C31</f>
        <v/>
      </c>
      <c r="D31" s="97" t="str">
        <f>IF('Option 1'!D31="","",'Option 1'!D31)</f>
        <v>durchschnittliche Preissteigerungs-rate</v>
      </c>
      <c r="E31" s="18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18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18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18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18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18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18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18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18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18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18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18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18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18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18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18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18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18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18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18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18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18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18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18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18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18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18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18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18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18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18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18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18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18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18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18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18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18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18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18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18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18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18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18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18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18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18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18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18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18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tr">
        <f>'Option 1'!B34</f>
        <v>Gehalt auswählen</v>
      </c>
      <c r="C34" s="111" t="str">
        <f ca="1">'Option 1'!C34</f>
        <v/>
      </c>
      <c r="D34" s="97" t="str">
        <f>IF('Option 1'!D34="","",'Option 1'!D34)</f>
        <v>durchschnittliche Preissteigerungs-rate</v>
      </c>
      <c r="E34" s="18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18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18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18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18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18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18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18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18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18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18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18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18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18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18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18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18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18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18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18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18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18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18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18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18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18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18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18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18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18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18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18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18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18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18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18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18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18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18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18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18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18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18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18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18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18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18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18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18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18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6.2" thickBot="1" x14ac:dyDescent="0.3">
      <c r="A35" s="115"/>
      <c r="B35" s="19" t="str">
        <f>'Option 1'!B35</f>
        <v>Summe</v>
      </c>
      <c r="C35" s="112" t="str">
        <f t="shared" ref="C35" ca="1" si="60">IF(C34="","",C33*C34)</f>
        <v/>
      </c>
      <c r="D35" s="117"/>
      <c r="E35" s="20" t="str">
        <f t="shared" ref="E35:BB35" si="61">IF(E34="","",E33*E34)</f>
        <v/>
      </c>
      <c r="F35" s="20" t="str">
        <f t="shared" si="61"/>
        <v/>
      </c>
      <c r="G35" s="20" t="str">
        <f t="shared" si="61"/>
        <v/>
      </c>
      <c r="H35" s="20" t="str">
        <f t="shared" si="61"/>
        <v/>
      </c>
      <c r="I35" s="20" t="str">
        <f t="shared" si="61"/>
        <v/>
      </c>
      <c r="J35" s="20" t="str">
        <f t="shared" si="61"/>
        <v/>
      </c>
      <c r="K35" s="20" t="str">
        <f t="shared" si="61"/>
        <v/>
      </c>
      <c r="L35" s="20" t="str">
        <f t="shared" si="61"/>
        <v/>
      </c>
      <c r="M35" s="20" t="str">
        <f t="shared" si="61"/>
        <v/>
      </c>
      <c r="N35" s="20" t="str">
        <f t="shared" si="61"/>
        <v/>
      </c>
      <c r="O35" s="20" t="str">
        <f t="shared" si="61"/>
        <v/>
      </c>
      <c r="P35" s="20" t="str">
        <f t="shared" si="61"/>
        <v/>
      </c>
      <c r="Q35" s="20" t="str">
        <f t="shared" si="61"/>
        <v/>
      </c>
      <c r="R35" s="20" t="str">
        <f t="shared" si="61"/>
        <v/>
      </c>
      <c r="S35" s="20" t="str">
        <f t="shared" si="61"/>
        <v/>
      </c>
      <c r="T35" s="20" t="str">
        <f t="shared" si="61"/>
        <v/>
      </c>
      <c r="U35" s="20" t="str">
        <f t="shared" si="61"/>
        <v/>
      </c>
      <c r="V35" s="20" t="str">
        <f t="shared" si="61"/>
        <v/>
      </c>
      <c r="W35" s="20" t="str">
        <f t="shared" si="61"/>
        <v/>
      </c>
      <c r="X35" s="20" t="str">
        <f t="shared" si="61"/>
        <v/>
      </c>
      <c r="Y35" s="20" t="str">
        <f t="shared" si="61"/>
        <v/>
      </c>
      <c r="Z35" s="20" t="str">
        <f t="shared" si="61"/>
        <v/>
      </c>
      <c r="AA35" s="20" t="str">
        <f t="shared" si="61"/>
        <v/>
      </c>
      <c r="AB35" s="20" t="str">
        <f t="shared" si="61"/>
        <v/>
      </c>
      <c r="AC35" s="20" t="str">
        <f t="shared" si="61"/>
        <v/>
      </c>
      <c r="AD35" s="20" t="str">
        <f t="shared" si="61"/>
        <v/>
      </c>
      <c r="AE35" s="20" t="str">
        <f t="shared" si="61"/>
        <v/>
      </c>
      <c r="AF35" s="20" t="str">
        <f t="shared" si="61"/>
        <v/>
      </c>
      <c r="AG35" s="20" t="str">
        <f t="shared" si="61"/>
        <v/>
      </c>
      <c r="AH35" s="20" t="str">
        <f t="shared" si="61"/>
        <v/>
      </c>
      <c r="AI35" s="20" t="str">
        <f t="shared" si="61"/>
        <v/>
      </c>
      <c r="AJ35" s="20" t="str">
        <f t="shared" si="61"/>
        <v/>
      </c>
      <c r="AK35" s="20" t="str">
        <f t="shared" si="61"/>
        <v/>
      </c>
      <c r="AL35" s="20" t="str">
        <f t="shared" si="61"/>
        <v/>
      </c>
      <c r="AM35" s="20" t="str">
        <f t="shared" si="61"/>
        <v/>
      </c>
      <c r="AN35" s="20" t="str">
        <f t="shared" si="61"/>
        <v/>
      </c>
      <c r="AO35" s="20" t="str">
        <f t="shared" si="61"/>
        <v/>
      </c>
      <c r="AP35" s="20" t="str">
        <f t="shared" si="61"/>
        <v/>
      </c>
      <c r="AQ35" s="20" t="str">
        <f t="shared" si="61"/>
        <v/>
      </c>
      <c r="AR35" s="20" t="str">
        <f t="shared" si="61"/>
        <v/>
      </c>
      <c r="AS35" s="20" t="str">
        <f t="shared" si="61"/>
        <v/>
      </c>
      <c r="AT35" s="20" t="str">
        <f t="shared" si="61"/>
        <v/>
      </c>
      <c r="AU35" s="20" t="str">
        <f t="shared" si="61"/>
        <v/>
      </c>
      <c r="AV35" s="20" t="str">
        <f t="shared" si="61"/>
        <v/>
      </c>
      <c r="AW35" s="20" t="str">
        <f t="shared" si="61"/>
        <v/>
      </c>
      <c r="AX35" s="20" t="str">
        <f t="shared" si="61"/>
        <v/>
      </c>
      <c r="AY35" s="20" t="str">
        <f t="shared" si="61"/>
        <v/>
      </c>
      <c r="AZ35" s="20" t="str">
        <f t="shared" si="61"/>
        <v/>
      </c>
      <c r="BA35" s="20" t="str">
        <f t="shared" si="61"/>
        <v/>
      </c>
      <c r="BB35" s="20" t="str">
        <f t="shared" si="61"/>
        <v/>
      </c>
    </row>
    <row r="36" spans="1:54" ht="15.75" customHeight="1" thickBot="1" x14ac:dyDescent="0.3">
      <c r="A36" s="113"/>
      <c r="B36" s="17" t="str">
        <f>'Option 1'!B36</f>
        <v>Anzahl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8" customHeight="1" x14ac:dyDescent="0.25">
      <c r="A37" s="114" t="s">
        <v>2</v>
      </c>
      <c r="B37" s="32" t="str">
        <f>'Option 1'!B37</f>
        <v>Gehalt auswählen</v>
      </c>
      <c r="C37" s="111" t="str">
        <f ca="1">'Option 1'!C37</f>
        <v/>
      </c>
      <c r="D37" s="97" t="str">
        <f>IF('Option 1'!D37="","",'Option 1'!D37)</f>
        <v>durchschnittliche Preissteigerungs-rate</v>
      </c>
      <c r="E37" s="18" t="str">
        <f>IF($B37="Gehalt auswählen","",IF($D37="",$C37,IF($D37="durchschnittliche Preissteigerungs-rate",$C37*(1+(VLOOKUP($A37,Personalnormkosten!$G$1:$H$4,2,FALSE)))^E$1,IF($D$4&lt;&gt;"",$C37*(1+(VLOOKUP($D37,Personalnormkosten!$E$1:$F$9,2,FALSE)))^E$1,""))))</f>
        <v/>
      </c>
      <c r="F37" s="18" t="str">
        <f>IF($B37="Gehalt auswählen","",IF($D37="",$C37,IF($D37="durchschnittliche Preissteigerungs-rate",$C37*(1+(VLOOKUP($A37,Personalnormkosten!$G$1:$H$4,2,FALSE)))^F$1,IF($D$4&lt;&gt;"",$C37*(1+(VLOOKUP($D37,Personalnormkosten!$E$1:$F$9,2,FALSE)))^F$1,""))))</f>
        <v/>
      </c>
      <c r="G37" s="18" t="str">
        <f>IF($B37="Gehalt auswählen","",IF($D37="",$C37,IF($D37="durchschnittliche Preissteigerungs-rate",$C37*(1+(VLOOKUP($A37,Personalnormkosten!$G$1:$H$4,2,FALSE)))^G$1,IF($D$4&lt;&gt;"",$C37*(1+(VLOOKUP($D37,Personalnormkosten!$E$1:$F$9,2,FALSE)))^G$1,""))))</f>
        <v/>
      </c>
      <c r="H37" s="18" t="str">
        <f>IF($B37="Gehalt auswählen","",IF($D37="",$C37,IF($D37="durchschnittliche Preissteigerungs-rate",$C37*(1+(VLOOKUP($A37,Personalnormkosten!$G$1:$H$4,2,FALSE)))^H$1,IF($D$4&lt;&gt;"",$C37*(1+(VLOOKUP($D37,Personalnormkosten!$E$1:$F$9,2,FALSE)))^H$1,""))))</f>
        <v/>
      </c>
      <c r="I37" s="18" t="str">
        <f>IF($B37="Gehalt auswählen","",IF($D37="",$C37,IF($D37="durchschnittliche Preissteigerungs-rate",$C37*(1+(VLOOKUP($A37,Personalnormkosten!$G$1:$H$4,2,FALSE)))^I$1,IF($D$4&lt;&gt;"",$C37*(1+(VLOOKUP($D37,Personalnormkosten!$E$1:$F$9,2,FALSE)))^I$1,""))))</f>
        <v/>
      </c>
      <c r="J37" s="18" t="str">
        <f>IF($B37="Gehalt auswählen","",IF($D37="",$C37,IF($D37="durchschnittliche Preissteigerungs-rate",$C37*(1+(VLOOKUP($A37,Personalnormkosten!$G$1:$H$4,2,FALSE)))^J$1,IF($D$4&lt;&gt;"",$C37*(1+(VLOOKUP($D37,Personalnormkosten!$E$1:$F$9,2,FALSE)))^J$1,""))))</f>
        <v/>
      </c>
      <c r="K37" s="18" t="str">
        <f>IF($B37="Gehalt auswählen","",IF($D37="",$C37,IF($D37="durchschnittliche Preissteigerungs-rate",$C37*(1+(VLOOKUP($A37,Personalnormkosten!$G$1:$H$4,2,FALSE)))^K$1,IF($D$4&lt;&gt;"",$C37*(1+(VLOOKUP($D37,Personalnormkosten!$E$1:$F$9,2,FALSE)))^K$1,""))))</f>
        <v/>
      </c>
      <c r="L37" s="18" t="str">
        <f>IF($B37="Gehalt auswählen","",IF($D37="",$C37,IF($D37="durchschnittliche Preissteigerungs-rate",$C37*(1+(VLOOKUP($A37,Personalnormkosten!$G$1:$H$4,2,FALSE)))^L$1,IF($D$4&lt;&gt;"",$C37*(1+(VLOOKUP($D37,Personalnormkosten!$E$1:$F$9,2,FALSE)))^L$1,""))))</f>
        <v/>
      </c>
      <c r="M37" s="18" t="str">
        <f>IF($B37="Gehalt auswählen","",IF($D37="",$C37,IF($D37="durchschnittliche Preissteigerungs-rate",$C37*(1+(VLOOKUP($A37,Personalnormkosten!$G$1:$H$4,2,FALSE)))^M$1,IF($D$4&lt;&gt;"",$C37*(1+(VLOOKUP($D37,Personalnormkosten!$E$1:$F$9,2,FALSE)))^M$1,""))))</f>
        <v/>
      </c>
      <c r="N37" s="18" t="str">
        <f>IF($B37="Gehalt auswählen","",IF($D37="",$C37,IF($D37="durchschnittliche Preissteigerungs-rate",$C37*(1+(VLOOKUP($A37,Personalnormkosten!$G$1:$H$4,2,FALSE)))^N$1,IF($D$4&lt;&gt;"",$C37*(1+(VLOOKUP($D37,Personalnormkosten!$E$1:$F$9,2,FALSE)))^N$1,""))))</f>
        <v/>
      </c>
      <c r="O37" s="18" t="str">
        <f>IF($B37="Gehalt auswählen","",IF($D37="",$C37,IF($D37="durchschnittliche Preissteigerungs-rate",$C37*(1+(VLOOKUP($A37,Personalnormkosten!$G$1:$H$4,2,FALSE)))^O$1,IF($D$4&lt;&gt;"",$C37*(1+(VLOOKUP($D37,Personalnormkosten!$E$1:$F$9,2,FALSE)))^O$1,""))))</f>
        <v/>
      </c>
      <c r="P37" s="18" t="str">
        <f>IF($B37="Gehalt auswählen","",IF($D37="",$C37,IF($D37="durchschnittliche Preissteigerungs-rate",$C37*(1+(VLOOKUP($A37,Personalnormkosten!$G$1:$H$4,2,FALSE)))^P$1,IF($D$4&lt;&gt;"",$C37*(1+(VLOOKUP($D37,Personalnormkosten!$E$1:$F$9,2,FALSE)))^P$1,""))))</f>
        <v/>
      </c>
      <c r="Q37" s="18" t="str">
        <f>IF($B37="Gehalt auswählen","",IF($D37="",$C37,IF($D37="durchschnittliche Preissteigerungs-rate",$C37*(1+(VLOOKUP($A37,Personalnormkosten!$G$1:$H$4,2,FALSE)))^Q$1,IF($D$4&lt;&gt;"",$C37*(1+(VLOOKUP($D37,Personalnormkosten!$E$1:$F$9,2,FALSE)))^Q$1,""))))</f>
        <v/>
      </c>
      <c r="R37" s="18" t="str">
        <f>IF($B37="Gehalt auswählen","",IF($D37="",$C37,IF($D37="durchschnittliche Preissteigerungs-rate",$C37*(1+(VLOOKUP($A37,Personalnormkosten!$G$1:$H$4,2,FALSE)))^R$1,IF($D$4&lt;&gt;"",$C37*(1+(VLOOKUP($D37,Personalnormkosten!$E$1:$F$9,2,FALSE)))^R$1,""))))</f>
        <v/>
      </c>
      <c r="S37" s="18" t="str">
        <f>IF($B37="Gehalt auswählen","",IF($D37="",$C37,IF($D37="durchschnittliche Preissteigerungs-rate",$C37*(1+(VLOOKUP($A37,Personalnormkosten!$G$1:$H$4,2,FALSE)))^S$1,IF($D$4&lt;&gt;"",$C37*(1+(VLOOKUP($D37,Personalnormkosten!$E$1:$F$9,2,FALSE)))^S$1,""))))</f>
        <v/>
      </c>
      <c r="T37" s="18" t="str">
        <f>IF($B37="Gehalt auswählen","",IF($D37="",$C37,IF($D37="durchschnittliche Preissteigerungs-rate",$C37*(1+(VLOOKUP($A37,Personalnormkosten!$G$1:$H$4,2,FALSE)))^T$1,IF($D$4&lt;&gt;"",$C37*(1+(VLOOKUP($D37,Personalnormkosten!$E$1:$F$9,2,FALSE)))^T$1,""))))</f>
        <v/>
      </c>
      <c r="U37" s="18" t="str">
        <f>IF($B37="Gehalt auswählen","",IF($D37="",$C37,IF($D37="durchschnittliche Preissteigerungs-rate",$C37*(1+(VLOOKUP($A37,Personalnormkosten!$G$1:$H$4,2,FALSE)))^U$1,IF($D$4&lt;&gt;"",$C37*(1+(VLOOKUP($D37,Personalnormkosten!$E$1:$F$9,2,FALSE)))^U$1,""))))</f>
        <v/>
      </c>
      <c r="V37" s="18" t="str">
        <f>IF($B37="Gehalt auswählen","",IF($D37="",$C37,IF($D37="durchschnittliche Preissteigerungs-rate",$C37*(1+(VLOOKUP($A37,Personalnormkosten!$G$1:$H$4,2,FALSE)))^V$1,IF($D$4&lt;&gt;"",$C37*(1+(VLOOKUP($D37,Personalnormkosten!$E$1:$F$9,2,FALSE)))^V$1,""))))</f>
        <v/>
      </c>
      <c r="W37" s="18" t="str">
        <f>IF($B37="Gehalt auswählen","",IF($D37="",$C37,IF($D37="durchschnittliche Preissteigerungs-rate",$C37*(1+(VLOOKUP($A37,Personalnormkosten!$G$1:$H$4,2,FALSE)))^W$1,IF($D$4&lt;&gt;"",$C37*(1+(VLOOKUP($D37,Personalnormkosten!$E$1:$F$9,2,FALSE)))^W$1,""))))</f>
        <v/>
      </c>
      <c r="X37" s="18" t="str">
        <f>IF($B37="Gehalt auswählen","",IF($D37="",$C37,IF($D37="durchschnittliche Preissteigerungs-rate",$C37*(1+(VLOOKUP($A37,Personalnormkosten!$G$1:$H$4,2,FALSE)))^X$1,IF($D$4&lt;&gt;"",$C37*(1+(VLOOKUP($D37,Personalnormkosten!$E$1:$F$9,2,FALSE)))^X$1,""))))</f>
        <v/>
      </c>
      <c r="Y37" s="18" t="str">
        <f>IF($B37="Gehalt auswählen","",IF($D37="",$C37,IF($D37="durchschnittliche Preissteigerungs-rate",$C37*(1+(VLOOKUP($A37,Personalnormkosten!$G$1:$H$4,2,FALSE)))^Y$1,IF($D$4&lt;&gt;"",$C37*(1+(VLOOKUP($D37,Personalnormkosten!$E$1:$F$9,2,FALSE)))^Y$1,""))))</f>
        <v/>
      </c>
      <c r="Z37" s="18" t="str">
        <f>IF($B37="Gehalt auswählen","",IF($D37="",$C37,IF($D37="durchschnittliche Preissteigerungs-rate",$C37*(1+(VLOOKUP($A37,Personalnormkosten!$G$1:$H$4,2,FALSE)))^Z$1,IF($D$4&lt;&gt;"",$C37*(1+(VLOOKUP($D37,Personalnormkosten!$E$1:$F$9,2,FALSE)))^Z$1,""))))</f>
        <v/>
      </c>
      <c r="AA37" s="18" t="str">
        <f>IF($B37="Gehalt auswählen","",IF($D37="",$C37,IF($D37="durchschnittliche Preissteigerungs-rate",$C37*(1+(VLOOKUP($A37,Personalnormkosten!$G$1:$H$4,2,FALSE)))^AA$1,IF($D$4&lt;&gt;"",$C37*(1+(VLOOKUP($D37,Personalnormkosten!$E$1:$F$9,2,FALSE)))^AA$1,""))))</f>
        <v/>
      </c>
      <c r="AB37" s="18" t="str">
        <f>IF($B37="Gehalt auswählen","",IF($D37="",$C37,IF($D37="durchschnittliche Preissteigerungs-rate",$C37*(1+(VLOOKUP($A37,Personalnormkosten!$G$1:$H$4,2,FALSE)))^AB$1,IF($D$4&lt;&gt;"",$C37*(1+(VLOOKUP($D37,Personalnormkosten!$E$1:$F$9,2,FALSE)))^AB$1,""))))</f>
        <v/>
      </c>
      <c r="AC37" s="18" t="str">
        <f>IF($B37="Gehalt auswählen","",IF($D37="",$C37,IF($D37="durchschnittliche Preissteigerungs-rate",$C37*(1+(VLOOKUP($A37,Personalnormkosten!$G$1:$H$4,2,FALSE)))^AC$1,IF($D$4&lt;&gt;"",$C37*(1+(VLOOKUP($D37,Personalnormkosten!$E$1:$F$9,2,FALSE)))^AC$1,""))))</f>
        <v/>
      </c>
      <c r="AD37" s="18" t="str">
        <f>IF($B37="Gehalt auswählen","",IF($D37="",$C37,IF($D37="durchschnittliche Preissteigerungs-rate",$C37*(1+(VLOOKUP($A37,Personalnormkosten!$G$1:$H$4,2,FALSE)))^AD$1,IF($D$4&lt;&gt;"",$C37*(1+(VLOOKUP($D37,Personalnormkosten!$E$1:$F$9,2,FALSE)))^AD$1,""))))</f>
        <v/>
      </c>
      <c r="AE37" s="18" t="str">
        <f>IF($B37="Gehalt auswählen","",IF($D37="",$C37,IF($D37="durchschnittliche Preissteigerungs-rate",$C37*(1+(VLOOKUP($A37,Personalnormkosten!$G$1:$H$4,2,FALSE)))^AE$1,IF($D$4&lt;&gt;"",$C37*(1+(VLOOKUP($D37,Personalnormkosten!$E$1:$F$9,2,FALSE)))^AE$1,""))))</f>
        <v/>
      </c>
      <c r="AF37" s="18" t="str">
        <f>IF($B37="Gehalt auswählen","",IF($D37="",$C37,IF($D37="durchschnittliche Preissteigerungs-rate",$C37*(1+(VLOOKUP($A37,Personalnormkosten!$G$1:$H$4,2,FALSE)))^AF$1,IF($D$4&lt;&gt;"",$C37*(1+(VLOOKUP($D37,Personalnormkosten!$E$1:$F$9,2,FALSE)))^AF$1,""))))</f>
        <v/>
      </c>
      <c r="AG37" s="18" t="str">
        <f>IF($B37="Gehalt auswählen","",IF($D37="",$C37,IF($D37="durchschnittliche Preissteigerungs-rate",$C37*(1+(VLOOKUP($A37,Personalnormkosten!$G$1:$H$4,2,FALSE)))^AG$1,IF($D$4&lt;&gt;"",$C37*(1+(VLOOKUP($D37,Personalnormkosten!$E$1:$F$9,2,FALSE)))^AG$1,""))))</f>
        <v/>
      </c>
      <c r="AH37" s="18" t="str">
        <f>IF($B37="Gehalt auswählen","",IF($D37="",$C37,IF($D37="durchschnittliche Preissteigerungs-rate",$C37*(1+(VLOOKUP($A37,Personalnormkosten!$G$1:$H$4,2,FALSE)))^AH$1,IF($D$4&lt;&gt;"",$C37*(1+(VLOOKUP($D37,Personalnormkosten!$E$1:$F$9,2,FALSE)))^AH$1,""))))</f>
        <v/>
      </c>
      <c r="AI37" s="18" t="str">
        <f>IF($B37="Gehalt auswählen","",IF($D37="",$C37,IF($D37="durchschnittliche Preissteigerungs-rate",$C37*(1+(VLOOKUP($A37,Personalnormkosten!$G$1:$H$4,2,FALSE)))^AI$1,IF($D$4&lt;&gt;"",$C37*(1+(VLOOKUP($D37,Personalnormkosten!$E$1:$F$9,2,FALSE)))^AI$1,""))))</f>
        <v/>
      </c>
      <c r="AJ37" s="18" t="str">
        <f>IF($B37="Gehalt auswählen","",IF($D37="",$C37,IF($D37="durchschnittliche Preissteigerungs-rate",$C37*(1+(VLOOKUP($A37,Personalnormkosten!$G$1:$H$4,2,FALSE)))^AJ$1,IF($D$4&lt;&gt;"",$C37*(1+(VLOOKUP($D37,Personalnormkosten!$E$1:$F$9,2,FALSE)))^AJ$1,""))))</f>
        <v/>
      </c>
      <c r="AK37" s="18" t="str">
        <f>IF($B37="Gehalt auswählen","",IF($D37="",$C37,IF($D37="durchschnittliche Preissteigerungs-rate",$C37*(1+(VLOOKUP($A37,Personalnormkosten!$G$1:$H$4,2,FALSE)))^AK$1,IF($D$4&lt;&gt;"",$C37*(1+(VLOOKUP($D37,Personalnormkosten!$E$1:$F$9,2,FALSE)))^AK$1,""))))</f>
        <v/>
      </c>
      <c r="AL37" s="18" t="str">
        <f>IF($B37="Gehalt auswählen","",IF($D37="",$C37,IF($D37="durchschnittliche Preissteigerungs-rate",$C37*(1+(VLOOKUP($A37,Personalnormkosten!$G$1:$H$4,2,FALSE)))^AL$1,IF($D$4&lt;&gt;"",$C37*(1+(VLOOKUP($D37,Personalnormkosten!$E$1:$F$9,2,FALSE)))^AL$1,""))))</f>
        <v/>
      </c>
      <c r="AM37" s="18" t="str">
        <f>IF($B37="Gehalt auswählen","",IF($D37="",$C37,IF($D37="durchschnittliche Preissteigerungs-rate",$C37*(1+(VLOOKUP($A37,Personalnormkosten!$G$1:$H$4,2,FALSE)))^AM$1,IF($D$4&lt;&gt;"",$C37*(1+(VLOOKUP($D37,Personalnormkosten!$E$1:$F$9,2,FALSE)))^AM$1,""))))</f>
        <v/>
      </c>
      <c r="AN37" s="18" t="str">
        <f>IF($B37="Gehalt auswählen","",IF($D37="",$C37,IF($D37="durchschnittliche Preissteigerungs-rate",$C37*(1+(VLOOKUP($A37,Personalnormkosten!$G$1:$H$4,2,FALSE)))^AN$1,IF($D$4&lt;&gt;"",$C37*(1+(VLOOKUP($D37,Personalnormkosten!$E$1:$F$9,2,FALSE)))^AN$1,""))))</f>
        <v/>
      </c>
      <c r="AO37" s="18" t="str">
        <f>IF($B37="Gehalt auswählen","",IF($D37="",$C37,IF($D37="durchschnittliche Preissteigerungs-rate",$C37*(1+(VLOOKUP($A37,Personalnormkosten!$G$1:$H$4,2,FALSE)))^AO$1,IF($D$4&lt;&gt;"",$C37*(1+(VLOOKUP($D37,Personalnormkosten!$E$1:$F$9,2,FALSE)))^AO$1,""))))</f>
        <v/>
      </c>
      <c r="AP37" s="18" t="str">
        <f>IF($B37="Gehalt auswählen","",IF($D37="",$C37,IF($D37="durchschnittliche Preissteigerungs-rate",$C37*(1+(VLOOKUP($A37,Personalnormkosten!$G$1:$H$4,2,FALSE)))^AP$1,IF($D$4&lt;&gt;"",$C37*(1+(VLOOKUP($D37,Personalnormkosten!$E$1:$F$9,2,FALSE)))^AP$1,""))))</f>
        <v/>
      </c>
      <c r="AQ37" s="18" t="str">
        <f>IF($B37="Gehalt auswählen","",IF($D37="",$C37,IF($D37="durchschnittliche Preissteigerungs-rate",$C37*(1+(VLOOKUP($A37,Personalnormkosten!$G$1:$H$4,2,FALSE)))^AQ$1,IF($D$4&lt;&gt;"",$C37*(1+(VLOOKUP($D37,Personalnormkosten!$E$1:$F$9,2,FALSE)))^AQ$1,""))))</f>
        <v/>
      </c>
      <c r="AR37" s="18" t="str">
        <f>IF($B37="Gehalt auswählen","",IF($D37="",$C37,IF($D37="durchschnittliche Preissteigerungs-rate",$C37*(1+(VLOOKUP($A37,Personalnormkosten!$G$1:$H$4,2,FALSE)))^AR$1,IF($D$4&lt;&gt;"",$C37*(1+(VLOOKUP($D37,Personalnormkosten!$E$1:$F$9,2,FALSE)))^AR$1,""))))</f>
        <v/>
      </c>
      <c r="AS37" s="18" t="str">
        <f>IF($B37="Gehalt auswählen","",IF($D37="",$C37,IF($D37="durchschnittliche Preissteigerungs-rate",$C37*(1+(VLOOKUP($A37,Personalnormkosten!$G$1:$H$4,2,FALSE)))^AS$1,IF($D$4&lt;&gt;"",$C37*(1+(VLOOKUP($D37,Personalnormkosten!$E$1:$F$9,2,FALSE)))^AS$1,""))))</f>
        <v/>
      </c>
      <c r="AT37" s="18" t="str">
        <f>IF($B37="Gehalt auswählen","",IF($D37="",$C37,IF($D37="durchschnittliche Preissteigerungs-rate",$C37*(1+(VLOOKUP($A37,Personalnormkosten!$G$1:$H$4,2,FALSE)))^AT$1,IF($D$4&lt;&gt;"",$C37*(1+(VLOOKUP($D37,Personalnormkosten!$E$1:$F$9,2,FALSE)))^AT$1,""))))</f>
        <v/>
      </c>
      <c r="AU37" s="18" t="str">
        <f>IF($B37="Gehalt auswählen","",IF($D37="",$C37,IF($D37="durchschnittliche Preissteigerungs-rate",$C37*(1+(VLOOKUP($A37,Personalnormkosten!$G$1:$H$4,2,FALSE)))^AU$1,IF($D$4&lt;&gt;"",$C37*(1+(VLOOKUP($D37,Personalnormkosten!$E$1:$F$9,2,FALSE)))^AU$1,""))))</f>
        <v/>
      </c>
      <c r="AV37" s="18" t="str">
        <f>IF($B37="Gehalt auswählen","",IF($D37="",$C37,IF($D37="durchschnittliche Preissteigerungs-rate",$C37*(1+(VLOOKUP($A37,Personalnormkosten!$G$1:$H$4,2,FALSE)))^AV$1,IF($D$4&lt;&gt;"",$C37*(1+(VLOOKUP($D37,Personalnormkosten!$E$1:$F$9,2,FALSE)))^AV$1,""))))</f>
        <v/>
      </c>
      <c r="AW37" s="18" t="str">
        <f>IF($B37="Gehalt auswählen","",IF($D37="",$C37,IF($D37="durchschnittliche Preissteigerungs-rate",$C37*(1+(VLOOKUP($A37,Personalnormkosten!$G$1:$H$4,2,FALSE)))^AW$1,IF($D$4&lt;&gt;"",$C37*(1+(VLOOKUP($D37,Personalnormkosten!$E$1:$F$9,2,FALSE)))^AW$1,""))))</f>
        <v/>
      </c>
      <c r="AX37" s="18" t="str">
        <f>IF($B37="Gehalt auswählen","",IF($D37="",$C37,IF($D37="durchschnittliche Preissteigerungs-rate",$C37*(1+(VLOOKUP($A37,Personalnormkosten!$G$1:$H$4,2,FALSE)))^AX$1,IF($D$4&lt;&gt;"",$C37*(1+(VLOOKUP($D37,Personalnormkosten!$E$1:$F$9,2,FALSE)))^AX$1,""))))</f>
        <v/>
      </c>
      <c r="AY37" s="18" t="str">
        <f>IF($B37="Gehalt auswählen","",IF($D37="",$C37,IF($D37="durchschnittliche Preissteigerungs-rate",$C37*(1+(VLOOKUP($A37,Personalnormkosten!$G$1:$H$4,2,FALSE)))^AY$1,IF($D$4&lt;&gt;"",$C37*(1+(VLOOKUP($D37,Personalnormkosten!$E$1:$F$9,2,FALSE)))^AY$1,""))))</f>
        <v/>
      </c>
      <c r="AZ37" s="18" t="str">
        <f>IF($B37="Gehalt auswählen","",IF($D37="",$C37,IF($D37="durchschnittliche Preissteigerungs-rate",$C37*(1+(VLOOKUP($A37,Personalnormkosten!$G$1:$H$4,2,FALSE)))^AZ$1,IF($D$4&lt;&gt;"",$C37*(1+(VLOOKUP($D37,Personalnormkosten!$E$1:$F$9,2,FALSE)))^AZ$1,""))))</f>
        <v/>
      </c>
      <c r="BA37" s="18" t="str">
        <f>IF($B37="Gehalt auswählen","",IF($D37="",$C37,IF($D37="durchschnittliche Preissteigerungs-rate",$C37*(1+(VLOOKUP($A37,Personalnormkosten!$G$1:$H$4,2,FALSE)))^BA$1,IF($D$4&lt;&gt;"",$C37*(1+(VLOOKUP($D37,Personalnormkosten!$E$1:$F$9,2,FALSE)))^BA$1,""))))</f>
        <v/>
      </c>
      <c r="BB37" s="18" t="str">
        <f>IF($B37="Gehalt auswählen","",IF($D37="",$C37,IF($D37="durchschnittliche Preissteigerungs-rate",$C37*(1+(VLOOKUP($A37,Personalnormkosten!$G$1:$H$4,2,FALSE)))^BB$1,IF($D$4&lt;&gt;"",$C37*(1+(VLOOKUP($D37,Personalnormkosten!$E$1:$F$9,2,FALSE)))^BB$1,""))))</f>
        <v/>
      </c>
    </row>
    <row r="38" spans="1:54" ht="16.2" thickBot="1" x14ac:dyDescent="0.3">
      <c r="A38" s="115"/>
      <c r="B38" s="19" t="str">
        <f>'Option 1'!B38</f>
        <v>Summe</v>
      </c>
      <c r="C38" s="112" t="str">
        <f t="shared" ref="C38" ca="1" si="62">IF(C37="","",C36*C37)</f>
        <v/>
      </c>
      <c r="D38" s="117"/>
      <c r="E38" s="20" t="str">
        <f t="shared" ref="E38:BB38" si="63">IF(E37="","",E36*E37)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tr">
        <f>'Option 1'!B39</f>
        <v>Anzahl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tr">
        <f>'Option 1'!B40</f>
        <v>Gehalt auswählen</v>
      </c>
      <c r="C40" s="111" t="str">
        <f ca="1">'Option 1'!C40</f>
        <v/>
      </c>
      <c r="D40" s="97" t="str">
        <f>IF('Option 1'!D40="","",'Option 1'!D40)</f>
        <v>durchschnittliche Preissteigerungs-rate</v>
      </c>
      <c r="E40" s="18" t="str">
        <f>IF($B40="Gehalt auswählen","",IF($D40="",$C40,IF($D40="durchschnittliche Preissteigerungs-rate",$C40*(1+(VLOOKUP($A40,Personalnormkosten!$G$1:$H$4,2,FALSE)))^E$1,IF($D$7&lt;&gt;"",$C40*(1+(VLOOKUP($D40,Personalnormkosten!$E$1:$F$9,2,FALSE)))^E$1,""))))</f>
        <v/>
      </c>
      <c r="F40" s="18" t="str">
        <f>IF($B40="Gehalt auswählen","",IF($D40="",$C40,IF($D40="durchschnittliche Preissteigerungs-rate",$C40*(1+(VLOOKUP($A40,Personalnormkosten!$G$1:$H$4,2,FALSE)))^F$1,IF($D$7&lt;&gt;"",$C40*(1+(VLOOKUP($D40,Personalnormkosten!$E$1:$F$9,2,FALSE)))^F$1,""))))</f>
        <v/>
      </c>
      <c r="G40" s="18" t="str">
        <f>IF($B40="Gehalt auswählen","",IF($D40="",$C40,IF($D40="durchschnittliche Preissteigerungs-rate",$C40*(1+(VLOOKUP($A40,Personalnormkosten!$G$1:$H$4,2,FALSE)))^G$1,IF($D$7&lt;&gt;"",$C40*(1+(VLOOKUP($D40,Personalnormkosten!$E$1:$F$9,2,FALSE)))^G$1,""))))</f>
        <v/>
      </c>
      <c r="H40" s="18" t="str">
        <f>IF($B40="Gehalt auswählen","",IF($D40="",$C40,IF($D40="durchschnittliche Preissteigerungs-rate",$C40*(1+(VLOOKUP($A40,Personalnormkosten!$G$1:$H$4,2,FALSE)))^H$1,IF($D$7&lt;&gt;"",$C40*(1+(VLOOKUP($D40,Personalnormkosten!$E$1:$F$9,2,FALSE)))^H$1,""))))</f>
        <v/>
      </c>
      <c r="I40" s="18" t="str">
        <f>IF($B40="Gehalt auswählen","",IF($D40="",$C40,IF($D40="durchschnittliche Preissteigerungs-rate",$C40*(1+(VLOOKUP($A40,Personalnormkosten!$G$1:$H$4,2,FALSE)))^I$1,IF($D$7&lt;&gt;"",$C40*(1+(VLOOKUP($D40,Personalnormkosten!$E$1:$F$9,2,FALSE)))^I$1,""))))</f>
        <v/>
      </c>
      <c r="J40" s="18" t="str">
        <f>IF($B40="Gehalt auswählen","",IF($D40="",$C40,IF($D40="durchschnittliche Preissteigerungs-rate",$C40*(1+(VLOOKUP($A40,Personalnormkosten!$G$1:$H$4,2,FALSE)))^J$1,IF($D$7&lt;&gt;"",$C40*(1+(VLOOKUP($D40,Personalnormkosten!$E$1:$F$9,2,FALSE)))^J$1,""))))</f>
        <v/>
      </c>
      <c r="K40" s="18" t="str">
        <f>IF($B40="Gehalt auswählen","",IF($D40="",$C40,IF($D40="durchschnittliche Preissteigerungs-rate",$C40*(1+(VLOOKUP($A40,Personalnormkosten!$G$1:$H$4,2,FALSE)))^K$1,IF($D$7&lt;&gt;"",$C40*(1+(VLOOKUP($D40,Personalnormkosten!$E$1:$F$9,2,FALSE)))^K$1,""))))</f>
        <v/>
      </c>
      <c r="L40" s="18" t="str">
        <f>IF($B40="Gehalt auswählen","",IF($D40="",$C40,IF($D40="durchschnittliche Preissteigerungs-rate",$C40*(1+(VLOOKUP($A40,Personalnormkosten!$G$1:$H$4,2,FALSE)))^L$1,IF($D$7&lt;&gt;"",$C40*(1+(VLOOKUP($D40,Personalnormkosten!$E$1:$F$9,2,FALSE)))^L$1,""))))</f>
        <v/>
      </c>
      <c r="M40" s="18" t="str">
        <f>IF($B40="Gehalt auswählen","",IF($D40="",$C40,IF($D40="durchschnittliche Preissteigerungs-rate",$C40*(1+(VLOOKUP($A40,Personalnormkosten!$G$1:$H$4,2,FALSE)))^M$1,IF($D$7&lt;&gt;"",$C40*(1+(VLOOKUP($D40,Personalnormkosten!$E$1:$F$9,2,FALSE)))^M$1,""))))</f>
        <v/>
      </c>
      <c r="N40" s="18" t="str">
        <f>IF($B40="Gehalt auswählen","",IF($D40="",$C40,IF($D40="durchschnittliche Preissteigerungs-rate",$C40*(1+(VLOOKUP($A40,Personalnormkosten!$G$1:$H$4,2,FALSE)))^N$1,IF($D$7&lt;&gt;"",$C40*(1+(VLOOKUP($D40,Personalnormkosten!$E$1:$F$9,2,FALSE)))^N$1,""))))</f>
        <v/>
      </c>
      <c r="O40" s="18" t="str">
        <f>IF($B40="Gehalt auswählen","",IF($D40="",$C40,IF($D40="durchschnittliche Preissteigerungs-rate",$C40*(1+(VLOOKUP($A40,Personalnormkosten!$G$1:$H$4,2,FALSE)))^O$1,IF($D$7&lt;&gt;"",$C40*(1+(VLOOKUP($D40,Personalnormkosten!$E$1:$F$9,2,FALSE)))^O$1,""))))</f>
        <v/>
      </c>
      <c r="P40" s="18" t="str">
        <f>IF($B40="Gehalt auswählen","",IF($D40="",$C40,IF($D40="durchschnittliche Preissteigerungs-rate",$C40*(1+(VLOOKUP($A40,Personalnormkosten!$G$1:$H$4,2,FALSE)))^P$1,IF($D$7&lt;&gt;"",$C40*(1+(VLOOKUP($D40,Personalnormkosten!$E$1:$F$9,2,FALSE)))^P$1,""))))</f>
        <v/>
      </c>
      <c r="Q40" s="18" t="str">
        <f>IF($B40="Gehalt auswählen","",IF($D40="",$C40,IF($D40="durchschnittliche Preissteigerungs-rate",$C40*(1+(VLOOKUP($A40,Personalnormkosten!$G$1:$H$4,2,FALSE)))^Q$1,IF($D$7&lt;&gt;"",$C40*(1+(VLOOKUP($D40,Personalnormkosten!$E$1:$F$9,2,FALSE)))^Q$1,""))))</f>
        <v/>
      </c>
      <c r="R40" s="18" t="str">
        <f>IF($B40="Gehalt auswählen","",IF($D40="",$C40,IF($D40="durchschnittliche Preissteigerungs-rate",$C40*(1+(VLOOKUP($A40,Personalnormkosten!$G$1:$H$4,2,FALSE)))^R$1,IF($D$7&lt;&gt;"",$C40*(1+(VLOOKUP($D40,Personalnormkosten!$E$1:$F$9,2,FALSE)))^R$1,""))))</f>
        <v/>
      </c>
      <c r="S40" s="18" t="str">
        <f>IF($B40="Gehalt auswählen","",IF($D40="",$C40,IF($D40="durchschnittliche Preissteigerungs-rate",$C40*(1+(VLOOKUP($A40,Personalnormkosten!$G$1:$H$4,2,FALSE)))^S$1,IF($D$7&lt;&gt;"",$C40*(1+(VLOOKUP($D40,Personalnormkosten!$E$1:$F$9,2,FALSE)))^S$1,""))))</f>
        <v/>
      </c>
      <c r="T40" s="18" t="str">
        <f>IF($B40="Gehalt auswählen","",IF($D40="",$C40,IF($D40="durchschnittliche Preissteigerungs-rate",$C40*(1+(VLOOKUP($A40,Personalnormkosten!$G$1:$H$4,2,FALSE)))^T$1,IF($D$7&lt;&gt;"",$C40*(1+(VLOOKUP($D40,Personalnormkosten!$E$1:$F$9,2,FALSE)))^T$1,""))))</f>
        <v/>
      </c>
      <c r="U40" s="18" t="str">
        <f>IF($B40="Gehalt auswählen","",IF($D40="",$C40,IF($D40="durchschnittliche Preissteigerungs-rate",$C40*(1+(VLOOKUP($A40,Personalnormkosten!$G$1:$H$4,2,FALSE)))^U$1,IF($D$7&lt;&gt;"",$C40*(1+(VLOOKUP($D40,Personalnormkosten!$E$1:$F$9,2,FALSE)))^U$1,""))))</f>
        <v/>
      </c>
      <c r="V40" s="18" t="str">
        <f>IF($B40="Gehalt auswählen","",IF($D40="",$C40,IF($D40="durchschnittliche Preissteigerungs-rate",$C40*(1+(VLOOKUP($A40,Personalnormkosten!$G$1:$H$4,2,FALSE)))^V$1,IF($D$7&lt;&gt;"",$C40*(1+(VLOOKUP($D40,Personalnormkosten!$E$1:$F$9,2,FALSE)))^V$1,""))))</f>
        <v/>
      </c>
      <c r="W40" s="18" t="str">
        <f>IF($B40="Gehalt auswählen","",IF($D40="",$C40,IF($D40="durchschnittliche Preissteigerungs-rate",$C40*(1+(VLOOKUP($A40,Personalnormkosten!$G$1:$H$4,2,FALSE)))^W$1,IF($D$7&lt;&gt;"",$C40*(1+(VLOOKUP($D40,Personalnormkosten!$E$1:$F$9,2,FALSE)))^W$1,""))))</f>
        <v/>
      </c>
      <c r="X40" s="18" t="str">
        <f>IF($B40="Gehalt auswählen","",IF($D40="",$C40,IF($D40="durchschnittliche Preissteigerungs-rate",$C40*(1+(VLOOKUP($A40,Personalnormkosten!$G$1:$H$4,2,FALSE)))^X$1,IF($D$7&lt;&gt;"",$C40*(1+(VLOOKUP($D40,Personalnormkosten!$E$1:$F$9,2,FALSE)))^X$1,""))))</f>
        <v/>
      </c>
      <c r="Y40" s="18" t="str">
        <f>IF($B40="Gehalt auswählen","",IF($D40="",$C40,IF($D40="durchschnittliche Preissteigerungs-rate",$C40*(1+(VLOOKUP($A40,Personalnormkosten!$G$1:$H$4,2,FALSE)))^Y$1,IF($D$7&lt;&gt;"",$C40*(1+(VLOOKUP($D40,Personalnormkosten!$E$1:$F$9,2,FALSE)))^Y$1,""))))</f>
        <v/>
      </c>
      <c r="Z40" s="18" t="str">
        <f>IF($B40="Gehalt auswählen","",IF($D40="",$C40,IF($D40="durchschnittliche Preissteigerungs-rate",$C40*(1+(VLOOKUP($A40,Personalnormkosten!$G$1:$H$4,2,FALSE)))^Z$1,IF($D$7&lt;&gt;"",$C40*(1+(VLOOKUP($D40,Personalnormkosten!$E$1:$F$9,2,FALSE)))^Z$1,""))))</f>
        <v/>
      </c>
      <c r="AA40" s="18" t="str">
        <f>IF($B40="Gehalt auswählen","",IF($D40="",$C40,IF($D40="durchschnittliche Preissteigerungs-rate",$C40*(1+(VLOOKUP($A40,Personalnormkosten!$G$1:$H$4,2,FALSE)))^AA$1,IF($D$7&lt;&gt;"",$C40*(1+(VLOOKUP($D40,Personalnormkosten!$E$1:$F$9,2,FALSE)))^AA$1,""))))</f>
        <v/>
      </c>
      <c r="AB40" s="18" t="str">
        <f>IF($B40="Gehalt auswählen","",IF($D40="",$C40,IF($D40="durchschnittliche Preissteigerungs-rate",$C40*(1+(VLOOKUP($A40,Personalnormkosten!$G$1:$H$4,2,FALSE)))^AB$1,IF($D$7&lt;&gt;"",$C40*(1+(VLOOKUP($D40,Personalnormkosten!$E$1:$F$9,2,FALSE)))^AB$1,""))))</f>
        <v/>
      </c>
      <c r="AC40" s="18" t="str">
        <f>IF($B40="Gehalt auswählen","",IF($D40="",$C40,IF($D40="durchschnittliche Preissteigerungs-rate",$C40*(1+(VLOOKUP($A40,Personalnormkosten!$G$1:$H$4,2,FALSE)))^AC$1,IF($D$7&lt;&gt;"",$C40*(1+(VLOOKUP($D40,Personalnormkosten!$E$1:$F$9,2,FALSE)))^AC$1,""))))</f>
        <v/>
      </c>
      <c r="AD40" s="18" t="str">
        <f>IF($B40="Gehalt auswählen","",IF($D40="",$C40,IF($D40="durchschnittliche Preissteigerungs-rate",$C40*(1+(VLOOKUP($A40,Personalnormkosten!$G$1:$H$4,2,FALSE)))^AD$1,IF($D$7&lt;&gt;"",$C40*(1+(VLOOKUP($D40,Personalnormkosten!$E$1:$F$9,2,FALSE)))^AD$1,""))))</f>
        <v/>
      </c>
      <c r="AE40" s="18" t="str">
        <f>IF($B40="Gehalt auswählen","",IF($D40="",$C40,IF($D40="durchschnittliche Preissteigerungs-rate",$C40*(1+(VLOOKUP($A40,Personalnormkosten!$G$1:$H$4,2,FALSE)))^AE$1,IF($D$7&lt;&gt;"",$C40*(1+(VLOOKUP($D40,Personalnormkosten!$E$1:$F$9,2,FALSE)))^AE$1,""))))</f>
        <v/>
      </c>
      <c r="AF40" s="18" t="str">
        <f>IF($B40="Gehalt auswählen","",IF($D40="",$C40,IF($D40="durchschnittliche Preissteigerungs-rate",$C40*(1+(VLOOKUP($A40,Personalnormkosten!$G$1:$H$4,2,FALSE)))^AF$1,IF($D$7&lt;&gt;"",$C40*(1+(VLOOKUP($D40,Personalnormkosten!$E$1:$F$9,2,FALSE)))^AF$1,""))))</f>
        <v/>
      </c>
      <c r="AG40" s="18" t="str">
        <f>IF($B40="Gehalt auswählen","",IF($D40="",$C40,IF($D40="durchschnittliche Preissteigerungs-rate",$C40*(1+(VLOOKUP($A40,Personalnormkosten!$G$1:$H$4,2,FALSE)))^AG$1,IF($D$7&lt;&gt;"",$C40*(1+(VLOOKUP($D40,Personalnormkosten!$E$1:$F$9,2,FALSE)))^AG$1,""))))</f>
        <v/>
      </c>
      <c r="AH40" s="18" t="str">
        <f>IF($B40="Gehalt auswählen","",IF($D40="",$C40,IF($D40="durchschnittliche Preissteigerungs-rate",$C40*(1+(VLOOKUP($A40,Personalnormkosten!$G$1:$H$4,2,FALSE)))^AH$1,IF($D$7&lt;&gt;"",$C40*(1+(VLOOKUP($D40,Personalnormkosten!$E$1:$F$9,2,FALSE)))^AH$1,""))))</f>
        <v/>
      </c>
      <c r="AI40" s="18" t="str">
        <f>IF($B40="Gehalt auswählen","",IF($D40="",$C40,IF($D40="durchschnittliche Preissteigerungs-rate",$C40*(1+(VLOOKUP($A40,Personalnormkosten!$G$1:$H$4,2,FALSE)))^AI$1,IF($D$7&lt;&gt;"",$C40*(1+(VLOOKUP($D40,Personalnormkosten!$E$1:$F$9,2,FALSE)))^AI$1,""))))</f>
        <v/>
      </c>
      <c r="AJ40" s="18" t="str">
        <f>IF($B40="Gehalt auswählen","",IF($D40="",$C40,IF($D40="durchschnittliche Preissteigerungs-rate",$C40*(1+(VLOOKUP($A40,Personalnormkosten!$G$1:$H$4,2,FALSE)))^AJ$1,IF($D$7&lt;&gt;"",$C40*(1+(VLOOKUP($D40,Personalnormkosten!$E$1:$F$9,2,FALSE)))^AJ$1,""))))</f>
        <v/>
      </c>
      <c r="AK40" s="18" t="str">
        <f>IF($B40="Gehalt auswählen","",IF($D40="",$C40,IF($D40="durchschnittliche Preissteigerungs-rate",$C40*(1+(VLOOKUP($A40,Personalnormkosten!$G$1:$H$4,2,FALSE)))^AK$1,IF($D$7&lt;&gt;"",$C40*(1+(VLOOKUP($D40,Personalnormkosten!$E$1:$F$9,2,FALSE)))^AK$1,""))))</f>
        <v/>
      </c>
      <c r="AL40" s="18" t="str">
        <f>IF($B40="Gehalt auswählen","",IF($D40="",$C40,IF($D40="durchschnittliche Preissteigerungs-rate",$C40*(1+(VLOOKUP($A40,Personalnormkosten!$G$1:$H$4,2,FALSE)))^AL$1,IF($D$7&lt;&gt;"",$C40*(1+(VLOOKUP($D40,Personalnormkosten!$E$1:$F$9,2,FALSE)))^AL$1,""))))</f>
        <v/>
      </c>
      <c r="AM40" s="18" t="str">
        <f>IF($B40="Gehalt auswählen","",IF($D40="",$C40,IF($D40="durchschnittliche Preissteigerungs-rate",$C40*(1+(VLOOKUP($A40,Personalnormkosten!$G$1:$H$4,2,FALSE)))^AM$1,IF($D$7&lt;&gt;"",$C40*(1+(VLOOKUP($D40,Personalnormkosten!$E$1:$F$9,2,FALSE)))^AM$1,""))))</f>
        <v/>
      </c>
      <c r="AN40" s="18" t="str">
        <f>IF($B40="Gehalt auswählen","",IF($D40="",$C40,IF($D40="durchschnittliche Preissteigerungs-rate",$C40*(1+(VLOOKUP($A40,Personalnormkosten!$G$1:$H$4,2,FALSE)))^AN$1,IF($D$7&lt;&gt;"",$C40*(1+(VLOOKUP($D40,Personalnormkosten!$E$1:$F$9,2,FALSE)))^AN$1,""))))</f>
        <v/>
      </c>
      <c r="AO40" s="18" t="str">
        <f>IF($B40="Gehalt auswählen","",IF($D40="",$C40,IF($D40="durchschnittliche Preissteigerungs-rate",$C40*(1+(VLOOKUP($A40,Personalnormkosten!$G$1:$H$4,2,FALSE)))^AO$1,IF($D$7&lt;&gt;"",$C40*(1+(VLOOKUP($D40,Personalnormkosten!$E$1:$F$9,2,FALSE)))^AO$1,""))))</f>
        <v/>
      </c>
      <c r="AP40" s="18" t="str">
        <f>IF($B40="Gehalt auswählen","",IF($D40="",$C40,IF($D40="durchschnittliche Preissteigerungs-rate",$C40*(1+(VLOOKUP($A40,Personalnormkosten!$G$1:$H$4,2,FALSE)))^AP$1,IF($D$7&lt;&gt;"",$C40*(1+(VLOOKUP($D40,Personalnormkosten!$E$1:$F$9,2,FALSE)))^AP$1,""))))</f>
        <v/>
      </c>
      <c r="AQ40" s="18" t="str">
        <f>IF($B40="Gehalt auswählen","",IF($D40="",$C40,IF($D40="durchschnittliche Preissteigerungs-rate",$C40*(1+(VLOOKUP($A40,Personalnormkosten!$G$1:$H$4,2,FALSE)))^AQ$1,IF($D$7&lt;&gt;"",$C40*(1+(VLOOKUP($D40,Personalnormkosten!$E$1:$F$9,2,FALSE)))^AQ$1,""))))</f>
        <v/>
      </c>
      <c r="AR40" s="18" t="str">
        <f>IF($B40="Gehalt auswählen","",IF($D40="",$C40,IF($D40="durchschnittliche Preissteigerungs-rate",$C40*(1+(VLOOKUP($A40,Personalnormkosten!$G$1:$H$4,2,FALSE)))^AR$1,IF($D$7&lt;&gt;"",$C40*(1+(VLOOKUP($D40,Personalnormkosten!$E$1:$F$9,2,FALSE)))^AR$1,""))))</f>
        <v/>
      </c>
      <c r="AS40" s="18" t="str">
        <f>IF($B40="Gehalt auswählen","",IF($D40="",$C40,IF($D40="durchschnittliche Preissteigerungs-rate",$C40*(1+(VLOOKUP($A40,Personalnormkosten!$G$1:$H$4,2,FALSE)))^AS$1,IF($D$7&lt;&gt;"",$C40*(1+(VLOOKUP($D40,Personalnormkosten!$E$1:$F$9,2,FALSE)))^AS$1,""))))</f>
        <v/>
      </c>
      <c r="AT40" s="18" t="str">
        <f>IF($B40="Gehalt auswählen","",IF($D40="",$C40,IF($D40="durchschnittliche Preissteigerungs-rate",$C40*(1+(VLOOKUP($A40,Personalnormkosten!$G$1:$H$4,2,FALSE)))^AT$1,IF($D$7&lt;&gt;"",$C40*(1+(VLOOKUP($D40,Personalnormkosten!$E$1:$F$9,2,FALSE)))^AT$1,""))))</f>
        <v/>
      </c>
      <c r="AU40" s="18" t="str">
        <f>IF($B40="Gehalt auswählen","",IF($D40="",$C40,IF($D40="durchschnittliche Preissteigerungs-rate",$C40*(1+(VLOOKUP($A40,Personalnormkosten!$G$1:$H$4,2,FALSE)))^AU$1,IF($D$7&lt;&gt;"",$C40*(1+(VLOOKUP($D40,Personalnormkosten!$E$1:$F$9,2,FALSE)))^AU$1,""))))</f>
        <v/>
      </c>
      <c r="AV40" s="18" t="str">
        <f>IF($B40="Gehalt auswählen","",IF($D40="",$C40,IF($D40="durchschnittliche Preissteigerungs-rate",$C40*(1+(VLOOKUP($A40,Personalnormkosten!$G$1:$H$4,2,FALSE)))^AV$1,IF($D$7&lt;&gt;"",$C40*(1+(VLOOKUP($D40,Personalnormkosten!$E$1:$F$9,2,FALSE)))^AV$1,""))))</f>
        <v/>
      </c>
      <c r="AW40" s="18" t="str">
        <f>IF($B40="Gehalt auswählen","",IF($D40="",$C40,IF($D40="durchschnittliche Preissteigerungs-rate",$C40*(1+(VLOOKUP($A40,Personalnormkosten!$G$1:$H$4,2,FALSE)))^AW$1,IF($D$7&lt;&gt;"",$C40*(1+(VLOOKUP($D40,Personalnormkosten!$E$1:$F$9,2,FALSE)))^AW$1,""))))</f>
        <v/>
      </c>
      <c r="AX40" s="18" t="str">
        <f>IF($B40="Gehalt auswählen","",IF($D40="",$C40,IF($D40="durchschnittliche Preissteigerungs-rate",$C40*(1+(VLOOKUP($A40,Personalnormkosten!$G$1:$H$4,2,FALSE)))^AX$1,IF($D$7&lt;&gt;"",$C40*(1+(VLOOKUP($D40,Personalnormkosten!$E$1:$F$9,2,FALSE)))^AX$1,""))))</f>
        <v/>
      </c>
      <c r="AY40" s="18" t="str">
        <f>IF($B40="Gehalt auswählen","",IF($D40="",$C40,IF($D40="durchschnittliche Preissteigerungs-rate",$C40*(1+(VLOOKUP($A40,Personalnormkosten!$G$1:$H$4,2,FALSE)))^AY$1,IF($D$7&lt;&gt;"",$C40*(1+(VLOOKUP($D40,Personalnormkosten!$E$1:$F$9,2,FALSE)))^AY$1,""))))</f>
        <v/>
      </c>
      <c r="AZ40" s="18" t="str">
        <f>IF($B40="Gehalt auswählen","",IF($D40="",$C40,IF($D40="durchschnittliche Preissteigerungs-rate",$C40*(1+(VLOOKUP($A40,Personalnormkosten!$G$1:$H$4,2,FALSE)))^AZ$1,IF($D$7&lt;&gt;"",$C40*(1+(VLOOKUP($D40,Personalnormkosten!$E$1:$F$9,2,FALSE)))^AZ$1,""))))</f>
        <v/>
      </c>
      <c r="BA40" s="18" t="str">
        <f>IF($B40="Gehalt auswählen","",IF($D40="",$C40,IF($D40="durchschnittliche Preissteigerungs-rate",$C40*(1+(VLOOKUP($A40,Personalnormkosten!$G$1:$H$4,2,FALSE)))^BA$1,IF($D$7&lt;&gt;"",$C40*(1+(VLOOKUP($D40,Personalnormkosten!$E$1:$F$9,2,FALSE)))^BA$1,""))))</f>
        <v/>
      </c>
      <c r="BB40" s="18" t="str">
        <f>IF($B40="Gehalt auswählen","",IF($D40="",$C40,IF($D40="durchschnittliche Preissteigerungs-rate",$C40*(1+(VLOOKUP($A40,Personalnormkosten!$G$1:$H$4,2,FALSE)))^BB$1,IF($D$7&lt;&gt;"",$C40*(1+(VLOOKUP($D40,Personalnormkosten!$E$1:$F$9,2,FALSE)))^BB$1,""))))</f>
        <v/>
      </c>
    </row>
    <row r="41" spans="1:54" ht="16.2" thickBot="1" x14ac:dyDescent="0.3">
      <c r="A41" s="115"/>
      <c r="B41" s="19" t="str">
        <f>'Option 1'!B41</f>
        <v>Summe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tr">
        <f>'Option 1'!B42</f>
        <v>Anzahl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tr">
        <f>'Option 1'!B43</f>
        <v>Gehalt auswählen</v>
      </c>
      <c r="C43" s="111" t="str">
        <f ca="1">'Option 1'!C43</f>
        <v/>
      </c>
      <c r="D43" s="97" t="str">
        <f>IF('Option 1'!D43="","",'Option 1'!D43)</f>
        <v>durchschnittliche Preissteigerungs-rate</v>
      </c>
      <c r="E43" s="18" t="str">
        <f>IF($B43="Gehalt auswählen","",IF($D43="",$C43,IF($D43="durchschnittliche Preissteigerungs-rate",$C43*(1+(VLOOKUP($A43,Personalnormkosten!$G$1:$H$4,2,FALSE)))^E$1,IF($D$10&lt;&gt;"",$C43*(1+(VLOOKUP($D43,Personalnormkosten!$E$1:$F$9,2,FALSE)))^E$1,""))))</f>
        <v/>
      </c>
      <c r="F43" s="18" t="str">
        <f>IF($B43="Gehalt auswählen","",IF($D43="",$C43,IF($D43="durchschnittliche Preissteigerungs-rate",$C43*(1+(VLOOKUP($A43,Personalnormkosten!$G$1:$H$4,2,FALSE)))^F$1,IF($D$10&lt;&gt;"",$C43*(1+(VLOOKUP($D43,Personalnormkosten!$E$1:$F$9,2,FALSE)))^F$1,""))))</f>
        <v/>
      </c>
      <c r="G43" s="18" t="str">
        <f>IF($B43="Gehalt auswählen","",IF($D43="",$C43,IF($D43="durchschnittliche Preissteigerungs-rate",$C43*(1+(VLOOKUP($A43,Personalnormkosten!$G$1:$H$4,2,FALSE)))^G$1,IF($D$10&lt;&gt;"",$C43*(1+(VLOOKUP($D43,Personalnormkosten!$E$1:$F$9,2,FALSE)))^G$1,""))))</f>
        <v/>
      </c>
      <c r="H43" s="18" t="str">
        <f>IF($B43="Gehalt auswählen","",IF($D43="",$C43,IF($D43="durchschnittliche Preissteigerungs-rate",$C43*(1+(VLOOKUP($A43,Personalnormkosten!$G$1:$H$4,2,FALSE)))^H$1,IF($D$10&lt;&gt;"",$C43*(1+(VLOOKUP($D43,Personalnormkosten!$E$1:$F$9,2,FALSE)))^H$1,""))))</f>
        <v/>
      </c>
      <c r="I43" s="18" t="str">
        <f>IF($B43="Gehalt auswählen","",IF($D43="",$C43,IF($D43="durchschnittliche Preissteigerungs-rate",$C43*(1+(VLOOKUP($A43,Personalnormkosten!$G$1:$H$4,2,FALSE)))^I$1,IF($D$10&lt;&gt;"",$C43*(1+(VLOOKUP($D43,Personalnormkosten!$E$1:$F$9,2,FALSE)))^I$1,""))))</f>
        <v/>
      </c>
      <c r="J43" s="18" t="str">
        <f>IF($B43="Gehalt auswählen","",IF($D43="",$C43,IF($D43="durchschnittliche Preissteigerungs-rate",$C43*(1+(VLOOKUP($A43,Personalnormkosten!$G$1:$H$4,2,FALSE)))^J$1,IF($D$10&lt;&gt;"",$C43*(1+(VLOOKUP($D43,Personalnormkosten!$E$1:$F$9,2,FALSE)))^J$1,""))))</f>
        <v/>
      </c>
      <c r="K43" s="18" t="str">
        <f>IF($B43="Gehalt auswählen","",IF($D43="",$C43,IF($D43="durchschnittliche Preissteigerungs-rate",$C43*(1+(VLOOKUP($A43,Personalnormkosten!$G$1:$H$4,2,FALSE)))^K$1,IF($D$10&lt;&gt;"",$C43*(1+(VLOOKUP($D43,Personalnormkosten!$E$1:$F$9,2,FALSE)))^K$1,""))))</f>
        <v/>
      </c>
      <c r="L43" s="18" t="str">
        <f>IF($B43="Gehalt auswählen","",IF($D43="",$C43,IF($D43="durchschnittliche Preissteigerungs-rate",$C43*(1+(VLOOKUP($A43,Personalnormkosten!$G$1:$H$4,2,FALSE)))^L$1,IF($D$10&lt;&gt;"",$C43*(1+(VLOOKUP($D43,Personalnormkosten!$E$1:$F$9,2,FALSE)))^L$1,""))))</f>
        <v/>
      </c>
      <c r="M43" s="18" t="str">
        <f>IF($B43="Gehalt auswählen","",IF($D43="",$C43,IF($D43="durchschnittliche Preissteigerungs-rate",$C43*(1+(VLOOKUP($A43,Personalnormkosten!$G$1:$H$4,2,FALSE)))^M$1,IF($D$10&lt;&gt;"",$C43*(1+(VLOOKUP($D43,Personalnormkosten!$E$1:$F$9,2,FALSE)))^M$1,""))))</f>
        <v/>
      </c>
      <c r="N43" s="18" t="str">
        <f>IF($B43="Gehalt auswählen","",IF($D43="",$C43,IF($D43="durchschnittliche Preissteigerungs-rate",$C43*(1+(VLOOKUP($A43,Personalnormkosten!$G$1:$H$4,2,FALSE)))^N$1,IF($D$10&lt;&gt;"",$C43*(1+(VLOOKUP($D43,Personalnormkosten!$E$1:$F$9,2,FALSE)))^N$1,""))))</f>
        <v/>
      </c>
      <c r="O43" s="18" t="str">
        <f>IF($B43="Gehalt auswählen","",IF($D43="",$C43,IF($D43="durchschnittliche Preissteigerungs-rate",$C43*(1+(VLOOKUP($A43,Personalnormkosten!$G$1:$H$4,2,FALSE)))^O$1,IF($D$10&lt;&gt;"",$C43*(1+(VLOOKUP($D43,Personalnormkosten!$E$1:$F$9,2,FALSE)))^O$1,""))))</f>
        <v/>
      </c>
      <c r="P43" s="18" t="str">
        <f>IF($B43="Gehalt auswählen","",IF($D43="",$C43,IF($D43="durchschnittliche Preissteigerungs-rate",$C43*(1+(VLOOKUP($A43,Personalnormkosten!$G$1:$H$4,2,FALSE)))^P$1,IF($D$10&lt;&gt;"",$C43*(1+(VLOOKUP($D43,Personalnormkosten!$E$1:$F$9,2,FALSE)))^P$1,""))))</f>
        <v/>
      </c>
      <c r="Q43" s="18" t="str">
        <f>IF($B43="Gehalt auswählen","",IF($D43="",$C43,IF($D43="durchschnittliche Preissteigerungs-rate",$C43*(1+(VLOOKUP($A43,Personalnormkosten!$G$1:$H$4,2,FALSE)))^Q$1,IF($D$10&lt;&gt;"",$C43*(1+(VLOOKUP($D43,Personalnormkosten!$E$1:$F$9,2,FALSE)))^Q$1,""))))</f>
        <v/>
      </c>
      <c r="R43" s="18" t="str">
        <f>IF($B43="Gehalt auswählen","",IF($D43="",$C43,IF($D43="durchschnittliche Preissteigerungs-rate",$C43*(1+(VLOOKUP($A43,Personalnormkosten!$G$1:$H$4,2,FALSE)))^R$1,IF($D$10&lt;&gt;"",$C43*(1+(VLOOKUP($D43,Personalnormkosten!$E$1:$F$9,2,FALSE)))^R$1,""))))</f>
        <v/>
      </c>
      <c r="S43" s="18" t="str">
        <f>IF($B43="Gehalt auswählen","",IF($D43="",$C43,IF($D43="durchschnittliche Preissteigerungs-rate",$C43*(1+(VLOOKUP($A43,Personalnormkosten!$G$1:$H$4,2,FALSE)))^S$1,IF($D$10&lt;&gt;"",$C43*(1+(VLOOKUP($D43,Personalnormkosten!$E$1:$F$9,2,FALSE)))^S$1,""))))</f>
        <v/>
      </c>
      <c r="T43" s="18" t="str">
        <f>IF($B43="Gehalt auswählen","",IF($D43="",$C43,IF($D43="durchschnittliche Preissteigerungs-rate",$C43*(1+(VLOOKUP($A43,Personalnormkosten!$G$1:$H$4,2,FALSE)))^T$1,IF($D$10&lt;&gt;"",$C43*(1+(VLOOKUP($D43,Personalnormkosten!$E$1:$F$9,2,FALSE)))^T$1,""))))</f>
        <v/>
      </c>
      <c r="U43" s="18" t="str">
        <f>IF($B43="Gehalt auswählen","",IF($D43="",$C43,IF($D43="durchschnittliche Preissteigerungs-rate",$C43*(1+(VLOOKUP($A43,Personalnormkosten!$G$1:$H$4,2,FALSE)))^U$1,IF($D$10&lt;&gt;"",$C43*(1+(VLOOKUP($D43,Personalnormkosten!$E$1:$F$9,2,FALSE)))^U$1,""))))</f>
        <v/>
      </c>
      <c r="V43" s="18" t="str">
        <f>IF($B43="Gehalt auswählen","",IF($D43="",$C43,IF($D43="durchschnittliche Preissteigerungs-rate",$C43*(1+(VLOOKUP($A43,Personalnormkosten!$G$1:$H$4,2,FALSE)))^V$1,IF($D$10&lt;&gt;"",$C43*(1+(VLOOKUP($D43,Personalnormkosten!$E$1:$F$9,2,FALSE)))^V$1,""))))</f>
        <v/>
      </c>
      <c r="W43" s="18" t="str">
        <f>IF($B43="Gehalt auswählen","",IF($D43="",$C43,IF($D43="durchschnittliche Preissteigerungs-rate",$C43*(1+(VLOOKUP($A43,Personalnormkosten!$G$1:$H$4,2,FALSE)))^W$1,IF($D$10&lt;&gt;"",$C43*(1+(VLOOKUP($D43,Personalnormkosten!$E$1:$F$9,2,FALSE)))^W$1,""))))</f>
        <v/>
      </c>
      <c r="X43" s="18" t="str">
        <f>IF($B43="Gehalt auswählen","",IF($D43="",$C43,IF($D43="durchschnittliche Preissteigerungs-rate",$C43*(1+(VLOOKUP($A43,Personalnormkosten!$G$1:$H$4,2,FALSE)))^X$1,IF($D$10&lt;&gt;"",$C43*(1+(VLOOKUP($D43,Personalnormkosten!$E$1:$F$9,2,FALSE)))^X$1,""))))</f>
        <v/>
      </c>
      <c r="Y43" s="18" t="str">
        <f>IF($B43="Gehalt auswählen","",IF($D43="",$C43,IF($D43="durchschnittliche Preissteigerungs-rate",$C43*(1+(VLOOKUP($A43,Personalnormkosten!$G$1:$H$4,2,FALSE)))^Y$1,IF($D$10&lt;&gt;"",$C43*(1+(VLOOKUP($D43,Personalnormkosten!$E$1:$F$9,2,FALSE)))^Y$1,""))))</f>
        <v/>
      </c>
      <c r="Z43" s="18" t="str">
        <f>IF($B43="Gehalt auswählen","",IF($D43="",$C43,IF($D43="durchschnittliche Preissteigerungs-rate",$C43*(1+(VLOOKUP($A43,Personalnormkosten!$G$1:$H$4,2,FALSE)))^Z$1,IF($D$10&lt;&gt;"",$C43*(1+(VLOOKUP($D43,Personalnormkosten!$E$1:$F$9,2,FALSE)))^Z$1,""))))</f>
        <v/>
      </c>
      <c r="AA43" s="18" t="str">
        <f>IF($B43="Gehalt auswählen","",IF($D43="",$C43,IF($D43="durchschnittliche Preissteigerungs-rate",$C43*(1+(VLOOKUP($A43,Personalnormkosten!$G$1:$H$4,2,FALSE)))^AA$1,IF($D$10&lt;&gt;"",$C43*(1+(VLOOKUP($D43,Personalnormkosten!$E$1:$F$9,2,FALSE)))^AA$1,""))))</f>
        <v/>
      </c>
      <c r="AB43" s="18" t="str">
        <f>IF($B43="Gehalt auswählen","",IF($D43="",$C43,IF($D43="durchschnittliche Preissteigerungs-rate",$C43*(1+(VLOOKUP($A43,Personalnormkosten!$G$1:$H$4,2,FALSE)))^AB$1,IF($D$10&lt;&gt;"",$C43*(1+(VLOOKUP($D43,Personalnormkosten!$E$1:$F$9,2,FALSE)))^AB$1,""))))</f>
        <v/>
      </c>
      <c r="AC43" s="18" t="str">
        <f>IF($B43="Gehalt auswählen","",IF($D43="",$C43,IF($D43="durchschnittliche Preissteigerungs-rate",$C43*(1+(VLOOKUP($A43,Personalnormkosten!$G$1:$H$4,2,FALSE)))^AC$1,IF($D$10&lt;&gt;"",$C43*(1+(VLOOKUP($D43,Personalnormkosten!$E$1:$F$9,2,FALSE)))^AC$1,""))))</f>
        <v/>
      </c>
      <c r="AD43" s="18" t="str">
        <f>IF($B43="Gehalt auswählen","",IF($D43="",$C43,IF($D43="durchschnittliche Preissteigerungs-rate",$C43*(1+(VLOOKUP($A43,Personalnormkosten!$G$1:$H$4,2,FALSE)))^AD$1,IF($D$10&lt;&gt;"",$C43*(1+(VLOOKUP($D43,Personalnormkosten!$E$1:$F$9,2,FALSE)))^AD$1,""))))</f>
        <v/>
      </c>
      <c r="AE43" s="18" t="str">
        <f>IF($B43="Gehalt auswählen","",IF($D43="",$C43,IF($D43="durchschnittliche Preissteigerungs-rate",$C43*(1+(VLOOKUP($A43,Personalnormkosten!$G$1:$H$4,2,FALSE)))^AE$1,IF($D$10&lt;&gt;"",$C43*(1+(VLOOKUP($D43,Personalnormkosten!$E$1:$F$9,2,FALSE)))^AE$1,""))))</f>
        <v/>
      </c>
      <c r="AF43" s="18" t="str">
        <f>IF($B43="Gehalt auswählen","",IF($D43="",$C43,IF($D43="durchschnittliche Preissteigerungs-rate",$C43*(1+(VLOOKUP($A43,Personalnormkosten!$G$1:$H$4,2,FALSE)))^AF$1,IF($D$10&lt;&gt;"",$C43*(1+(VLOOKUP($D43,Personalnormkosten!$E$1:$F$9,2,FALSE)))^AF$1,""))))</f>
        <v/>
      </c>
      <c r="AG43" s="18" t="str">
        <f>IF($B43="Gehalt auswählen","",IF($D43="",$C43,IF($D43="durchschnittliche Preissteigerungs-rate",$C43*(1+(VLOOKUP($A43,Personalnormkosten!$G$1:$H$4,2,FALSE)))^AG$1,IF($D$10&lt;&gt;"",$C43*(1+(VLOOKUP($D43,Personalnormkosten!$E$1:$F$9,2,FALSE)))^AG$1,""))))</f>
        <v/>
      </c>
      <c r="AH43" s="18" t="str">
        <f>IF($B43="Gehalt auswählen","",IF($D43="",$C43,IF($D43="durchschnittliche Preissteigerungs-rate",$C43*(1+(VLOOKUP($A43,Personalnormkosten!$G$1:$H$4,2,FALSE)))^AH$1,IF($D$10&lt;&gt;"",$C43*(1+(VLOOKUP($D43,Personalnormkosten!$E$1:$F$9,2,FALSE)))^AH$1,""))))</f>
        <v/>
      </c>
      <c r="AI43" s="18" t="str">
        <f>IF($B43="Gehalt auswählen","",IF($D43="",$C43,IF($D43="durchschnittliche Preissteigerungs-rate",$C43*(1+(VLOOKUP($A43,Personalnormkosten!$G$1:$H$4,2,FALSE)))^AI$1,IF($D$10&lt;&gt;"",$C43*(1+(VLOOKUP($D43,Personalnormkosten!$E$1:$F$9,2,FALSE)))^AI$1,""))))</f>
        <v/>
      </c>
      <c r="AJ43" s="18" t="str">
        <f>IF($B43="Gehalt auswählen","",IF($D43="",$C43,IF($D43="durchschnittliche Preissteigerungs-rate",$C43*(1+(VLOOKUP($A43,Personalnormkosten!$G$1:$H$4,2,FALSE)))^AJ$1,IF($D$10&lt;&gt;"",$C43*(1+(VLOOKUP($D43,Personalnormkosten!$E$1:$F$9,2,FALSE)))^AJ$1,""))))</f>
        <v/>
      </c>
      <c r="AK43" s="18" t="str">
        <f>IF($B43="Gehalt auswählen","",IF($D43="",$C43,IF($D43="durchschnittliche Preissteigerungs-rate",$C43*(1+(VLOOKUP($A43,Personalnormkosten!$G$1:$H$4,2,FALSE)))^AK$1,IF($D$10&lt;&gt;"",$C43*(1+(VLOOKUP($D43,Personalnormkosten!$E$1:$F$9,2,FALSE)))^AK$1,""))))</f>
        <v/>
      </c>
      <c r="AL43" s="18" t="str">
        <f>IF($B43="Gehalt auswählen","",IF($D43="",$C43,IF($D43="durchschnittliche Preissteigerungs-rate",$C43*(1+(VLOOKUP($A43,Personalnormkosten!$G$1:$H$4,2,FALSE)))^AL$1,IF($D$10&lt;&gt;"",$C43*(1+(VLOOKUP($D43,Personalnormkosten!$E$1:$F$9,2,FALSE)))^AL$1,""))))</f>
        <v/>
      </c>
      <c r="AM43" s="18" t="str">
        <f>IF($B43="Gehalt auswählen","",IF($D43="",$C43,IF($D43="durchschnittliche Preissteigerungs-rate",$C43*(1+(VLOOKUP($A43,Personalnormkosten!$G$1:$H$4,2,FALSE)))^AM$1,IF($D$10&lt;&gt;"",$C43*(1+(VLOOKUP($D43,Personalnormkosten!$E$1:$F$9,2,FALSE)))^AM$1,""))))</f>
        <v/>
      </c>
      <c r="AN43" s="18" t="str">
        <f>IF($B43="Gehalt auswählen","",IF($D43="",$C43,IF($D43="durchschnittliche Preissteigerungs-rate",$C43*(1+(VLOOKUP($A43,Personalnormkosten!$G$1:$H$4,2,FALSE)))^AN$1,IF($D$10&lt;&gt;"",$C43*(1+(VLOOKUP($D43,Personalnormkosten!$E$1:$F$9,2,FALSE)))^AN$1,""))))</f>
        <v/>
      </c>
      <c r="AO43" s="18" t="str">
        <f>IF($B43="Gehalt auswählen","",IF($D43="",$C43,IF($D43="durchschnittliche Preissteigerungs-rate",$C43*(1+(VLOOKUP($A43,Personalnormkosten!$G$1:$H$4,2,FALSE)))^AO$1,IF($D$10&lt;&gt;"",$C43*(1+(VLOOKUP($D43,Personalnormkosten!$E$1:$F$9,2,FALSE)))^AO$1,""))))</f>
        <v/>
      </c>
      <c r="AP43" s="18" t="str">
        <f>IF($B43="Gehalt auswählen","",IF($D43="",$C43,IF($D43="durchschnittliche Preissteigerungs-rate",$C43*(1+(VLOOKUP($A43,Personalnormkosten!$G$1:$H$4,2,FALSE)))^AP$1,IF($D$10&lt;&gt;"",$C43*(1+(VLOOKUP($D43,Personalnormkosten!$E$1:$F$9,2,FALSE)))^AP$1,""))))</f>
        <v/>
      </c>
      <c r="AQ43" s="18" t="str">
        <f>IF($B43="Gehalt auswählen","",IF($D43="",$C43,IF($D43="durchschnittliche Preissteigerungs-rate",$C43*(1+(VLOOKUP($A43,Personalnormkosten!$G$1:$H$4,2,FALSE)))^AQ$1,IF($D$10&lt;&gt;"",$C43*(1+(VLOOKUP($D43,Personalnormkosten!$E$1:$F$9,2,FALSE)))^AQ$1,""))))</f>
        <v/>
      </c>
      <c r="AR43" s="18" t="str">
        <f>IF($B43="Gehalt auswählen","",IF($D43="",$C43,IF($D43="durchschnittliche Preissteigerungs-rate",$C43*(1+(VLOOKUP($A43,Personalnormkosten!$G$1:$H$4,2,FALSE)))^AR$1,IF($D$10&lt;&gt;"",$C43*(1+(VLOOKUP($D43,Personalnormkosten!$E$1:$F$9,2,FALSE)))^AR$1,""))))</f>
        <v/>
      </c>
      <c r="AS43" s="18" t="str">
        <f>IF($B43="Gehalt auswählen","",IF($D43="",$C43,IF($D43="durchschnittliche Preissteigerungs-rate",$C43*(1+(VLOOKUP($A43,Personalnormkosten!$G$1:$H$4,2,FALSE)))^AS$1,IF($D$10&lt;&gt;"",$C43*(1+(VLOOKUP($D43,Personalnormkosten!$E$1:$F$9,2,FALSE)))^AS$1,""))))</f>
        <v/>
      </c>
      <c r="AT43" s="18" t="str">
        <f>IF($B43="Gehalt auswählen","",IF($D43="",$C43,IF($D43="durchschnittliche Preissteigerungs-rate",$C43*(1+(VLOOKUP($A43,Personalnormkosten!$G$1:$H$4,2,FALSE)))^AT$1,IF($D$10&lt;&gt;"",$C43*(1+(VLOOKUP($D43,Personalnormkosten!$E$1:$F$9,2,FALSE)))^AT$1,""))))</f>
        <v/>
      </c>
      <c r="AU43" s="18" t="str">
        <f>IF($B43="Gehalt auswählen","",IF($D43="",$C43,IF($D43="durchschnittliche Preissteigerungs-rate",$C43*(1+(VLOOKUP($A43,Personalnormkosten!$G$1:$H$4,2,FALSE)))^AU$1,IF($D$10&lt;&gt;"",$C43*(1+(VLOOKUP($D43,Personalnormkosten!$E$1:$F$9,2,FALSE)))^AU$1,""))))</f>
        <v/>
      </c>
      <c r="AV43" s="18" t="str">
        <f>IF($B43="Gehalt auswählen","",IF($D43="",$C43,IF($D43="durchschnittliche Preissteigerungs-rate",$C43*(1+(VLOOKUP($A43,Personalnormkosten!$G$1:$H$4,2,FALSE)))^AV$1,IF($D$10&lt;&gt;"",$C43*(1+(VLOOKUP($D43,Personalnormkosten!$E$1:$F$9,2,FALSE)))^AV$1,""))))</f>
        <v/>
      </c>
      <c r="AW43" s="18" t="str">
        <f>IF($B43="Gehalt auswählen","",IF($D43="",$C43,IF($D43="durchschnittliche Preissteigerungs-rate",$C43*(1+(VLOOKUP($A43,Personalnormkosten!$G$1:$H$4,2,FALSE)))^AW$1,IF($D$10&lt;&gt;"",$C43*(1+(VLOOKUP($D43,Personalnormkosten!$E$1:$F$9,2,FALSE)))^AW$1,""))))</f>
        <v/>
      </c>
      <c r="AX43" s="18" t="str">
        <f>IF($B43="Gehalt auswählen","",IF($D43="",$C43,IF($D43="durchschnittliche Preissteigerungs-rate",$C43*(1+(VLOOKUP($A43,Personalnormkosten!$G$1:$H$4,2,FALSE)))^AX$1,IF($D$10&lt;&gt;"",$C43*(1+(VLOOKUP($D43,Personalnormkosten!$E$1:$F$9,2,FALSE)))^AX$1,""))))</f>
        <v/>
      </c>
      <c r="AY43" s="18" t="str">
        <f>IF($B43="Gehalt auswählen","",IF($D43="",$C43,IF($D43="durchschnittliche Preissteigerungs-rate",$C43*(1+(VLOOKUP($A43,Personalnormkosten!$G$1:$H$4,2,FALSE)))^AY$1,IF($D$10&lt;&gt;"",$C43*(1+(VLOOKUP($D43,Personalnormkosten!$E$1:$F$9,2,FALSE)))^AY$1,""))))</f>
        <v/>
      </c>
      <c r="AZ43" s="18" t="str">
        <f>IF($B43="Gehalt auswählen","",IF($D43="",$C43,IF($D43="durchschnittliche Preissteigerungs-rate",$C43*(1+(VLOOKUP($A43,Personalnormkosten!$G$1:$H$4,2,FALSE)))^AZ$1,IF($D$10&lt;&gt;"",$C43*(1+(VLOOKUP($D43,Personalnormkosten!$E$1:$F$9,2,FALSE)))^AZ$1,""))))</f>
        <v/>
      </c>
      <c r="BA43" s="18" t="str">
        <f>IF($B43="Gehalt auswählen","",IF($D43="",$C43,IF($D43="durchschnittliche Preissteigerungs-rate",$C43*(1+(VLOOKUP($A43,Personalnormkosten!$G$1:$H$4,2,FALSE)))^BA$1,IF($D$10&lt;&gt;"",$C43*(1+(VLOOKUP($D43,Personalnormkosten!$E$1:$F$9,2,FALSE)))^BA$1,""))))</f>
        <v/>
      </c>
      <c r="BB43" s="18" t="str">
        <f>IF($B43="Gehalt auswählen","",IF($D43="",$C43,IF($D43="durchschnittliche Preissteigerungs-rate",$C43*(1+(VLOOKUP($A43,Personalnormkosten!$G$1:$H$4,2,FALSE)))^BB$1,IF($D$10&lt;&gt;"",$C43*(1+(VLOOKUP($D43,Personalnormkosten!$E$1:$F$9,2,FALSE)))^BB$1,""))))</f>
        <v/>
      </c>
    </row>
    <row r="44" spans="1:54" ht="16.2" thickBot="1" x14ac:dyDescent="0.3">
      <c r="A44" s="115"/>
      <c r="B44" s="19" t="str">
        <f>'Option 1'!B44</f>
        <v>Summe</v>
      </c>
      <c r="C44" s="112" t="str">
        <f>'Option 1'!C44</f>
        <v/>
      </c>
      <c r="D44" s="117"/>
      <c r="E44" s="20" t="str">
        <f t="shared" ref="E44:BB44" si="66">IF(E42="","",E42*E43)</f>
        <v/>
      </c>
      <c r="F44" s="20" t="str">
        <f t="shared" si="66"/>
        <v/>
      </c>
      <c r="G44" s="20" t="str">
        <f t="shared" si="66"/>
        <v/>
      </c>
      <c r="H44" s="20" t="str">
        <f t="shared" si="66"/>
        <v/>
      </c>
      <c r="I44" s="20" t="str">
        <f t="shared" si="66"/>
        <v/>
      </c>
      <c r="J44" s="20" t="str">
        <f t="shared" si="66"/>
        <v/>
      </c>
      <c r="K44" s="20" t="str">
        <f t="shared" si="66"/>
        <v/>
      </c>
      <c r="L44" s="20" t="str">
        <f t="shared" si="66"/>
        <v/>
      </c>
      <c r="M44" s="20" t="str">
        <f t="shared" si="66"/>
        <v/>
      </c>
      <c r="N44" s="20" t="str">
        <f t="shared" si="66"/>
        <v/>
      </c>
      <c r="O44" s="20" t="str">
        <f t="shared" si="66"/>
        <v/>
      </c>
      <c r="P44" s="20" t="str">
        <f t="shared" si="66"/>
        <v/>
      </c>
      <c r="Q44" s="20" t="str">
        <f t="shared" si="66"/>
        <v/>
      </c>
      <c r="R44" s="20" t="str">
        <f t="shared" si="66"/>
        <v/>
      </c>
      <c r="S44" s="20" t="str">
        <f t="shared" si="66"/>
        <v/>
      </c>
      <c r="T44" s="20" t="str">
        <f t="shared" si="66"/>
        <v/>
      </c>
      <c r="U44" s="20" t="str">
        <f t="shared" si="66"/>
        <v/>
      </c>
      <c r="V44" s="20" t="str">
        <f t="shared" si="66"/>
        <v/>
      </c>
      <c r="W44" s="20" t="str">
        <f t="shared" si="66"/>
        <v/>
      </c>
      <c r="X44" s="20" t="str">
        <f t="shared" si="66"/>
        <v/>
      </c>
      <c r="Y44" s="20" t="str">
        <f t="shared" si="66"/>
        <v/>
      </c>
      <c r="Z44" s="20" t="str">
        <f t="shared" si="66"/>
        <v/>
      </c>
      <c r="AA44" s="20" t="str">
        <f t="shared" si="66"/>
        <v/>
      </c>
      <c r="AB44" s="20" t="str">
        <f t="shared" si="66"/>
        <v/>
      </c>
      <c r="AC44" s="20" t="str">
        <f t="shared" si="66"/>
        <v/>
      </c>
      <c r="AD44" s="20" t="str">
        <f t="shared" si="66"/>
        <v/>
      </c>
      <c r="AE44" s="20" t="str">
        <f t="shared" si="66"/>
        <v/>
      </c>
      <c r="AF44" s="20" t="str">
        <f t="shared" si="66"/>
        <v/>
      </c>
      <c r="AG44" s="20" t="str">
        <f t="shared" si="66"/>
        <v/>
      </c>
      <c r="AH44" s="20" t="str">
        <f t="shared" si="66"/>
        <v/>
      </c>
      <c r="AI44" s="20" t="str">
        <f t="shared" si="66"/>
        <v/>
      </c>
      <c r="AJ44" s="20" t="str">
        <f t="shared" si="66"/>
        <v/>
      </c>
      <c r="AK44" s="20" t="str">
        <f t="shared" si="66"/>
        <v/>
      </c>
      <c r="AL44" s="20" t="str">
        <f t="shared" si="66"/>
        <v/>
      </c>
      <c r="AM44" s="20" t="str">
        <f t="shared" si="66"/>
        <v/>
      </c>
      <c r="AN44" s="20" t="str">
        <f t="shared" si="66"/>
        <v/>
      </c>
      <c r="AO44" s="20" t="str">
        <f t="shared" si="66"/>
        <v/>
      </c>
      <c r="AP44" s="20" t="str">
        <f t="shared" si="66"/>
        <v/>
      </c>
      <c r="AQ44" s="20" t="str">
        <f t="shared" si="66"/>
        <v/>
      </c>
      <c r="AR44" s="20" t="str">
        <f t="shared" si="66"/>
        <v/>
      </c>
      <c r="AS44" s="20" t="str">
        <f t="shared" si="66"/>
        <v/>
      </c>
      <c r="AT44" s="20" t="str">
        <f t="shared" si="66"/>
        <v/>
      </c>
      <c r="AU44" s="20" t="str">
        <f t="shared" si="66"/>
        <v/>
      </c>
      <c r="AV44" s="20" t="str">
        <f t="shared" si="66"/>
        <v/>
      </c>
      <c r="AW44" s="20" t="str">
        <f t="shared" si="66"/>
        <v/>
      </c>
      <c r="AX44" s="20" t="str">
        <f t="shared" si="66"/>
        <v/>
      </c>
      <c r="AY44" s="20" t="str">
        <f t="shared" si="66"/>
        <v/>
      </c>
      <c r="AZ44" s="20" t="str">
        <f t="shared" si="66"/>
        <v/>
      </c>
      <c r="BA44" s="20" t="str">
        <f t="shared" si="66"/>
        <v/>
      </c>
      <c r="BB44" s="20" t="str">
        <f t="shared" si="66"/>
        <v/>
      </c>
    </row>
    <row r="45" spans="1:54" ht="15.6" thickBot="1" x14ac:dyDescent="0.3">
      <c r="A45" s="113"/>
      <c r="B45" s="17" t="str">
        <f>'Option 1'!B45</f>
        <v>Anzahl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tr">
        <f>'Option 1'!B46</f>
        <v>Gehalt auswählen</v>
      </c>
      <c r="C46" s="111" t="str">
        <f ca="1">'Option 1'!C46</f>
        <v/>
      </c>
      <c r="D46" s="97" t="str">
        <f>IF('Option 1'!D46="","",'Option 1'!D46)</f>
        <v>durchschnittliche Preissteigerungs-rate</v>
      </c>
      <c r="E46" s="18" t="str">
        <f>IF($B46="Gehalt auswählen","",IF($D46="",$C46,IF($D46="durchschnittliche Preissteigerungs-rate",$C46*(1+(VLOOKUP($A46,Personalnormkosten!$G$1:$H$4,2,FALSE)))^E$1,IF($D$13&lt;&gt;"",$C46*(1+(VLOOKUP($D46,Personalnormkosten!$E$1:$F$9,2,FALSE)))^E$1,""))))</f>
        <v/>
      </c>
      <c r="F46" s="18" t="str">
        <f>IF($B46="Gehalt auswählen","",IF($D46="",$C46,IF($D46="durchschnittliche Preissteigerungs-rate",$C46*(1+(VLOOKUP($A46,Personalnormkosten!$G$1:$H$4,2,FALSE)))^F$1,IF($D$13&lt;&gt;"",$C46*(1+(VLOOKUP($D46,Personalnormkosten!$E$1:$F$9,2,FALSE)))^F$1,""))))</f>
        <v/>
      </c>
      <c r="G46" s="18" t="str">
        <f>IF($B46="Gehalt auswählen","",IF($D46="",$C46,IF($D46="durchschnittliche Preissteigerungs-rate",$C46*(1+(VLOOKUP($A46,Personalnormkosten!$G$1:$H$4,2,FALSE)))^G$1,IF($D$13&lt;&gt;"",$C46*(1+(VLOOKUP($D46,Personalnormkosten!$E$1:$F$9,2,FALSE)))^G$1,""))))</f>
        <v/>
      </c>
      <c r="H46" s="18" t="str">
        <f>IF($B46="Gehalt auswählen","",IF($D46="",$C46,IF($D46="durchschnittliche Preissteigerungs-rate",$C46*(1+(VLOOKUP($A46,Personalnormkosten!$G$1:$H$4,2,FALSE)))^H$1,IF($D$13&lt;&gt;"",$C46*(1+(VLOOKUP($D46,Personalnormkosten!$E$1:$F$9,2,FALSE)))^H$1,""))))</f>
        <v/>
      </c>
      <c r="I46" s="18" t="str">
        <f>IF($B46="Gehalt auswählen","",IF($D46="",$C46,IF($D46="durchschnittliche Preissteigerungs-rate",$C46*(1+(VLOOKUP($A46,Personalnormkosten!$G$1:$H$4,2,FALSE)))^I$1,IF($D$13&lt;&gt;"",$C46*(1+(VLOOKUP($D46,Personalnormkosten!$E$1:$F$9,2,FALSE)))^I$1,""))))</f>
        <v/>
      </c>
      <c r="J46" s="18" t="str">
        <f>IF($B46="Gehalt auswählen","",IF($D46="",$C46,IF($D46="durchschnittliche Preissteigerungs-rate",$C46*(1+(VLOOKUP($A46,Personalnormkosten!$G$1:$H$4,2,FALSE)))^J$1,IF($D$13&lt;&gt;"",$C46*(1+(VLOOKUP($D46,Personalnormkosten!$E$1:$F$9,2,FALSE)))^J$1,""))))</f>
        <v/>
      </c>
      <c r="K46" s="18" t="str">
        <f>IF($B46="Gehalt auswählen","",IF($D46="",$C46,IF($D46="durchschnittliche Preissteigerungs-rate",$C46*(1+(VLOOKUP($A46,Personalnormkosten!$G$1:$H$4,2,FALSE)))^K$1,IF($D$13&lt;&gt;"",$C46*(1+(VLOOKUP($D46,Personalnormkosten!$E$1:$F$9,2,FALSE)))^K$1,""))))</f>
        <v/>
      </c>
      <c r="L46" s="18" t="str">
        <f>IF($B46="Gehalt auswählen","",IF($D46="",$C46,IF($D46="durchschnittliche Preissteigerungs-rate",$C46*(1+(VLOOKUP($A46,Personalnormkosten!$G$1:$H$4,2,FALSE)))^L$1,IF($D$13&lt;&gt;"",$C46*(1+(VLOOKUP($D46,Personalnormkosten!$E$1:$F$9,2,FALSE)))^L$1,""))))</f>
        <v/>
      </c>
      <c r="M46" s="18" t="str">
        <f>IF($B46="Gehalt auswählen","",IF($D46="",$C46,IF($D46="durchschnittliche Preissteigerungs-rate",$C46*(1+(VLOOKUP($A46,Personalnormkosten!$G$1:$H$4,2,FALSE)))^M$1,IF($D$13&lt;&gt;"",$C46*(1+(VLOOKUP($D46,Personalnormkosten!$E$1:$F$9,2,FALSE)))^M$1,""))))</f>
        <v/>
      </c>
      <c r="N46" s="18" t="str">
        <f>IF($B46="Gehalt auswählen","",IF($D46="",$C46,IF($D46="durchschnittliche Preissteigerungs-rate",$C46*(1+(VLOOKUP($A46,Personalnormkosten!$G$1:$H$4,2,FALSE)))^N$1,IF($D$13&lt;&gt;"",$C46*(1+(VLOOKUP($D46,Personalnormkosten!$E$1:$F$9,2,FALSE)))^N$1,""))))</f>
        <v/>
      </c>
      <c r="O46" s="18" t="str">
        <f>IF($B46="Gehalt auswählen","",IF($D46="",$C46,IF($D46="durchschnittliche Preissteigerungs-rate",$C46*(1+(VLOOKUP($A46,Personalnormkosten!$G$1:$H$4,2,FALSE)))^O$1,IF($D$13&lt;&gt;"",$C46*(1+(VLOOKUP($D46,Personalnormkosten!$E$1:$F$9,2,FALSE)))^O$1,""))))</f>
        <v/>
      </c>
      <c r="P46" s="18" t="str">
        <f>IF($B46="Gehalt auswählen","",IF($D46="",$C46,IF($D46="durchschnittliche Preissteigerungs-rate",$C46*(1+(VLOOKUP($A46,Personalnormkosten!$G$1:$H$4,2,FALSE)))^P$1,IF($D$13&lt;&gt;"",$C46*(1+(VLOOKUP($D46,Personalnormkosten!$E$1:$F$9,2,FALSE)))^P$1,""))))</f>
        <v/>
      </c>
      <c r="Q46" s="18" t="str">
        <f>IF($B46="Gehalt auswählen","",IF($D46="",$C46,IF($D46="durchschnittliche Preissteigerungs-rate",$C46*(1+(VLOOKUP($A46,Personalnormkosten!$G$1:$H$4,2,FALSE)))^Q$1,IF($D$13&lt;&gt;"",$C46*(1+(VLOOKUP($D46,Personalnormkosten!$E$1:$F$9,2,FALSE)))^Q$1,""))))</f>
        <v/>
      </c>
      <c r="R46" s="18" t="str">
        <f>IF($B46="Gehalt auswählen","",IF($D46="",$C46,IF($D46="durchschnittliche Preissteigerungs-rate",$C46*(1+(VLOOKUP($A46,Personalnormkosten!$G$1:$H$4,2,FALSE)))^R$1,IF($D$13&lt;&gt;"",$C46*(1+(VLOOKUP($D46,Personalnormkosten!$E$1:$F$9,2,FALSE)))^R$1,""))))</f>
        <v/>
      </c>
      <c r="S46" s="18" t="str">
        <f>IF($B46="Gehalt auswählen","",IF($D46="",$C46,IF($D46="durchschnittliche Preissteigerungs-rate",$C46*(1+(VLOOKUP($A46,Personalnormkosten!$G$1:$H$4,2,FALSE)))^S$1,IF($D$13&lt;&gt;"",$C46*(1+(VLOOKUP($D46,Personalnormkosten!$E$1:$F$9,2,FALSE)))^S$1,""))))</f>
        <v/>
      </c>
      <c r="T46" s="18" t="str">
        <f>IF($B46="Gehalt auswählen","",IF($D46="",$C46,IF($D46="durchschnittliche Preissteigerungs-rate",$C46*(1+(VLOOKUP($A46,Personalnormkosten!$G$1:$H$4,2,FALSE)))^T$1,IF($D$13&lt;&gt;"",$C46*(1+(VLOOKUP($D46,Personalnormkosten!$E$1:$F$9,2,FALSE)))^T$1,""))))</f>
        <v/>
      </c>
      <c r="U46" s="18" t="str">
        <f>IF($B46="Gehalt auswählen","",IF($D46="",$C46,IF($D46="durchschnittliche Preissteigerungs-rate",$C46*(1+(VLOOKUP($A46,Personalnormkosten!$G$1:$H$4,2,FALSE)))^U$1,IF($D$13&lt;&gt;"",$C46*(1+(VLOOKUP($D46,Personalnormkosten!$E$1:$F$9,2,FALSE)))^U$1,""))))</f>
        <v/>
      </c>
      <c r="V46" s="18" t="str">
        <f>IF($B46="Gehalt auswählen","",IF($D46="",$C46,IF($D46="durchschnittliche Preissteigerungs-rate",$C46*(1+(VLOOKUP($A46,Personalnormkosten!$G$1:$H$4,2,FALSE)))^V$1,IF($D$13&lt;&gt;"",$C46*(1+(VLOOKUP($D46,Personalnormkosten!$E$1:$F$9,2,FALSE)))^V$1,""))))</f>
        <v/>
      </c>
      <c r="W46" s="18" t="str">
        <f>IF($B46="Gehalt auswählen","",IF($D46="",$C46,IF($D46="durchschnittliche Preissteigerungs-rate",$C46*(1+(VLOOKUP($A46,Personalnormkosten!$G$1:$H$4,2,FALSE)))^W$1,IF($D$13&lt;&gt;"",$C46*(1+(VLOOKUP($D46,Personalnormkosten!$E$1:$F$9,2,FALSE)))^W$1,""))))</f>
        <v/>
      </c>
      <c r="X46" s="18" t="str">
        <f>IF($B46="Gehalt auswählen","",IF($D46="",$C46,IF($D46="durchschnittliche Preissteigerungs-rate",$C46*(1+(VLOOKUP($A46,Personalnormkosten!$G$1:$H$4,2,FALSE)))^X$1,IF($D$13&lt;&gt;"",$C46*(1+(VLOOKUP($D46,Personalnormkosten!$E$1:$F$9,2,FALSE)))^X$1,""))))</f>
        <v/>
      </c>
      <c r="Y46" s="18" t="str">
        <f>IF($B46="Gehalt auswählen","",IF($D46="",$C46,IF($D46="durchschnittliche Preissteigerungs-rate",$C46*(1+(VLOOKUP($A46,Personalnormkosten!$G$1:$H$4,2,FALSE)))^Y$1,IF($D$13&lt;&gt;"",$C46*(1+(VLOOKUP($D46,Personalnormkosten!$E$1:$F$9,2,FALSE)))^Y$1,""))))</f>
        <v/>
      </c>
      <c r="Z46" s="18" t="str">
        <f>IF($B46="Gehalt auswählen","",IF($D46="",$C46,IF($D46="durchschnittliche Preissteigerungs-rate",$C46*(1+(VLOOKUP($A46,Personalnormkosten!$G$1:$H$4,2,FALSE)))^Z$1,IF($D$13&lt;&gt;"",$C46*(1+(VLOOKUP($D46,Personalnormkosten!$E$1:$F$9,2,FALSE)))^Z$1,""))))</f>
        <v/>
      </c>
      <c r="AA46" s="18" t="str">
        <f>IF($B46="Gehalt auswählen","",IF($D46="",$C46,IF($D46="durchschnittliche Preissteigerungs-rate",$C46*(1+(VLOOKUP($A46,Personalnormkosten!$G$1:$H$4,2,FALSE)))^AA$1,IF($D$13&lt;&gt;"",$C46*(1+(VLOOKUP($D46,Personalnormkosten!$E$1:$F$9,2,FALSE)))^AA$1,""))))</f>
        <v/>
      </c>
      <c r="AB46" s="18" t="str">
        <f>IF($B46="Gehalt auswählen","",IF($D46="",$C46,IF($D46="durchschnittliche Preissteigerungs-rate",$C46*(1+(VLOOKUP($A46,Personalnormkosten!$G$1:$H$4,2,FALSE)))^AB$1,IF($D$13&lt;&gt;"",$C46*(1+(VLOOKUP($D46,Personalnormkosten!$E$1:$F$9,2,FALSE)))^AB$1,""))))</f>
        <v/>
      </c>
      <c r="AC46" s="18" t="str">
        <f>IF($B46="Gehalt auswählen","",IF($D46="",$C46,IF($D46="durchschnittliche Preissteigerungs-rate",$C46*(1+(VLOOKUP($A46,Personalnormkosten!$G$1:$H$4,2,FALSE)))^AC$1,IF($D$13&lt;&gt;"",$C46*(1+(VLOOKUP($D46,Personalnormkosten!$E$1:$F$9,2,FALSE)))^AC$1,""))))</f>
        <v/>
      </c>
      <c r="AD46" s="18" t="str">
        <f>IF($B46="Gehalt auswählen","",IF($D46="",$C46,IF($D46="durchschnittliche Preissteigerungs-rate",$C46*(1+(VLOOKUP($A46,Personalnormkosten!$G$1:$H$4,2,FALSE)))^AD$1,IF($D$13&lt;&gt;"",$C46*(1+(VLOOKUP($D46,Personalnormkosten!$E$1:$F$9,2,FALSE)))^AD$1,""))))</f>
        <v/>
      </c>
      <c r="AE46" s="18" t="str">
        <f>IF($B46="Gehalt auswählen","",IF($D46="",$C46,IF($D46="durchschnittliche Preissteigerungs-rate",$C46*(1+(VLOOKUP($A46,Personalnormkosten!$G$1:$H$4,2,FALSE)))^AE$1,IF($D$13&lt;&gt;"",$C46*(1+(VLOOKUP($D46,Personalnormkosten!$E$1:$F$9,2,FALSE)))^AE$1,""))))</f>
        <v/>
      </c>
      <c r="AF46" s="18" t="str">
        <f>IF($B46="Gehalt auswählen","",IF($D46="",$C46,IF($D46="durchschnittliche Preissteigerungs-rate",$C46*(1+(VLOOKUP($A46,Personalnormkosten!$G$1:$H$4,2,FALSE)))^AF$1,IF($D$13&lt;&gt;"",$C46*(1+(VLOOKUP($D46,Personalnormkosten!$E$1:$F$9,2,FALSE)))^AF$1,""))))</f>
        <v/>
      </c>
      <c r="AG46" s="18" t="str">
        <f>IF($B46="Gehalt auswählen","",IF($D46="",$C46,IF($D46="durchschnittliche Preissteigerungs-rate",$C46*(1+(VLOOKUP($A46,Personalnormkosten!$G$1:$H$4,2,FALSE)))^AG$1,IF($D$13&lt;&gt;"",$C46*(1+(VLOOKUP($D46,Personalnormkosten!$E$1:$F$9,2,FALSE)))^AG$1,""))))</f>
        <v/>
      </c>
      <c r="AH46" s="18" t="str">
        <f>IF($B46="Gehalt auswählen","",IF($D46="",$C46,IF($D46="durchschnittliche Preissteigerungs-rate",$C46*(1+(VLOOKUP($A46,Personalnormkosten!$G$1:$H$4,2,FALSE)))^AH$1,IF($D$13&lt;&gt;"",$C46*(1+(VLOOKUP($D46,Personalnormkosten!$E$1:$F$9,2,FALSE)))^AH$1,""))))</f>
        <v/>
      </c>
      <c r="AI46" s="18" t="str">
        <f>IF($B46="Gehalt auswählen","",IF($D46="",$C46,IF($D46="durchschnittliche Preissteigerungs-rate",$C46*(1+(VLOOKUP($A46,Personalnormkosten!$G$1:$H$4,2,FALSE)))^AI$1,IF($D$13&lt;&gt;"",$C46*(1+(VLOOKUP($D46,Personalnormkosten!$E$1:$F$9,2,FALSE)))^AI$1,""))))</f>
        <v/>
      </c>
      <c r="AJ46" s="18" t="str">
        <f>IF($B46="Gehalt auswählen","",IF($D46="",$C46,IF($D46="durchschnittliche Preissteigerungs-rate",$C46*(1+(VLOOKUP($A46,Personalnormkosten!$G$1:$H$4,2,FALSE)))^AJ$1,IF($D$13&lt;&gt;"",$C46*(1+(VLOOKUP($D46,Personalnormkosten!$E$1:$F$9,2,FALSE)))^AJ$1,""))))</f>
        <v/>
      </c>
      <c r="AK46" s="18" t="str">
        <f>IF($B46="Gehalt auswählen","",IF($D46="",$C46,IF($D46="durchschnittliche Preissteigerungs-rate",$C46*(1+(VLOOKUP($A46,Personalnormkosten!$G$1:$H$4,2,FALSE)))^AK$1,IF($D$13&lt;&gt;"",$C46*(1+(VLOOKUP($D46,Personalnormkosten!$E$1:$F$9,2,FALSE)))^AK$1,""))))</f>
        <v/>
      </c>
      <c r="AL46" s="18" t="str">
        <f>IF($B46="Gehalt auswählen","",IF($D46="",$C46,IF($D46="durchschnittliche Preissteigerungs-rate",$C46*(1+(VLOOKUP($A46,Personalnormkosten!$G$1:$H$4,2,FALSE)))^AL$1,IF($D$13&lt;&gt;"",$C46*(1+(VLOOKUP($D46,Personalnormkosten!$E$1:$F$9,2,FALSE)))^AL$1,""))))</f>
        <v/>
      </c>
      <c r="AM46" s="18" t="str">
        <f>IF($B46="Gehalt auswählen","",IF($D46="",$C46,IF($D46="durchschnittliche Preissteigerungs-rate",$C46*(1+(VLOOKUP($A46,Personalnormkosten!$G$1:$H$4,2,FALSE)))^AM$1,IF($D$13&lt;&gt;"",$C46*(1+(VLOOKUP($D46,Personalnormkosten!$E$1:$F$9,2,FALSE)))^AM$1,""))))</f>
        <v/>
      </c>
      <c r="AN46" s="18" t="str">
        <f>IF($B46="Gehalt auswählen","",IF($D46="",$C46,IF($D46="durchschnittliche Preissteigerungs-rate",$C46*(1+(VLOOKUP($A46,Personalnormkosten!$G$1:$H$4,2,FALSE)))^AN$1,IF($D$13&lt;&gt;"",$C46*(1+(VLOOKUP($D46,Personalnormkosten!$E$1:$F$9,2,FALSE)))^AN$1,""))))</f>
        <v/>
      </c>
      <c r="AO46" s="18" t="str">
        <f>IF($B46="Gehalt auswählen","",IF($D46="",$C46,IF($D46="durchschnittliche Preissteigerungs-rate",$C46*(1+(VLOOKUP($A46,Personalnormkosten!$G$1:$H$4,2,FALSE)))^AO$1,IF($D$13&lt;&gt;"",$C46*(1+(VLOOKUP($D46,Personalnormkosten!$E$1:$F$9,2,FALSE)))^AO$1,""))))</f>
        <v/>
      </c>
      <c r="AP46" s="18" t="str">
        <f>IF($B46="Gehalt auswählen","",IF($D46="",$C46,IF($D46="durchschnittliche Preissteigerungs-rate",$C46*(1+(VLOOKUP($A46,Personalnormkosten!$G$1:$H$4,2,FALSE)))^AP$1,IF($D$13&lt;&gt;"",$C46*(1+(VLOOKUP($D46,Personalnormkosten!$E$1:$F$9,2,FALSE)))^AP$1,""))))</f>
        <v/>
      </c>
      <c r="AQ46" s="18" t="str">
        <f>IF($B46="Gehalt auswählen","",IF($D46="",$C46,IF($D46="durchschnittliche Preissteigerungs-rate",$C46*(1+(VLOOKUP($A46,Personalnormkosten!$G$1:$H$4,2,FALSE)))^AQ$1,IF($D$13&lt;&gt;"",$C46*(1+(VLOOKUP($D46,Personalnormkosten!$E$1:$F$9,2,FALSE)))^AQ$1,""))))</f>
        <v/>
      </c>
      <c r="AR46" s="18" t="str">
        <f>IF($B46="Gehalt auswählen","",IF($D46="",$C46,IF($D46="durchschnittliche Preissteigerungs-rate",$C46*(1+(VLOOKUP($A46,Personalnormkosten!$G$1:$H$4,2,FALSE)))^AR$1,IF($D$13&lt;&gt;"",$C46*(1+(VLOOKUP($D46,Personalnormkosten!$E$1:$F$9,2,FALSE)))^AR$1,""))))</f>
        <v/>
      </c>
      <c r="AS46" s="18" t="str">
        <f>IF($B46="Gehalt auswählen","",IF($D46="",$C46,IF($D46="durchschnittliche Preissteigerungs-rate",$C46*(1+(VLOOKUP($A46,Personalnormkosten!$G$1:$H$4,2,FALSE)))^AS$1,IF($D$13&lt;&gt;"",$C46*(1+(VLOOKUP($D46,Personalnormkosten!$E$1:$F$9,2,FALSE)))^AS$1,""))))</f>
        <v/>
      </c>
      <c r="AT46" s="18" t="str">
        <f>IF($B46="Gehalt auswählen","",IF($D46="",$C46,IF($D46="durchschnittliche Preissteigerungs-rate",$C46*(1+(VLOOKUP($A46,Personalnormkosten!$G$1:$H$4,2,FALSE)))^AT$1,IF($D$13&lt;&gt;"",$C46*(1+(VLOOKUP($D46,Personalnormkosten!$E$1:$F$9,2,FALSE)))^AT$1,""))))</f>
        <v/>
      </c>
      <c r="AU46" s="18" t="str">
        <f>IF($B46="Gehalt auswählen","",IF($D46="",$C46,IF($D46="durchschnittliche Preissteigerungs-rate",$C46*(1+(VLOOKUP($A46,Personalnormkosten!$G$1:$H$4,2,FALSE)))^AU$1,IF($D$13&lt;&gt;"",$C46*(1+(VLOOKUP($D46,Personalnormkosten!$E$1:$F$9,2,FALSE)))^AU$1,""))))</f>
        <v/>
      </c>
      <c r="AV46" s="18" t="str">
        <f>IF($B46="Gehalt auswählen","",IF($D46="",$C46,IF($D46="durchschnittliche Preissteigerungs-rate",$C46*(1+(VLOOKUP($A46,Personalnormkosten!$G$1:$H$4,2,FALSE)))^AV$1,IF($D$13&lt;&gt;"",$C46*(1+(VLOOKUP($D46,Personalnormkosten!$E$1:$F$9,2,FALSE)))^AV$1,""))))</f>
        <v/>
      </c>
      <c r="AW46" s="18" t="str">
        <f>IF($B46="Gehalt auswählen","",IF($D46="",$C46,IF($D46="durchschnittliche Preissteigerungs-rate",$C46*(1+(VLOOKUP($A46,Personalnormkosten!$G$1:$H$4,2,FALSE)))^AW$1,IF($D$13&lt;&gt;"",$C46*(1+(VLOOKUP($D46,Personalnormkosten!$E$1:$F$9,2,FALSE)))^AW$1,""))))</f>
        <v/>
      </c>
      <c r="AX46" s="18" t="str">
        <f>IF($B46="Gehalt auswählen","",IF($D46="",$C46,IF($D46="durchschnittliche Preissteigerungs-rate",$C46*(1+(VLOOKUP($A46,Personalnormkosten!$G$1:$H$4,2,FALSE)))^AX$1,IF($D$13&lt;&gt;"",$C46*(1+(VLOOKUP($D46,Personalnormkosten!$E$1:$F$9,2,FALSE)))^AX$1,""))))</f>
        <v/>
      </c>
      <c r="AY46" s="18" t="str">
        <f>IF($B46="Gehalt auswählen","",IF($D46="",$C46,IF($D46="durchschnittliche Preissteigerungs-rate",$C46*(1+(VLOOKUP($A46,Personalnormkosten!$G$1:$H$4,2,FALSE)))^AY$1,IF($D$13&lt;&gt;"",$C46*(1+(VLOOKUP($D46,Personalnormkosten!$E$1:$F$9,2,FALSE)))^AY$1,""))))</f>
        <v/>
      </c>
      <c r="AZ46" s="18" t="str">
        <f>IF($B46="Gehalt auswählen","",IF($D46="",$C46,IF($D46="durchschnittliche Preissteigerungs-rate",$C46*(1+(VLOOKUP($A46,Personalnormkosten!$G$1:$H$4,2,FALSE)))^AZ$1,IF($D$13&lt;&gt;"",$C46*(1+(VLOOKUP($D46,Personalnormkosten!$E$1:$F$9,2,FALSE)))^AZ$1,""))))</f>
        <v/>
      </c>
      <c r="BA46" s="18" t="str">
        <f>IF($B46="Gehalt auswählen","",IF($D46="",$C46,IF($D46="durchschnittliche Preissteigerungs-rate",$C46*(1+(VLOOKUP($A46,Personalnormkosten!$G$1:$H$4,2,FALSE)))^BA$1,IF($D$13&lt;&gt;"",$C46*(1+(VLOOKUP($D46,Personalnormkosten!$E$1:$F$9,2,FALSE)))^BA$1,""))))</f>
        <v/>
      </c>
      <c r="BB46" s="18" t="str">
        <f>IF($B46="Gehalt auswählen","",IF($D46="",$C46,IF($D46="durchschnittliche Preissteigerungs-rate",$C46*(1+(VLOOKUP($A46,Personalnormkosten!$G$1:$H$4,2,FALSE)))^BB$1,IF($D$13&lt;&gt;"",$C46*(1+(VLOOKUP($D46,Personalnormkosten!$E$1:$F$9,2,FALSE)))^BB$1,""))))</f>
        <v/>
      </c>
    </row>
    <row r="47" spans="1:54" ht="16.2" thickBot="1" x14ac:dyDescent="0.3">
      <c r="A47" s="115"/>
      <c r="B47" s="19" t="str">
        <f>'Option 1'!B47</f>
        <v>Summe</v>
      </c>
      <c r="C47" s="112" t="str">
        <f>'Option 1'!C47</f>
        <v/>
      </c>
      <c r="D47" s="117"/>
      <c r="E47" s="20" t="str">
        <f t="shared" ref="E47:BB47" si="67">IF(E45="","",E45*E46)</f>
        <v/>
      </c>
      <c r="F47" s="20" t="str">
        <f t="shared" si="67"/>
        <v/>
      </c>
      <c r="G47" s="20" t="str">
        <f t="shared" si="67"/>
        <v/>
      </c>
      <c r="H47" s="20" t="str">
        <f t="shared" si="67"/>
        <v/>
      </c>
      <c r="I47" s="20" t="str">
        <f t="shared" si="67"/>
        <v/>
      </c>
      <c r="J47" s="20" t="str">
        <f t="shared" si="67"/>
        <v/>
      </c>
      <c r="K47" s="20" t="str">
        <f t="shared" si="67"/>
        <v/>
      </c>
      <c r="L47" s="20" t="str">
        <f t="shared" si="67"/>
        <v/>
      </c>
      <c r="M47" s="20" t="str">
        <f t="shared" si="67"/>
        <v/>
      </c>
      <c r="N47" s="20" t="str">
        <f t="shared" si="67"/>
        <v/>
      </c>
      <c r="O47" s="20" t="str">
        <f t="shared" si="67"/>
        <v/>
      </c>
      <c r="P47" s="20" t="str">
        <f t="shared" si="67"/>
        <v/>
      </c>
      <c r="Q47" s="20" t="str">
        <f t="shared" si="67"/>
        <v/>
      </c>
      <c r="R47" s="20" t="str">
        <f t="shared" si="67"/>
        <v/>
      </c>
      <c r="S47" s="20" t="str">
        <f t="shared" si="67"/>
        <v/>
      </c>
      <c r="T47" s="20" t="str">
        <f t="shared" si="67"/>
        <v/>
      </c>
      <c r="U47" s="20" t="str">
        <f t="shared" si="67"/>
        <v/>
      </c>
      <c r="V47" s="20" t="str">
        <f t="shared" si="67"/>
        <v/>
      </c>
      <c r="W47" s="20" t="str">
        <f t="shared" si="67"/>
        <v/>
      </c>
      <c r="X47" s="20" t="str">
        <f t="shared" si="67"/>
        <v/>
      </c>
      <c r="Y47" s="20" t="str">
        <f t="shared" si="67"/>
        <v/>
      </c>
      <c r="Z47" s="20" t="str">
        <f t="shared" si="67"/>
        <v/>
      </c>
      <c r="AA47" s="20" t="str">
        <f t="shared" si="67"/>
        <v/>
      </c>
      <c r="AB47" s="20" t="str">
        <f t="shared" si="67"/>
        <v/>
      </c>
      <c r="AC47" s="20" t="str">
        <f t="shared" si="67"/>
        <v/>
      </c>
      <c r="AD47" s="20" t="str">
        <f t="shared" si="67"/>
        <v/>
      </c>
      <c r="AE47" s="20" t="str">
        <f t="shared" si="67"/>
        <v/>
      </c>
      <c r="AF47" s="20" t="str">
        <f t="shared" si="67"/>
        <v/>
      </c>
      <c r="AG47" s="20" t="str">
        <f t="shared" si="67"/>
        <v/>
      </c>
      <c r="AH47" s="20" t="str">
        <f t="shared" si="67"/>
        <v/>
      </c>
      <c r="AI47" s="20" t="str">
        <f t="shared" si="67"/>
        <v/>
      </c>
      <c r="AJ47" s="20" t="str">
        <f t="shared" si="67"/>
        <v/>
      </c>
      <c r="AK47" s="20" t="str">
        <f t="shared" si="67"/>
        <v/>
      </c>
      <c r="AL47" s="20" t="str">
        <f t="shared" si="67"/>
        <v/>
      </c>
      <c r="AM47" s="20" t="str">
        <f t="shared" si="67"/>
        <v/>
      </c>
      <c r="AN47" s="20" t="str">
        <f t="shared" si="67"/>
        <v/>
      </c>
      <c r="AO47" s="20" t="str">
        <f t="shared" si="67"/>
        <v/>
      </c>
      <c r="AP47" s="20" t="str">
        <f t="shared" si="67"/>
        <v/>
      </c>
      <c r="AQ47" s="20" t="str">
        <f t="shared" si="67"/>
        <v/>
      </c>
      <c r="AR47" s="20" t="str">
        <f t="shared" si="67"/>
        <v/>
      </c>
      <c r="AS47" s="20" t="str">
        <f t="shared" si="67"/>
        <v/>
      </c>
      <c r="AT47" s="20" t="str">
        <f t="shared" si="67"/>
        <v/>
      </c>
      <c r="AU47" s="20" t="str">
        <f t="shared" si="67"/>
        <v/>
      </c>
      <c r="AV47" s="20" t="str">
        <f t="shared" si="67"/>
        <v/>
      </c>
      <c r="AW47" s="20" t="str">
        <f t="shared" si="67"/>
        <v/>
      </c>
      <c r="AX47" s="20" t="str">
        <f t="shared" si="67"/>
        <v/>
      </c>
      <c r="AY47" s="20" t="str">
        <f t="shared" si="67"/>
        <v/>
      </c>
      <c r="AZ47" s="20" t="str">
        <f t="shared" si="67"/>
        <v/>
      </c>
      <c r="BA47" s="20" t="str">
        <f t="shared" si="67"/>
        <v/>
      </c>
      <c r="BB47" s="20" t="str">
        <f t="shared" si="67"/>
        <v/>
      </c>
    </row>
    <row r="48" spans="1:54" ht="15.6" thickBot="1" x14ac:dyDescent="0.3">
      <c r="A48" s="113"/>
      <c r="B48" s="17" t="str">
        <f>'Option 1'!B48</f>
        <v>Anzahl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tr">
        <f>'Option 1'!B49</f>
        <v>Gehalt auswählen</v>
      </c>
      <c r="C49" s="111" t="str">
        <f ca="1">'Option 1'!C49</f>
        <v/>
      </c>
      <c r="D49" s="97" t="str">
        <f>IF('Option 1'!D49="","",'Option 1'!D49)</f>
        <v>durchschnittliche Preissteigerungs-rate</v>
      </c>
      <c r="E49" s="18" t="str">
        <f>IF($B49="Gehalt auswählen","",IF($D49="",$C49,IF($D49="durchschnittliche Preissteigerungs-rate",$C49*(1+(VLOOKUP($A49,Personalnormkosten!$G$1:$H$4,2,FALSE)))^E$1,IF($D$16&lt;&gt;"",$C49*(1+(VLOOKUP($D49,Personalnormkosten!$E$1:$F$9,2,FALSE)))^E$1,""))))</f>
        <v/>
      </c>
      <c r="F49" s="18" t="str">
        <f>IF($B49="Gehalt auswählen","",IF($D49="",$C49,IF($D49="durchschnittliche Preissteigerungs-rate",$C49*(1+(VLOOKUP($A49,Personalnormkosten!$G$1:$H$4,2,FALSE)))^F$1,IF($D$16&lt;&gt;"",$C49*(1+(VLOOKUP($D49,Personalnormkosten!$E$1:$F$9,2,FALSE)))^F$1,""))))</f>
        <v/>
      </c>
      <c r="G49" s="18" t="str">
        <f>IF($B49="Gehalt auswählen","",IF($D49="",$C49,IF($D49="durchschnittliche Preissteigerungs-rate",$C49*(1+(VLOOKUP($A49,Personalnormkosten!$G$1:$H$4,2,FALSE)))^G$1,IF($D$16&lt;&gt;"",$C49*(1+(VLOOKUP($D49,Personalnormkosten!$E$1:$F$9,2,FALSE)))^G$1,""))))</f>
        <v/>
      </c>
      <c r="H49" s="18" t="str">
        <f>IF($B49="Gehalt auswählen","",IF($D49="",$C49,IF($D49="durchschnittliche Preissteigerungs-rate",$C49*(1+(VLOOKUP($A49,Personalnormkosten!$G$1:$H$4,2,FALSE)))^H$1,IF($D$16&lt;&gt;"",$C49*(1+(VLOOKUP($D49,Personalnormkosten!$E$1:$F$9,2,FALSE)))^H$1,""))))</f>
        <v/>
      </c>
      <c r="I49" s="18" t="str">
        <f>IF($B49="Gehalt auswählen","",IF($D49="",$C49,IF($D49="durchschnittliche Preissteigerungs-rate",$C49*(1+(VLOOKUP($A49,Personalnormkosten!$G$1:$H$4,2,FALSE)))^I$1,IF($D$16&lt;&gt;"",$C49*(1+(VLOOKUP($D49,Personalnormkosten!$E$1:$F$9,2,FALSE)))^I$1,""))))</f>
        <v/>
      </c>
      <c r="J49" s="18" t="str">
        <f>IF($B49="Gehalt auswählen","",IF($D49="",$C49,IF($D49="durchschnittliche Preissteigerungs-rate",$C49*(1+(VLOOKUP($A49,Personalnormkosten!$G$1:$H$4,2,FALSE)))^J$1,IF($D$16&lt;&gt;"",$C49*(1+(VLOOKUP($D49,Personalnormkosten!$E$1:$F$9,2,FALSE)))^J$1,""))))</f>
        <v/>
      </c>
      <c r="K49" s="18" t="str">
        <f>IF($B49="Gehalt auswählen","",IF($D49="",$C49,IF($D49="durchschnittliche Preissteigerungs-rate",$C49*(1+(VLOOKUP($A49,Personalnormkosten!$G$1:$H$4,2,FALSE)))^K$1,IF($D$16&lt;&gt;"",$C49*(1+(VLOOKUP($D49,Personalnormkosten!$E$1:$F$9,2,FALSE)))^K$1,""))))</f>
        <v/>
      </c>
      <c r="L49" s="18" t="str">
        <f>IF($B49="Gehalt auswählen","",IF($D49="",$C49,IF($D49="durchschnittliche Preissteigerungs-rate",$C49*(1+(VLOOKUP($A49,Personalnormkosten!$G$1:$H$4,2,FALSE)))^L$1,IF($D$16&lt;&gt;"",$C49*(1+(VLOOKUP($D49,Personalnormkosten!$E$1:$F$9,2,FALSE)))^L$1,""))))</f>
        <v/>
      </c>
      <c r="M49" s="18" t="str">
        <f>IF($B49="Gehalt auswählen","",IF($D49="",$C49,IF($D49="durchschnittliche Preissteigerungs-rate",$C49*(1+(VLOOKUP($A49,Personalnormkosten!$G$1:$H$4,2,FALSE)))^M$1,IF($D$16&lt;&gt;"",$C49*(1+(VLOOKUP($D49,Personalnormkosten!$E$1:$F$9,2,FALSE)))^M$1,""))))</f>
        <v/>
      </c>
      <c r="N49" s="18" t="str">
        <f>IF($B49="Gehalt auswählen","",IF($D49="",$C49,IF($D49="durchschnittliche Preissteigerungs-rate",$C49*(1+(VLOOKUP($A49,Personalnormkosten!$G$1:$H$4,2,FALSE)))^N$1,IF($D$16&lt;&gt;"",$C49*(1+(VLOOKUP($D49,Personalnormkosten!$E$1:$F$9,2,FALSE)))^N$1,""))))</f>
        <v/>
      </c>
      <c r="O49" s="18" t="str">
        <f>IF($B49="Gehalt auswählen","",IF($D49="",$C49,IF($D49="durchschnittliche Preissteigerungs-rate",$C49*(1+(VLOOKUP($A49,Personalnormkosten!$G$1:$H$4,2,FALSE)))^O$1,IF($D$16&lt;&gt;"",$C49*(1+(VLOOKUP($D49,Personalnormkosten!$E$1:$F$9,2,FALSE)))^O$1,""))))</f>
        <v/>
      </c>
      <c r="P49" s="18" t="str">
        <f>IF($B49="Gehalt auswählen","",IF($D49="",$C49,IF($D49="durchschnittliche Preissteigerungs-rate",$C49*(1+(VLOOKUP($A49,Personalnormkosten!$G$1:$H$4,2,FALSE)))^P$1,IF($D$16&lt;&gt;"",$C49*(1+(VLOOKUP($D49,Personalnormkosten!$E$1:$F$9,2,FALSE)))^P$1,""))))</f>
        <v/>
      </c>
      <c r="Q49" s="18" t="str">
        <f>IF($B49="Gehalt auswählen","",IF($D49="",$C49,IF($D49="durchschnittliche Preissteigerungs-rate",$C49*(1+(VLOOKUP($A49,Personalnormkosten!$G$1:$H$4,2,FALSE)))^Q$1,IF($D$16&lt;&gt;"",$C49*(1+(VLOOKUP($D49,Personalnormkosten!$E$1:$F$9,2,FALSE)))^Q$1,""))))</f>
        <v/>
      </c>
      <c r="R49" s="18" t="str">
        <f>IF($B49="Gehalt auswählen","",IF($D49="",$C49,IF($D49="durchschnittliche Preissteigerungs-rate",$C49*(1+(VLOOKUP($A49,Personalnormkosten!$G$1:$H$4,2,FALSE)))^R$1,IF($D$16&lt;&gt;"",$C49*(1+(VLOOKUP($D49,Personalnormkosten!$E$1:$F$9,2,FALSE)))^R$1,""))))</f>
        <v/>
      </c>
      <c r="S49" s="18" t="str">
        <f>IF($B49="Gehalt auswählen","",IF($D49="",$C49,IF($D49="durchschnittliche Preissteigerungs-rate",$C49*(1+(VLOOKUP($A49,Personalnormkosten!$G$1:$H$4,2,FALSE)))^S$1,IF($D$16&lt;&gt;"",$C49*(1+(VLOOKUP($D49,Personalnormkosten!$E$1:$F$9,2,FALSE)))^S$1,""))))</f>
        <v/>
      </c>
      <c r="T49" s="18" t="str">
        <f>IF($B49="Gehalt auswählen","",IF($D49="",$C49,IF($D49="durchschnittliche Preissteigerungs-rate",$C49*(1+(VLOOKUP($A49,Personalnormkosten!$G$1:$H$4,2,FALSE)))^T$1,IF($D$16&lt;&gt;"",$C49*(1+(VLOOKUP($D49,Personalnormkosten!$E$1:$F$9,2,FALSE)))^T$1,""))))</f>
        <v/>
      </c>
      <c r="U49" s="18" t="str">
        <f>IF($B49="Gehalt auswählen","",IF($D49="",$C49,IF($D49="durchschnittliche Preissteigerungs-rate",$C49*(1+(VLOOKUP($A49,Personalnormkosten!$G$1:$H$4,2,FALSE)))^U$1,IF($D$16&lt;&gt;"",$C49*(1+(VLOOKUP($D49,Personalnormkosten!$E$1:$F$9,2,FALSE)))^U$1,""))))</f>
        <v/>
      </c>
      <c r="V49" s="18" t="str">
        <f>IF($B49="Gehalt auswählen","",IF($D49="",$C49,IF($D49="durchschnittliche Preissteigerungs-rate",$C49*(1+(VLOOKUP($A49,Personalnormkosten!$G$1:$H$4,2,FALSE)))^V$1,IF($D$16&lt;&gt;"",$C49*(1+(VLOOKUP($D49,Personalnormkosten!$E$1:$F$9,2,FALSE)))^V$1,""))))</f>
        <v/>
      </c>
      <c r="W49" s="18" t="str">
        <f>IF($B49="Gehalt auswählen","",IF($D49="",$C49,IF($D49="durchschnittliche Preissteigerungs-rate",$C49*(1+(VLOOKUP($A49,Personalnormkosten!$G$1:$H$4,2,FALSE)))^W$1,IF($D$16&lt;&gt;"",$C49*(1+(VLOOKUP($D49,Personalnormkosten!$E$1:$F$9,2,FALSE)))^W$1,""))))</f>
        <v/>
      </c>
      <c r="X49" s="18" t="str">
        <f>IF($B49="Gehalt auswählen","",IF($D49="",$C49,IF($D49="durchschnittliche Preissteigerungs-rate",$C49*(1+(VLOOKUP($A49,Personalnormkosten!$G$1:$H$4,2,FALSE)))^X$1,IF($D$16&lt;&gt;"",$C49*(1+(VLOOKUP($D49,Personalnormkosten!$E$1:$F$9,2,FALSE)))^X$1,""))))</f>
        <v/>
      </c>
      <c r="Y49" s="18" t="str">
        <f>IF($B49="Gehalt auswählen","",IF($D49="",$C49,IF($D49="durchschnittliche Preissteigerungs-rate",$C49*(1+(VLOOKUP($A49,Personalnormkosten!$G$1:$H$4,2,FALSE)))^Y$1,IF($D$16&lt;&gt;"",$C49*(1+(VLOOKUP($D49,Personalnormkosten!$E$1:$F$9,2,FALSE)))^Y$1,""))))</f>
        <v/>
      </c>
      <c r="Z49" s="18" t="str">
        <f>IF($B49="Gehalt auswählen","",IF($D49="",$C49,IF($D49="durchschnittliche Preissteigerungs-rate",$C49*(1+(VLOOKUP($A49,Personalnormkosten!$G$1:$H$4,2,FALSE)))^Z$1,IF($D$16&lt;&gt;"",$C49*(1+(VLOOKUP($D49,Personalnormkosten!$E$1:$F$9,2,FALSE)))^Z$1,""))))</f>
        <v/>
      </c>
      <c r="AA49" s="18" t="str">
        <f>IF($B49="Gehalt auswählen","",IF($D49="",$C49,IF($D49="durchschnittliche Preissteigerungs-rate",$C49*(1+(VLOOKUP($A49,Personalnormkosten!$G$1:$H$4,2,FALSE)))^AA$1,IF($D$16&lt;&gt;"",$C49*(1+(VLOOKUP($D49,Personalnormkosten!$E$1:$F$9,2,FALSE)))^AA$1,""))))</f>
        <v/>
      </c>
      <c r="AB49" s="18" t="str">
        <f>IF($B49="Gehalt auswählen","",IF($D49="",$C49,IF($D49="durchschnittliche Preissteigerungs-rate",$C49*(1+(VLOOKUP($A49,Personalnormkosten!$G$1:$H$4,2,FALSE)))^AB$1,IF($D$16&lt;&gt;"",$C49*(1+(VLOOKUP($D49,Personalnormkosten!$E$1:$F$9,2,FALSE)))^AB$1,""))))</f>
        <v/>
      </c>
      <c r="AC49" s="18" t="str">
        <f>IF($B49="Gehalt auswählen","",IF($D49="",$C49,IF($D49="durchschnittliche Preissteigerungs-rate",$C49*(1+(VLOOKUP($A49,Personalnormkosten!$G$1:$H$4,2,FALSE)))^AC$1,IF($D$16&lt;&gt;"",$C49*(1+(VLOOKUP($D49,Personalnormkosten!$E$1:$F$9,2,FALSE)))^AC$1,""))))</f>
        <v/>
      </c>
      <c r="AD49" s="18" t="str">
        <f>IF($B49="Gehalt auswählen","",IF($D49="",$C49,IF($D49="durchschnittliche Preissteigerungs-rate",$C49*(1+(VLOOKUP($A49,Personalnormkosten!$G$1:$H$4,2,FALSE)))^AD$1,IF($D$16&lt;&gt;"",$C49*(1+(VLOOKUP($D49,Personalnormkosten!$E$1:$F$9,2,FALSE)))^AD$1,""))))</f>
        <v/>
      </c>
      <c r="AE49" s="18" t="str">
        <f>IF($B49="Gehalt auswählen","",IF($D49="",$C49,IF($D49="durchschnittliche Preissteigerungs-rate",$C49*(1+(VLOOKUP($A49,Personalnormkosten!$G$1:$H$4,2,FALSE)))^AE$1,IF($D$16&lt;&gt;"",$C49*(1+(VLOOKUP($D49,Personalnormkosten!$E$1:$F$9,2,FALSE)))^AE$1,""))))</f>
        <v/>
      </c>
      <c r="AF49" s="18" t="str">
        <f>IF($B49="Gehalt auswählen","",IF($D49="",$C49,IF($D49="durchschnittliche Preissteigerungs-rate",$C49*(1+(VLOOKUP($A49,Personalnormkosten!$G$1:$H$4,2,FALSE)))^AF$1,IF($D$16&lt;&gt;"",$C49*(1+(VLOOKUP($D49,Personalnormkosten!$E$1:$F$9,2,FALSE)))^AF$1,""))))</f>
        <v/>
      </c>
      <c r="AG49" s="18" t="str">
        <f>IF($B49="Gehalt auswählen","",IF($D49="",$C49,IF($D49="durchschnittliche Preissteigerungs-rate",$C49*(1+(VLOOKUP($A49,Personalnormkosten!$G$1:$H$4,2,FALSE)))^AG$1,IF($D$16&lt;&gt;"",$C49*(1+(VLOOKUP($D49,Personalnormkosten!$E$1:$F$9,2,FALSE)))^AG$1,""))))</f>
        <v/>
      </c>
      <c r="AH49" s="18" t="str">
        <f>IF($B49="Gehalt auswählen","",IF($D49="",$C49,IF($D49="durchschnittliche Preissteigerungs-rate",$C49*(1+(VLOOKUP($A49,Personalnormkosten!$G$1:$H$4,2,FALSE)))^AH$1,IF($D$16&lt;&gt;"",$C49*(1+(VLOOKUP($D49,Personalnormkosten!$E$1:$F$9,2,FALSE)))^AH$1,""))))</f>
        <v/>
      </c>
      <c r="AI49" s="18" t="str">
        <f>IF($B49="Gehalt auswählen","",IF($D49="",$C49,IF($D49="durchschnittliche Preissteigerungs-rate",$C49*(1+(VLOOKUP($A49,Personalnormkosten!$G$1:$H$4,2,FALSE)))^AI$1,IF($D$16&lt;&gt;"",$C49*(1+(VLOOKUP($D49,Personalnormkosten!$E$1:$F$9,2,FALSE)))^AI$1,""))))</f>
        <v/>
      </c>
      <c r="AJ49" s="18" t="str">
        <f>IF($B49="Gehalt auswählen","",IF($D49="",$C49,IF($D49="durchschnittliche Preissteigerungs-rate",$C49*(1+(VLOOKUP($A49,Personalnormkosten!$G$1:$H$4,2,FALSE)))^AJ$1,IF($D$16&lt;&gt;"",$C49*(1+(VLOOKUP($D49,Personalnormkosten!$E$1:$F$9,2,FALSE)))^AJ$1,""))))</f>
        <v/>
      </c>
      <c r="AK49" s="18" t="str">
        <f>IF($B49="Gehalt auswählen","",IF($D49="",$C49,IF($D49="durchschnittliche Preissteigerungs-rate",$C49*(1+(VLOOKUP($A49,Personalnormkosten!$G$1:$H$4,2,FALSE)))^AK$1,IF($D$16&lt;&gt;"",$C49*(1+(VLOOKUP($D49,Personalnormkosten!$E$1:$F$9,2,FALSE)))^AK$1,""))))</f>
        <v/>
      </c>
      <c r="AL49" s="18" t="str">
        <f>IF($B49="Gehalt auswählen","",IF($D49="",$C49,IF($D49="durchschnittliche Preissteigerungs-rate",$C49*(1+(VLOOKUP($A49,Personalnormkosten!$G$1:$H$4,2,FALSE)))^AL$1,IF($D$16&lt;&gt;"",$C49*(1+(VLOOKUP($D49,Personalnormkosten!$E$1:$F$9,2,FALSE)))^AL$1,""))))</f>
        <v/>
      </c>
      <c r="AM49" s="18" t="str">
        <f>IF($B49="Gehalt auswählen","",IF($D49="",$C49,IF($D49="durchschnittliche Preissteigerungs-rate",$C49*(1+(VLOOKUP($A49,Personalnormkosten!$G$1:$H$4,2,FALSE)))^AM$1,IF($D$16&lt;&gt;"",$C49*(1+(VLOOKUP($D49,Personalnormkosten!$E$1:$F$9,2,FALSE)))^AM$1,""))))</f>
        <v/>
      </c>
      <c r="AN49" s="18" t="str">
        <f>IF($B49="Gehalt auswählen","",IF($D49="",$C49,IF($D49="durchschnittliche Preissteigerungs-rate",$C49*(1+(VLOOKUP($A49,Personalnormkosten!$G$1:$H$4,2,FALSE)))^AN$1,IF($D$16&lt;&gt;"",$C49*(1+(VLOOKUP($D49,Personalnormkosten!$E$1:$F$9,2,FALSE)))^AN$1,""))))</f>
        <v/>
      </c>
      <c r="AO49" s="18" t="str">
        <f>IF($B49="Gehalt auswählen","",IF($D49="",$C49,IF($D49="durchschnittliche Preissteigerungs-rate",$C49*(1+(VLOOKUP($A49,Personalnormkosten!$G$1:$H$4,2,FALSE)))^AO$1,IF($D$16&lt;&gt;"",$C49*(1+(VLOOKUP($D49,Personalnormkosten!$E$1:$F$9,2,FALSE)))^AO$1,""))))</f>
        <v/>
      </c>
      <c r="AP49" s="18" t="str">
        <f>IF($B49="Gehalt auswählen","",IF($D49="",$C49,IF($D49="durchschnittliche Preissteigerungs-rate",$C49*(1+(VLOOKUP($A49,Personalnormkosten!$G$1:$H$4,2,FALSE)))^AP$1,IF($D$16&lt;&gt;"",$C49*(1+(VLOOKUP($D49,Personalnormkosten!$E$1:$F$9,2,FALSE)))^AP$1,""))))</f>
        <v/>
      </c>
      <c r="AQ49" s="18" t="str">
        <f>IF($B49="Gehalt auswählen","",IF($D49="",$C49,IF($D49="durchschnittliche Preissteigerungs-rate",$C49*(1+(VLOOKUP($A49,Personalnormkosten!$G$1:$H$4,2,FALSE)))^AQ$1,IF($D$16&lt;&gt;"",$C49*(1+(VLOOKUP($D49,Personalnormkosten!$E$1:$F$9,2,FALSE)))^AQ$1,""))))</f>
        <v/>
      </c>
      <c r="AR49" s="18" t="str">
        <f>IF($B49="Gehalt auswählen","",IF($D49="",$C49,IF($D49="durchschnittliche Preissteigerungs-rate",$C49*(1+(VLOOKUP($A49,Personalnormkosten!$G$1:$H$4,2,FALSE)))^AR$1,IF($D$16&lt;&gt;"",$C49*(1+(VLOOKUP($D49,Personalnormkosten!$E$1:$F$9,2,FALSE)))^AR$1,""))))</f>
        <v/>
      </c>
      <c r="AS49" s="18" t="str">
        <f>IF($B49="Gehalt auswählen","",IF($D49="",$C49,IF($D49="durchschnittliche Preissteigerungs-rate",$C49*(1+(VLOOKUP($A49,Personalnormkosten!$G$1:$H$4,2,FALSE)))^AS$1,IF($D$16&lt;&gt;"",$C49*(1+(VLOOKUP($D49,Personalnormkosten!$E$1:$F$9,2,FALSE)))^AS$1,""))))</f>
        <v/>
      </c>
      <c r="AT49" s="18" t="str">
        <f>IF($B49="Gehalt auswählen","",IF($D49="",$C49,IF($D49="durchschnittliche Preissteigerungs-rate",$C49*(1+(VLOOKUP($A49,Personalnormkosten!$G$1:$H$4,2,FALSE)))^AT$1,IF($D$16&lt;&gt;"",$C49*(1+(VLOOKUP($D49,Personalnormkosten!$E$1:$F$9,2,FALSE)))^AT$1,""))))</f>
        <v/>
      </c>
      <c r="AU49" s="18" t="str">
        <f>IF($B49="Gehalt auswählen","",IF($D49="",$C49,IF($D49="durchschnittliche Preissteigerungs-rate",$C49*(1+(VLOOKUP($A49,Personalnormkosten!$G$1:$H$4,2,FALSE)))^AU$1,IF($D$16&lt;&gt;"",$C49*(1+(VLOOKUP($D49,Personalnormkosten!$E$1:$F$9,2,FALSE)))^AU$1,""))))</f>
        <v/>
      </c>
      <c r="AV49" s="18" t="str">
        <f>IF($B49="Gehalt auswählen","",IF($D49="",$C49,IF($D49="durchschnittliche Preissteigerungs-rate",$C49*(1+(VLOOKUP($A49,Personalnormkosten!$G$1:$H$4,2,FALSE)))^AV$1,IF($D$16&lt;&gt;"",$C49*(1+(VLOOKUP($D49,Personalnormkosten!$E$1:$F$9,2,FALSE)))^AV$1,""))))</f>
        <v/>
      </c>
      <c r="AW49" s="18" t="str">
        <f>IF($B49="Gehalt auswählen","",IF($D49="",$C49,IF($D49="durchschnittliche Preissteigerungs-rate",$C49*(1+(VLOOKUP($A49,Personalnormkosten!$G$1:$H$4,2,FALSE)))^AW$1,IF($D$16&lt;&gt;"",$C49*(1+(VLOOKUP($D49,Personalnormkosten!$E$1:$F$9,2,FALSE)))^AW$1,""))))</f>
        <v/>
      </c>
      <c r="AX49" s="18" t="str">
        <f>IF($B49="Gehalt auswählen","",IF($D49="",$C49,IF($D49="durchschnittliche Preissteigerungs-rate",$C49*(1+(VLOOKUP($A49,Personalnormkosten!$G$1:$H$4,2,FALSE)))^AX$1,IF($D$16&lt;&gt;"",$C49*(1+(VLOOKUP($D49,Personalnormkosten!$E$1:$F$9,2,FALSE)))^AX$1,""))))</f>
        <v/>
      </c>
      <c r="AY49" s="18" t="str">
        <f>IF($B49="Gehalt auswählen","",IF($D49="",$C49,IF($D49="durchschnittliche Preissteigerungs-rate",$C49*(1+(VLOOKUP($A49,Personalnormkosten!$G$1:$H$4,2,FALSE)))^AY$1,IF($D$16&lt;&gt;"",$C49*(1+(VLOOKUP($D49,Personalnormkosten!$E$1:$F$9,2,FALSE)))^AY$1,""))))</f>
        <v/>
      </c>
      <c r="AZ49" s="18" t="str">
        <f>IF($B49="Gehalt auswählen","",IF($D49="",$C49,IF($D49="durchschnittliche Preissteigerungs-rate",$C49*(1+(VLOOKUP($A49,Personalnormkosten!$G$1:$H$4,2,FALSE)))^AZ$1,IF($D$16&lt;&gt;"",$C49*(1+(VLOOKUP($D49,Personalnormkosten!$E$1:$F$9,2,FALSE)))^AZ$1,""))))</f>
        <v/>
      </c>
      <c r="BA49" s="18" t="str">
        <f>IF($B49="Gehalt auswählen","",IF($D49="",$C49,IF($D49="durchschnittliche Preissteigerungs-rate",$C49*(1+(VLOOKUP($A49,Personalnormkosten!$G$1:$H$4,2,FALSE)))^BA$1,IF($D$16&lt;&gt;"",$C49*(1+(VLOOKUP($D49,Personalnormkosten!$E$1:$F$9,2,FALSE)))^BA$1,""))))</f>
        <v/>
      </c>
      <c r="BB49" s="18" t="str">
        <f>IF($B49="Gehalt auswählen","",IF($D49="",$C49,IF($D49="durchschnittliche Preissteigerungs-rate",$C49*(1+(VLOOKUP($A49,Personalnormkosten!$G$1:$H$4,2,FALSE)))^BB$1,IF($D$16&lt;&gt;"",$C49*(1+(VLOOKUP($D49,Personalnormkosten!$E$1:$F$9,2,FALSE)))^BB$1,""))))</f>
        <v/>
      </c>
    </row>
    <row r="50" spans="1:54" ht="16.2" thickBot="1" x14ac:dyDescent="0.3">
      <c r="A50" s="115"/>
      <c r="B50" s="19" t="str">
        <f>'Option 1'!B50</f>
        <v>Summe</v>
      </c>
      <c r="C50" s="112" t="str">
        <f>'Option 1'!C50</f>
        <v/>
      </c>
      <c r="D50" s="117"/>
      <c r="E50" s="20" t="str">
        <f t="shared" ref="E50:BB50" si="68">IF(E48="","",E48*E49)</f>
        <v/>
      </c>
      <c r="F50" s="20" t="str">
        <f t="shared" si="68"/>
        <v/>
      </c>
      <c r="G50" s="20" t="str">
        <f t="shared" si="68"/>
        <v/>
      </c>
      <c r="H50" s="20" t="str">
        <f t="shared" si="68"/>
        <v/>
      </c>
      <c r="I50" s="20" t="str">
        <f t="shared" si="68"/>
        <v/>
      </c>
      <c r="J50" s="20" t="str">
        <f t="shared" si="68"/>
        <v/>
      </c>
      <c r="K50" s="20" t="str">
        <f t="shared" si="68"/>
        <v/>
      </c>
      <c r="L50" s="20" t="str">
        <f t="shared" si="68"/>
        <v/>
      </c>
      <c r="M50" s="20" t="str">
        <f t="shared" si="68"/>
        <v/>
      </c>
      <c r="N50" s="20" t="str">
        <f t="shared" si="68"/>
        <v/>
      </c>
      <c r="O50" s="20" t="str">
        <f t="shared" si="68"/>
        <v/>
      </c>
      <c r="P50" s="20" t="str">
        <f t="shared" si="68"/>
        <v/>
      </c>
      <c r="Q50" s="20" t="str">
        <f t="shared" si="68"/>
        <v/>
      </c>
      <c r="R50" s="20" t="str">
        <f t="shared" si="68"/>
        <v/>
      </c>
      <c r="S50" s="20" t="str">
        <f t="shared" si="68"/>
        <v/>
      </c>
      <c r="T50" s="20" t="str">
        <f t="shared" si="68"/>
        <v/>
      </c>
      <c r="U50" s="20" t="str">
        <f t="shared" si="68"/>
        <v/>
      </c>
      <c r="V50" s="20" t="str">
        <f t="shared" si="68"/>
        <v/>
      </c>
      <c r="W50" s="20" t="str">
        <f t="shared" si="68"/>
        <v/>
      </c>
      <c r="X50" s="20" t="str">
        <f t="shared" si="68"/>
        <v/>
      </c>
      <c r="Y50" s="20" t="str">
        <f t="shared" si="68"/>
        <v/>
      </c>
      <c r="Z50" s="20" t="str">
        <f t="shared" si="68"/>
        <v/>
      </c>
      <c r="AA50" s="20" t="str">
        <f t="shared" si="68"/>
        <v/>
      </c>
      <c r="AB50" s="20" t="str">
        <f t="shared" si="68"/>
        <v/>
      </c>
      <c r="AC50" s="20" t="str">
        <f t="shared" si="68"/>
        <v/>
      </c>
      <c r="AD50" s="20" t="str">
        <f t="shared" si="68"/>
        <v/>
      </c>
      <c r="AE50" s="20" t="str">
        <f t="shared" si="68"/>
        <v/>
      </c>
      <c r="AF50" s="20" t="str">
        <f t="shared" si="68"/>
        <v/>
      </c>
      <c r="AG50" s="20" t="str">
        <f t="shared" si="68"/>
        <v/>
      </c>
      <c r="AH50" s="20" t="str">
        <f t="shared" si="68"/>
        <v/>
      </c>
      <c r="AI50" s="20" t="str">
        <f t="shared" si="68"/>
        <v/>
      </c>
      <c r="AJ50" s="20" t="str">
        <f t="shared" si="68"/>
        <v/>
      </c>
      <c r="AK50" s="20" t="str">
        <f t="shared" si="68"/>
        <v/>
      </c>
      <c r="AL50" s="20" t="str">
        <f t="shared" si="68"/>
        <v/>
      </c>
      <c r="AM50" s="20" t="str">
        <f t="shared" si="68"/>
        <v/>
      </c>
      <c r="AN50" s="20" t="str">
        <f t="shared" si="68"/>
        <v/>
      </c>
      <c r="AO50" s="20" t="str">
        <f t="shared" si="68"/>
        <v/>
      </c>
      <c r="AP50" s="20" t="str">
        <f t="shared" si="68"/>
        <v/>
      </c>
      <c r="AQ50" s="20" t="str">
        <f t="shared" si="68"/>
        <v/>
      </c>
      <c r="AR50" s="20" t="str">
        <f t="shared" si="68"/>
        <v/>
      </c>
      <c r="AS50" s="20" t="str">
        <f t="shared" si="68"/>
        <v/>
      </c>
      <c r="AT50" s="20" t="str">
        <f t="shared" si="68"/>
        <v/>
      </c>
      <c r="AU50" s="20" t="str">
        <f t="shared" si="68"/>
        <v/>
      </c>
      <c r="AV50" s="20" t="str">
        <f t="shared" si="68"/>
        <v/>
      </c>
      <c r="AW50" s="20" t="str">
        <f t="shared" si="68"/>
        <v/>
      </c>
      <c r="AX50" s="20" t="str">
        <f t="shared" si="68"/>
        <v/>
      </c>
      <c r="AY50" s="20" t="str">
        <f t="shared" si="68"/>
        <v/>
      </c>
      <c r="AZ50" s="20" t="str">
        <f t="shared" si="68"/>
        <v/>
      </c>
      <c r="BA50" s="20" t="str">
        <f t="shared" si="68"/>
        <v/>
      </c>
      <c r="BB50" s="20" t="str">
        <f t="shared" si="68"/>
        <v/>
      </c>
    </row>
    <row r="51" spans="1:54" ht="15.75" customHeight="1" thickBot="1" x14ac:dyDescent="0.3">
      <c r="A51" s="113"/>
      <c r="B51" s="17" t="str">
        <f>'Option 1'!B51</f>
        <v>Anzahl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tr">
        <f>'Option 1'!B52</f>
        <v>Gehalt auswählen</v>
      </c>
      <c r="C52" s="111" t="str">
        <f ca="1">'Option 1'!C52</f>
        <v/>
      </c>
      <c r="D52" s="97" t="str">
        <f>IF('Option 1'!D52="","",'Option 1'!D52)</f>
        <v>durchschnittliche Preissteigerungs-rate</v>
      </c>
      <c r="E52" s="18" t="str">
        <f>IF($B52="Gehalt auswählen","",IF($D52="",$C52,IF($D52="durchschnittliche Preissteigerungs-rate",$C52*(1+(VLOOKUP($A52,Personalnormkosten!$G$1:$H$4,2,FALSE)))^E$1,IF($D$4&lt;&gt;"",$C52*(1+(VLOOKUP($D52,Personalnormkosten!$E$1:$F$9,2,FALSE)))^E$1,""))))</f>
        <v/>
      </c>
      <c r="F52" s="18" t="str">
        <f>IF($B52="Gehalt auswählen","",IF($D52="",$C52,IF($D52="durchschnittliche Preissteigerungs-rate",$C52*(1+(VLOOKUP($A52,Personalnormkosten!$G$1:$H$4,2,FALSE)))^F$1,IF($D$4&lt;&gt;"",$C52*(1+(VLOOKUP($D52,Personalnormkosten!$E$1:$F$9,2,FALSE)))^F$1,""))))</f>
        <v/>
      </c>
      <c r="G52" s="18" t="str">
        <f>IF($B52="Gehalt auswählen","",IF($D52="",$C52,IF($D52="durchschnittliche Preissteigerungs-rate",$C52*(1+(VLOOKUP($A52,Personalnormkosten!$G$1:$H$4,2,FALSE)))^G$1,IF($D$4&lt;&gt;"",$C52*(1+(VLOOKUP($D52,Personalnormkosten!$E$1:$F$9,2,FALSE)))^G$1,""))))</f>
        <v/>
      </c>
      <c r="H52" s="18" t="str">
        <f>IF($B52="Gehalt auswählen","",IF($D52="",$C52,IF($D52="durchschnittliche Preissteigerungs-rate",$C52*(1+(VLOOKUP($A52,Personalnormkosten!$G$1:$H$4,2,FALSE)))^H$1,IF($D$4&lt;&gt;"",$C52*(1+(VLOOKUP($D52,Personalnormkosten!$E$1:$F$9,2,FALSE)))^H$1,""))))</f>
        <v/>
      </c>
      <c r="I52" s="18" t="str">
        <f>IF($B52="Gehalt auswählen","",IF($D52="",$C52,IF($D52="durchschnittliche Preissteigerungs-rate",$C52*(1+(VLOOKUP($A52,Personalnormkosten!$G$1:$H$4,2,FALSE)))^I$1,IF($D$4&lt;&gt;"",$C52*(1+(VLOOKUP($D52,Personalnormkosten!$E$1:$F$9,2,FALSE)))^I$1,""))))</f>
        <v/>
      </c>
      <c r="J52" s="18" t="str">
        <f>IF($B52="Gehalt auswählen","",IF($D52="",$C52,IF($D52="durchschnittliche Preissteigerungs-rate",$C52*(1+(VLOOKUP($A52,Personalnormkosten!$G$1:$H$4,2,FALSE)))^J$1,IF($D$4&lt;&gt;"",$C52*(1+(VLOOKUP($D52,Personalnormkosten!$E$1:$F$9,2,FALSE)))^J$1,""))))</f>
        <v/>
      </c>
      <c r="K52" s="18" t="str">
        <f>IF($B52="Gehalt auswählen","",IF($D52="",$C52,IF($D52="durchschnittliche Preissteigerungs-rate",$C52*(1+(VLOOKUP($A52,Personalnormkosten!$G$1:$H$4,2,FALSE)))^K$1,IF($D$4&lt;&gt;"",$C52*(1+(VLOOKUP($D52,Personalnormkosten!$E$1:$F$9,2,FALSE)))^K$1,""))))</f>
        <v/>
      </c>
      <c r="L52" s="18" t="str">
        <f>IF($B52="Gehalt auswählen","",IF($D52="",$C52,IF($D52="durchschnittliche Preissteigerungs-rate",$C52*(1+(VLOOKUP($A52,Personalnormkosten!$G$1:$H$4,2,FALSE)))^L$1,IF($D$4&lt;&gt;"",$C52*(1+(VLOOKUP($D52,Personalnormkosten!$E$1:$F$9,2,FALSE)))^L$1,""))))</f>
        <v/>
      </c>
      <c r="M52" s="18" t="str">
        <f>IF($B52="Gehalt auswählen","",IF($D52="",$C52,IF($D52="durchschnittliche Preissteigerungs-rate",$C52*(1+(VLOOKUP($A52,Personalnormkosten!$G$1:$H$4,2,FALSE)))^M$1,IF($D$4&lt;&gt;"",$C52*(1+(VLOOKUP($D52,Personalnormkosten!$E$1:$F$9,2,FALSE)))^M$1,""))))</f>
        <v/>
      </c>
      <c r="N52" s="18" t="str">
        <f>IF($B52="Gehalt auswählen","",IF($D52="",$C52,IF($D52="durchschnittliche Preissteigerungs-rate",$C52*(1+(VLOOKUP($A52,Personalnormkosten!$G$1:$H$4,2,FALSE)))^N$1,IF($D$4&lt;&gt;"",$C52*(1+(VLOOKUP($D52,Personalnormkosten!$E$1:$F$9,2,FALSE)))^N$1,""))))</f>
        <v/>
      </c>
      <c r="O52" s="18" t="str">
        <f>IF($B52="Gehalt auswählen","",IF($D52="",$C52,IF($D52="durchschnittliche Preissteigerungs-rate",$C52*(1+(VLOOKUP($A52,Personalnormkosten!$G$1:$H$4,2,FALSE)))^O$1,IF($D$4&lt;&gt;"",$C52*(1+(VLOOKUP($D52,Personalnormkosten!$E$1:$F$9,2,FALSE)))^O$1,""))))</f>
        <v/>
      </c>
      <c r="P52" s="18" t="str">
        <f>IF($B52="Gehalt auswählen","",IF($D52="",$C52,IF($D52="durchschnittliche Preissteigerungs-rate",$C52*(1+(VLOOKUP($A52,Personalnormkosten!$G$1:$H$4,2,FALSE)))^P$1,IF($D$4&lt;&gt;"",$C52*(1+(VLOOKUP($D52,Personalnormkosten!$E$1:$F$9,2,FALSE)))^P$1,""))))</f>
        <v/>
      </c>
      <c r="Q52" s="18" t="str">
        <f>IF($B52="Gehalt auswählen","",IF($D52="",$C52,IF($D52="durchschnittliche Preissteigerungs-rate",$C52*(1+(VLOOKUP($A52,Personalnormkosten!$G$1:$H$4,2,FALSE)))^Q$1,IF($D$4&lt;&gt;"",$C52*(1+(VLOOKUP($D52,Personalnormkosten!$E$1:$F$9,2,FALSE)))^Q$1,""))))</f>
        <v/>
      </c>
      <c r="R52" s="18" t="str">
        <f>IF($B52="Gehalt auswählen","",IF($D52="",$C52,IF($D52="durchschnittliche Preissteigerungs-rate",$C52*(1+(VLOOKUP($A52,Personalnormkosten!$G$1:$H$4,2,FALSE)))^R$1,IF($D$4&lt;&gt;"",$C52*(1+(VLOOKUP($D52,Personalnormkosten!$E$1:$F$9,2,FALSE)))^R$1,""))))</f>
        <v/>
      </c>
      <c r="S52" s="18" t="str">
        <f>IF($B52="Gehalt auswählen","",IF($D52="",$C52,IF($D52="durchschnittliche Preissteigerungs-rate",$C52*(1+(VLOOKUP($A52,Personalnormkosten!$G$1:$H$4,2,FALSE)))^S$1,IF($D$4&lt;&gt;"",$C52*(1+(VLOOKUP($D52,Personalnormkosten!$E$1:$F$9,2,FALSE)))^S$1,""))))</f>
        <v/>
      </c>
      <c r="T52" s="18" t="str">
        <f>IF($B52="Gehalt auswählen","",IF($D52="",$C52,IF($D52="durchschnittliche Preissteigerungs-rate",$C52*(1+(VLOOKUP($A52,Personalnormkosten!$G$1:$H$4,2,FALSE)))^T$1,IF($D$4&lt;&gt;"",$C52*(1+(VLOOKUP($D52,Personalnormkosten!$E$1:$F$9,2,FALSE)))^T$1,""))))</f>
        <v/>
      </c>
      <c r="U52" s="18" t="str">
        <f>IF($B52="Gehalt auswählen","",IF($D52="",$C52,IF($D52="durchschnittliche Preissteigerungs-rate",$C52*(1+(VLOOKUP($A52,Personalnormkosten!$G$1:$H$4,2,FALSE)))^U$1,IF($D$4&lt;&gt;"",$C52*(1+(VLOOKUP($D52,Personalnormkosten!$E$1:$F$9,2,FALSE)))^U$1,""))))</f>
        <v/>
      </c>
      <c r="V52" s="18" t="str">
        <f>IF($B52="Gehalt auswählen","",IF($D52="",$C52,IF($D52="durchschnittliche Preissteigerungs-rate",$C52*(1+(VLOOKUP($A52,Personalnormkosten!$G$1:$H$4,2,FALSE)))^V$1,IF($D$4&lt;&gt;"",$C52*(1+(VLOOKUP($D52,Personalnormkosten!$E$1:$F$9,2,FALSE)))^V$1,""))))</f>
        <v/>
      </c>
      <c r="W52" s="18" t="str">
        <f>IF($B52="Gehalt auswählen","",IF($D52="",$C52,IF($D52="durchschnittliche Preissteigerungs-rate",$C52*(1+(VLOOKUP($A52,Personalnormkosten!$G$1:$H$4,2,FALSE)))^W$1,IF($D$4&lt;&gt;"",$C52*(1+(VLOOKUP($D52,Personalnormkosten!$E$1:$F$9,2,FALSE)))^W$1,""))))</f>
        <v/>
      </c>
      <c r="X52" s="18" t="str">
        <f>IF($B52="Gehalt auswählen","",IF($D52="",$C52,IF($D52="durchschnittliche Preissteigerungs-rate",$C52*(1+(VLOOKUP($A52,Personalnormkosten!$G$1:$H$4,2,FALSE)))^X$1,IF($D$4&lt;&gt;"",$C52*(1+(VLOOKUP($D52,Personalnormkosten!$E$1:$F$9,2,FALSE)))^X$1,""))))</f>
        <v/>
      </c>
      <c r="Y52" s="18" t="str">
        <f>IF($B52="Gehalt auswählen","",IF($D52="",$C52,IF($D52="durchschnittliche Preissteigerungs-rate",$C52*(1+(VLOOKUP($A52,Personalnormkosten!$G$1:$H$4,2,FALSE)))^Y$1,IF($D$4&lt;&gt;"",$C52*(1+(VLOOKUP($D52,Personalnormkosten!$E$1:$F$9,2,FALSE)))^Y$1,""))))</f>
        <v/>
      </c>
      <c r="Z52" s="18" t="str">
        <f>IF($B52="Gehalt auswählen","",IF($D52="",$C52,IF($D52="durchschnittliche Preissteigerungs-rate",$C52*(1+(VLOOKUP($A52,Personalnormkosten!$G$1:$H$4,2,FALSE)))^Z$1,IF($D$4&lt;&gt;"",$C52*(1+(VLOOKUP($D52,Personalnormkosten!$E$1:$F$9,2,FALSE)))^Z$1,""))))</f>
        <v/>
      </c>
      <c r="AA52" s="18" t="str">
        <f>IF($B52="Gehalt auswählen","",IF($D52="",$C52,IF($D52="durchschnittliche Preissteigerungs-rate",$C52*(1+(VLOOKUP($A52,Personalnormkosten!$G$1:$H$4,2,FALSE)))^AA$1,IF($D$4&lt;&gt;"",$C52*(1+(VLOOKUP($D52,Personalnormkosten!$E$1:$F$9,2,FALSE)))^AA$1,""))))</f>
        <v/>
      </c>
      <c r="AB52" s="18" t="str">
        <f>IF($B52="Gehalt auswählen","",IF($D52="",$C52,IF($D52="durchschnittliche Preissteigerungs-rate",$C52*(1+(VLOOKUP($A52,Personalnormkosten!$G$1:$H$4,2,FALSE)))^AB$1,IF($D$4&lt;&gt;"",$C52*(1+(VLOOKUP($D52,Personalnormkosten!$E$1:$F$9,2,FALSE)))^AB$1,""))))</f>
        <v/>
      </c>
      <c r="AC52" s="18" t="str">
        <f>IF($B52="Gehalt auswählen","",IF($D52="",$C52,IF($D52="durchschnittliche Preissteigerungs-rate",$C52*(1+(VLOOKUP($A52,Personalnormkosten!$G$1:$H$4,2,FALSE)))^AC$1,IF($D$4&lt;&gt;"",$C52*(1+(VLOOKUP($D52,Personalnormkosten!$E$1:$F$9,2,FALSE)))^AC$1,""))))</f>
        <v/>
      </c>
      <c r="AD52" s="18" t="str">
        <f>IF($B52="Gehalt auswählen","",IF($D52="",$C52,IF($D52="durchschnittliche Preissteigerungs-rate",$C52*(1+(VLOOKUP($A52,Personalnormkosten!$G$1:$H$4,2,FALSE)))^AD$1,IF($D$4&lt;&gt;"",$C52*(1+(VLOOKUP($D52,Personalnormkosten!$E$1:$F$9,2,FALSE)))^AD$1,""))))</f>
        <v/>
      </c>
      <c r="AE52" s="18" t="str">
        <f>IF($B52="Gehalt auswählen","",IF($D52="",$C52,IF($D52="durchschnittliche Preissteigerungs-rate",$C52*(1+(VLOOKUP($A52,Personalnormkosten!$G$1:$H$4,2,FALSE)))^AE$1,IF($D$4&lt;&gt;"",$C52*(1+(VLOOKUP($D52,Personalnormkosten!$E$1:$F$9,2,FALSE)))^AE$1,""))))</f>
        <v/>
      </c>
      <c r="AF52" s="18" t="str">
        <f>IF($B52="Gehalt auswählen","",IF($D52="",$C52,IF($D52="durchschnittliche Preissteigerungs-rate",$C52*(1+(VLOOKUP($A52,Personalnormkosten!$G$1:$H$4,2,FALSE)))^AF$1,IF($D$4&lt;&gt;"",$C52*(1+(VLOOKUP($D52,Personalnormkosten!$E$1:$F$9,2,FALSE)))^AF$1,""))))</f>
        <v/>
      </c>
      <c r="AG52" s="18" t="str">
        <f>IF($B52="Gehalt auswählen","",IF($D52="",$C52,IF($D52="durchschnittliche Preissteigerungs-rate",$C52*(1+(VLOOKUP($A52,Personalnormkosten!$G$1:$H$4,2,FALSE)))^AG$1,IF($D$4&lt;&gt;"",$C52*(1+(VLOOKUP($D52,Personalnormkosten!$E$1:$F$9,2,FALSE)))^AG$1,""))))</f>
        <v/>
      </c>
      <c r="AH52" s="18" t="str">
        <f>IF($B52="Gehalt auswählen","",IF($D52="",$C52,IF($D52="durchschnittliche Preissteigerungs-rate",$C52*(1+(VLOOKUP($A52,Personalnormkosten!$G$1:$H$4,2,FALSE)))^AH$1,IF($D$4&lt;&gt;"",$C52*(1+(VLOOKUP($D52,Personalnormkosten!$E$1:$F$9,2,FALSE)))^AH$1,""))))</f>
        <v/>
      </c>
      <c r="AI52" s="18" t="str">
        <f>IF($B52="Gehalt auswählen","",IF($D52="",$C52,IF($D52="durchschnittliche Preissteigerungs-rate",$C52*(1+(VLOOKUP($A52,Personalnormkosten!$G$1:$H$4,2,FALSE)))^AI$1,IF($D$4&lt;&gt;"",$C52*(1+(VLOOKUP($D52,Personalnormkosten!$E$1:$F$9,2,FALSE)))^AI$1,""))))</f>
        <v/>
      </c>
      <c r="AJ52" s="18" t="str">
        <f>IF($B52="Gehalt auswählen","",IF($D52="",$C52,IF($D52="durchschnittliche Preissteigerungs-rate",$C52*(1+(VLOOKUP($A52,Personalnormkosten!$G$1:$H$4,2,FALSE)))^AJ$1,IF($D$4&lt;&gt;"",$C52*(1+(VLOOKUP($D52,Personalnormkosten!$E$1:$F$9,2,FALSE)))^AJ$1,""))))</f>
        <v/>
      </c>
      <c r="AK52" s="18" t="str">
        <f>IF($B52="Gehalt auswählen","",IF($D52="",$C52,IF($D52="durchschnittliche Preissteigerungs-rate",$C52*(1+(VLOOKUP($A52,Personalnormkosten!$G$1:$H$4,2,FALSE)))^AK$1,IF($D$4&lt;&gt;"",$C52*(1+(VLOOKUP($D52,Personalnormkosten!$E$1:$F$9,2,FALSE)))^AK$1,""))))</f>
        <v/>
      </c>
      <c r="AL52" s="18" t="str">
        <f>IF($B52="Gehalt auswählen","",IF($D52="",$C52,IF($D52="durchschnittliche Preissteigerungs-rate",$C52*(1+(VLOOKUP($A52,Personalnormkosten!$G$1:$H$4,2,FALSE)))^AL$1,IF($D$4&lt;&gt;"",$C52*(1+(VLOOKUP($D52,Personalnormkosten!$E$1:$F$9,2,FALSE)))^AL$1,""))))</f>
        <v/>
      </c>
      <c r="AM52" s="18" t="str">
        <f>IF($B52="Gehalt auswählen","",IF($D52="",$C52,IF($D52="durchschnittliche Preissteigerungs-rate",$C52*(1+(VLOOKUP($A52,Personalnormkosten!$G$1:$H$4,2,FALSE)))^AM$1,IF($D$4&lt;&gt;"",$C52*(1+(VLOOKUP($D52,Personalnormkosten!$E$1:$F$9,2,FALSE)))^AM$1,""))))</f>
        <v/>
      </c>
      <c r="AN52" s="18" t="str">
        <f>IF($B52="Gehalt auswählen","",IF($D52="",$C52,IF($D52="durchschnittliche Preissteigerungs-rate",$C52*(1+(VLOOKUP($A52,Personalnormkosten!$G$1:$H$4,2,FALSE)))^AN$1,IF($D$4&lt;&gt;"",$C52*(1+(VLOOKUP($D52,Personalnormkosten!$E$1:$F$9,2,FALSE)))^AN$1,""))))</f>
        <v/>
      </c>
      <c r="AO52" s="18" t="str">
        <f>IF($B52="Gehalt auswählen","",IF($D52="",$C52,IF($D52="durchschnittliche Preissteigerungs-rate",$C52*(1+(VLOOKUP($A52,Personalnormkosten!$G$1:$H$4,2,FALSE)))^AO$1,IF($D$4&lt;&gt;"",$C52*(1+(VLOOKUP($D52,Personalnormkosten!$E$1:$F$9,2,FALSE)))^AO$1,""))))</f>
        <v/>
      </c>
      <c r="AP52" s="18" t="str">
        <f>IF($B52="Gehalt auswählen","",IF($D52="",$C52,IF($D52="durchschnittliche Preissteigerungs-rate",$C52*(1+(VLOOKUP($A52,Personalnormkosten!$G$1:$H$4,2,FALSE)))^AP$1,IF($D$4&lt;&gt;"",$C52*(1+(VLOOKUP($D52,Personalnormkosten!$E$1:$F$9,2,FALSE)))^AP$1,""))))</f>
        <v/>
      </c>
      <c r="AQ52" s="18" t="str">
        <f>IF($B52="Gehalt auswählen","",IF($D52="",$C52,IF($D52="durchschnittliche Preissteigerungs-rate",$C52*(1+(VLOOKUP($A52,Personalnormkosten!$G$1:$H$4,2,FALSE)))^AQ$1,IF($D$4&lt;&gt;"",$C52*(1+(VLOOKUP($D52,Personalnormkosten!$E$1:$F$9,2,FALSE)))^AQ$1,""))))</f>
        <v/>
      </c>
      <c r="AR52" s="18" t="str">
        <f>IF($B52="Gehalt auswählen","",IF($D52="",$C52,IF($D52="durchschnittliche Preissteigerungs-rate",$C52*(1+(VLOOKUP($A52,Personalnormkosten!$G$1:$H$4,2,FALSE)))^AR$1,IF($D$4&lt;&gt;"",$C52*(1+(VLOOKUP($D52,Personalnormkosten!$E$1:$F$9,2,FALSE)))^AR$1,""))))</f>
        <v/>
      </c>
      <c r="AS52" s="18" t="str">
        <f>IF($B52="Gehalt auswählen","",IF($D52="",$C52,IF($D52="durchschnittliche Preissteigerungs-rate",$C52*(1+(VLOOKUP($A52,Personalnormkosten!$G$1:$H$4,2,FALSE)))^AS$1,IF($D$4&lt;&gt;"",$C52*(1+(VLOOKUP($D52,Personalnormkosten!$E$1:$F$9,2,FALSE)))^AS$1,""))))</f>
        <v/>
      </c>
      <c r="AT52" s="18" t="str">
        <f>IF($B52="Gehalt auswählen","",IF($D52="",$C52,IF($D52="durchschnittliche Preissteigerungs-rate",$C52*(1+(VLOOKUP($A52,Personalnormkosten!$G$1:$H$4,2,FALSE)))^AT$1,IF($D$4&lt;&gt;"",$C52*(1+(VLOOKUP($D52,Personalnormkosten!$E$1:$F$9,2,FALSE)))^AT$1,""))))</f>
        <v/>
      </c>
      <c r="AU52" s="18" t="str">
        <f>IF($B52="Gehalt auswählen","",IF($D52="",$C52,IF($D52="durchschnittliche Preissteigerungs-rate",$C52*(1+(VLOOKUP($A52,Personalnormkosten!$G$1:$H$4,2,FALSE)))^AU$1,IF($D$4&lt;&gt;"",$C52*(1+(VLOOKUP($D52,Personalnormkosten!$E$1:$F$9,2,FALSE)))^AU$1,""))))</f>
        <v/>
      </c>
      <c r="AV52" s="18" t="str">
        <f>IF($B52="Gehalt auswählen","",IF($D52="",$C52,IF($D52="durchschnittliche Preissteigerungs-rate",$C52*(1+(VLOOKUP($A52,Personalnormkosten!$G$1:$H$4,2,FALSE)))^AV$1,IF($D$4&lt;&gt;"",$C52*(1+(VLOOKUP($D52,Personalnormkosten!$E$1:$F$9,2,FALSE)))^AV$1,""))))</f>
        <v/>
      </c>
      <c r="AW52" s="18" t="str">
        <f>IF($B52="Gehalt auswählen","",IF($D52="",$C52,IF($D52="durchschnittliche Preissteigerungs-rate",$C52*(1+(VLOOKUP($A52,Personalnormkosten!$G$1:$H$4,2,FALSE)))^AW$1,IF($D$4&lt;&gt;"",$C52*(1+(VLOOKUP($D52,Personalnormkosten!$E$1:$F$9,2,FALSE)))^AW$1,""))))</f>
        <v/>
      </c>
      <c r="AX52" s="18" t="str">
        <f>IF($B52="Gehalt auswählen","",IF($D52="",$C52,IF($D52="durchschnittliche Preissteigerungs-rate",$C52*(1+(VLOOKUP($A52,Personalnormkosten!$G$1:$H$4,2,FALSE)))^AX$1,IF($D$4&lt;&gt;"",$C52*(1+(VLOOKUP($D52,Personalnormkosten!$E$1:$F$9,2,FALSE)))^AX$1,""))))</f>
        <v/>
      </c>
      <c r="AY52" s="18" t="str">
        <f>IF($B52="Gehalt auswählen","",IF($D52="",$C52,IF($D52="durchschnittliche Preissteigerungs-rate",$C52*(1+(VLOOKUP($A52,Personalnormkosten!$G$1:$H$4,2,FALSE)))^AY$1,IF($D$4&lt;&gt;"",$C52*(1+(VLOOKUP($D52,Personalnormkosten!$E$1:$F$9,2,FALSE)))^AY$1,""))))</f>
        <v/>
      </c>
      <c r="AZ52" s="18" t="str">
        <f>IF($B52="Gehalt auswählen","",IF($D52="",$C52,IF($D52="durchschnittliche Preissteigerungs-rate",$C52*(1+(VLOOKUP($A52,Personalnormkosten!$G$1:$H$4,2,FALSE)))^AZ$1,IF($D$4&lt;&gt;"",$C52*(1+(VLOOKUP($D52,Personalnormkosten!$E$1:$F$9,2,FALSE)))^AZ$1,""))))</f>
        <v/>
      </c>
      <c r="BA52" s="18" t="str">
        <f>IF($B52="Gehalt auswählen","",IF($D52="",$C52,IF($D52="durchschnittliche Preissteigerungs-rate",$C52*(1+(VLOOKUP($A52,Personalnormkosten!$G$1:$H$4,2,FALSE)))^BA$1,IF($D$4&lt;&gt;"",$C52*(1+(VLOOKUP($D52,Personalnormkosten!$E$1:$F$9,2,FALSE)))^BA$1,""))))</f>
        <v/>
      </c>
      <c r="BB52" s="18" t="str">
        <f>IF($B52="Gehalt auswählen","",IF($D52="",$C52,IF($D52="durchschnittliche Preissteigerungs-rate",$C52*(1+(VLOOKUP($A52,Personalnormkosten!$G$1:$H$4,2,FALSE)))^BB$1,IF($D$4&lt;&gt;"",$C52*(1+(VLOOKUP($D52,Personalnormkosten!$E$1:$F$9,2,FALSE)))^BB$1,""))))</f>
        <v/>
      </c>
    </row>
    <row r="53" spans="1:54" ht="16.2" thickBot="1" x14ac:dyDescent="0.3">
      <c r="A53" s="115"/>
      <c r="B53" s="19" t="str">
        <f>'Option 1'!B53</f>
        <v>Summe</v>
      </c>
      <c r="C53" s="112" t="str">
        <f>'Option 1'!C53</f>
        <v/>
      </c>
      <c r="D53" s="117"/>
      <c r="E53" s="20" t="str">
        <f t="shared" ref="E53:BB53" si="69">IF(E52="","",E51*E52)</f>
        <v/>
      </c>
      <c r="F53" s="20" t="str">
        <f t="shared" si="69"/>
        <v/>
      </c>
      <c r="G53" s="20" t="str">
        <f t="shared" si="69"/>
        <v/>
      </c>
      <c r="H53" s="20" t="str">
        <f t="shared" si="69"/>
        <v/>
      </c>
      <c r="I53" s="20" t="str">
        <f t="shared" si="69"/>
        <v/>
      </c>
      <c r="J53" s="20" t="str">
        <f t="shared" si="69"/>
        <v/>
      </c>
      <c r="K53" s="20" t="str">
        <f t="shared" si="69"/>
        <v/>
      </c>
      <c r="L53" s="20" t="str">
        <f t="shared" si="69"/>
        <v/>
      </c>
      <c r="M53" s="20" t="str">
        <f t="shared" si="69"/>
        <v/>
      </c>
      <c r="N53" s="20" t="str">
        <f t="shared" si="69"/>
        <v/>
      </c>
      <c r="O53" s="20" t="str">
        <f t="shared" si="69"/>
        <v/>
      </c>
      <c r="P53" s="20" t="str">
        <f t="shared" si="69"/>
        <v/>
      </c>
      <c r="Q53" s="20" t="str">
        <f t="shared" si="69"/>
        <v/>
      </c>
      <c r="R53" s="20" t="str">
        <f t="shared" si="69"/>
        <v/>
      </c>
      <c r="S53" s="20" t="str">
        <f t="shared" si="69"/>
        <v/>
      </c>
      <c r="T53" s="20" t="str">
        <f t="shared" si="69"/>
        <v/>
      </c>
      <c r="U53" s="20" t="str">
        <f t="shared" si="69"/>
        <v/>
      </c>
      <c r="V53" s="20" t="str">
        <f t="shared" si="69"/>
        <v/>
      </c>
      <c r="W53" s="20" t="str">
        <f t="shared" si="69"/>
        <v/>
      </c>
      <c r="X53" s="20" t="str">
        <f t="shared" si="69"/>
        <v/>
      </c>
      <c r="Y53" s="20" t="str">
        <f t="shared" si="69"/>
        <v/>
      </c>
      <c r="Z53" s="20" t="str">
        <f t="shared" si="69"/>
        <v/>
      </c>
      <c r="AA53" s="20" t="str">
        <f t="shared" si="69"/>
        <v/>
      </c>
      <c r="AB53" s="20" t="str">
        <f t="shared" si="69"/>
        <v/>
      </c>
      <c r="AC53" s="20" t="str">
        <f t="shared" si="69"/>
        <v/>
      </c>
      <c r="AD53" s="20" t="str">
        <f t="shared" si="69"/>
        <v/>
      </c>
      <c r="AE53" s="20" t="str">
        <f t="shared" si="69"/>
        <v/>
      </c>
      <c r="AF53" s="20" t="str">
        <f t="shared" si="69"/>
        <v/>
      </c>
      <c r="AG53" s="20" t="str">
        <f t="shared" si="69"/>
        <v/>
      </c>
      <c r="AH53" s="20" t="str">
        <f t="shared" si="69"/>
        <v/>
      </c>
      <c r="AI53" s="20" t="str">
        <f t="shared" si="69"/>
        <v/>
      </c>
      <c r="AJ53" s="20" t="str">
        <f t="shared" si="69"/>
        <v/>
      </c>
      <c r="AK53" s="20" t="str">
        <f t="shared" si="69"/>
        <v/>
      </c>
      <c r="AL53" s="20" t="str">
        <f t="shared" si="69"/>
        <v/>
      </c>
      <c r="AM53" s="20" t="str">
        <f t="shared" si="69"/>
        <v/>
      </c>
      <c r="AN53" s="20" t="str">
        <f t="shared" si="69"/>
        <v/>
      </c>
      <c r="AO53" s="20" t="str">
        <f t="shared" si="69"/>
        <v/>
      </c>
      <c r="AP53" s="20" t="str">
        <f t="shared" si="69"/>
        <v/>
      </c>
      <c r="AQ53" s="20" t="str">
        <f t="shared" si="69"/>
        <v/>
      </c>
      <c r="AR53" s="20" t="str">
        <f t="shared" si="69"/>
        <v/>
      </c>
      <c r="AS53" s="20" t="str">
        <f t="shared" si="69"/>
        <v/>
      </c>
      <c r="AT53" s="20" t="str">
        <f t="shared" si="69"/>
        <v/>
      </c>
      <c r="AU53" s="20" t="str">
        <f t="shared" si="69"/>
        <v/>
      </c>
      <c r="AV53" s="20" t="str">
        <f t="shared" si="69"/>
        <v/>
      </c>
      <c r="AW53" s="20" t="str">
        <f t="shared" si="69"/>
        <v/>
      </c>
      <c r="AX53" s="20" t="str">
        <f t="shared" si="69"/>
        <v/>
      </c>
      <c r="AY53" s="20" t="str">
        <f t="shared" si="69"/>
        <v/>
      </c>
      <c r="AZ53" s="20" t="str">
        <f t="shared" si="69"/>
        <v/>
      </c>
      <c r="BA53" s="20" t="str">
        <f t="shared" si="69"/>
        <v/>
      </c>
      <c r="BB53" s="20" t="str">
        <f t="shared" si="69"/>
        <v/>
      </c>
    </row>
    <row r="54" spans="1:54" ht="15.6" thickBot="1" x14ac:dyDescent="0.3">
      <c r="A54" s="113"/>
      <c r="B54" s="17" t="str">
        <f>'Option 1'!B54</f>
        <v>Anzahl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tr">
        <f>'Option 1'!B55</f>
        <v>Gehalt auswählen</v>
      </c>
      <c r="C55" s="111" t="str">
        <f ca="1">'Option 1'!C55</f>
        <v/>
      </c>
      <c r="D55" s="97" t="str">
        <f>IF('Option 1'!D55="","",'Option 1'!D55)</f>
        <v>durchschnittliche Preissteigerungs-rate</v>
      </c>
      <c r="E55" s="18" t="str">
        <f>IF($B55="Gehalt auswählen","",IF($D55="",$C55,IF($D55="durchschnittliche Preissteigerungs-rate",$C55*(1+(VLOOKUP($A55,Personalnormkosten!$G$1:$H$4,2,FALSE)))^E$1,IF($D$7&lt;&gt;"",$C55*(1+(VLOOKUP($D55,Personalnormkosten!$E$1:$F$9,2,FALSE)))^E$1,""))))</f>
        <v/>
      </c>
      <c r="F55" s="18" t="str">
        <f>IF($B55="Gehalt auswählen","",IF($D55="",$C55,IF($D55="durchschnittliche Preissteigerungs-rate",$C55*(1+(VLOOKUP($A55,Personalnormkosten!$G$1:$H$4,2,FALSE)))^F$1,IF($D$7&lt;&gt;"",$C55*(1+(VLOOKUP($D55,Personalnormkosten!$E$1:$F$9,2,FALSE)))^F$1,""))))</f>
        <v/>
      </c>
      <c r="G55" s="18" t="str">
        <f>IF($B55="Gehalt auswählen","",IF($D55="",$C55,IF($D55="durchschnittliche Preissteigerungs-rate",$C55*(1+(VLOOKUP($A55,Personalnormkosten!$G$1:$H$4,2,FALSE)))^G$1,IF($D$7&lt;&gt;"",$C55*(1+(VLOOKUP($D55,Personalnormkosten!$E$1:$F$9,2,FALSE)))^G$1,""))))</f>
        <v/>
      </c>
      <c r="H55" s="18" t="str">
        <f>IF($B55="Gehalt auswählen","",IF($D55="",$C55,IF($D55="durchschnittliche Preissteigerungs-rate",$C55*(1+(VLOOKUP($A55,Personalnormkosten!$G$1:$H$4,2,FALSE)))^H$1,IF($D$7&lt;&gt;"",$C55*(1+(VLOOKUP($D55,Personalnormkosten!$E$1:$F$9,2,FALSE)))^H$1,""))))</f>
        <v/>
      </c>
      <c r="I55" s="18" t="str">
        <f>IF($B55="Gehalt auswählen","",IF($D55="",$C55,IF($D55="durchschnittliche Preissteigerungs-rate",$C55*(1+(VLOOKUP($A55,Personalnormkosten!$G$1:$H$4,2,FALSE)))^I$1,IF($D$7&lt;&gt;"",$C55*(1+(VLOOKUP($D55,Personalnormkosten!$E$1:$F$9,2,FALSE)))^I$1,""))))</f>
        <v/>
      </c>
      <c r="J55" s="18" t="str">
        <f>IF($B55="Gehalt auswählen","",IF($D55="",$C55,IF($D55="durchschnittliche Preissteigerungs-rate",$C55*(1+(VLOOKUP($A55,Personalnormkosten!$G$1:$H$4,2,FALSE)))^J$1,IF($D$7&lt;&gt;"",$C55*(1+(VLOOKUP($D55,Personalnormkosten!$E$1:$F$9,2,FALSE)))^J$1,""))))</f>
        <v/>
      </c>
      <c r="K55" s="18" t="str">
        <f>IF($B55="Gehalt auswählen","",IF($D55="",$C55,IF($D55="durchschnittliche Preissteigerungs-rate",$C55*(1+(VLOOKUP($A55,Personalnormkosten!$G$1:$H$4,2,FALSE)))^K$1,IF($D$7&lt;&gt;"",$C55*(1+(VLOOKUP($D55,Personalnormkosten!$E$1:$F$9,2,FALSE)))^K$1,""))))</f>
        <v/>
      </c>
      <c r="L55" s="18" t="str">
        <f>IF($B55="Gehalt auswählen","",IF($D55="",$C55,IF($D55="durchschnittliche Preissteigerungs-rate",$C55*(1+(VLOOKUP($A55,Personalnormkosten!$G$1:$H$4,2,FALSE)))^L$1,IF($D$7&lt;&gt;"",$C55*(1+(VLOOKUP($D55,Personalnormkosten!$E$1:$F$9,2,FALSE)))^L$1,""))))</f>
        <v/>
      </c>
      <c r="M55" s="18" t="str">
        <f>IF($B55="Gehalt auswählen","",IF($D55="",$C55,IF($D55="durchschnittliche Preissteigerungs-rate",$C55*(1+(VLOOKUP($A55,Personalnormkosten!$G$1:$H$4,2,FALSE)))^M$1,IF($D$7&lt;&gt;"",$C55*(1+(VLOOKUP($D55,Personalnormkosten!$E$1:$F$9,2,FALSE)))^M$1,""))))</f>
        <v/>
      </c>
      <c r="N55" s="18" t="str">
        <f>IF($B55="Gehalt auswählen","",IF($D55="",$C55,IF($D55="durchschnittliche Preissteigerungs-rate",$C55*(1+(VLOOKUP($A55,Personalnormkosten!$G$1:$H$4,2,FALSE)))^N$1,IF($D$7&lt;&gt;"",$C55*(1+(VLOOKUP($D55,Personalnormkosten!$E$1:$F$9,2,FALSE)))^N$1,""))))</f>
        <v/>
      </c>
      <c r="O55" s="18" t="str">
        <f>IF($B55="Gehalt auswählen","",IF($D55="",$C55,IF($D55="durchschnittliche Preissteigerungs-rate",$C55*(1+(VLOOKUP($A55,Personalnormkosten!$G$1:$H$4,2,FALSE)))^O$1,IF($D$7&lt;&gt;"",$C55*(1+(VLOOKUP($D55,Personalnormkosten!$E$1:$F$9,2,FALSE)))^O$1,""))))</f>
        <v/>
      </c>
      <c r="P55" s="18" t="str">
        <f>IF($B55="Gehalt auswählen","",IF($D55="",$C55,IF($D55="durchschnittliche Preissteigerungs-rate",$C55*(1+(VLOOKUP($A55,Personalnormkosten!$G$1:$H$4,2,FALSE)))^P$1,IF($D$7&lt;&gt;"",$C55*(1+(VLOOKUP($D55,Personalnormkosten!$E$1:$F$9,2,FALSE)))^P$1,""))))</f>
        <v/>
      </c>
      <c r="Q55" s="18" t="str">
        <f>IF($B55="Gehalt auswählen","",IF($D55="",$C55,IF($D55="durchschnittliche Preissteigerungs-rate",$C55*(1+(VLOOKUP($A55,Personalnormkosten!$G$1:$H$4,2,FALSE)))^Q$1,IF($D$7&lt;&gt;"",$C55*(1+(VLOOKUP($D55,Personalnormkosten!$E$1:$F$9,2,FALSE)))^Q$1,""))))</f>
        <v/>
      </c>
      <c r="R55" s="18" t="str">
        <f>IF($B55="Gehalt auswählen","",IF($D55="",$C55,IF($D55="durchschnittliche Preissteigerungs-rate",$C55*(1+(VLOOKUP($A55,Personalnormkosten!$G$1:$H$4,2,FALSE)))^R$1,IF($D$7&lt;&gt;"",$C55*(1+(VLOOKUP($D55,Personalnormkosten!$E$1:$F$9,2,FALSE)))^R$1,""))))</f>
        <v/>
      </c>
      <c r="S55" s="18" t="str">
        <f>IF($B55="Gehalt auswählen","",IF($D55="",$C55,IF($D55="durchschnittliche Preissteigerungs-rate",$C55*(1+(VLOOKUP($A55,Personalnormkosten!$G$1:$H$4,2,FALSE)))^S$1,IF($D$7&lt;&gt;"",$C55*(1+(VLOOKUP($D55,Personalnormkosten!$E$1:$F$9,2,FALSE)))^S$1,""))))</f>
        <v/>
      </c>
      <c r="T55" s="18" t="str">
        <f>IF($B55="Gehalt auswählen","",IF($D55="",$C55,IF($D55="durchschnittliche Preissteigerungs-rate",$C55*(1+(VLOOKUP($A55,Personalnormkosten!$G$1:$H$4,2,FALSE)))^T$1,IF($D$7&lt;&gt;"",$C55*(1+(VLOOKUP($D55,Personalnormkosten!$E$1:$F$9,2,FALSE)))^T$1,""))))</f>
        <v/>
      </c>
      <c r="U55" s="18" t="str">
        <f>IF($B55="Gehalt auswählen","",IF($D55="",$C55,IF($D55="durchschnittliche Preissteigerungs-rate",$C55*(1+(VLOOKUP($A55,Personalnormkosten!$G$1:$H$4,2,FALSE)))^U$1,IF($D$7&lt;&gt;"",$C55*(1+(VLOOKUP($D55,Personalnormkosten!$E$1:$F$9,2,FALSE)))^U$1,""))))</f>
        <v/>
      </c>
      <c r="V55" s="18" t="str">
        <f>IF($B55="Gehalt auswählen","",IF($D55="",$C55,IF($D55="durchschnittliche Preissteigerungs-rate",$C55*(1+(VLOOKUP($A55,Personalnormkosten!$G$1:$H$4,2,FALSE)))^V$1,IF($D$7&lt;&gt;"",$C55*(1+(VLOOKUP($D55,Personalnormkosten!$E$1:$F$9,2,FALSE)))^V$1,""))))</f>
        <v/>
      </c>
      <c r="W55" s="18" t="str">
        <f>IF($B55="Gehalt auswählen","",IF($D55="",$C55,IF($D55="durchschnittliche Preissteigerungs-rate",$C55*(1+(VLOOKUP($A55,Personalnormkosten!$G$1:$H$4,2,FALSE)))^W$1,IF($D$7&lt;&gt;"",$C55*(1+(VLOOKUP($D55,Personalnormkosten!$E$1:$F$9,2,FALSE)))^W$1,""))))</f>
        <v/>
      </c>
      <c r="X55" s="18" t="str">
        <f>IF($B55="Gehalt auswählen","",IF($D55="",$C55,IF($D55="durchschnittliche Preissteigerungs-rate",$C55*(1+(VLOOKUP($A55,Personalnormkosten!$G$1:$H$4,2,FALSE)))^X$1,IF($D$7&lt;&gt;"",$C55*(1+(VLOOKUP($D55,Personalnormkosten!$E$1:$F$9,2,FALSE)))^X$1,""))))</f>
        <v/>
      </c>
      <c r="Y55" s="18" t="str">
        <f>IF($B55="Gehalt auswählen","",IF($D55="",$C55,IF($D55="durchschnittliche Preissteigerungs-rate",$C55*(1+(VLOOKUP($A55,Personalnormkosten!$G$1:$H$4,2,FALSE)))^Y$1,IF($D$7&lt;&gt;"",$C55*(1+(VLOOKUP($D55,Personalnormkosten!$E$1:$F$9,2,FALSE)))^Y$1,""))))</f>
        <v/>
      </c>
      <c r="Z55" s="18" t="str">
        <f>IF($B55="Gehalt auswählen","",IF($D55="",$C55,IF($D55="durchschnittliche Preissteigerungs-rate",$C55*(1+(VLOOKUP($A55,Personalnormkosten!$G$1:$H$4,2,FALSE)))^Z$1,IF($D$7&lt;&gt;"",$C55*(1+(VLOOKUP($D55,Personalnormkosten!$E$1:$F$9,2,FALSE)))^Z$1,""))))</f>
        <v/>
      </c>
      <c r="AA55" s="18" t="str">
        <f>IF($B55="Gehalt auswählen","",IF($D55="",$C55,IF($D55="durchschnittliche Preissteigerungs-rate",$C55*(1+(VLOOKUP($A55,Personalnormkosten!$G$1:$H$4,2,FALSE)))^AA$1,IF($D$7&lt;&gt;"",$C55*(1+(VLOOKUP($D55,Personalnormkosten!$E$1:$F$9,2,FALSE)))^AA$1,""))))</f>
        <v/>
      </c>
      <c r="AB55" s="18" t="str">
        <f>IF($B55="Gehalt auswählen","",IF($D55="",$C55,IF($D55="durchschnittliche Preissteigerungs-rate",$C55*(1+(VLOOKUP($A55,Personalnormkosten!$G$1:$H$4,2,FALSE)))^AB$1,IF($D$7&lt;&gt;"",$C55*(1+(VLOOKUP($D55,Personalnormkosten!$E$1:$F$9,2,FALSE)))^AB$1,""))))</f>
        <v/>
      </c>
      <c r="AC55" s="18" t="str">
        <f>IF($B55="Gehalt auswählen","",IF($D55="",$C55,IF($D55="durchschnittliche Preissteigerungs-rate",$C55*(1+(VLOOKUP($A55,Personalnormkosten!$G$1:$H$4,2,FALSE)))^AC$1,IF($D$7&lt;&gt;"",$C55*(1+(VLOOKUP($D55,Personalnormkosten!$E$1:$F$9,2,FALSE)))^AC$1,""))))</f>
        <v/>
      </c>
      <c r="AD55" s="18" t="str">
        <f>IF($B55="Gehalt auswählen","",IF($D55="",$C55,IF($D55="durchschnittliche Preissteigerungs-rate",$C55*(1+(VLOOKUP($A55,Personalnormkosten!$G$1:$H$4,2,FALSE)))^AD$1,IF($D$7&lt;&gt;"",$C55*(1+(VLOOKUP($D55,Personalnormkosten!$E$1:$F$9,2,FALSE)))^AD$1,""))))</f>
        <v/>
      </c>
      <c r="AE55" s="18" t="str">
        <f>IF($B55="Gehalt auswählen","",IF($D55="",$C55,IF($D55="durchschnittliche Preissteigerungs-rate",$C55*(1+(VLOOKUP($A55,Personalnormkosten!$G$1:$H$4,2,FALSE)))^AE$1,IF($D$7&lt;&gt;"",$C55*(1+(VLOOKUP($D55,Personalnormkosten!$E$1:$F$9,2,FALSE)))^AE$1,""))))</f>
        <v/>
      </c>
      <c r="AF55" s="18" t="str">
        <f>IF($B55="Gehalt auswählen","",IF($D55="",$C55,IF($D55="durchschnittliche Preissteigerungs-rate",$C55*(1+(VLOOKUP($A55,Personalnormkosten!$G$1:$H$4,2,FALSE)))^AF$1,IF($D$7&lt;&gt;"",$C55*(1+(VLOOKUP($D55,Personalnormkosten!$E$1:$F$9,2,FALSE)))^AF$1,""))))</f>
        <v/>
      </c>
      <c r="AG55" s="18" t="str">
        <f>IF($B55="Gehalt auswählen","",IF($D55="",$C55,IF($D55="durchschnittliche Preissteigerungs-rate",$C55*(1+(VLOOKUP($A55,Personalnormkosten!$G$1:$H$4,2,FALSE)))^AG$1,IF($D$7&lt;&gt;"",$C55*(1+(VLOOKUP($D55,Personalnormkosten!$E$1:$F$9,2,FALSE)))^AG$1,""))))</f>
        <v/>
      </c>
      <c r="AH55" s="18" t="str">
        <f>IF($B55="Gehalt auswählen","",IF($D55="",$C55,IF($D55="durchschnittliche Preissteigerungs-rate",$C55*(1+(VLOOKUP($A55,Personalnormkosten!$G$1:$H$4,2,FALSE)))^AH$1,IF($D$7&lt;&gt;"",$C55*(1+(VLOOKUP($D55,Personalnormkosten!$E$1:$F$9,2,FALSE)))^AH$1,""))))</f>
        <v/>
      </c>
      <c r="AI55" s="18" t="str">
        <f>IF($B55="Gehalt auswählen","",IF($D55="",$C55,IF($D55="durchschnittliche Preissteigerungs-rate",$C55*(1+(VLOOKUP($A55,Personalnormkosten!$G$1:$H$4,2,FALSE)))^AI$1,IF($D$7&lt;&gt;"",$C55*(1+(VLOOKUP($D55,Personalnormkosten!$E$1:$F$9,2,FALSE)))^AI$1,""))))</f>
        <v/>
      </c>
      <c r="AJ55" s="18" t="str">
        <f>IF($B55="Gehalt auswählen","",IF($D55="",$C55,IF($D55="durchschnittliche Preissteigerungs-rate",$C55*(1+(VLOOKUP($A55,Personalnormkosten!$G$1:$H$4,2,FALSE)))^AJ$1,IF($D$7&lt;&gt;"",$C55*(1+(VLOOKUP($D55,Personalnormkosten!$E$1:$F$9,2,FALSE)))^AJ$1,""))))</f>
        <v/>
      </c>
      <c r="AK55" s="18" t="str">
        <f>IF($B55="Gehalt auswählen","",IF($D55="",$C55,IF($D55="durchschnittliche Preissteigerungs-rate",$C55*(1+(VLOOKUP($A55,Personalnormkosten!$G$1:$H$4,2,FALSE)))^AK$1,IF($D$7&lt;&gt;"",$C55*(1+(VLOOKUP($D55,Personalnormkosten!$E$1:$F$9,2,FALSE)))^AK$1,""))))</f>
        <v/>
      </c>
      <c r="AL55" s="18" t="str">
        <f>IF($B55="Gehalt auswählen","",IF($D55="",$C55,IF($D55="durchschnittliche Preissteigerungs-rate",$C55*(1+(VLOOKUP($A55,Personalnormkosten!$G$1:$H$4,2,FALSE)))^AL$1,IF($D$7&lt;&gt;"",$C55*(1+(VLOOKUP($D55,Personalnormkosten!$E$1:$F$9,2,FALSE)))^AL$1,""))))</f>
        <v/>
      </c>
      <c r="AM55" s="18" t="str">
        <f>IF($B55="Gehalt auswählen","",IF($D55="",$C55,IF($D55="durchschnittliche Preissteigerungs-rate",$C55*(1+(VLOOKUP($A55,Personalnormkosten!$G$1:$H$4,2,FALSE)))^AM$1,IF($D$7&lt;&gt;"",$C55*(1+(VLOOKUP($D55,Personalnormkosten!$E$1:$F$9,2,FALSE)))^AM$1,""))))</f>
        <v/>
      </c>
      <c r="AN55" s="18" t="str">
        <f>IF($B55="Gehalt auswählen","",IF($D55="",$C55,IF($D55="durchschnittliche Preissteigerungs-rate",$C55*(1+(VLOOKUP($A55,Personalnormkosten!$G$1:$H$4,2,FALSE)))^AN$1,IF($D$7&lt;&gt;"",$C55*(1+(VLOOKUP($D55,Personalnormkosten!$E$1:$F$9,2,FALSE)))^AN$1,""))))</f>
        <v/>
      </c>
      <c r="AO55" s="18" t="str">
        <f>IF($B55="Gehalt auswählen","",IF($D55="",$C55,IF($D55="durchschnittliche Preissteigerungs-rate",$C55*(1+(VLOOKUP($A55,Personalnormkosten!$G$1:$H$4,2,FALSE)))^AO$1,IF($D$7&lt;&gt;"",$C55*(1+(VLOOKUP($D55,Personalnormkosten!$E$1:$F$9,2,FALSE)))^AO$1,""))))</f>
        <v/>
      </c>
      <c r="AP55" s="18" t="str">
        <f>IF($B55="Gehalt auswählen","",IF($D55="",$C55,IF($D55="durchschnittliche Preissteigerungs-rate",$C55*(1+(VLOOKUP($A55,Personalnormkosten!$G$1:$H$4,2,FALSE)))^AP$1,IF($D$7&lt;&gt;"",$C55*(1+(VLOOKUP($D55,Personalnormkosten!$E$1:$F$9,2,FALSE)))^AP$1,""))))</f>
        <v/>
      </c>
      <c r="AQ55" s="18" t="str">
        <f>IF($B55="Gehalt auswählen","",IF($D55="",$C55,IF($D55="durchschnittliche Preissteigerungs-rate",$C55*(1+(VLOOKUP($A55,Personalnormkosten!$G$1:$H$4,2,FALSE)))^AQ$1,IF($D$7&lt;&gt;"",$C55*(1+(VLOOKUP($D55,Personalnormkosten!$E$1:$F$9,2,FALSE)))^AQ$1,""))))</f>
        <v/>
      </c>
      <c r="AR55" s="18" t="str">
        <f>IF($B55="Gehalt auswählen","",IF($D55="",$C55,IF($D55="durchschnittliche Preissteigerungs-rate",$C55*(1+(VLOOKUP($A55,Personalnormkosten!$G$1:$H$4,2,FALSE)))^AR$1,IF($D$7&lt;&gt;"",$C55*(1+(VLOOKUP($D55,Personalnormkosten!$E$1:$F$9,2,FALSE)))^AR$1,""))))</f>
        <v/>
      </c>
      <c r="AS55" s="18" t="str">
        <f>IF($B55="Gehalt auswählen","",IF($D55="",$C55,IF($D55="durchschnittliche Preissteigerungs-rate",$C55*(1+(VLOOKUP($A55,Personalnormkosten!$G$1:$H$4,2,FALSE)))^AS$1,IF($D$7&lt;&gt;"",$C55*(1+(VLOOKUP($D55,Personalnormkosten!$E$1:$F$9,2,FALSE)))^AS$1,""))))</f>
        <v/>
      </c>
      <c r="AT55" s="18" t="str">
        <f>IF($B55="Gehalt auswählen","",IF($D55="",$C55,IF($D55="durchschnittliche Preissteigerungs-rate",$C55*(1+(VLOOKUP($A55,Personalnormkosten!$G$1:$H$4,2,FALSE)))^AT$1,IF($D$7&lt;&gt;"",$C55*(1+(VLOOKUP($D55,Personalnormkosten!$E$1:$F$9,2,FALSE)))^AT$1,""))))</f>
        <v/>
      </c>
      <c r="AU55" s="18" t="str">
        <f>IF($B55="Gehalt auswählen","",IF($D55="",$C55,IF($D55="durchschnittliche Preissteigerungs-rate",$C55*(1+(VLOOKUP($A55,Personalnormkosten!$G$1:$H$4,2,FALSE)))^AU$1,IF($D$7&lt;&gt;"",$C55*(1+(VLOOKUP($D55,Personalnormkosten!$E$1:$F$9,2,FALSE)))^AU$1,""))))</f>
        <v/>
      </c>
      <c r="AV55" s="18" t="str">
        <f>IF($B55="Gehalt auswählen","",IF($D55="",$C55,IF($D55="durchschnittliche Preissteigerungs-rate",$C55*(1+(VLOOKUP($A55,Personalnormkosten!$G$1:$H$4,2,FALSE)))^AV$1,IF($D$7&lt;&gt;"",$C55*(1+(VLOOKUP($D55,Personalnormkosten!$E$1:$F$9,2,FALSE)))^AV$1,""))))</f>
        <v/>
      </c>
      <c r="AW55" s="18" t="str">
        <f>IF($B55="Gehalt auswählen","",IF($D55="",$C55,IF($D55="durchschnittliche Preissteigerungs-rate",$C55*(1+(VLOOKUP($A55,Personalnormkosten!$G$1:$H$4,2,FALSE)))^AW$1,IF($D$7&lt;&gt;"",$C55*(1+(VLOOKUP($D55,Personalnormkosten!$E$1:$F$9,2,FALSE)))^AW$1,""))))</f>
        <v/>
      </c>
      <c r="AX55" s="18" t="str">
        <f>IF($B55="Gehalt auswählen","",IF($D55="",$C55,IF($D55="durchschnittliche Preissteigerungs-rate",$C55*(1+(VLOOKUP($A55,Personalnormkosten!$G$1:$H$4,2,FALSE)))^AX$1,IF($D$7&lt;&gt;"",$C55*(1+(VLOOKUP($D55,Personalnormkosten!$E$1:$F$9,2,FALSE)))^AX$1,""))))</f>
        <v/>
      </c>
      <c r="AY55" s="18" t="str">
        <f>IF($B55="Gehalt auswählen","",IF($D55="",$C55,IF($D55="durchschnittliche Preissteigerungs-rate",$C55*(1+(VLOOKUP($A55,Personalnormkosten!$G$1:$H$4,2,FALSE)))^AY$1,IF($D$7&lt;&gt;"",$C55*(1+(VLOOKUP($D55,Personalnormkosten!$E$1:$F$9,2,FALSE)))^AY$1,""))))</f>
        <v/>
      </c>
      <c r="AZ55" s="18" t="str">
        <f>IF($B55="Gehalt auswählen","",IF($D55="",$C55,IF($D55="durchschnittliche Preissteigerungs-rate",$C55*(1+(VLOOKUP($A55,Personalnormkosten!$G$1:$H$4,2,FALSE)))^AZ$1,IF($D$7&lt;&gt;"",$C55*(1+(VLOOKUP($D55,Personalnormkosten!$E$1:$F$9,2,FALSE)))^AZ$1,""))))</f>
        <v/>
      </c>
      <c r="BA55" s="18" t="str">
        <f>IF($B55="Gehalt auswählen","",IF($D55="",$C55,IF($D55="durchschnittliche Preissteigerungs-rate",$C55*(1+(VLOOKUP($A55,Personalnormkosten!$G$1:$H$4,2,FALSE)))^BA$1,IF($D$7&lt;&gt;"",$C55*(1+(VLOOKUP($D55,Personalnormkosten!$E$1:$F$9,2,FALSE)))^BA$1,""))))</f>
        <v/>
      </c>
      <c r="BB55" s="18" t="str">
        <f>IF($B55="Gehalt auswählen","",IF($D55="",$C55,IF($D55="durchschnittliche Preissteigerungs-rate",$C55*(1+(VLOOKUP($A55,Personalnormkosten!$G$1:$H$4,2,FALSE)))^BB$1,IF($D$7&lt;&gt;"",$C55*(1+(VLOOKUP($D55,Personalnormkosten!$E$1:$F$9,2,FALSE)))^BB$1,""))))</f>
        <v/>
      </c>
    </row>
    <row r="56" spans="1:54" ht="16.2" thickBot="1" x14ac:dyDescent="0.3">
      <c r="A56" s="115"/>
      <c r="B56" s="19" t="str">
        <f>'Option 1'!B56</f>
        <v>Summe</v>
      </c>
      <c r="C56" s="112" t="str">
        <f>'Option 1'!C56</f>
        <v/>
      </c>
      <c r="D56" s="117"/>
      <c r="E56" s="20" t="str">
        <f t="shared" ref="E56:BB56" si="70">IF(E54="","",E54*E55)</f>
        <v/>
      </c>
      <c r="F56" s="20" t="str">
        <f t="shared" si="70"/>
        <v/>
      </c>
      <c r="G56" s="20" t="str">
        <f t="shared" si="70"/>
        <v/>
      </c>
      <c r="H56" s="20" t="str">
        <f t="shared" si="70"/>
        <v/>
      </c>
      <c r="I56" s="20" t="str">
        <f t="shared" si="70"/>
        <v/>
      </c>
      <c r="J56" s="20" t="str">
        <f t="shared" si="70"/>
        <v/>
      </c>
      <c r="K56" s="20" t="str">
        <f t="shared" si="70"/>
        <v/>
      </c>
      <c r="L56" s="20" t="str">
        <f t="shared" si="70"/>
        <v/>
      </c>
      <c r="M56" s="20" t="str">
        <f t="shared" si="70"/>
        <v/>
      </c>
      <c r="N56" s="20" t="str">
        <f t="shared" si="70"/>
        <v/>
      </c>
      <c r="O56" s="20" t="str">
        <f t="shared" si="70"/>
        <v/>
      </c>
      <c r="P56" s="20" t="str">
        <f t="shared" si="70"/>
        <v/>
      </c>
      <c r="Q56" s="20" t="str">
        <f t="shared" si="70"/>
        <v/>
      </c>
      <c r="R56" s="20" t="str">
        <f t="shared" si="70"/>
        <v/>
      </c>
      <c r="S56" s="20" t="str">
        <f t="shared" si="70"/>
        <v/>
      </c>
      <c r="T56" s="20" t="str">
        <f t="shared" si="70"/>
        <v/>
      </c>
      <c r="U56" s="20" t="str">
        <f t="shared" si="70"/>
        <v/>
      </c>
      <c r="V56" s="20" t="str">
        <f t="shared" si="70"/>
        <v/>
      </c>
      <c r="W56" s="20" t="str">
        <f t="shared" si="70"/>
        <v/>
      </c>
      <c r="X56" s="20" t="str">
        <f t="shared" si="70"/>
        <v/>
      </c>
      <c r="Y56" s="20" t="str">
        <f t="shared" si="70"/>
        <v/>
      </c>
      <c r="Z56" s="20" t="str">
        <f t="shared" si="70"/>
        <v/>
      </c>
      <c r="AA56" s="20" t="str">
        <f t="shared" si="70"/>
        <v/>
      </c>
      <c r="AB56" s="20" t="str">
        <f t="shared" si="70"/>
        <v/>
      </c>
      <c r="AC56" s="20" t="str">
        <f t="shared" si="70"/>
        <v/>
      </c>
      <c r="AD56" s="20" t="str">
        <f t="shared" si="70"/>
        <v/>
      </c>
      <c r="AE56" s="20" t="str">
        <f t="shared" si="70"/>
        <v/>
      </c>
      <c r="AF56" s="20" t="str">
        <f t="shared" si="70"/>
        <v/>
      </c>
      <c r="AG56" s="20" t="str">
        <f t="shared" si="70"/>
        <v/>
      </c>
      <c r="AH56" s="20" t="str">
        <f t="shared" si="70"/>
        <v/>
      </c>
      <c r="AI56" s="20" t="str">
        <f t="shared" si="70"/>
        <v/>
      </c>
      <c r="AJ56" s="20" t="str">
        <f t="shared" si="70"/>
        <v/>
      </c>
      <c r="AK56" s="20" t="str">
        <f t="shared" si="70"/>
        <v/>
      </c>
      <c r="AL56" s="20" t="str">
        <f t="shared" si="70"/>
        <v/>
      </c>
      <c r="AM56" s="20" t="str">
        <f t="shared" si="70"/>
        <v/>
      </c>
      <c r="AN56" s="20" t="str">
        <f t="shared" si="70"/>
        <v/>
      </c>
      <c r="AO56" s="20" t="str">
        <f t="shared" si="70"/>
        <v/>
      </c>
      <c r="AP56" s="20" t="str">
        <f t="shared" si="70"/>
        <v/>
      </c>
      <c r="AQ56" s="20" t="str">
        <f t="shared" si="70"/>
        <v/>
      </c>
      <c r="AR56" s="20" t="str">
        <f t="shared" si="70"/>
        <v/>
      </c>
      <c r="AS56" s="20" t="str">
        <f t="shared" si="70"/>
        <v/>
      </c>
      <c r="AT56" s="20" t="str">
        <f t="shared" si="70"/>
        <v/>
      </c>
      <c r="AU56" s="20" t="str">
        <f t="shared" si="70"/>
        <v/>
      </c>
      <c r="AV56" s="20" t="str">
        <f t="shared" si="70"/>
        <v/>
      </c>
      <c r="AW56" s="20" t="str">
        <f t="shared" si="70"/>
        <v/>
      </c>
      <c r="AX56" s="20" t="str">
        <f t="shared" si="70"/>
        <v/>
      </c>
      <c r="AY56" s="20" t="str">
        <f t="shared" si="70"/>
        <v/>
      </c>
      <c r="AZ56" s="20" t="str">
        <f t="shared" si="70"/>
        <v/>
      </c>
      <c r="BA56" s="20" t="str">
        <f t="shared" si="70"/>
        <v/>
      </c>
      <c r="BB56" s="20" t="str">
        <f t="shared" si="70"/>
        <v/>
      </c>
    </row>
    <row r="57" spans="1:54" ht="15.6" thickBot="1" x14ac:dyDescent="0.3">
      <c r="A57" s="113"/>
      <c r="B57" s="17" t="str">
        <f>'Option 1'!B57</f>
        <v>Anzahl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tr">
        <f>'Option 1'!B58</f>
        <v>Gehalt auswählen</v>
      </c>
      <c r="C58" s="111" t="str">
        <f ca="1">'Option 1'!C58</f>
        <v/>
      </c>
      <c r="D58" s="97" t="str">
        <f>IF('Option 1'!D58="","",'Option 1'!D58)</f>
        <v>durchschnittliche Preissteigerungs-rate</v>
      </c>
      <c r="E58" s="18" t="str">
        <f>IF($B58="Gehalt auswählen","",IF($D58="",$C58,IF($D58="durchschnittliche Preissteigerungs-rate",$C58*(1+(VLOOKUP($A58,Personalnormkosten!$G$1:$H$4,2,FALSE)))^E$1,IF($D$10&lt;&gt;"",$C58*(1+(VLOOKUP($D58,Personalnormkosten!$E$1:$F$9,2,FALSE)))^E$1,""))))</f>
        <v/>
      </c>
      <c r="F58" s="18" t="str">
        <f>IF($B58="Gehalt auswählen","",IF($D58="",$C58,IF($D58="durchschnittliche Preissteigerungs-rate",$C58*(1+(VLOOKUP($A58,Personalnormkosten!$G$1:$H$4,2,FALSE)))^F$1,IF($D$10&lt;&gt;"",$C58*(1+(VLOOKUP($D58,Personalnormkosten!$E$1:$F$9,2,FALSE)))^F$1,""))))</f>
        <v/>
      </c>
      <c r="G58" s="18" t="str">
        <f>IF($B58="Gehalt auswählen","",IF($D58="",$C58,IF($D58="durchschnittliche Preissteigerungs-rate",$C58*(1+(VLOOKUP($A58,Personalnormkosten!$G$1:$H$4,2,FALSE)))^G$1,IF($D$10&lt;&gt;"",$C58*(1+(VLOOKUP($D58,Personalnormkosten!$E$1:$F$9,2,FALSE)))^G$1,""))))</f>
        <v/>
      </c>
      <c r="H58" s="18" t="str">
        <f>IF($B58="Gehalt auswählen","",IF($D58="",$C58,IF($D58="durchschnittliche Preissteigerungs-rate",$C58*(1+(VLOOKUP($A58,Personalnormkosten!$G$1:$H$4,2,FALSE)))^H$1,IF($D$10&lt;&gt;"",$C58*(1+(VLOOKUP($D58,Personalnormkosten!$E$1:$F$9,2,FALSE)))^H$1,""))))</f>
        <v/>
      </c>
      <c r="I58" s="18" t="str">
        <f>IF($B58="Gehalt auswählen","",IF($D58="",$C58,IF($D58="durchschnittliche Preissteigerungs-rate",$C58*(1+(VLOOKUP($A58,Personalnormkosten!$G$1:$H$4,2,FALSE)))^I$1,IF($D$10&lt;&gt;"",$C58*(1+(VLOOKUP($D58,Personalnormkosten!$E$1:$F$9,2,FALSE)))^I$1,""))))</f>
        <v/>
      </c>
      <c r="J58" s="18" t="str">
        <f>IF($B58="Gehalt auswählen","",IF($D58="",$C58,IF($D58="durchschnittliche Preissteigerungs-rate",$C58*(1+(VLOOKUP($A58,Personalnormkosten!$G$1:$H$4,2,FALSE)))^J$1,IF($D$10&lt;&gt;"",$C58*(1+(VLOOKUP($D58,Personalnormkosten!$E$1:$F$9,2,FALSE)))^J$1,""))))</f>
        <v/>
      </c>
      <c r="K58" s="18" t="str">
        <f>IF($B58="Gehalt auswählen","",IF($D58="",$C58,IF($D58="durchschnittliche Preissteigerungs-rate",$C58*(1+(VLOOKUP($A58,Personalnormkosten!$G$1:$H$4,2,FALSE)))^K$1,IF($D$10&lt;&gt;"",$C58*(1+(VLOOKUP($D58,Personalnormkosten!$E$1:$F$9,2,FALSE)))^K$1,""))))</f>
        <v/>
      </c>
      <c r="L58" s="18" t="str">
        <f>IF($B58="Gehalt auswählen","",IF($D58="",$C58,IF($D58="durchschnittliche Preissteigerungs-rate",$C58*(1+(VLOOKUP($A58,Personalnormkosten!$G$1:$H$4,2,FALSE)))^L$1,IF($D$10&lt;&gt;"",$C58*(1+(VLOOKUP($D58,Personalnormkosten!$E$1:$F$9,2,FALSE)))^L$1,""))))</f>
        <v/>
      </c>
      <c r="M58" s="18" t="str">
        <f>IF($B58="Gehalt auswählen","",IF($D58="",$C58,IF($D58="durchschnittliche Preissteigerungs-rate",$C58*(1+(VLOOKUP($A58,Personalnormkosten!$G$1:$H$4,2,FALSE)))^M$1,IF($D$10&lt;&gt;"",$C58*(1+(VLOOKUP($D58,Personalnormkosten!$E$1:$F$9,2,FALSE)))^M$1,""))))</f>
        <v/>
      </c>
      <c r="N58" s="18" t="str">
        <f>IF($B58="Gehalt auswählen","",IF($D58="",$C58,IF($D58="durchschnittliche Preissteigerungs-rate",$C58*(1+(VLOOKUP($A58,Personalnormkosten!$G$1:$H$4,2,FALSE)))^N$1,IF($D$10&lt;&gt;"",$C58*(1+(VLOOKUP($D58,Personalnormkosten!$E$1:$F$9,2,FALSE)))^N$1,""))))</f>
        <v/>
      </c>
      <c r="O58" s="18" t="str">
        <f>IF($B58="Gehalt auswählen","",IF($D58="",$C58,IF($D58="durchschnittliche Preissteigerungs-rate",$C58*(1+(VLOOKUP($A58,Personalnormkosten!$G$1:$H$4,2,FALSE)))^O$1,IF($D$10&lt;&gt;"",$C58*(1+(VLOOKUP($D58,Personalnormkosten!$E$1:$F$9,2,FALSE)))^O$1,""))))</f>
        <v/>
      </c>
      <c r="P58" s="18" t="str">
        <f>IF($B58="Gehalt auswählen","",IF($D58="",$C58,IF($D58="durchschnittliche Preissteigerungs-rate",$C58*(1+(VLOOKUP($A58,Personalnormkosten!$G$1:$H$4,2,FALSE)))^P$1,IF($D$10&lt;&gt;"",$C58*(1+(VLOOKUP($D58,Personalnormkosten!$E$1:$F$9,2,FALSE)))^P$1,""))))</f>
        <v/>
      </c>
      <c r="Q58" s="18" t="str">
        <f>IF($B58="Gehalt auswählen","",IF($D58="",$C58,IF($D58="durchschnittliche Preissteigerungs-rate",$C58*(1+(VLOOKUP($A58,Personalnormkosten!$G$1:$H$4,2,FALSE)))^Q$1,IF($D$10&lt;&gt;"",$C58*(1+(VLOOKUP($D58,Personalnormkosten!$E$1:$F$9,2,FALSE)))^Q$1,""))))</f>
        <v/>
      </c>
      <c r="R58" s="18" t="str">
        <f>IF($B58="Gehalt auswählen","",IF($D58="",$C58,IF($D58="durchschnittliche Preissteigerungs-rate",$C58*(1+(VLOOKUP($A58,Personalnormkosten!$G$1:$H$4,2,FALSE)))^R$1,IF($D$10&lt;&gt;"",$C58*(1+(VLOOKUP($D58,Personalnormkosten!$E$1:$F$9,2,FALSE)))^R$1,""))))</f>
        <v/>
      </c>
      <c r="S58" s="18" t="str">
        <f>IF($B58="Gehalt auswählen","",IF($D58="",$C58,IF($D58="durchschnittliche Preissteigerungs-rate",$C58*(1+(VLOOKUP($A58,Personalnormkosten!$G$1:$H$4,2,FALSE)))^S$1,IF($D$10&lt;&gt;"",$C58*(1+(VLOOKUP($D58,Personalnormkosten!$E$1:$F$9,2,FALSE)))^S$1,""))))</f>
        <v/>
      </c>
      <c r="T58" s="18" t="str">
        <f>IF($B58="Gehalt auswählen","",IF($D58="",$C58,IF($D58="durchschnittliche Preissteigerungs-rate",$C58*(1+(VLOOKUP($A58,Personalnormkosten!$G$1:$H$4,2,FALSE)))^T$1,IF($D$10&lt;&gt;"",$C58*(1+(VLOOKUP($D58,Personalnormkosten!$E$1:$F$9,2,FALSE)))^T$1,""))))</f>
        <v/>
      </c>
      <c r="U58" s="18" t="str">
        <f>IF($B58="Gehalt auswählen","",IF($D58="",$C58,IF($D58="durchschnittliche Preissteigerungs-rate",$C58*(1+(VLOOKUP($A58,Personalnormkosten!$G$1:$H$4,2,FALSE)))^U$1,IF($D$10&lt;&gt;"",$C58*(1+(VLOOKUP($D58,Personalnormkosten!$E$1:$F$9,2,FALSE)))^U$1,""))))</f>
        <v/>
      </c>
      <c r="V58" s="18" t="str">
        <f>IF($B58="Gehalt auswählen","",IF($D58="",$C58,IF($D58="durchschnittliche Preissteigerungs-rate",$C58*(1+(VLOOKUP($A58,Personalnormkosten!$G$1:$H$4,2,FALSE)))^V$1,IF($D$10&lt;&gt;"",$C58*(1+(VLOOKUP($D58,Personalnormkosten!$E$1:$F$9,2,FALSE)))^V$1,""))))</f>
        <v/>
      </c>
      <c r="W58" s="18" t="str">
        <f>IF($B58="Gehalt auswählen","",IF($D58="",$C58,IF($D58="durchschnittliche Preissteigerungs-rate",$C58*(1+(VLOOKUP($A58,Personalnormkosten!$G$1:$H$4,2,FALSE)))^W$1,IF($D$10&lt;&gt;"",$C58*(1+(VLOOKUP($D58,Personalnormkosten!$E$1:$F$9,2,FALSE)))^W$1,""))))</f>
        <v/>
      </c>
      <c r="X58" s="18" t="str">
        <f>IF($B58="Gehalt auswählen","",IF($D58="",$C58,IF($D58="durchschnittliche Preissteigerungs-rate",$C58*(1+(VLOOKUP($A58,Personalnormkosten!$G$1:$H$4,2,FALSE)))^X$1,IF($D$10&lt;&gt;"",$C58*(1+(VLOOKUP($D58,Personalnormkosten!$E$1:$F$9,2,FALSE)))^X$1,""))))</f>
        <v/>
      </c>
      <c r="Y58" s="18" t="str">
        <f>IF($B58="Gehalt auswählen","",IF($D58="",$C58,IF($D58="durchschnittliche Preissteigerungs-rate",$C58*(1+(VLOOKUP($A58,Personalnormkosten!$G$1:$H$4,2,FALSE)))^Y$1,IF($D$10&lt;&gt;"",$C58*(1+(VLOOKUP($D58,Personalnormkosten!$E$1:$F$9,2,FALSE)))^Y$1,""))))</f>
        <v/>
      </c>
      <c r="Z58" s="18" t="str">
        <f>IF($B58="Gehalt auswählen","",IF($D58="",$C58,IF($D58="durchschnittliche Preissteigerungs-rate",$C58*(1+(VLOOKUP($A58,Personalnormkosten!$G$1:$H$4,2,FALSE)))^Z$1,IF($D$10&lt;&gt;"",$C58*(1+(VLOOKUP($D58,Personalnormkosten!$E$1:$F$9,2,FALSE)))^Z$1,""))))</f>
        <v/>
      </c>
      <c r="AA58" s="18" t="str">
        <f>IF($B58="Gehalt auswählen","",IF($D58="",$C58,IF($D58="durchschnittliche Preissteigerungs-rate",$C58*(1+(VLOOKUP($A58,Personalnormkosten!$G$1:$H$4,2,FALSE)))^AA$1,IF($D$10&lt;&gt;"",$C58*(1+(VLOOKUP($D58,Personalnormkosten!$E$1:$F$9,2,FALSE)))^AA$1,""))))</f>
        <v/>
      </c>
      <c r="AB58" s="18" t="str">
        <f>IF($B58="Gehalt auswählen","",IF($D58="",$C58,IF($D58="durchschnittliche Preissteigerungs-rate",$C58*(1+(VLOOKUP($A58,Personalnormkosten!$G$1:$H$4,2,FALSE)))^AB$1,IF($D$10&lt;&gt;"",$C58*(1+(VLOOKUP($D58,Personalnormkosten!$E$1:$F$9,2,FALSE)))^AB$1,""))))</f>
        <v/>
      </c>
      <c r="AC58" s="18" t="str">
        <f>IF($B58="Gehalt auswählen","",IF($D58="",$C58,IF($D58="durchschnittliche Preissteigerungs-rate",$C58*(1+(VLOOKUP($A58,Personalnormkosten!$G$1:$H$4,2,FALSE)))^AC$1,IF($D$10&lt;&gt;"",$C58*(1+(VLOOKUP($D58,Personalnormkosten!$E$1:$F$9,2,FALSE)))^AC$1,""))))</f>
        <v/>
      </c>
      <c r="AD58" s="18" t="str">
        <f>IF($B58="Gehalt auswählen","",IF($D58="",$C58,IF($D58="durchschnittliche Preissteigerungs-rate",$C58*(1+(VLOOKUP($A58,Personalnormkosten!$G$1:$H$4,2,FALSE)))^AD$1,IF($D$10&lt;&gt;"",$C58*(1+(VLOOKUP($D58,Personalnormkosten!$E$1:$F$9,2,FALSE)))^AD$1,""))))</f>
        <v/>
      </c>
      <c r="AE58" s="18" t="str">
        <f>IF($B58="Gehalt auswählen","",IF($D58="",$C58,IF($D58="durchschnittliche Preissteigerungs-rate",$C58*(1+(VLOOKUP($A58,Personalnormkosten!$G$1:$H$4,2,FALSE)))^AE$1,IF($D$10&lt;&gt;"",$C58*(1+(VLOOKUP($D58,Personalnormkosten!$E$1:$F$9,2,FALSE)))^AE$1,""))))</f>
        <v/>
      </c>
      <c r="AF58" s="18" t="str">
        <f>IF($B58="Gehalt auswählen","",IF($D58="",$C58,IF($D58="durchschnittliche Preissteigerungs-rate",$C58*(1+(VLOOKUP($A58,Personalnormkosten!$G$1:$H$4,2,FALSE)))^AF$1,IF($D$10&lt;&gt;"",$C58*(1+(VLOOKUP($D58,Personalnormkosten!$E$1:$F$9,2,FALSE)))^AF$1,""))))</f>
        <v/>
      </c>
      <c r="AG58" s="18" t="str">
        <f>IF($B58="Gehalt auswählen","",IF($D58="",$C58,IF($D58="durchschnittliche Preissteigerungs-rate",$C58*(1+(VLOOKUP($A58,Personalnormkosten!$G$1:$H$4,2,FALSE)))^AG$1,IF($D$10&lt;&gt;"",$C58*(1+(VLOOKUP($D58,Personalnormkosten!$E$1:$F$9,2,FALSE)))^AG$1,""))))</f>
        <v/>
      </c>
      <c r="AH58" s="18" t="str">
        <f>IF($B58="Gehalt auswählen","",IF($D58="",$C58,IF($D58="durchschnittliche Preissteigerungs-rate",$C58*(1+(VLOOKUP($A58,Personalnormkosten!$G$1:$H$4,2,FALSE)))^AH$1,IF($D$10&lt;&gt;"",$C58*(1+(VLOOKUP($D58,Personalnormkosten!$E$1:$F$9,2,FALSE)))^AH$1,""))))</f>
        <v/>
      </c>
      <c r="AI58" s="18" t="str">
        <f>IF($B58="Gehalt auswählen","",IF($D58="",$C58,IF($D58="durchschnittliche Preissteigerungs-rate",$C58*(1+(VLOOKUP($A58,Personalnormkosten!$G$1:$H$4,2,FALSE)))^AI$1,IF($D$10&lt;&gt;"",$C58*(1+(VLOOKUP($D58,Personalnormkosten!$E$1:$F$9,2,FALSE)))^AI$1,""))))</f>
        <v/>
      </c>
      <c r="AJ58" s="18" t="str">
        <f>IF($B58="Gehalt auswählen","",IF($D58="",$C58,IF($D58="durchschnittliche Preissteigerungs-rate",$C58*(1+(VLOOKUP($A58,Personalnormkosten!$G$1:$H$4,2,FALSE)))^AJ$1,IF($D$10&lt;&gt;"",$C58*(1+(VLOOKUP($D58,Personalnormkosten!$E$1:$F$9,2,FALSE)))^AJ$1,""))))</f>
        <v/>
      </c>
      <c r="AK58" s="18" t="str">
        <f>IF($B58="Gehalt auswählen","",IF($D58="",$C58,IF($D58="durchschnittliche Preissteigerungs-rate",$C58*(1+(VLOOKUP($A58,Personalnormkosten!$G$1:$H$4,2,FALSE)))^AK$1,IF($D$10&lt;&gt;"",$C58*(1+(VLOOKUP($D58,Personalnormkosten!$E$1:$F$9,2,FALSE)))^AK$1,""))))</f>
        <v/>
      </c>
      <c r="AL58" s="18" t="str">
        <f>IF($B58="Gehalt auswählen","",IF($D58="",$C58,IF($D58="durchschnittliche Preissteigerungs-rate",$C58*(1+(VLOOKUP($A58,Personalnormkosten!$G$1:$H$4,2,FALSE)))^AL$1,IF($D$10&lt;&gt;"",$C58*(1+(VLOOKUP($D58,Personalnormkosten!$E$1:$F$9,2,FALSE)))^AL$1,""))))</f>
        <v/>
      </c>
      <c r="AM58" s="18" t="str">
        <f>IF($B58="Gehalt auswählen","",IF($D58="",$C58,IF($D58="durchschnittliche Preissteigerungs-rate",$C58*(1+(VLOOKUP($A58,Personalnormkosten!$G$1:$H$4,2,FALSE)))^AM$1,IF($D$10&lt;&gt;"",$C58*(1+(VLOOKUP($D58,Personalnormkosten!$E$1:$F$9,2,FALSE)))^AM$1,""))))</f>
        <v/>
      </c>
      <c r="AN58" s="18" t="str">
        <f>IF($B58="Gehalt auswählen","",IF($D58="",$C58,IF($D58="durchschnittliche Preissteigerungs-rate",$C58*(1+(VLOOKUP($A58,Personalnormkosten!$G$1:$H$4,2,FALSE)))^AN$1,IF($D$10&lt;&gt;"",$C58*(1+(VLOOKUP($D58,Personalnormkosten!$E$1:$F$9,2,FALSE)))^AN$1,""))))</f>
        <v/>
      </c>
      <c r="AO58" s="18" t="str">
        <f>IF($B58="Gehalt auswählen","",IF($D58="",$C58,IF($D58="durchschnittliche Preissteigerungs-rate",$C58*(1+(VLOOKUP($A58,Personalnormkosten!$G$1:$H$4,2,FALSE)))^AO$1,IF($D$10&lt;&gt;"",$C58*(1+(VLOOKUP($D58,Personalnormkosten!$E$1:$F$9,2,FALSE)))^AO$1,""))))</f>
        <v/>
      </c>
      <c r="AP58" s="18" t="str">
        <f>IF($B58="Gehalt auswählen","",IF($D58="",$C58,IF($D58="durchschnittliche Preissteigerungs-rate",$C58*(1+(VLOOKUP($A58,Personalnormkosten!$G$1:$H$4,2,FALSE)))^AP$1,IF($D$10&lt;&gt;"",$C58*(1+(VLOOKUP($D58,Personalnormkosten!$E$1:$F$9,2,FALSE)))^AP$1,""))))</f>
        <v/>
      </c>
      <c r="AQ58" s="18" t="str">
        <f>IF($B58="Gehalt auswählen","",IF($D58="",$C58,IF($D58="durchschnittliche Preissteigerungs-rate",$C58*(1+(VLOOKUP($A58,Personalnormkosten!$G$1:$H$4,2,FALSE)))^AQ$1,IF($D$10&lt;&gt;"",$C58*(1+(VLOOKUP($D58,Personalnormkosten!$E$1:$F$9,2,FALSE)))^AQ$1,""))))</f>
        <v/>
      </c>
      <c r="AR58" s="18" t="str">
        <f>IF($B58="Gehalt auswählen","",IF($D58="",$C58,IF($D58="durchschnittliche Preissteigerungs-rate",$C58*(1+(VLOOKUP($A58,Personalnormkosten!$G$1:$H$4,2,FALSE)))^AR$1,IF($D$10&lt;&gt;"",$C58*(1+(VLOOKUP($D58,Personalnormkosten!$E$1:$F$9,2,FALSE)))^AR$1,""))))</f>
        <v/>
      </c>
      <c r="AS58" s="18" t="str">
        <f>IF($B58="Gehalt auswählen","",IF($D58="",$C58,IF($D58="durchschnittliche Preissteigerungs-rate",$C58*(1+(VLOOKUP($A58,Personalnormkosten!$G$1:$H$4,2,FALSE)))^AS$1,IF($D$10&lt;&gt;"",$C58*(1+(VLOOKUP($D58,Personalnormkosten!$E$1:$F$9,2,FALSE)))^AS$1,""))))</f>
        <v/>
      </c>
      <c r="AT58" s="18" t="str">
        <f>IF($B58="Gehalt auswählen","",IF($D58="",$C58,IF($D58="durchschnittliche Preissteigerungs-rate",$C58*(1+(VLOOKUP($A58,Personalnormkosten!$G$1:$H$4,2,FALSE)))^AT$1,IF($D$10&lt;&gt;"",$C58*(1+(VLOOKUP($D58,Personalnormkosten!$E$1:$F$9,2,FALSE)))^AT$1,""))))</f>
        <v/>
      </c>
      <c r="AU58" s="18" t="str">
        <f>IF($B58="Gehalt auswählen","",IF($D58="",$C58,IF($D58="durchschnittliche Preissteigerungs-rate",$C58*(1+(VLOOKUP($A58,Personalnormkosten!$G$1:$H$4,2,FALSE)))^AU$1,IF($D$10&lt;&gt;"",$C58*(1+(VLOOKUP($D58,Personalnormkosten!$E$1:$F$9,2,FALSE)))^AU$1,""))))</f>
        <v/>
      </c>
      <c r="AV58" s="18" t="str">
        <f>IF($B58="Gehalt auswählen","",IF($D58="",$C58,IF($D58="durchschnittliche Preissteigerungs-rate",$C58*(1+(VLOOKUP($A58,Personalnormkosten!$G$1:$H$4,2,FALSE)))^AV$1,IF($D$10&lt;&gt;"",$C58*(1+(VLOOKUP($D58,Personalnormkosten!$E$1:$F$9,2,FALSE)))^AV$1,""))))</f>
        <v/>
      </c>
      <c r="AW58" s="18" t="str">
        <f>IF($B58="Gehalt auswählen","",IF($D58="",$C58,IF($D58="durchschnittliche Preissteigerungs-rate",$C58*(1+(VLOOKUP($A58,Personalnormkosten!$G$1:$H$4,2,FALSE)))^AW$1,IF($D$10&lt;&gt;"",$C58*(1+(VLOOKUP($D58,Personalnormkosten!$E$1:$F$9,2,FALSE)))^AW$1,""))))</f>
        <v/>
      </c>
      <c r="AX58" s="18" t="str">
        <f>IF($B58="Gehalt auswählen","",IF($D58="",$C58,IF($D58="durchschnittliche Preissteigerungs-rate",$C58*(1+(VLOOKUP($A58,Personalnormkosten!$G$1:$H$4,2,FALSE)))^AX$1,IF($D$10&lt;&gt;"",$C58*(1+(VLOOKUP($D58,Personalnormkosten!$E$1:$F$9,2,FALSE)))^AX$1,""))))</f>
        <v/>
      </c>
      <c r="AY58" s="18" t="str">
        <f>IF($B58="Gehalt auswählen","",IF($D58="",$C58,IF($D58="durchschnittliche Preissteigerungs-rate",$C58*(1+(VLOOKUP($A58,Personalnormkosten!$G$1:$H$4,2,FALSE)))^AY$1,IF($D$10&lt;&gt;"",$C58*(1+(VLOOKUP($D58,Personalnormkosten!$E$1:$F$9,2,FALSE)))^AY$1,""))))</f>
        <v/>
      </c>
      <c r="AZ58" s="18" t="str">
        <f>IF($B58="Gehalt auswählen","",IF($D58="",$C58,IF($D58="durchschnittliche Preissteigerungs-rate",$C58*(1+(VLOOKUP($A58,Personalnormkosten!$G$1:$H$4,2,FALSE)))^AZ$1,IF($D$10&lt;&gt;"",$C58*(1+(VLOOKUP($D58,Personalnormkosten!$E$1:$F$9,2,FALSE)))^AZ$1,""))))</f>
        <v/>
      </c>
      <c r="BA58" s="18" t="str">
        <f>IF($B58="Gehalt auswählen","",IF($D58="",$C58,IF($D58="durchschnittliche Preissteigerungs-rate",$C58*(1+(VLOOKUP($A58,Personalnormkosten!$G$1:$H$4,2,FALSE)))^BA$1,IF($D$10&lt;&gt;"",$C58*(1+(VLOOKUP($D58,Personalnormkosten!$E$1:$F$9,2,FALSE)))^BA$1,""))))</f>
        <v/>
      </c>
      <c r="BB58" s="18" t="str">
        <f>IF($B58="Gehalt auswählen","",IF($D58="",$C58,IF($D58="durchschnittliche Preissteigerungs-rate",$C58*(1+(VLOOKUP($A58,Personalnormkosten!$G$1:$H$4,2,FALSE)))^BB$1,IF($D$10&lt;&gt;"",$C58*(1+(VLOOKUP($D58,Personalnormkosten!$E$1:$F$9,2,FALSE)))^BB$1,""))))</f>
        <v/>
      </c>
    </row>
    <row r="59" spans="1:54" ht="16.2" thickBot="1" x14ac:dyDescent="0.3">
      <c r="A59" s="115"/>
      <c r="B59" s="19" t="str">
        <f>'Option 1'!B59</f>
        <v>Summe</v>
      </c>
      <c r="C59" s="112" t="str">
        <f>'Option 1'!C59</f>
        <v/>
      </c>
      <c r="D59" s="117"/>
      <c r="E59" s="20" t="str">
        <f t="shared" ref="E59:BB59" si="71">IF(E57="","",E57*E58)</f>
        <v/>
      </c>
      <c r="F59" s="20" t="str">
        <f t="shared" si="71"/>
        <v/>
      </c>
      <c r="G59" s="20" t="str">
        <f t="shared" si="71"/>
        <v/>
      </c>
      <c r="H59" s="20" t="str">
        <f t="shared" si="71"/>
        <v/>
      </c>
      <c r="I59" s="20" t="str">
        <f t="shared" si="71"/>
        <v/>
      </c>
      <c r="J59" s="20" t="str">
        <f t="shared" si="71"/>
        <v/>
      </c>
      <c r="K59" s="20" t="str">
        <f t="shared" si="71"/>
        <v/>
      </c>
      <c r="L59" s="20" t="str">
        <f t="shared" si="71"/>
        <v/>
      </c>
      <c r="M59" s="20" t="str">
        <f t="shared" si="71"/>
        <v/>
      </c>
      <c r="N59" s="20" t="str">
        <f t="shared" si="71"/>
        <v/>
      </c>
      <c r="O59" s="20" t="str">
        <f t="shared" si="71"/>
        <v/>
      </c>
      <c r="P59" s="20" t="str">
        <f t="shared" si="71"/>
        <v/>
      </c>
      <c r="Q59" s="20" t="str">
        <f t="shared" si="71"/>
        <v/>
      </c>
      <c r="R59" s="20" t="str">
        <f t="shared" si="71"/>
        <v/>
      </c>
      <c r="S59" s="20" t="str">
        <f t="shared" si="71"/>
        <v/>
      </c>
      <c r="T59" s="20" t="str">
        <f t="shared" si="71"/>
        <v/>
      </c>
      <c r="U59" s="20" t="str">
        <f t="shared" si="71"/>
        <v/>
      </c>
      <c r="V59" s="20" t="str">
        <f t="shared" si="71"/>
        <v/>
      </c>
      <c r="W59" s="20" t="str">
        <f t="shared" si="71"/>
        <v/>
      </c>
      <c r="X59" s="20" t="str">
        <f t="shared" si="71"/>
        <v/>
      </c>
      <c r="Y59" s="20" t="str">
        <f t="shared" si="71"/>
        <v/>
      </c>
      <c r="Z59" s="20" t="str">
        <f t="shared" si="71"/>
        <v/>
      </c>
      <c r="AA59" s="20" t="str">
        <f t="shared" si="71"/>
        <v/>
      </c>
      <c r="AB59" s="20" t="str">
        <f t="shared" si="71"/>
        <v/>
      </c>
      <c r="AC59" s="20" t="str">
        <f t="shared" si="71"/>
        <v/>
      </c>
      <c r="AD59" s="20" t="str">
        <f t="shared" si="71"/>
        <v/>
      </c>
      <c r="AE59" s="20" t="str">
        <f t="shared" si="71"/>
        <v/>
      </c>
      <c r="AF59" s="20" t="str">
        <f t="shared" si="71"/>
        <v/>
      </c>
      <c r="AG59" s="20" t="str">
        <f t="shared" si="71"/>
        <v/>
      </c>
      <c r="AH59" s="20" t="str">
        <f t="shared" si="71"/>
        <v/>
      </c>
      <c r="AI59" s="20" t="str">
        <f t="shared" si="71"/>
        <v/>
      </c>
      <c r="AJ59" s="20" t="str">
        <f t="shared" si="71"/>
        <v/>
      </c>
      <c r="AK59" s="20" t="str">
        <f t="shared" si="71"/>
        <v/>
      </c>
      <c r="AL59" s="20" t="str">
        <f t="shared" si="71"/>
        <v/>
      </c>
      <c r="AM59" s="20" t="str">
        <f t="shared" si="71"/>
        <v/>
      </c>
      <c r="AN59" s="20" t="str">
        <f t="shared" si="71"/>
        <v/>
      </c>
      <c r="AO59" s="20" t="str">
        <f t="shared" si="71"/>
        <v/>
      </c>
      <c r="AP59" s="20" t="str">
        <f t="shared" si="71"/>
        <v/>
      </c>
      <c r="AQ59" s="20" t="str">
        <f t="shared" si="71"/>
        <v/>
      </c>
      <c r="AR59" s="20" t="str">
        <f t="shared" si="71"/>
        <v/>
      </c>
      <c r="AS59" s="20" t="str">
        <f t="shared" si="71"/>
        <v/>
      </c>
      <c r="AT59" s="20" t="str">
        <f t="shared" si="71"/>
        <v/>
      </c>
      <c r="AU59" s="20" t="str">
        <f t="shared" si="71"/>
        <v/>
      </c>
      <c r="AV59" s="20" t="str">
        <f t="shared" si="71"/>
        <v/>
      </c>
      <c r="AW59" s="20" t="str">
        <f t="shared" si="71"/>
        <v/>
      </c>
      <c r="AX59" s="20" t="str">
        <f t="shared" si="71"/>
        <v/>
      </c>
      <c r="AY59" s="20" t="str">
        <f t="shared" si="71"/>
        <v/>
      </c>
      <c r="AZ59" s="20" t="str">
        <f t="shared" si="71"/>
        <v/>
      </c>
      <c r="BA59" s="20" t="str">
        <f t="shared" si="71"/>
        <v/>
      </c>
      <c r="BB59" s="20" t="str">
        <f t="shared" si="71"/>
        <v/>
      </c>
    </row>
    <row r="60" spans="1:54" ht="15.6" thickBot="1" x14ac:dyDescent="0.3">
      <c r="A60" s="113"/>
      <c r="B60" s="17" t="str">
        <f>'Option 1'!B60</f>
        <v>Anzahl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tr">
        <f>'Option 1'!B61</f>
        <v>Gehalt auswählen</v>
      </c>
      <c r="C61" s="111" t="str">
        <f ca="1">'Option 1'!C61</f>
        <v/>
      </c>
      <c r="D61" s="97" t="str">
        <f>IF('Option 1'!D61="","",'Option 1'!D61)</f>
        <v>durchschnittliche Preissteigerungs-rate</v>
      </c>
      <c r="E61" s="18" t="str">
        <f>IF($B61="Gehalt auswählen","",IF($D61="",$C61,IF($D61="durchschnittliche Preissteigerungs-rate",$C61*(1+(VLOOKUP($A61,Personalnormkosten!$G$1:$H$4,2,FALSE)))^E$1,IF($D$13&lt;&gt;"",$C61*(1+(VLOOKUP($D61,Personalnormkosten!$E$1:$F$9,2,FALSE)))^E$1,""))))</f>
        <v/>
      </c>
      <c r="F61" s="18" t="str">
        <f>IF($B61="Gehalt auswählen","",IF($D61="",$C61,IF($D61="durchschnittliche Preissteigerungs-rate",$C61*(1+(VLOOKUP($A61,Personalnormkosten!$G$1:$H$4,2,FALSE)))^F$1,IF($D$13&lt;&gt;"",$C61*(1+(VLOOKUP($D61,Personalnormkosten!$E$1:$F$9,2,FALSE)))^F$1,""))))</f>
        <v/>
      </c>
      <c r="G61" s="18" t="str">
        <f>IF($B61="Gehalt auswählen","",IF($D61="",$C61,IF($D61="durchschnittliche Preissteigerungs-rate",$C61*(1+(VLOOKUP($A61,Personalnormkosten!$G$1:$H$4,2,FALSE)))^G$1,IF($D$13&lt;&gt;"",$C61*(1+(VLOOKUP($D61,Personalnormkosten!$E$1:$F$9,2,FALSE)))^G$1,""))))</f>
        <v/>
      </c>
      <c r="H61" s="18" t="str">
        <f>IF($B61="Gehalt auswählen","",IF($D61="",$C61,IF($D61="durchschnittliche Preissteigerungs-rate",$C61*(1+(VLOOKUP($A61,Personalnormkosten!$G$1:$H$4,2,FALSE)))^H$1,IF($D$13&lt;&gt;"",$C61*(1+(VLOOKUP($D61,Personalnormkosten!$E$1:$F$9,2,FALSE)))^H$1,""))))</f>
        <v/>
      </c>
      <c r="I61" s="18" t="str">
        <f>IF($B61="Gehalt auswählen","",IF($D61="",$C61,IF($D61="durchschnittliche Preissteigerungs-rate",$C61*(1+(VLOOKUP($A61,Personalnormkosten!$G$1:$H$4,2,FALSE)))^I$1,IF($D$13&lt;&gt;"",$C61*(1+(VLOOKUP($D61,Personalnormkosten!$E$1:$F$9,2,FALSE)))^I$1,""))))</f>
        <v/>
      </c>
      <c r="J61" s="18" t="str">
        <f>IF($B61="Gehalt auswählen","",IF($D61="",$C61,IF($D61="durchschnittliche Preissteigerungs-rate",$C61*(1+(VLOOKUP($A61,Personalnormkosten!$G$1:$H$4,2,FALSE)))^J$1,IF($D$13&lt;&gt;"",$C61*(1+(VLOOKUP($D61,Personalnormkosten!$E$1:$F$9,2,FALSE)))^J$1,""))))</f>
        <v/>
      </c>
      <c r="K61" s="18" t="str">
        <f>IF($B61="Gehalt auswählen","",IF($D61="",$C61,IF($D61="durchschnittliche Preissteigerungs-rate",$C61*(1+(VLOOKUP($A61,Personalnormkosten!$G$1:$H$4,2,FALSE)))^K$1,IF($D$13&lt;&gt;"",$C61*(1+(VLOOKUP($D61,Personalnormkosten!$E$1:$F$9,2,FALSE)))^K$1,""))))</f>
        <v/>
      </c>
      <c r="L61" s="18" t="str">
        <f>IF($B61="Gehalt auswählen","",IF($D61="",$C61,IF($D61="durchschnittliche Preissteigerungs-rate",$C61*(1+(VLOOKUP($A61,Personalnormkosten!$G$1:$H$4,2,FALSE)))^L$1,IF($D$13&lt;&gt;"",$C61*(1+(VLOOKUP($D61,Personalnormkosten!$E$1:$F$9,2,FALSE)))^L$1,""))))</f>
        <v/>
      </c>
      <c r="M61" s="18" t="str">
        <f>IF($B61="Gehalt auswählen","",IF($D61="",$C61,IF($D61="durchschnittliche Preissteigerungs-rate",$C61*(1+(VLOOKUP($A61,Personalnormkosten!$G$1:$H$4,2,FALSE)))^M$1,IF($D$13&lt;&gt;"",$C61*(1+(VLOOKUP($D61,Personalnormkosten!$E$1:$F$9,2,FALSE)))^M$1,""))))</f>
        <v/>
      </c>
      <c r="N61" s="18" t="str">
        <f>IF($B61="Gehalt auswählen","",IF($D61="",$C61,IF($D61="durchschnittliche Preissteigerungs-rate",$C61*(1+(VLOOKUP($A61,Personalnormkosten!$G$1:$H$4,2,FALSE)))^N$1,IF($D$13&lt;&gt;"",$C61*(1+(VLOOKUP($D61,Personalnormkosten!$E$1:$F$9,2,FALSE)))^N$1,""))))</f>
        <v/>
      </c>
      <c r="O61" s="18" t="str">
        <f>IF($B61="Gehalt auswählen","",IF($D61="",$C61,IF($D61="durchschnittliche Preissteigerungs-rate",$C61*(1+(VLOOKUP($A61,Personalnormkosten!$G$1:$H$4,2,FALSE)))^O$1,IF($D$13&lt;&gt;"",$C61*(1+(VLOOKUP($D61,Personalnormkosten!$E$1:$F$9,2,FALSE)))^O$1,""))))</f>
        <v/>
      </c>
      <c r="P61" s="18" t="str">
        <f>IF($B61="Gehalt auswählen","",IF($D61="",$C61,IF($D61="durchschnittliche Preissteigerungs-rate",$C61*(1+(VLOOKUP($A61,Personalnormkosten!$G$1:$H$4,2,FALSE)))^P$1,IF($D$13&lt;&gt;"",$C61*(1+(VLOOKUP($D61,Personalnormkosten!$E$1:$F$9,2,FALSE)))^P$1,""))))</f>
        <v/>
      </c>
      <c r="Q61" s="18" t="str">
        <f>IF($B61="Gehalt auswählen","",IF($D61="",$C61,IF($D61="durchschnittliche Preissteigerungs-rate",$C61*(1+(VLOOKUP($A61,Personalnormkosten!$G$1:$H$4,2,FALSE)))^Q$1,IF($D$13&lt;&gt;"",$C61*(1+(VLOOKUP($D61,Personalnormkosten!$E$1:$F$9,2,FALSE)))^Q$1,""))))</f>
        <v/>
      </c>
      <c r="R61" s="18" t="str">
        <f>IF($B61="Gehalt auswählen","",IF($D61="",$C61,IF($D61="durchschnittliche Preissteigerungs-rate",$C61*(1+(VLOOKUP($A61,Personalnormkosten!$G$1:$H$4,2,FALSE)))^R$1,IF($D$13&lt;&gt;"",$C61*(1+(VLOOKUP($D61,Personalnormkosten!$E$1:$F$9,2,FALSE)))^R$1,""))))</f>
        <v/>
      </c>
      <c r="S61" s="18" t="str">
        <f>IF($B61="Gehalt auswählen","",IF($D61="",$C61,IF($D61="durchschnittliche Preissteigerungs-rate",$C61*(1+(VLOOKUP($A61,Personalnormkosten!$G$1:$H$4,2,FALSE)))^S$1,IF($D$13&lt;&gt;"",$C61*(1+(VLOOKUP($D61,Personalnormkosten!$E$1:$F$9,2,FALSE)))^S$1,""))))</f>
        <v/>
      </c>
      <c r="T61" s="18" t="str">
        <f>IF($B61="Gehalt auswählen","",IF($D61="",$C61,IF($D61="durchschnittliche Preissteigerungs-rate",$C61*(1+(VLOOKUP($A61,Personalnormkosten!$G$1:$H$4,2,FALSE)))^T$1,IF($D$13&lt;&gt;"",$C61*(1+(VLOOKUP($D61,Personalnormkosten!$E$1:$F$9,2,FALSE)))^T$1,""))))</f>
        <v/>
      </c>
      <c r="U61" s="18" t="str">
        <f>IF($B61="Gehalt auswählen","",IF($D61="",$C61,IF($D61="durchschnittliche Preissteigerungs-rate",$C61*(1+(VLOOKUP($A61,Personalnormkosten!$G$1:$H$4,2,FALSE)))^U$1,IF($D$13&lt;&gt;"",$C61*(1+(VLOOKUP($D61,Personalnormkosten!$E$1:$F$9,2,FALSE)))^U$1,""))))</f>
        <v/>
      </c>
      <c r="V61" s="18" t="str">
        <f>IF($B61="Gehalt auswählen","",IF($D61="",$C61,IF($D61="durchschnittliche Preissteigerungs-rate",$C61*(1+(VLOOKUP($A61,Personalnormkosten!$G$1:$H$4,2,FALSE)))^V$1,IF($D$13&lt;&gt;"",$C61*(1+(VLOOKUP($D61,Personalnormkosten!$E$1:$F$9,2,FALSE)))^V$1,""))))</f>
        <v/>
      </c>
      <c r="W61" s="18" t="str">
        <f>IF($B61="Gehalt auswählen","",IF($D61="",$C61,IF($D61="durchschnittliche Preissteigerungs-rate",$C61*(1+(VLOOKUP($A61,Personalnormkosten!$G$1:$H$4,2,FALSE)))^W$1,IF($D$13&lt;&gt;"",$C61*(1+(VLOOKUP($D61,Personalnormkosten!$E$1:$F$9,2,FALSE)))^W$1,""))))</f>
        <v/>
      </c>
      <c r="X61" s="18" t="str">
        <f>IF($B61="Gehalt auswählen","",IF($D61="",$C61,IF($D61="durchschnittliche Preissteigerungs-rate",$C61*(1+(VLOOKUP($A61,Personalnormkosten!$G$1:$H$4,2,FALSE)))^X$1,IF($D$13&lt;&gt;"",$C61*(1+(VLOOKUP($D61,Personalnormkosten!$E$1:$F$9,2,FALSE)))^X$1,""))))</f>
        <v/>
      </c>
      <c r="Y61" s="18" t="str">
        <f>IF($B61="Gehalt auswählen","",IF($D61="",$C61,IF($D61="durchschnittliche Preissteigerungs-rate",$C61*(1+(VLOOKUP($A61,Personalnormkosten!$G$1:$H$4,2,FALSE)))^Y$1,IF($D$13&lt;&gt;"",$C61*(1+(VLOOKUP($D61,Personalnormkosten!$E$1:$F$9,2,FALSE)))^Y$1,""))))</f>
        <v/>
      </c>
      <c r="Z61" s="18" t="str">
        <f>IF($B61="Gehalt auswählen","",IF($D61="",$C61,IF($D61="durchschnittliche Preissteigerungs-rate",$C61*(1+(VLOOKUP($A61,Personalnormkosten!$G$1:$H$4,2,FALSE)))^Z$1,IF($D$13&lt;&gt;"",$C61*(1+(VLOOKUP($D61,Personalnormkosten!$E$1:$F$9,2,FALSE)))^Z$1,""))))</f>
        <v/>
      </c>
      <c r="AA61" s="18" t="str">
        <f>IF($B61="Gehalt auswählen","",IF($D61="",$C61,IF($D61="durchschnittliche Preissteigerungs-rate",$C61*(1+(VLOOKUP($A61,Personalnormkosten!$G$1:$H$4,2,FALSE)))^AA$1,IF($D$13&lt;&gt;"",$C61*(1+(VLOOKUP($D61,Personalnormkosten!$E$1:$F$9,2,FALSE)))^AA$1,""))))</f>
        <v/>
      </c>
      <c r="AB61" s="18" t="str">
        <f>IF($B61="Gehalt auswählen","",IF($D61="",$C61,IF($D61="durchschnittliche Preissteigerungs-rate",$C61*(1+(VLOOKUP($A61,Personalnormkosten!$G$1:$H$4,2,FALSE)))^AB$1,IF($D$13&lt;&gt;"",$C61*(1+(VLOOKUP($D61,Personalnormkosten!$E$1:$F$9,2,FALSE)))^AB$1,""))))</f>
        <v/>
      </c>
      <c r="AC61" s="18" t="str">
        <f>IF($B61="Gehalt auswählen","",IF($D61="",$C61,IF($D61="durchschnittliche Preissteigerungs-rate",$C61*(1+(VLOOKUP($A61,Personalnormkosten!$G$1:$H$4,2,FALSE)))^AC$1,IF($D$13&lt;&gt;"",$C61*(1+(VLOOKUP($D61,Personalnormkosten!$E$1:$F$9,2,FALSE)))^AC$1,""))))</f>
        <v/>
      </c>
      <c r="AD61" s="18" t="str">
        <f>IF($B61="Gehalt auswählen","",IF($D61="",$C61,IF($D61="durchschnittliche Preissteigerungs-rate",$C61*(1+(VLOOKUP($A61,Personalnormkosten!$G$1:$H$4,2,FALSE)))^AD$1,IF($D$13&lt;&gt;"",$C61*(1+(VLOOKUP($D61,Personalnormkosten!$E$1:$F$9,2,FALSE)))^AD$1,""))))</f>
        <v/>
      </c>
      <c r="AE61" s="18" t="str">
        <f>IF($B61="Gehalt auswählen","",IF($D61="",$C61,IF($D61="durchschnittliche Preissteigerungs-rate",$C61*(1+(VLOOKUP($A61,Personalnormkosten!$G$1:$H$4,2,FALSE)))^AE$1,IF($D$13&lt;&gt;"",$C61*(1+(VLOOKUP($D61,Personalnormkosten!$E$1:$F$9,2,FALSE)))^AE$1,""))))</f>
        <v/>
      </c>
      <c r="AF61" s="18" t="str">
        <f>IF($B61="Gehalt auswählen","",IF($D61="",$C61,IF($D61="durchschnittliche Preissteigerungs-rate",$C61*(1+(VLOOKUP($A61,Personalnormkosten!$G$1:$H$4,2,FALSE)))^AF$1,IF($D$13&lt;&gt;"",$C61*(1+(VLOOKUP($D61,Personalnormkosten!$E$1:$F$9,2,FALSE)))^AF$1,""))))</f>
        <v/>
      </c>
      <c r="AG61" s="18" t="str">
        <f>IF($B61="Gehalt auswählen","",IF($D61="",$C61,IF($D61="durchschnittliche Preissteigerungs-rate",$C61*(1+(VLOOKUP($A61,Personalnormkosten!$G$1:$H$4,2,FALSE)))^AG$1,IF($D$13&lt;&gt;"",$C61*(1+(VLOOKUP($D61,Personalnormkosten!$E$1:$F$9,2,FALSE)))^AG$1,""))))</f>
        <v/>
      </c>
      <c r="AH61" s="18" t="str">
        <f>IF($B61="Gehalt auswählen","",IF($D61="",$C61,IF($D61="durchschnittliche Preissteigerungs-rate",$C61*(1+(VLOOKUP($A61,Personalnormkosten!$G$1:$H$4,2,FALSE)))^AH$1,IF($D$13&lt;&gt;"",$C61*(1+(VLOOKUP($D61,Personalnormkosten!$E$1:$F$9,2,FALSE)))^AH$1,""))))</f>
        <v/>
      </c>
      <c r="AI61" s="18" t="str">
        <f>IF($B61="Gehalt auswählen","",IF($D61="",$C61,IF($D61="durchschnittliche Preissteigerungs-rate",$C61*(1+(VLOOKUP($A61,Personalnormkosten!$G$1:$H$4,2,FALSE)))^AI$1,IF($D$13&lt;&gt;"",$C61*(1+(VLOOKUP($D61,Personalnormkosten!$E$1:$F$9,2,FALSE)))^AI$1,""))))</f>
        <v/>
      </c>
      <c r="AJ61" s="18" t="str">
        <f>IF($B61="Gehalt auswählen","",IF($D61="",$C61,IF($D61="durchschnittliche Preissteigerungs-rate",$C61*(1+(VLOOKUP($A61,Personalnormkosten!$G$1:$H$4,2,FALSE)))^AJ$1,IF($D$13&lt;&gt;"",$C61*(1+(VLOOKUP($D61,Personalnormkosten!$E$1:$F$9,2,FALSE)))^AJ$1,""))))</f>
        <v/>
      </c>
      <c r="AK61" s="18" t="str">
        <f>IF($B61="Gehalt auswählen","",IF($D61="",$C61,IF($D61="durchschnittliche Preissteigerungs-rate",$C61*(1+(VLOOKUP($A61,Personalnormkosten!$G$1:$H$4,2,FALSE)))^AK$1,IF($D$13&lt;&gt;"",$C61*(1+(VLOOKUP($D61,Personalnormkosten!$E$1:$F$9,2,FALSE)))^AK$1,""))))</f>
        <v/>
      </c>
      <c r="AL61" s="18" t="str">
        <f>IF($B61="Gehalt auswählen","",IF($D61="",$C61,IF($D61="durchschnittliche Preissteigerungs-rate",$C61*(1+(VLOOKUP($A61,Personalnormkosten!$G$1:$H$4,2,FALSE)))^AL$1,IF($D$13&lt;&gt;"",$C61*(1+(VLOOKUP($D61,Personalnormkosten!$E$1:$F$9,2,FALSE)))^AL$1,""))))</f>
        <v/>
      </c>
      <c r="AM61" s="18" t="str">
        <f>IF($B61="Gehalt auswählen","",IF($D61="",$C61,IF($D61="durchschnittliche Preissteigerungs-rate",$C61*(1+(VLOOKUP($A61,Personalnormkosten!$G$1:$H$4,2,FALSE)))^AM$1,IF($D$13&lt;&gt;"",$C61*(1+(VLOOKUP($D61,Personalnormkosten!$E$1:$F$9,2,FALSE)))^AM$1,""))))</f>
        <v/>
      </c>
      <c r="AN61" s="18" t="str">
        <f>IF($B61="Gehalt auswählen","",IF($D61="",$C61,IF($D61="durchschnittliche Preissteigerungs-rate",$C61*(1+(VLOOKUP($A61,Personalnormkosten!$G$1:$H$4,2,FALSE)))^AN$1,IF($D$13&lt;&gt;"",$C61*(1+(VLOOKUP($D61,Personalnormkosten!$E$1:$F$9,2,FALSE)))^AN$1,""))))</f>
        <v/>
      </c>
      <c r="AO61" s="18" t="str">
        <f>IF($B61="Gehalt auswählen","",IF($D61="",$C61,IF($D61="durchschnittliche Preissteigerungs-rate",$C61*(1+(VLOOKUP($A61,Personalnormkosten!$G$1:$H$4,2,FALSE)))^AO$1,IF($D$13&lt;&gt;"",$C61*(1+(VLOOKUP($D61,Personalnormkosten!$E$1:$F$9,2,FALSE)))^AO$1,""))))</f>
        <v/>
      </c>
      <c r="AP61" s="18" t="str">
        <f>IF($B61="Gehalt auswählen","",IF($D61="",$C61,IF($D61="durchschnittliche Preissteigerungs-rate",$C61*(1+(VLOOKUP($A61,Personalnormkosten!$G$1:$H$4,2,FALSE)))^AP$1,IF($D$13&lt;&gt;"",$C61*(1+(VLOOKUP($D61,Personalnormkosten!$E$1:$F$9,2,FALSE)))^AP$1,""))))</f>
        <v/>
      </c>
      <c r="AQ61" s="18" t="str">
        <f>IF($B61="Gehalt auswählen","",IF($D61="",$C61,IF($D61="durchschnittliche Preissteigerungs-rate",$C61*(1+(VLOOKUP($A61,Personalnormkosten!$G$1:$H$4,2,FALSE)))^AQ$1,IF($D$13&lt;&gt;"",$C61*(1+(VLOOKUP($D61,Personalnormkosten!$E$1:$F$9,2,FALSE)))^AQ$1,""))))</f>
        <v/>
      </c>
      <c r="AR61" s="18" t="str">
        <f>IF($B61="Gehalt auswählen","",IF($D61="",$C61,IF($D61="durchschnittliche Preissteigerungs-rate",$C61*(1+(VLOOKUP($A61,Personalnormkosten!$G$1:$H$4,2,FALSE)))^AR$1,IF($D$13&lt;&gt;"",$C61*(1+(VLOOKUP($D61,Personalnormkosten!$E$1:$F$9,2,FALSE)))^AR$1,""))))</f>
        <v/>
      </c>
      <c r="AS61" s="18" t="str">
        <f>IF($B61="Gehalt auswählen","",IF($D61="",$C61,IF($D61="durchschnittliche Preissteigerungs-rate",$C61*(1+(VLOOKUP($A61,Personalnormkosten!$G$1:$H$4,2,FALSE)))^AS$1,IF($D$13&lt;&gt;"",$C61*(1+(VLOOKUP($D61,Personalnormkosten!$E$1:$F$9,2,FALSE)))^AS$1,""))))</f>
        <v/>
      </c>
      <c r="AT61" s="18" t="str">
        <f>IF($B61="Gehalt auswählen","",IF($D61="",$C61,IF($D61="durchschnittliche Preissteigerungs-rate",$C61*(1+(VLOOKUP($A61,Personalnormkosten!$G$1:$H$4,2,FALSE)))^AT$1,IF($D$13&lt;&gt;"",$C61*(1+(VLOOKUP($D61,Personalnormkosten!$E$1:$F$9,2,FALSE)))^AT$1,""))))</f>
        <v/>
      </c>
      <c r="AU61" s="18" t="str">
        <f>IF($B61="Gehalt auswählen","",IF($D61="",$C61,IF($D61="durchschnittliche Preissteigerungs-rate",$C61*(1+(VLOOKUP($A61,Personalnormkosten!$G$1:$H$4,2,FALSE)))^AU$1,IF($D$13&lt;&gt;"",$C61*(1+(VLOOKUP($D61,Personalnormkosten!$E$1:$F$9,2,FALSE)))^AU$1,""))))</f>
        <v/>
      </c>
      <c r="AV61" s="18" t="str">
        <f>IF($B61="Gehalt auswählen","",IF($D61="",$C61,IF($D61="durchschnittliche Preissteigerungs-rate",$C61*(1+(VLOOKUP($A61,Personalnormkosten!$G$1:$H$4,2,FALSE)))^AV$1,IF($D$13&lt;&gt;"",$C61*(1+(VLOOKUP($D61,Personalnormkosten!$E$1:$F$9,2,FALSE)))^AV$1,""))))</f>
        <v/>
      </c>
      <c r="AW61" s="18" t="str">
        <f>IF($B61="Gehalt auswählen","",IF($D61="",$C61,IF($D61="durchschnittliche Preissteigerungs-rate",$C61*(1+(VLOOKUP($A61,Personalnormkosten!$G$1:$H$4,2,FALSE)))^AW$1,IF($D$13&lt;&gt;"",$C61*(1+(VLOOKUP($D61,Personalnormkosten!$E$1:$F$9,2,FALSE)))^AW$1,""))))</f>
        <v/>
      </c>
      <c r="AX61" s="18" t="str">
        <f>IF($B61="Gehalt auswählen","",IF($D61="",$C61,IF($D61="durchschnittliche Preissteigerungs-rate",$C61*(1+(VLOOKUP($A61,Personalnormkosten!$G$1:$H$4,2,FALSE)))^AX$1,IF($D$13&lt;&gt;"",$C61*(1+(VLOOKUP($D61,Personalnormkosten!$E$1:$F$9,2,FALSE)))^AX$1,""))))</f>
        <v/>
      </c>
      <c r="AY61" s="18" t="str">
        <f>IF($B61="Gehalt auswählen","",IF($D61="",$C61,IF($D61="durchschnittliche Preissteigerungs-rate",$C61*(1+(VLOOKUP($A61,Personalnormkosten!$G$1:$H$4,2,FALSE)))^AY$1,IF($D$13&lt;&gt;"",$C61*(1+(VLOOKUP($D61,Personalnormkosten!$E$1:$F$9,2,FALSE)))^AY$1,""))))</f>
        <v/>
      </c>
      <c r="AZ61" s="18" t="str">
        <f>IF($B61="Gehalt auswählen","",IF($D61="",$C61,IF($D61="durchschnittliche Preissteigerungs-rate",$C61*(1+(VLOOKUP($A61,Personalnormkosten!$G$1:$H$4,2,FALSE)))^AZ$1,IF($D$13&lt;&gt;"",$C61*(1+(VLOOKUP($D61,Personalnormkosten!$E$1:$F$9,2,FALSE)))^AZ$1,""))))</f>
        <v/>
      </c>
      <c r="BA61" s="18" t="str">
        <f>IF($B61="Gehalt auswählen","",IF($D61="",$C61,IF($D61="durchschnittliche Preissteigerungs-rate",$C61*(1+(VLOOKUP($A61,Personalnormkosten!$G$1:$H$4,2,FALSE)))^BA$1,IF($D$13&lt;&gt;"",$C61*(1+(VLOOKUP($D61,Personalnormkosten!$E$1:$F$9,2,FALSE)))^BA$1,""))))</f>
        <v/>
      </c>
      <c r="BB61" s="18" t="str">
        <f>IF($B61="Gehalt auswählen","",IF($D61="",$C61,IF($D61="durchschnittliche Preissteigerungs-rate",$C61*(1+(VLOOKUP($A61,Personalnormkosten!$G$1:$H$4,2,FALSE)))^BB$1,IF($D$13&lt;&gt;"",$C61*(1+(VLOOKUP($D61,Personalnormkosten!$E$1:$F$9,2,FALSE)))^BB$1,""))))</f>
        <v/>
      </c>
    </row>
    <row r="62" spans="1:54" ht="16.2" thickBot="1" x14ac:dyDescent="0.3">
      <c r="A62" s="115"/>
      <c r="B62" s="19" t="str">
        <f>'Option 1'!B62</f>
        <v>Summe</v>
      </c>
      <c r="C62" s="112" t="str">
        <f>'Option 1'!C62</f>
        <v/>
      </c>
      <c r="D62" s="117"/>
      <c r="E62" s="20" t="str">
        <f t="shared" ref="E62:BB62" si="72">IF(E60="","",E60*E61)</f>
        <v/>
      </c>
      <c r="F62" s="20" t="str">
        <f t="shared" si="72"/>
        <v/>
      </c>
      <c r="G62" s="20" t="str">
        <f t="shared" si="72"/>
        <v/>
      </c>
      <c r="H62" s="20" t="str">
        <f t="shared" si="72"/>
        <v/>
      </c>
      <c r="I62" s="20" t="str">
        <f t="shared" si="72"/>
        <v/>
      </c>
      <c r="J62" s="20" t="str">
        <f t="shared" si="72"/>
        <v/>
      </c>
      <c r="K62" s="20" t="str">
        <f t="shared" si="72"/>
        <v/>
      </c>
      <c r="L62" s="20" t="str">
        <f t="shared" si="72"/>
        <v/>
      </c>
      <c r="M62" s="20" t="str">
        <f t="shared" si="72"/>
        <v/>
      </c>
      <c r="N62" s="20" t="str">
        <f t="shared" si="72"/>
        <v/>
      </c>
      <c r="O62" s="20" t="str">
        <f t="shared" si="72"/>
        <v/>
      </c>
      <c r="P62" s="20" t="str">
        <f t="shared" si="72"/>
        <v/>
      </c>
      <c r="Q62" s="20" t="str">
        <f t="shared" si="72"/>
        <v/>
      </c>
      <c r="R62" s="20" t="str">
        <f t="shared" si="72"/>
        <v/>
      </c>
      <c r="S62" s="20" t="str">
        <f t="shared" si="72"/>
        <v/>
      </c>
      <c r="T62" s="20" t="str">
        <f t="shared" si="72"/>
        <v/>
      </c>
      <c r="U62" s="20" t="str">
        <f t="shared" si="72"/>
        <v/>
      </c>
      <c r="V62" s="20" t="str">
        <f t="shared" si="72"/>
        <v/>
      </c>
      <c r="W62" s="20" t="str">
        <f t="shared" si="72"/>
        <v/>
      </c>
      <c r="X62" s="20" t="str">
        <f t="shared" si="72"/>
        <v/>
      </c>
      <c r="Y62" s="20" t="str">
        <f t="shared" si="72"/>
        <v/>
      </c>
      <c r="Z62" s="20" t="str">
        <f t="shared" si="72"/>
        <v/>
      </c>
      <c r="AA62" s="20" t="str">
        <f t="shared" si="72"/>
        <v/>
      </c>
      <c r="AB62" s="20" t="str">
        <f t="shared" si="72"/>
        <v/>
      </c>
      <c r="AC62" s="20" t="str">
        <f t="shared" si="72"/>
        <v/>
      </c>
      <c r="AD62" s="20" t="str">
        <f t="shared" si="72"/>
        <v/>
      </c>
      <c r="AE62" s="20" t="str">
        <f t="shared" si="72"/>
        <v/>
      </c>
      <c r="AF62" s="20" t="str">
        <f t="shared" si="72"/>
        <v/>
      </c>
      <c r="AG62" s="20" t="str">
        <f t="shared" si="72"/>
        <v/>
      </c>
      <c r="AH62" s="20" t="str">
        <f t="shared" si="72"/>
        <v/>
      </c>
      <c r="AI62" s="20" t="str">
        <f t="shared" si="72"/>
        <v/>
      </c>
      <c r="AJ62" s="20" t="str">
        <f t="shared" si="72"/>
        <v/>
      </c>
      <c r="AK62" s="20" t="str">
        <f t="shared" si="72"/>
        <v/>
      </c>
      <c r="AL62" s="20" t="str">
        <f t="shared" si="72"/>
        <v/>
      </c>
      <c r="AM62" s="20" t="str">
        <f t="shared" si="72"/>
        <v/>
      </c>
      <c r="AN62" s="20" t="str">
        <f t="shared" si="72"/>
        <v/>
      </c>
      <c r="AO62" s="20" t="str">
        <f t="shared" si="72"/>
        <v/>
      </c>
      <c r="AP62" s="20" t="str">
        <f t="shared" si="72"/>
        <v/>
      </c>
      <c r="AQ62" s="20" t="str">
        <f t="shared" si="72"/>
        <v/>
      </c>
      <c r="AR62" s="20" t="str">
        <f t="shared" si="72"/>
        <v/>
      </c>
      <c r="AS62" s="20" t="str">
        <f t="shared" si="72"/>
        <v/>
      </c>
      <c r="AT62" s="20" t="str">
        <f t="shared" si="72"/>
        <v/>
      </c>
      <c r="AU62" s="20" t="str">
        <f t="shared" si="72"/>
        <v/>
      </c>
      <c r="AV62" s="20" t="str">
        <f t="shared" si="72"/>
        <v/>
      </c>
      <c r="AW62" s="20" t="str">
        <f t="shared" si="72"/>
        <v/>
      </c>
      <c r="AX62" s="20" t="str">
        <f t="shared" si="72"/>
        <v/>
      </c>
      <c r="AY62" s="20" t="str">
        <f t="shared" si="72"/>
        <v/>
      </c>
      <c r="AZ62" s="20" t="str">
        <f t="shared" si="72"/>
        <v/>
      </c>
      <c r="BA62" s="20" t="str">
        <f t="shared" si="72"/>
        <v/>
      </c>
      <c r="BB62" s="20" t="str">
        <f t="shared" si="72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 t="shared" ref="E63:AJ63" si="73">IF(SUM(E5,E8,E11,E14,E17)=0,0,SUM(E5,E8,E11,E14,E17))</f>
        <v>0</v>
      </c>
      <c r="F63" s="22">
        <f t="shared" si="73"/>
        <v>0</v>
      </c>
      <c r="G63" s="22">
        <f t="shared" si="73"/>
        <v>0</v>
      </c>
      <c r="H63" s="22">
        <f t="shared" si="73"/>
        <v>0</v>
      </c>
      <c r="I63" s="22">
        <f t="shared" si="73"/>
        <v>0</v>
      </c>
      <c r="J63" s="22">
        <f t="shared" si="73"/>
        <v>0</v>
      </c>
      <c r="K63" s="22">
        <f t="shared" si="73"/>
        <v>0</v>
      </c>
      <c r="L63" s="22">
        <f t="shared" si="73"/>
        <v>0</v>
      </c>
      <c r="M63" s="22">
        <f t="shared" si="73"/>
        <v>0</v>
      </c>
      <c r="N63" s="22">
        <f t="shared" si="73"/>
        <v>0</v>
      </c>
      <c r="O63" s="22">
        <f t="shared" si="73"/>
        <v>0</v>
      </c>
      <c r="P63" s="22">
        <f t="shared" si="73"/>
        <v>0</v>
      </c>
      <c r="Q63" s="22">
        <f t="shared" si="73"/>
        <v>0</v>
      </c>
      <c r="R63" s="22">
        <f t="shared" si="73"/>
        <v>0</v>
      </c>
      <c r="S63" s="22">
        <f t="shared" si="73"/>
        <v>0</v>
      </c>
      <c r="T63" s="22">
        <f t="shared" si="73"/>
        <v>0</v>
      </c>
      <c r="U63" s="22">
        <f t="shared" si="73"/>
        <v>0</v>
      </c>
      <c r="V63" s="22">
        <f t="shared" si="73"/>
        <v>0</v>
      </c>
      <c r="W63" s="22">
        <f t="shared" si="73"/>
        <v>0</v>
      </c>
      <c r="X63" s="22">
        <f t="shared" si="73"/>
        <v>0</v>
      </c>
      <c r="Y63" s="22">
        <f t="shared" si="73"/>
        <v>0</v>
      </c>
      <c r="Z63" s="22">
        <f t="shared" si="73"/>
        <v>0</v>
      </c>
      <c r="AA63" s="22">
        <f t="shared" si="73"/>
        <v>0</v>
      </c>
      <c r="AB63" s="22">
        <f t="shared" si="73"/>
        <v>0</v>
      </c>
      <c r="AC63" s="22">
        <f t="shared" si="73"/>
        <v>0</v>
      </c>
      <c r="AD63" s="22">
        <f t="shared" si="73"/>
        <v>0</v>
      </c>
      <c r="AE63" s="22">
        <f t="shared" si="73"/>
        <v>0</v>
      </c>
      <c r="AF63" s="22">
        <f t="shared" si="73"/>
        <v>0</v>
      </c>
      <c r="AG63" s="22">
        <f t="shared" si="73"/>
        <v>0</v>
      </c>
      <c r="AH63" s="22">
        <f t="shared" si="73"/>
        <v>0</v>
      </c>
      <c r="AI63" s="22">
        <f t="shared" si="73"/>
        <v>0</v>
      </c>
      <c r="AJ63" s="22">
        <f t="shared" si="73"/>
        <v>0</v>
      </c>
      <c r="AK63" s="22">
        <f t="shared" ref="AK63:BB63" si="74">IF(SUM(AK5,AK8,AK11,AK14,AK17)=0,0,SUM(AK5,AK8,AK11,AK14,AK17))</f>
        <v>0</v>
      </c>
      <c r="AL63" s="22">
        <f t="shared" si="74"/>
        <v>0</v>
      </c>
      <c r="AM63" s="22">
        <f t="shared" si="74"/>
        <v>0</v>
      </c>
      <c r="AN63" s="22">
        <f t="shared" si="74"/>
        <v>0</v>
      </c>
      <c r="AO63" s="22">
        <f t="shared" si="74"/>
        <v>0</v>
      </c>
      <c r="AP63" s="22">
        <f t="shared" si="74"/>
        <v>0</v>
      </c>
      <c r="AQ63" s="22">
        <f t="shared" si="74"/>
        <v>0</v>
      </c>
      <c r="AR63" s="22">
        <f t="shared" si="74"/>
        <v>0</v>
      </c>
      <c r="AS63" s="22">
        <f t="shared" si="74"/>
        <v>0</v>
      </c>
      <c r="AT63" s="22">
        <f t="shared" si="74"/>
        <v>0</v>
      </c>
      <c r="AU63" s="22">
        <f t="shared" si="74"/>
        <v>0</v>
      </c>
      <c r="AV63" s="22">
        <f t="shared" si="74"/>
        <v>0</v>
      </c>
      <c r="AW63" s="22">
        <f t="shared" si="74"/>
        <v>0</v>
      </c>
      <c r="AX63" s="22">
        <f t="shared" si="74"/>
        <v>0</v>
      </c>
      <c r="AY63" s="22">
        <f t="shared" si="74"/>
        <v>0</v>
      </c>
      <c r="AZ63" s="22">
        <f t="shared" si="74"/>
        <v>0</v>
      </c>
      <c r="BA63" s="22">
        <f t="shared" si="74"/>
        <v>0</v>
      </c>
      <c r="BB63" s="22">
        <f t="shared" si="74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 t="shared" ref="F65:AK65" si="75">E1+1</f>
        <v>1</v>
      </c>
      <c r="G65" s="24">
        <f t="shared" si="75"/>
        <v>2</v>
      </c>
      <c r="H65" s="24">
        <f t="shared" si="75"/>
        <v>3</v>
      </c>
      <c r="I65" s="24">
        <f t="shared" si="75"/>
        <v>4</v>
      </c>
      <c r="J65" s="24">
        <f t="shared" si="75"/>
        <v>5</v>
      </c>
      <c r="K65" s="24">
        <f t="shared" si="75"/>
        <v>6</v>
      </c>
      <c r="L65" s="24">
        <f t="shared" si="75"/>
        <v>7</v>
      </c>
      <c r="M65" s="24">
        <f t="shared" si="75"/>
        <v>8</v>
      </c>
      <c r="N65" s="24">
        <f t="shared" si="75"/>
        <v>9</v>
      </c>
      <c r="O65" s="24">
        <f t="shared" si="75"/>
        <v>10</v>
      </c>
      <c r="P65" s="24">
        <f t="shared" si="75"/>
        <v>11</v>
      </c>
      <c r="Q65" s="24">
        <f t="shared" si="75"/>
        <v>12</v>
      </c>
      <c r="R65" s="24">
        <f t="shared" si="75"/>
        <v>13</v>
      </c>
      <c r="S65" s="24">
        <f t="shared" si="75"/>
        <v>14</v>
      </c>
      <c r="T65" s="24">
        <f t="shared" si="75"/>
        <v>15</v>
      </c>
      <c r="U65" s="24">
        <f t="shared" si="75"/>
        <v>16</v>
      </c>
      <c r="V65" s="24">
        <f t="shared" si="75"/>
        <v>17</v>
      </c>
      <c r="W65" s="24">
        <f t="shared" si="75"/>
        <v>18</v>
      </c>
      <c r="X65" s="24">
        <f t="shared" si="75"/>
        <v>19</v>
      </c>
      <c r="Y65" s="25">
        <f t="shared" si="75"/>
        <v>20</v>
      </c>
      <c r="Z65" s="25">
        <f t="shared" si="75"/>
        <v>21</v>
      </c>
      <c r="AA65" s="25">
        <f t="shared" si="75"/>
        <v>22</v>
      </c>
      <c r="AB65" s="25">
        <f t="shared" si="75"/>
        <v>23</v>
      </c>
      <c r="AC65" s="25">
        <f t="shared" si="75"/>
        <v>24</v>
      </c>
      <c r="AD65" s="25">
        <f t="shared" si="75"/>
        <v>25</v>
      </c>
      <c r="AE65" s="25">
        <f t="shared" si="75"/>
        <v>26</v>
      </c>
      <c r="AF65" s="25">
        <f t="shared" si="75"/>
        <v>27</v>
      </c>
      <c r="AG65" s="25">
        <f t="shared" si="75"/>
        <v>28</v>
      </c>
      <c r="AH65" s="25">
        <f t="shared" si="75"/>
        <v>29</v>
      </c>
      <c r="AI65" s="25">
        <f t="shared" si="75"/>
        <v>30</v>
      </c>
      <c r="AJ65" s="25">
        <f t="shared" si="75"/>
        <v>31</v>
      </c>
      <c r="AK65" s="25">
        <f t="shared" si="75"/>
        <v>32</v>
      </c>
      <c r="AL65" s="25">
        <f t="shared" ref="AL65:BB65" si="76">AK1+1</f>
        <v>33</v>
      </c>
      <c r="AM65" s="25">
        <f t="shared" si="76"/>
        <v>34</v>
      </c>
      <c r="AN65" s="25">
        <f t="shared" si="76"/>
        <v>35</v>
      </c>
      <c r="AO65" s="25">
        <f t="shared" si="76"/>
        <v>36</v>
      </c>
      <c r="AP65" s="25">
        <f t="shared" si="76"/>
        <v>37</v>
      </c>
      <c r="AQ65" s="25">
        <f t="shared" si="76"/>
        <v>38</v>
      </c>
      <c r="AR65" s="25">
        <f t="shared" si="76"/>
        <v>39</v>
      </c>
      <c r="AS65" s="25">
        <f t="shared" si="76"/>
        <v>40</v>
      </c>
      <c r="AT65" s="25">
        <f t="shared" si="76"/>
        <v>41</v>
      </c>
      <c r="AU65" s="25">
        <f t="shared" si="76"/>
        <v>42</v>
      </c>
      <c r="AV65" s="25">
        <f t="shared" si="76"/>
        <v>43</v>
      </c>
      <c r="AW65" s="25">
        <f t="shared" si="76"/>
        <v>44</v>
      </c>
      <c r="AX65" s="25">
        <f t="shared" si="76"/>
        <v>45</v>
      </c>
      <c r="AY65" s="25">
        <f t="shared" si="76"/>
        <v>46</v>
      </c>
      <c r="AZ65" s="25">
        <f t="shared" si="76"/>
        <v>47</v>
      </c>
      <c r="BA65" s="25">
        <f t="shared" si="76"/>
        <v>48</v>
      </c>
      <c r="BB65" s="25">
        <f t="shared" si="76"/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tr">
        <f>IF('Option 1'!A67="","",'Option 1'!A67)</f>
        <v>Dienstleistungen</v>
      </c>
      <c r="B67" s="33"/>
      <c r="C67" s="34">
        <f>IF('Option 1'!C67="","",'Option 1'!C67)</f>
        <v>-558355.98</v>
      </c>
      <c r="D67" s="97" t="str">
        <f>IF('Option 1'!D67="","",'Option 1'!D67)</f>
        <v>durchschnittliche Preissteigerungs-rate</v>
      </c>
      <c r="E67" s="2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>-558355.98</v>
      </c>
      <c r="F67" s="23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>-570081.45557999995</v>
      </c>
      <c r="G67" s="23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>-582053.16614717979</v>
      </c>
      <c r="H67" s="23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>-594276.28263627063</v>
      </c>
      <c r="I67" s="23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>-606756.08457163209</v>
      </c>
      <c r="J67" s="23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>-619497.96234763635</v>
      </c>
      <c r="K67" s="23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>-632507.4195569366</v>
      </c>
      <c r="L67" s="23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>-645790.07536763221</v>
      </c>
      <c r="M67" s="23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>-659351.66695035237</v>
      </c>
      <c r="N67" s="23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>-673198.0519563097</v>
      </c>
      <c r="O67" s="23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>-687335.21104739211</v>
      </c>
      <c r="P67" s="23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>-701769.25047938735</v>
      </c>
      <c r="Q67" s="23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>-716506.40473945427</v>
      </c>
      <c r="R67" s="23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>-731553.03923898272</v>
      </c>
      <c r="S67" s="23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>-746915.65306300134</v>
      </c>
      <c r="T67" s="23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>-762600.88177732425</v>
      </c>
      <c r="U67" s="23" t="str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/>
      </c>
      <c r="V67" s="23" t="str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/>
      </c>
      <c r="W67" s="23" t="str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/>
      </c>
      <c r="X67" s="23" t="str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/>
      </c>
      <c r="Y67" s="23" t="str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/>
      </c>
      <c r="Z67" s="23" t="str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/>
      </c>
      <c r="AA67" s="23" t="str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/>
      </c>
      <c r="AB67" s="23" t="str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/>
      </c>
      <c r="AC67" s="23" t="str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/>
      </c>
      <c r="AD67" s="23" t="str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/>
      </c>
      <c r="AE67" s="23" t="str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/>
      </c>
      <c r="AF67" s="23" t="str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/>
      </c>
      <c r="AG67" s="23" t="str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/>
      </c>
      <c r="AH67" s="23" t="str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/>
      </c>
      <c r="AI67" s="23" t="str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/>
      </c>
      <c r="AJ67" s="23" t="str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/>
      </c>
      <c r="AK67" s="23" t="str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/>
      </c>
      <c r="AL67" s="23" t="str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/>
      </c>
      <c r="AM67" s="23" t="str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/>
      </c>
      <c r="AN67" s="23" t="str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/>
      </c>
      <c r="AO67" s="23" t="str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/>
      </c>
      <c r="AP67" s="23" t="str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/>
      </c>
      <c r="AQ67" s="23" t="str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/>
      </c>
      <c r="AR67" s="23" t="str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/>
      </c>
      <c r="AS67" s="23" t="str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/>
      </c>
      <c r="AT67" s="23" t="str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/>
      </c>
      <c r="AU67" s="23" t="str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/>
      </c>
      <c r="AV67" s="23" t="str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/>
      </c>
      <c r="AW67" s="23" t="str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/>
      </c>
      <c r="AX67" s="23" t="str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/>
      </c>
      <c r="AY67" s="23" t="str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/>
      </c>
      <c r="AZ67" s="23" t="str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/>
      </c>
      <c r="BA67" s="23" t="str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/>
      </c>
      <c r="BB67" s="23" t="str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/>
      </c>
    </row>
    <row r="68" spans="1:54" ht="41.4" x14ac:dyDescent="0.25">
      <c r="A68" s="41" t="str">
        <f>IF('Option 1'!A68="","",'Option 1'!A68)</f>
        <v>Dienstleistungen</v>
      </c>
      <c r="B68" s="33"/>
      <c r="C68" s="34">
        <f>IF('Option 1'!C68="","",'Option 1'!C68)</f>
        <v>-7754825</v>
      </c>
      <c r="D68" s="98" t="str">
        <f>IF('Option 1'!D68="","",'Option 1'!D68)</f>
        <v>durchschnittliche Preissteigerungs-rate</v>
      </c>
      <c r="E68" s="23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>-7754825</v>
      </c>
      <c r="F68" s="23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>-7917676.3249999993</v>
      </c>
      <c r="G68" s="23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>-8083947.5278249979</v>
      </c>
      <c r="H68" s="23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>-8253710.4259093227</v>
      </c>
      <c r="I68" s="23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>-8427038.3448534161</v>
      </c>
      <c r="J68" s="23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>-8604006.150095338</v>
      </c>
      <c r="K68" s="23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>-8784690.279247338</v>
      </c>
      <c r="L68" s="23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>-8969168.7751115318</v>
      </c>
      <c r="M68" s="23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>-9157521.319388872</v>
      </c>
      <c r="N68" s="23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>-9349829.267096037</v>
      </c>
      <c r="O68" s="23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>-9546175.681705052</v>
      </c>
      <c r="P68" s="23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>-9746645.3710208591</v>
      </c>
      <c r="Q68" s="23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>-9951324.9238122944</v>
      </c>
      <c r="R68" s="23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>-10160302.74721235</v>
      </c>
      <c r="S68" s="23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>-10373669.10490381</v>
      </c>
      <c r="T68" s="23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>-10591516.156106789</v>
      </c>
      <c r="U68" s="23" t="str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/>
      </c>
      <c r="V68" s="23" t="str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/>
      </c>
      <c r="W68" s="23" t="str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/>
      </c>
      <c r="X68" s="23" t="str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/>
      </c>
      <c r="Y68" s="23" t="str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/>
      </c>
      <c r="Z68" s="23" t="str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/>
      </c>
      <c r="AA68" s="23" t="str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/>
      </c>
      <c r="AB68" s="23" t="str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/>
      </c>
      <c r="AC68" s="23" t="str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/>
      </c>
      <c r="AD68" s="23" t="str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/>
      </c>
      <c r="AE68" s="23" t="str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/>
      </c>
      <c r="AF68" s="23" t="str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/>
      </c>
      <c r="AG68" s="23" t="str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/>
      </c>
      <c r="AH68" s="23" t="str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/>
      </c>
      <c r="AI68" s="23" t="str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/>
      </c>
      <c r="AJ68" s="23" t="str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/>
      </c>
      <c r="AK68" s="23" t="str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/>
      </c>
      <c r="AL68" s="23" t="str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/>
      </c>
      <c r="AM68" s="23" t="str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/>
      </c>
      <c r="AN68" s="23" t="str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/>
      </c>
      <c r="AO68" s="23" t="str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/>
      </c>
      <c r="AP68" s="23" t="str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/>
      </c>
      <c r="AQ68" s="23" t="str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/>
      </c>
      <c r="AR68" s="23" t="str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/>
      </c>
      <c r="AS68" s="23" t="str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/>
      </c>
      <c r="AT68" s="23" t="str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/>
      </c>
      <c r="AU68" s="23" t="str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/>
      </c>
      <c r="AV68" s="23" t="str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/>
      </c>
      <c r="AW68" s="23" t="str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/>
      </c>
      <c r="AX68" s="23" t="str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/>
      </c>
      <c r="AY68" s="23" t="str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/>
      </c>
      <c r="AZ68" s="23" t="str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/>
      </c>
      <c r="BA68" s="23" t="str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/>
      </c>
      <c r="BB68" s="23" t="str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/>
      </c>
    </row>
    <row r="69" spans="1:54" ht="41.4" x14ac:dyDescent="0.25">
      <c r="A69" s="41" t="str">
        <f>IF('Option 1'!A69="","",'Option 1'!A69)</f>
        <v>Dienstleistungen</v>
      </c>
      <c r="B69" s="33"/>
      <c r="C69" s="34">
        <f>IF('Option 1'!C69="","",'Option 1'!C69)</f>
        <v>-1278589.43</v>
      </c>
      <c r="D69" s="98" t="str">
        <f>IF('Option 1'!D69="","",'Option 1'!D69)</f>
        <v>durchschnittliche Preissteigerungs-rate</v>
      </c>
      <c r="E69" s="23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>-1278589.43</v>
      </c>
      <c r="F69" s="23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>-1305439.8080299997</v>
      </c>
      <c r="G69" s="23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>-1332854.0439986296</v>
      </c>
      <c r="H69" s="23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>-1360843.9789226006</v>
      </c>
      <c r="I69" s="23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>-1389421.7024799751</v>
      </c>
      <c r="J69" s="23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>-1418599.5582320543</v>
      </c>
      <c r="K69" s="23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>-1448390.1489549275</v>
      </c>
      <c r="L69" s="23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>-1478806.3420829808</v>
      </c>
      <c r="M69" s="23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>-1509861.275266723</v>
      </c>
      <c r="N69" s="23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>-1541568.362047324</v>
      </c>
      <c r="O69" s="23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>-1573941.2976503177</v>
      </c>
      <c r="P69" s="23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>-1606994.0649009743</v>
      </c>
      <c r="Q69" s="23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>-1640740.9402638942</v>
      </c>
      <c r="R69" s="23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>-1675196.5000094359</v>
      </c>
      <c r="S69" s="23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>-1710375.6265096341</v>
      </c>
      <c r="T69" s="23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>-1746293.5146663359</v>
      </c>
      <c r="U69" s="23" t="str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/>
      </c>
      <c r="V69" s="23" t="str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/>
      </c>
      <c r="W69" s="23" t="str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/>
      </c>
      <c r="X69" s="23" t="str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/>
      </c>
      <c r="Y69" s="23" t="str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/>
      </c>
      <c r="Z69" s="23" t="str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/>
      </c>
      <c r="AA69" s="23" t="str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/>
      </c>
      <c r="AB69" s="23" t="str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/>
      </c>
      <c r="AC69" s="23" t="str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/>
      </c>
      <c r="AD69" s="23" t="str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/>
      </c>
      <c r="AE69" s="23" t="str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/>
      </c>
      <c r="AF69" s="23" t="str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/>
      </c>
      <c r="AG69" s="23" t="str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/>
      </c>
      <c r="AH69" s="23" t="str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/>
      </c>
      <c r="AI69" s="23" t="str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/>
      </c>
      <c r="AJ69" s="23" t="str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/>
      </c>
      <c r="AK69" s="23" t="str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/>
      </c>
      <c r="AL69" s="23" t="str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/>
      </c>
      <c r="AM69" s="23" t="str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/>
      </c>
      <c r="AN69" s="23" t="str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/>
      </c>
      <c r="AO69" s="23" t="str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/>
      </c>
      <c r="AP69" s="23" t="str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/>
      </c>
      <c r="AQ69" s="23" t="str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/>
      </c>
      <c r="AR69" s="23" t="str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/>
      </c>
      <c r="AS69" s="23" t="str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/>
      </c>
      <c r="AT69" s="23" t="str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/>
      </c>
      <c r="AU69" s="23" t="str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/>
      </c>
      <c r="AV69" s="23" t="str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/>
      </c>
      <c r="AW69" s="23" t="str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/>
      </c>
      <c r="AX69" s="23" t="str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/>
      </c>
      <c r="AY69" s="23" t="str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/>
      </c>
      <c r="AZ69" s="23" t="str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/>
      </c>
      <c r="BA69" s="23" t="str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/>
      </c>
      <c r="BB69" s="23" t="str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/>
      </c>
    </row>
    <row r="70" spans="1:54" ht="41.4" x14ac:dyDescent="0.25">
      <c r="A70" s="41" t="str">
        <f>IF('Option 1'!A70="","",'Option 1'!A70)</f>
        <v>Dienstleistungen</v>
      </c>
      <c r="B70" s="33"/>
      <c r="C70" s="34">
        <f>IF('Option 1'!C70="","",'Option 1'!C70)</f>
        <v>-64414</v>
      </c>
      <c r="D70" s="98" t="str">
        <f>IF('Option 1'!D70="","",'Option 1'!D70)</f>
        <v>durchschnittliche Preissteigerungs-rate</v>
      </c>
      <c r="E70" s="23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>-64414</v>
      </c>
      <c r="F70" s="23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>-65766.693999999989</v>
      </c>
      <c r="G70" s="23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>-67147.794573999985</v>
      </c>
      <c r="H70" s="23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>-68557.898260053975</v>
      </c>
      <c r="I70" s="23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>-69997.614123515101</v>
      </c>
      <c r="J70" s="23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>-71467.564020108912</v>
      </c>
      <c r="K70" s="23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>-72968.382864531188</v>
      </c>
      <c r="L70" s="23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>-74500.718904686335</v>
      </c>
      <c r="M70" s="23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>-76065.23400168473</v>
      </c>
      <c r="N70" s="23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>-77662.603915720101</v>
      </c>
      <c r="O70" s="23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>-79293.518597950213</v>
      </c>
      <c r="P70" s="23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>-80958.682488507169</v>
      </c>
      <c r="Q70" s="23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>-82658.814820765794</v>
      </c>
      <c r="R70" s="23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>-84394.649932001863</v>
      </c>
      <c r="S70" s="23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>-86166.937580573911</v>
      </c>
      <c r="T70" s="23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>-87976.443269765936</v>
      </c>
      <c r="U70" s="23" t="str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/>
      </c>
      <c r="V70" s="23" t="str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/>
      </c>
      <c r="W70" s="23" t="str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/>
      </c>
      <c r="X70" s="23" t="str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/>
      </c>
      <c r="Y70" s="23" t="str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/>
      </c>
      <c r="Z70" s="23" t="str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/>
      </c>
      <c r="AA70" s="23" t="str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/>
      </c>
      <c r="AB70" s="23" t="str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/>
      </c>
      <c r="AC70" s="23" t="str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/>
      </c>
      <c r="AD70" s="23" t="str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/>
      </c>
      <c r="AE70" s="23" t="str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/>
      </c>
      <c r="AF70" s="23" t="str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/>
      </c>
      <c r="AG70" s="23" t="str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/>
      </c>
      <c r="AH70" s="23" t="str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/>
      </c>
      <c r="AI70" s="23" t="str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/>
      </c>
      <c r="AJ70" s="23" t="str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/>
      </c>
      <c r="AK70" s="23" t="str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/>
      </c>
      <c r="AL70" s="23" t="str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/>
      </c>
      <c r="AM70" s="23" t="str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/>
      </c>
      <c r="AN70" s="23" t="str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/>
      </c>
      <c r="AO70" s="23" t="str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/>
      </c>
      <c r="AP70" s="23" t="str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/>
      </c>
      <c r="AQ70" s="23" t="str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/>
      </c>
      <c r="AR70" s="23" t="str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/>
      </c>
      <c r="AS70" s="23" t="str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/>
      </c>
      <c r="AT70" s="23" t="str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/>
      </c>
      <c r="AU70" s="23" t="str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/>
      </c>
      <c r="AV70" s="23" t="str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/>
      </c>
      <c r="AW70" s="23" t="str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/>
      </c>
      <c r="AX70" s="23" t="str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/>
      </c>
      <c r="AY70" s="23" t="str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/>
      </c>
      <c r="AZ70" s="23" t="str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/>
      </c>
      <c r="BA70" s="23" t="str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/>
      </c>
      <c r="BB70" s="23" t="str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/>
      </c>
    </row>
    <row r="71" spans="1:54" ht="41.4" x14ac:dyDescent="0.25">
      <c r="A71" s="49" t="str">
        <f>IF('Option 1'!A71="","",'Option 1'!A71)</f>
        <v>Dienstleistungen</v>
      </c>
      <c r="B71" s="33"/>
      <c r="C71" s="34">
        <f>IF('Option 1'!C71="","",'Option 1'!C71)</f>
        <v>-670000</v>
      </c>
      <c r="D71" s="98" t="str">
        <f>IF('Option 1'!D71="","",'Option 1'!D71)</f>
        <v>durchschnittliche Preissteigerungs-rate</v>
      </c>
      <c r="E71" s="23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>-670000</v>
      </c>
      <c r="F71" s="23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>-684069.99999999988</v>
      </c>
      <c r="G71" s="23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>-698435.46999999986</v>
      </c>
      <c r="H71" s="23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>-713102.61486999982</v>
      </c>
      <c r="I71" s="23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>-728077.76978226961</v>
      </c>
      <c r="J71" s="23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>-743367.40294769721</v>
      </c>
      <c r="K71" s="23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>-758978.11840959883</v>
      </c>
      <c r="L71" s="23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>-774916.65889620024</v>
      </c>
      <c r="M71" s="23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>-791189.9087330203</v>
      </c>
      <c r="N71" s="23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>-807804.89681641362</v>
      </c>
      <c r="O71" s="23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>-824768.79964955826</v>
      </c>
      <c r="P71" s="23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>-842088.94444219896</v>
      </c>
      <c r="Q71" s="23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>-859772.8122754849</v>
      </c>
      <c r="R71" s="23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>-877828.04133326991</v>
      </c>
      <c r="S71" s="23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>-896262.43020126864</v>
      </c>
      <c r="T71" s="23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>-915083.94123549503</v>
      </c>
      <c r="U71" s="23" t="str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/>
      </c>
      <c r="V71" s="23" t="str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/>
      </c>
      <c r="W71" s="23" t="str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/>
      </c>
      <c r="X71" s="23" t="str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/>
      </c>
      <c r="Y71" s="23" t="str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/>
      </c>
      <c r="Z71" s="23" t="str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/>
      </c>
      <c r="AA71" s="23" t="str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/>
      </c>
      <c r="AB71" s="23" t="str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/>
      </c>
      <c r="AC71" s="23" t="str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/>
      </c>
      <c r="AD71" s="23" t="str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/>
      </c>
      <c r="AE71" s="23" t="str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/>
      </c>
      <c r="AF71" s="23" t="str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/>
      </c>
      <c r="AG71" s="23" t="str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/>
      </c>
      <c r="AH71" s="23" t="str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/>
      </c>
      <c r="AI71" s="23" t="str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/>
      </c>
      <c r="AJ71" s="23" t="str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/>
      </c>
      <c r="AK71" s="23" t="str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/>
      </c>
      <c r="AL71" s="23" t="str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/>
      </c>
      <c r="AM71" s="23" t="str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/>
      </c>
      <c r="AN71" s="23" t="str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/>
      </c>
      <c r="AO71" s="23" t="str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/>
      </c>
      <c r="AP71" s="23" t="str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/>
      </c>
      <c r="AQ71" s="23" t="str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/>
      </c>
      <c r="AR71" s="23" t="str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/>
      </c>
      <c r="AS71" s="23" t="str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/>
      </c>
      <c r="AT71" s="23" t="str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/>
      </c>
      <c r="AU71" s="23" t="str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/>
      </c>
      <c r="AV71" s="23" t="str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/>
      </c>
      <c r="AW71" s="23" t="str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/>
      </c>
      <c r="AX71" s="23" t="str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/>
      </c>
      <c r="AY71" s="23" t="str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/>
      </c>
      <c r="AZ71" s="23" t="str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/>
      </c>
      <c r="BA71" s="23" t="str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/>
      </c>
      <c r="BB71" s="23" t="str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/>
      </c>
    </row>
    <row r="72" spans="1:54" ht="41.4" x14ac:dyDescent="0.25">
      <c r="A72" s="41" t="str">
        <f>IF('Option 1'!A72="","",'Option 1'!A72)</f>
        <v/>
      </c>
      <c r="B72" s="33"/>
      <c r="C72" s="34" t="str">
        <f>IF('Option 1'!C72="","",'Option 1'!C72)</f>
        <v/>
      </c>
      <c r="D72" s="98" t="str">
        <f>IF('Option 1'!D72="","",'Option 1'!D72)</f>
        <v>durchschnittliche Preissteigerungs-rate</v>
      </c>
      <c r="E72" s="23" t="str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/>
      </c>
      <c r="F72" s="23" t="str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/>
      </c>
      <c r="G72" s="23" t="str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/>
      </c>
      <c r="H72" s="23" t="str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/>
      </c>
      <c r="I72" s="23" t="str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/>
      </c>
      <c r="J72" s="23" t="str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/>
      </c>
      <c r="K72" s="23" t="str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/>
      </c>
      <c r="L72" s="23" t="str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/>
      </c>
      <c r="M72" s="23" t="str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/>
      </c>
      <c r="N72" s="23" t="str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/>
      </c>
      <c r="O72" s="23" t="str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/>
      </c>
      <c r="P72" s="23" t="str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/>
      </c>
      <c r="Q72" s="23" t="str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/>
      </c>
      <c r="R72" s="23" t="str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/>
      </c>
      <c r="S72" s="23" t="str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/>
      </c>
      <c r="T72" s="23" t="str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/>
      </c>
      <c r="U72" s="23" t="str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/>
      </c>
      <c r="V72" s="23" t="str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/>
      </c>
      <c r="W72" s="23" t="str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/>
      </c>
      <c r="X72" s="23" t="str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/>
      </c>
      <c r="Y72" s="23" t="str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/>
      </c>
      <c r="Z72" s="23" t="str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/>
      </c>
      <c r="AA72" s="23" t="str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/>
      </c>
      <c r="AB72" s="23" t="str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/>
      </c>
      <c r="AC72" s="23" t="str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/>
      </c>
      <c r="AD72" s="23" t="str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/>
      </c>
      <c r="AE72" s="23" t="str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/>
      </c>
      <c r="AF72" s="23" t="str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/>
      </c>
      <c r="AG72" s="23" t="str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/>
      </c>
      <c r="AH72" s="23" t="str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/>
      </c>
      <c r="AI72" s="23" t="str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/>
      </c>
      <c r="AJ72" s="23" t="str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/>
      </c>
      <c r="AK72" s="23" t="str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/>
      </c>
      <c r="AL72" s="23" t="str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/>
      </c>
      <c r="AM72" s="23" t="str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/>
      </c>
      <c r="AN72" s="23" t="str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/>
      </c>
      <c r="AO72" s="23" t="str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/>
      </c>
      <c r="AP72" s="23" t="str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/>
      </c>
      <c r="AQ72" s="23" t="str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/>
      </c>
      <c r="AR72" s="23" t="str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/>
      </c>
      <c r="AS72" s="23" t="str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/>
      </c>
      <c r="AT72" s="23" t="str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/>
      </c>
      <c r="AU72" s="23" t="str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/>
      </c>
      <c r="AV72" s="23" t="str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/>
      </c>
      <c r="AW72" s="23" t="str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/>
      </c>
      <c r="AX72" s="23" t="str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/>
      </c>
      <c r="AY72" s="23" t="str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/>
      </c>
      <c r="AZ72" s="23" t="str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/>
      </c>
      <c r="BA72" s="23" t="str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/>
      </c>
      <c r="BB72" s="23" t="str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/>
      </c>
    </row>
    <row r="73" spans="1:54" ht="41.4" x14ac:dyDescent="0.25">
      <c r="A73" s="41" t="str">
        <f>IF('Option 1'!A73="","",'Option 1'!A73)</f>
        <v/>
      </c>
      <c r="B73" s="33"/>
      <c r="C73" s="34" t="str">
        <f>IF('Option 1'!C73="","",'Option 1'!C73)</f>
        <v/>
      </c>
      <c r="D73" s="98" t="str">
        <f>IF('Option 1'!D73="","",'Option 1'!D73)</f>
        <v>durchschnittliche Preissteigerungs-rate</v>
      </c>
      <c r="E73" s="23" t="str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/>
      </c>
      <c r="F73" s="23" t="str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/>
      </c>
      <c r="G73" s="23" t="str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/>
      </c>
      <c r="H73" s="23" t="str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/>
      </c>
      <c r="I73" s="23" t="str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/>
      </c>
      <c r="J73" s="23" t="str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/>
      </c>
      <c r="K73" s="23" t="str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/>
      </c>
      <c r="L73" s="23" t="str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/>
      </c>
      <c r="M73" s="23" t="str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/>
      </c>
      <c r="N73" s="23" t="str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/>
      </c>
      <c r="O73" s="23" t="str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/>
      </c>
      <c r="P73" s="23" t="str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/>
      </c>
      <c r="Q73" s="23" t="str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/>
      </c>
      <c r="R73" s="23" t="str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/>
      </c>
      <c r="S73" s="23" t="str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/>
      </c>
      <c r="T73" s="23" t="str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/>
      </c>
      <c r="U73" s="23" t="str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/>
      </c>
      <c r="V73" s="23" t="str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/>
      </c>
      <c r="W73" s="23" t="str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/>
      </c>
      <c r="X73" s="23" t="str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/>
      </c>
      <c r="Y73" s="23" t="str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/>
      </c>
      <c r="Z73" s="23" t="str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/>
      </c>
      <c r="AA73" s="23" t="str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/>
      </c>
      <c r="AB73" s="23" t="str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/>
      </c>
      <c r="AC73" s="23" t="str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/>
      </c>
      <c r="AD73" s="23" t="str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/>
      </c>
      <c r="AE73" s="23" t="str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/>
      </c>
      <c r="AF73" s="23" t="str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/>
      </c>
      <c r="AG73" s="23" t="str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/>
      </c>
      <c r="AH73" s="23" t="str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/>
      </c>
      <c r="AI73" s="23" t="str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/>
      </c>
      <c r="AJ73" s="23" t="str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/>
      </c>
      <c r="AK73" s="23" t="str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/>
      </c>
      <c r="AL73" s="23" t="str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/>
      </c>
      <c r="AM73" s="23" t="str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/>
      </c>
      <c r="AN73" s="23" t="str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/>
      </c>
      <c r="AO73" s="23" t="str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/>
      </c>
      <c r="AP73" s="23" t="str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/>
      </c>
      <c r="AQ73" s="23" t="str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/>
      </c>
      <c r="AR73" s="23" t="str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/>
      </c>
      <c r="AS73" s="23" t="str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/>
      </c>
      <c r="AT73" s="23" t="str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/>
      </c>
      <c r="AU73" s="23" t="str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/>
      </c>
      <c r="AV73" s="23" t="str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/>
      </c>
      <c r="AW73" s="23" t="str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/>
      </c>
      <c r="AX73" s="23" t="str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/>
      </c>
      <c r="AY73" s="23" t="str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/>
      </c>
      <c r="AZ73" s="23" t="str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/>
      </c>
      <c r="BA73" s="23" t="str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/>
      </c>
      <c r="BB73" s="23" t="str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/>
      </c>
    </row>
    <row r="74" spans="1:54" ht="41.4" x14ac:dyDescent="0.25">
      <c r="A74" s="41" t="str">
        <f>IF('Option 1'!A74="","",'Option 1'!A74)</f>
        <v/>
      </c>
      <c r="B74" s="33"/>
      <c r="C74" s="34" t="str">
        <f>IF('Option 1'!C74="","",'Option 1'!C74)</f>
        <v/>
      </c>
      <c r="D74" s="98" t="str">
        <f>IF('Option 1'!D74="","",'Option 1'!D74)</f>
        <v>durchschnittliche Preissteigerungs-rate</v>
      </c>
      <c r="E74" s="23" t="str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/>
      </c>
      <c r="F74" s="23" t="str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/>
      </c>
      <c r="G74" s="23" t="str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/>
      </c>
      <c r="H74" s="23" t="str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/>
      </c>
      <c r="I74" s="23" t="str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/>
      </c>
      <c r="J74" s="23" t="str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/>
      </c>
      <c r="K74" s="23" t="str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/>
      </c>
      <c r="L74" s="23" t="str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/>
      </c>
      <c r="M74" s="23" t="str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/>
      </c>
      <c r="N74" s="23" t="str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/>
      </c>
      <c r="O74" s="23" t="str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/>
      </c>
      <c r="P74" s="23" t="str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/>
      </c>
      <c r="Q74" s="23" t="str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/>
      </c>
      <c r="R74" s="23" t="str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/>
      </c>
      <c r="S74" s="23" t="str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/>
      </c>
      <c r="T74" s="23" t="str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/>
      </c>
      <c r="U74" s="23" t="str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/>
      </c>
      <c r="V74" s="23" t="str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/>
      </c>
      <c r="W74" s="23" t="str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/>
      </c>
      <c r="X74" s="23" t="str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/>
      </c>
      <c r="Y74" s="23" t="str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/>
      </c>
      <c r="Z74" s="23" t="str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/>
      </c>
      <c r="AA74" s="23" t="str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/>
      </c>
      <c r="AB74" s="23" t="str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/>
      </c>
      <c r="AC74" s="23" t="str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/>
      </c>
      <c r="AD74" s="23" t="str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/>
      </c>
      <c r="AE74" s="23" t="str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/>
      </c>
      <c r="AF74" s="23" t="str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/>
      </c>
      <c r="AG74" s="23" t="str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/>
      </c>
      <c r="AH74" s="23" t="str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/>
      </c>
      <c r="AI74" s="23" t="str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/>
      </c>
      <c r="AJ74" s="23" t="str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/>
      </c>
      <c r="AK74" s="23" t="str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/>
      </c>
      <c r="AL74" s="23" t="str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/>
      </c>
      <c r="AM74" s="23" t="str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/>
      </c>
      <c r="AN74" s="23" t="str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/>
      </c>
      <c r="AO74" s="23" t="str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/>
      </c>
      <c r="AP74" s="23" t="str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/>
      </c>
      <c r="AQ74" s="23" t="str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/>
      </c>
      <c r="AR74" s="23" t="str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/>
      </c>
      <c r="AS74" s="23" t="str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/>
      </c>
      <c r="AT74" s="23" t="str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/>
      </c>
      <c r="AU74" s="23" t="str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/>
      </c>
      <c r="AV74" s="23" t="str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/>
      </c>
      <c r="AW74" s="23" t="str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/>
      </c>
      <c r="AX74" s="23" t="str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/>
      </c>
      <c r="AY74" s="23" t="str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/>
      </c>
      <c r="AZ74" s="23" t="str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/>
      </c>
      <c r="BA74" s="23" t="str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/>
      </c>
      <c r="BB74" s="23" t="str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/>
      </c>
    </row>
    <row r="75" spans="1:54" ht="41.4" x14ac:dyDescent="0.25">
      <c r="A75" s="41" t="str">
        <f>IF('Option 1'!A75="","",'Option 1'!A75)</f>
        <v/>
      </c>
      <c r="B75" s="33"/>
      <c r="C75" s="34" t="str">
        <f>IF('Option 1'!C75="","",'Option 1'!C75)</f>
        <v/>
      </c>
      <c r="D75" s="98" t="str">
        <f>IF('Option 1'!D75="","",'Option 1'!D75)</f>
        <v>durchschnittliche Preissteigerungs-rate</v>
      </c>
      <c r="E75" s="23" t="str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/>
      </c>
      <c r="F75" s="23" t="str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/>
      </c>
      <c r="G75" s="23" t="str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/>
      </c>
      <c r="H75" s="23" t="str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/>
      </c>
      <c r="I75" s="23" t="str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/>
      </c>
      <c r="J75" s="23" t="str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/>
      </c>
      <c r="K75" s="23" t="str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/>
      </c>
      <c r="L75" s="23" t="str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/>
      </c>
      <c r="M75" s="23" t="str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/>
      </c>
      <c r="N75" s="23" t="str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/>
      </c>
      <c r="O75" s="23" t="str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/>
      </c>
      <c r="P75" s="23" t="str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/>
      </c>
      <c r="Q75" s="23" t="str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/>
      </c>
      <c r="R75" s="23" t="str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/>
      </c>
      <c r="S75" s="23" t="str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/>
      </c>
      <c r="T75" s="23" t="str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/>
      </c>
      <c r="U75" s="23" t="str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/>
      </c>
      <c r="V75" s="23" t="str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/>
      </c>
      <c r="W75" s="23" t="str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/>
      </c>
      <c r="X75" s="23" t="str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/>
      </c>
      <c r="Y75" s="23" t="str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/>
      </c>
      <c r="Z75" s="23" t="str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/>
      </c>
      <c r="AA75" s="23" t="str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/>
      </c>
      <c r="AB75" s="23" t="str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/>
      </c>
      <c r="AC75" s="23" t="str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/>
      </c>
      <c r="AD75" s="23" t="str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/>
      </c>
      <c r="AE75" s="23" t="str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/>
      </c>
      <c r="AF75" s="23" t="str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/>
      </c>
      <c r="AG75" s="23" t="str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/>
      </c>
      <c r="AH75" s="23" t="str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/>
      </c>
      <c r="AI75" s="23" t="str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/>
      </c>
      <c r="AJ75" s="23" t="str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/>
      </c>
      <c r="AK75" s="23" t="str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/>
      </c>
      <c r="AL75" s="23" t="str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/>
      </c>
      <c r="AM75" s="23" t="str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/>
      </c>
      <c r="AN75" s="23" t="str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/>
      </c>
      <c r="AO75" s="23" t="str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/>
      </c>
      <c r="AP75" s="23" t="str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/>
      </c>
      <c r="AQ75" s="23" t="str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/>
      </c>
      <c r="AR75" s="23" t="str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/>
      </c>
      <c r="AS75" s="23" t="str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/>
      </c>
      <c r="AT75" s="23" t="str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/>
      </c>
      <c r="AU75" s="23" t="str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/>
      </c>
      <c r="AV75" s="23" t="str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/>
      </c>
      <c r="AW75" s="23" t="str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/>
      </c>
      <c r="AX75" s="23" t="str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/>
      </c>
      <c r="AY75" s="23" t="str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/>
      </c>
      <c r="AZ75" s="23" t="str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/>
      </c>
      <c r="BA75" s="23" t="str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/>
      </c>
      <c r="BB75" s="23" t="str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/>
      </c>
    </row>
    <row r="76" spans="1:54" ht="41.4" x14ac:dyDescent="0.25">
      <c r="A76" s="49" t="str">
        <f>IF('Option 1'!A76="","",'Option 1'!A76)</f>
        <v/>
      </c>
      <c r="B76" s="33"/>
      <c r="C76" s="34" t="str">
        <f>IF('Option 1'!C76="","",'Option 1'!C76)</f>
        <v/>
      </c>
      <c r="D76" s="98" t="str">
        <f>IF('Option 1'!D76="","",'Option 1'!D76)</f>
        <v>durchschnittliche Preissteigerungs-rate</v>
      </c>
      <c r="E76" s="23" t="str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/>
      </c>
      <c r="F76" s="23" t="str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/>
      </c>
      <c r="G76" s="23" t="str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/>
      </c>
      <c r="H76" s="23" t="str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/>
      </c>
      <c r="I76" s="23" t="str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/>
      </c>
      <c r="J76" s="23" t="str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/>
      </c>
      <c r="K76" s="23" t="str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/>
      </c>
      <c r="L76" s="23" t="str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/>
      </c>
      <c r="M76" s="23" t="str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/>
      </c>
      <c r="N76" s="23" t="str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/>
      </c>
      <c r="O76" s="23" t="str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/>
      </c>
      <c r="P76" s="23" t="str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/>
      </c>
      <c r="Q76" s="23" t="str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/>
      </c>
      <c r="R76" s="23" t="str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/>
      </c>
      <c r="S76" s="23" t="str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/>
      </c>
      <c r="T76" s="23" t="str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/>
      </c>
      <c r="U76" s="23" t="str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/>
      </c>
      <c r="V76" s="23" t="str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/>
      </c>
      <c r="W76" s="23" t="str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/>
      </c>
      <c r="X76" s="23" t="str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/>
      </c>
      <c r="Y76" s="23" t="str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/>
      </c>
      <c r="Z76" s="23" t="str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/>
      </c>
      <c r="AA76" s="23" t="str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/>
      </c>
      <c r="AB76" s="23" t="str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/>
      </c>
      <c r="AC76" s="23" t="str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/>
      </c>
      <c r="AD76" s="23" t="str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/>
      </c>
      <c r="AE76" s="23" t="str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/>
      </c>
      <c r="AF76" s="23" t="str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/>
      </c>
      <c r="AG76" s="23" t="str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/>
      </c>
      <c r="AH76" s="23" t="str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/>
      </c>
      <c r="AI76" s="23" t="str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/>
      </c>
      <c r="AJ76" s="23" t="str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/>
      </c>
      <c r="AK76" s="23" t="str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/>
      </c>
      <c r="AL76" s="23" t="str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/>
      </c>
      <c r="AM76" s="23" t="str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/>
      </c>
      <c r="AN76" s="23" t="str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/>
      </c>
      <c r="AO76" s="23" t="str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/>
      </c>
      <c r="AP76" s="23" t="str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/>
      </c>
      <c r="AQ76" s="23" t="str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/>
      </c>
      <c r="AR76" s="23" t="str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/>
      </c>
      <c r="AS76" s="23" t="str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/>
      </c>
      <c r="AT76" s="23" t="str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/>
      </c>
      <c r="AU76" s="23" t="str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/>
      </c>
      <c r="AV76" s="23" t="str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/>
      </c>
      <c r="AW76" s="23" t="str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/>
      </c>
      <c r="AX76" s="23" t="str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/>
      </c>
      <c r="AY76" s="23" t="str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/>
      </c>
      <c r="AZ76" s="23" t="str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/>
      </c>
      <c r="BA76" s="23" t="str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/>
      </c>
      <c r="BB76" s="23" t="str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/>
      </c>
    </row>
    <row r="77" spans="1:54" ht="41.4" x14ac:dyDescent="0.25">
      <c r="A77" s="41" t="str">
        <f>IF('Option 1'!A77="","",'Option 1'!A77)</f>
        <v/>
      </c>
      <c r="B77" s="33"/>
      <c r="C77" s="34" t="str">
        <f>IF('Option 1'!C77="","",'Option 1'!C77)</f>
        <v/>
      </c>
      <c r="D77" s="98" t="str">
        <f>IF('Option 1'!D77="","",'Option 1'!D77)</f>
        <v>durchschnittliche Preissteigerungs-rate</v>
      </c>
      <c r="E77" s="23" t="str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/>
      </c>
      <c r="F77" s="23" t="str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/>
      </c>
      <c r="G77" s="23" t="str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/>
      </c>
      <c r="H77" s="23" t="str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/>
      </c>
      <c r="I77" s="23" t="str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/>
      </c>
      <c r="J77" s="23" t="str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/>
      </c>
      <c r="K77" s="23" t="str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/>
      </c>
      <c r="L77" s="23" t="str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/>
      </c>
      <c r="M77" s="23" t="str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/>
      </c>
      <c r="N77" s="23" t="str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/>
      </c>
      <c r="O77" s="23" t="str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/>
      </c>
      <c r="P77" s="23" t="str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/>
      </c>
      <c r="Q77" s="23" t="str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/>
      </c>
      <c r="R77" s="23" t="str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/>
      </c>
      <c r="S77" s="23" t="str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/>
      </c>
      <c r="T77" s="23" t="str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/>
      </c>
      <c r="U77" s="23" t="str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/>
      </c>
      <c r="V77" s="23" t="str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/>
      </c>
      <c r="W77" s="23" t="str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/>
      </c>
      <c r="X77" s="23" t="str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/>
      </c>
      <c r="Y77" s="23" t="str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/>
      </c>
      <c r="Z77" s="23" t="str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/>
      </c>
      <c r="AA77" s="23" t="str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/>
      </c>
      <c r="AB77" s="23" t="str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/>
      </c>
      <c r="AC77" s="23" t="str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/>
      </c>
      <c r="AD77" s="23" t="str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/>
      </c>
      <c r="AE77" s="23" t="str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/>
      </c>
      <c r="AF77" s="23" t="str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/>
      </c>
      <c r="AG77" s="23" t="str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/>
      </c>
      <c r="AH77" s="23" t="str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/>
      </c>
      <c r="AI77" s="23" t="str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/>
      </c>
      <c r="AJ77" s="23" t="str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/>
      </c>
      <c r="AK77" s="23" t="str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/>
      </c>
      <c r="AL77" s="23" t="str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/>
      </c>
      <c r="AM77" s="23" t="str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/>
      </c>
      <c r="AN77" s="23" t="str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/>
      </c>
      <c r="AO77" s="23" t="str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/>
      </c>
      <c r="AP77" s="23" t="str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/>
      </c>
      <c r="AQ77" s="23" t="str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/>
      </c>
      <c r="AR77" s="23" t="str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/>
      </c>
      <c r="AS77" s="23" t="str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/>
      </c>
      <c r="AT77" s="23" t="str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/>
      </c>
      <c r="AU77" s="23" t="str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/>
      </c>
      <c r="AV77" s="23" t="str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/>
      </c>
      <c r="AW77" s="23" t="str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/>
      </c>
      <c r="AX77" s="23" t="str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/>
      </c>
      <c r="AY77" s="23" t="str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/>
      </c>
      <c r="AZ77" s="23" t="str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/>
      </c>
      <c r="BA77" s="23" t="str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/>
      </c>
      <c r="BB77" s="23" t="str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/>
      </c>
    </row>
    <row r="78" spans="1:54" ht="41.4" x14ac:dyDescent="0.25">
      <c r="A78" s="41" t="str">
        <f>IF('Option 1'!A78="","",'Option 1'!A78)</f>
        <v/>
      </c>
      <c r="B78" s="33"/>
      <c r="C78" s="34" t="str">
        <f>IF('Option 1'!C78="","",'Option 1'!C78)</f>
        <v/>
      </c>
      <c r="D78" s="98" t="str">
        <f>IF('Option 1'!D78="","",'Option 1'!D78)</f>
        <v>durchschnittliche Preissteigerungs-rate</v>
      </c>
      <c r="E78" s="23" t="str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/>
      </c>
      <c r="F78" s="23" t="str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/>
      </c>
      <c r="G78" s="23" t="str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/>
      </c>
      <c r="H78" s="23" t="str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/>
      </c>
      <c r="I78" s="23" t="str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/>
      </c>
      <c r="J78" s="23" t="str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/>
      </c>
      <c r="K78" s="23" t="str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/>
      </c>
      <c r="L78" s="23" t="str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/>
      </c>
      <c r="M78" s="23" t="str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/>
      </c>
      <c r="N78" s="23" t="str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/>
      </c>
      <c r="O78" s="23" t="str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/>
      </c>
      <c r="P78" s="23" t="str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/>
      </c>
      <c r="Q78" s="23" t="str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/>
      </c>
      <c r="R78" s="23" t="str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/>
      </c>
      <c r="S78" s="23" t="str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/>
      </c>
      <c r="T78" s="23" t="str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/>
      </c>
      <c r="U78" s="23" t="str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/>
      </c>
      <c r="V78" s="23" t="str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/>
      </c>
      <c r="W78" s="23" t="str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/>
      </c>
      <c r="X78" s="23" t="str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/>
      </c>
      <c r="Y78" s="23" t="str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/>
      </c>
      <c r="Z78" s="23" t="str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/>
      </c>
      <c r="AA78" s="23" t="str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/>
      </c>
      <c r="AB78" s="23" t="str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/>
      </c>
      <c r="AC78" s="23" t="str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/>
      </c>
      <c r="AD78" s="23" t="str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/>
      </c>
      <c r="AE78" s="23" t="str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/>
      </c>
      <c r="AF78" s="23" t="str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/>
      </c>
      <c r="AG78" s="23" t="str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/>
      </c>
      <c r="AH78" s="23" t="str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/>
      </c>
      <c r="AI78" s="23" t="str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/>
      </c>
      <c r="AJ78" s="23" t="str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/>
      </c>
      <c r="AK78" s="23" t="str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/>
      </c>
      <c r="AL78" s="23" t="str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/>
      </c>
      <c r="AM78" s="23" t="str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/>
      </c>
      <c r="AN78" s="23" t="str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/>
      </c>
      <c r="AO78" s="23" t="str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/>
      </c>
      <c r="AP78" s="23" t="str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/>
      </c>
      <c r="AQ78" s="23" t="str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/>
      </c>
      <c r="AR78" s="23" t="str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/>
      </c>
      <c r="AS78" s="23" t="str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/>
      </c>
      <c r="AT78" s="23" t="str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/>
      </c>
      <c r="AU78" s="23" t="str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/>
      </c>
      <c r="AV78" s="23" t="str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/>
      </c>
      <c r="AW78" s="23" t="str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/>
      </c>
      <c r="AX78" s="23" t="str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/>
      </c>
      <c r="AY78" s="23" t="str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/>
      </c>
      <c r="AZ78" s="23" t="str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/>
      </c>
      <c r="BA78" s="23" t="str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/>
      </c>
      <c r="BB78" s="23" t="str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/>
      </c>
    </row>
    <row r="79" spans="1:54" ht="41.4" x14ac:dyDescent="0.25">
      <c r="A79" s="41" t="str">
        <f>IF('Option 1'!A79="","",'Option 1'!A79)</f>
        <v/>
      </c>
      <c r="B79" s="33"/>
      <c r="C79" s="34" t="str">
        <f>IF('Option 1'!C79="","",'Option 1'!C79)</f>
        <v/>
      </c>
      <c r="D79" s="98" t="str">
        <f>IF('Option 1'!D79="","",'Option 1'!D79)</f>
        <v>durchschnittliche Preissteigerungs-rate</v>
      </c>
      <c r="E79" s="23" t="str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/>
      </c>
      <c r="F79" s="23" t="str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/>
      </c>
      <c r="G79" s="23" t="str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/>
      </c>
      <c r="H79" s="23" t="str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/>
      </c>
      <c r="I79" s="23" t="str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/>
      </c>
      <c r="J79" s="23" t="str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/>
      </c>
      <c r="K79" s="23" t="str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/>
      </c>
      <c r="L79" s="23" t="str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/>
      </c>
      <c r="M79" s="23" t="str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/>
      </c>
      <c r="N79" s="23" t="str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/>
      </c>
      <c r="O79" s="23" t="str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/>
      </c>
      <c r="P79" s="23" t="str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/>
      </c>
      <c r="Q79" s="23" t="str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/>
      </c>
      <c r="R79" s="23" t="str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/>
      </c>
      <c r="S79" s="23" t="str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/>
      </c>
      <c r="T79" s="23" t="str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/>
      </c>
      <c r="U79" s="23" t="str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/>
      </c>
      <c r="V79" s="23" t="str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/>
      </c>
      <c r="W79" s="23" t="str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/>
      </c>
      <c r="X79" s="23" t="str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/>
      </c>
      <c r="Y79" s="23" t="str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/>
      </c>
      <c r="Z79" s="23" t="str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/>
      </c>
      <c r="AA79" s="23" t="str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/>
      </c>
      <c r="AB79" s="23" t="str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/>
      </c>
      <c r="AC79" s="23" t="str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/>
      </c>
      <c r="AD79" s="23" t="str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/>
      </c>
      <c r="AE79" s="23" t="str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/>
      </c>
      <c r="AF79" s="23" t="str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/>
      </c>
      <c r="AG79" s="23" t="str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/>
      </c>
      <c r="AH79" s="23" t="str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/>
      </c>
      <c r="AI79" s="23" t="str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/>
      </c>
      <c r="AJ79" s="23" t="str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/>
      </c>
      <c r="AK79" s="23" t="str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/>
      </c>
      <c r="AL79" s="23" t="str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/>
      </c>
      <c r="AM79" s="23" t="str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/>
      </c>
      <c r="AN79" s="23" t="str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/>
      </c>
      <c r="AO79" s="23" t="str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/>
      </c>
      <c r="AP79" s="23" t="str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/>
      </c>
      <c r="AQ79" s="23" t="str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/>
      </c>
      <c r="AR79" s="23" t="str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/>
      </c>
      <c r="AS79" s="23" t="str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/>
      </c>
      <c r="AT79" s="23" t="str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/>
      </c>
      <c r="AU79" s="23" t="str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/>
      </c>
      <c r="AV79" s="23" t="str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/>
      </c>
      <c r="AW79" s="23" t="str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/>
      </c>
      <c r="AX79" s="23" t="str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/>
      </c>
      <c r="AY79" s="23" t="str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/>
      </c>
      <c r="AZ79" s="23" t="str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/>
      </c>
      <c r="BA79" s="23" t="str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/>
      </c>
      <c r="BB79" s="23" t="str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/>
      </c>
    </row>
    <row r="80" spans="1:54" ht="41.4" x14ac:dyDescent="0.25">
      <c r="A80" s="41" t="str">
        <f>IF('Option 1'!A80="","",'Option 1'!A80)</f>
        <v/>
      </c>
      <c r="B80" s="33"/>
      <c r="C80" s="34" t="str">
        <f>IF('Option 1'!C80="","",'Option 1'!C80)</f>
        <v/>
      </c>
      <c r="D80" s="98" t="str">
        <f>IF('Option 1'!D80="","",'Option 1'!D80)</f>
        <v>durchschnittliche Preissteigerungs-rate</v>
      </c>
      <c r="E80" s="23" t="str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/>
      </c>
      <c r="F80" s="23" t="str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/>
      </c>
      <c r="G80" s="23" t="str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/>
      </c>
      <c r="H80" s="23" t="str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/>
      </c>
      <c r="I80" s="23" t="str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/>
      </c>
      <c r="J80" s="23" t="str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/>
      </c>
      <c r="K80" s="23" t="str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/>
      </c>
      <c r="L80" s="23" t="str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/>
      </c>
      <c r="M80" s="23" t="str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/>
      </c>
      <c r="N80" s="23" t="str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/>
      </c>
      <c r="O80" s="23" t="str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/>
      </c>
      <c r="P80" s="23" t="str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/>
      </c>
      <c r="Q80" s="23" t="str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/>
      </c>
      <c r="R80" s="23" t="str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/>
      </c>
      <c r="S80" s="23" t="str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/>
      </c>
      <c r="T80" s="23" t="str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/>
      </c>
      <c r="U80" s="23" t="str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/>
      </c>
      <c r="V80" s="23" t="str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/>
      </c>
      <c r="W80" s="23" t="str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/>
      </c>
      <c r="X80" s="23" t="str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/>
      </c>
      <c r="Y80" s="23" t="str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/>
      </c>
      <c r="Z80" s="23" t="str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/>
      </c>
      <c r="AA80" s="23" t="str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/>
      </c>
      <c r="AB80" s="23" t="str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/>
      </c>
      <c r="AC80" s="23" t="str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/>
      </c>
      <c r="AD80" s="23" t="str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/>
      </c>
      <c r="AE80" s="23" t="str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/>
      </c>
      <c r="AF80" s="23" t="str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/>
      </c>
      <c r="AG80" s="23" t="str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/>
      </c>
      <c r="AH80" s="23" t="str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/>
      </c>
      <c r="AI80" s="23" t="str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/>
      </c>
      <c r="AJ80" s="23" t="str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/>
      </c>
      <c r="AK80" s="23" t="str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/>
      </c>
      <c r="AL80" s="23" t="str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/>
      </c>
      <c r="AM80" s="23" t="str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/>
      </c>
      <c r="AN80" s="23" t="str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/>
      </c>
      <c r="AO80" s="23" t="str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/>
      </c>
      <c r="AP80" s="23" t="str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/>
      </c>
      <c r="AQ80" s="23" t="str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/>
      </c>
      <c r="AR80" s="23" t="str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/>
      </c>
      <c r="AS80" s="23" t="str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/>
      </c>
      <c r="AT80" s="23" t="str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/>
      </c>
      <c r="AU80" s="23" t="str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/>
      </c>
      <c r="AV80" s="23" t="str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/>
      </c>
      <c r="AW80" s="23" t="str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/>
      </c>
      <c r="AX80" s="23" t="str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/>
      </c>
      <c r="AY80" s="23" t="str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/>
      </c>
      <c r="AZ80" s="23" t="str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/>
      </c>
      <c r="BA80" s="23" t="str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/>
      </c>
      <c r="BB80" s="23" t="str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/>
      </c>
    </row>
    <row r="81" spans="1:54" ht="41.4" x14ac:dyDescent="0.25">
      <c r="A81" s="41" t="str">
        <f>IF('Option 1'!A81="","",'Option 1'!A81)</f>
        <v/>
      </c>
      <c r="B81" s="33"/>
      <c r="C81" s="34" t="str">
        <f>IF('Option 1'!C81="","",'Option 1'!C81)</f>
        <v/>
      </c>
      <c r="D81" s="98" t="str">
        <f>IF('Option 1'!D81="","",'Option 1'!D81)</f>
        <v>durchschnittliche Preissteigerungs-rate</v>
      </c>
      <c r="E81" s="23" t="str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/>
      </c>
      <c r="F81" s="23" t="str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/>
      </c>
      <c r="G81" s="23" t="str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/>
      </c>
      <c r="H81" s="23" t="str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/>
      </c>
      <c r="I81" s="23" t="str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/>
      </c>
      <c r="J81" s="23" t="str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/>
      </c>
      <c r="K81" s="23" t="str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/>
      </c>
      <c r="L81" s="23" t="str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/>
      </c>
      <c r="M81" s="23" t="str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/>
      </c>
      <c r="N81" s="23" t="str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/>
      </c>
      <c r="O81" s="23" t="str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/>
      </c>
      <c r="P81" s="23" t="str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/>
      </c>
      <c r="Q81" s="23" t="str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/>
      </c>
      <c r="R81" s="23" t="str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/>
      </c>
      <c r="S81" s="23" t="str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/>
      </c>
      <c r="T81" s="23" t="str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/>
      </c>
      <c r="U81" s="23" t="str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/>
      </c>
      <c r="V81" s="23" t="str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/>
      </c>
      <c r="W81" s="23" t="str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/>
      </c>
      <c r="X81" s="23" t="str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/>
      </c>
      <c r="Y81" s="23" t="str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/>
      </c>
      <c r="Z81" s="23" t="str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/>
      </c>
      <c r="AA81" s="23" t="str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/>
      </c>
      <c r="AB81" s="23" t="str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/>
      </c>
      <c r="AC81" s="23" t="str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/>
      </c>
      <c r="AD81" s="23" t="str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/>
      </c>
      <c r="AE81" s="23" t="str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/>
      </c>
      <c r="AF81" s="23" t="str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/>
      </c>
      <c r="AG81" s="23" t="str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/>
      </c>
      <c r="AH81" s="23" t="str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/>
      </c>
      <c r="AI81" s="23" t="str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/>
      </c>
      <c r="AJ81" s="23" t="str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/>
      </c>
      <c r="AK81" s="23" t="str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/>
      </c>
      <c r="AL81" s="23" t="str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/>
      </c>
      <c r="AM81" s="23" t="str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/>
      </c>
      <c r="AN81" s="23" t="str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/>
      </c>
      <c r="AO81" s="23" t="str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/>
      </c>
      <c r="AP81" s="23" t="str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/>
      </c>
      <c r="AQ81" s="23" t="str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/>
      </c>
      <c r="AR81" s="23" t="str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/>
      </c>
      <c r="AS81" s="23" t="str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/>
      </c>
      <c r="AT81" s="23" t="str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/>
      </c>
      <c r="AU81" s="23" t="str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/>
      </c>
      <c r="AV81" s="23" t="str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/>
      </c>
      <c r="AW81" s="23" t="str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/>
      </c>
      <c r="AX81" s="23" t="str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/>
      </c>
      <c r="AY81" s="23" t="str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/>
      </c>
      <c r="AZ81" s="23" t="str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/>
      </c>
      <c r="BA81" s="23" t="str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/>
      </c>
      <c r="BB81" s="23" t="str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/>
      </c>
    </row>
    <row r="82" spans="1:54" ht="41.4" x14ac:dyDescent="0.25">
      <c r="A82" s="41" t="str">
        <f>IF('Option 1'!A82="","",'Option 1'!A82)</f>
        <v/>
      </c>
      <c r="B82" s="33"/>
      <c r="C82" s="34" t="str">
        <f>IF('Option 1'!C82="","",'Option 1'!C82)</f>
        <v/>
      </c>
      <c r="D82" s="98" t="str">
        <f>IF('Option 1'!D82="","",'Option 1'!D82)</f>
        <v>durchschnittliche Preissteigerungs-rate</v>
      </c>
      <c r="E82" s="23" t="str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/>
      </c>
      <c r="F82" s="23" t="str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/>
      </c>
      <c r="G82" s="23" t="str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/>
      </c>
      <c r="H82" s="23" t="str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/>
      </c>
      <c r="I82" s="23" t="str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/>
      </c>
      <c r="J82" s="23" t="str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/>
      </c>
      <c r="K82" s="23" t="str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/>
      </c>
      <c r="L82" s="23" t="str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/>
      </c>
      <c r="M82" s="23" t="str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/>
      </c>
      <c r="N82" s="23" t="str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/>
      </c>
      <c r="O82" s="23" t="str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/>
      </c>
      <c r="P82" s="23" t="str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/>
      </c>
      <c r="Q82" s="23" t="str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/>
      </c>
      <c r="R82" s="23" t="str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/>
      </c>
      <c r="S82" s="23" t="str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/>
      </c>
      <c r="T82" s="23" t="str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/>
      </c>
      <c r="U82" s="23" t="str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/>
      </c>
      <c r="V82" s="23" t="str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/>
      </c>
      <c r="W82" s="23" t="str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/>
      </c>
      <c r="X82" s="23" t="str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/>
      </c>
      <c r="Y82" s="23" t="str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/>
      </c>
      <c r="Z82" s="23" t="str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/>
      </c>
      <c r="AA82" s="23" t="str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/>
      </c>
      <c r="AB82" s="23" t="str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/>
      </c>
      <c r="AC82" s="23" t="str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/>
      </c>
      <c r="AD82" s="23" t="str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/>
      </c>
      <c r="AE82" s="23" t="str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/>
      </c>
      <c r="AF82" s="23" t="str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/>
      </c>
      <c r="AG82" s="23" t="str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/>
      </c>
      <c r="AH82" s="23" t="str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/>
      </c>
      <c r="AI82" s="23" t="str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/>
      </c>
      <c r="AJ82" s="23" t="str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/>
      </c>
      <c r="AK82" s="23" t="str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/>
      </c>
      <c r="AL82" s="23" t="str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/>
      </c>
      <c r="AM82" s="23" t="str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/>
      </c>
      <c r="AN82" s="23" t="str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/>
      </c>
      <c r="AO82" s="23" t="str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/>
      </c>
      <c r="AP82" s="23" t="str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/>
      </c>
      <c r="AQ82" s="23" t="str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/>
      </c>
      <c r="AR82" s="23" t="str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/>
      </c>
      <c r="AS82" s="23" t="str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/>
      </c>
      <c r="AT82" s="23" t="str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/>
      </c>
      <c r="AU82" s="23" t="str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/>
      </c>
      <c r="AV82" s="23" t="str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/>
      </c>
      <c r="AW82" s="23" t="str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/>
      </c>
      <c r="AX82" s="23" t="str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/>
      </c>
      <c r="AY82" s="23" t="str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/>
      </c>
      <c r="AZ82" s="23" t="str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/>
      </c>
      <c r="BA82" s="23" t="str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/>
      </c>
      <c r="BB82" s="23" t="str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/>
      </c>
    </row>
    <row r="83" spans="1:54" ht="41.4" x14ac:dyDescent="0.25">
      <c r="A83" s="41" t="str">
        <f>IF('Option 1'!A83="","",'Option 1'!A83)</f>
        <v/>
      </c>
      <c r="B83" s="33"/>
      <c r="C83" s="34" t="str">
        <f>IF('Option 1'!C83="","",'Option 1'!C83)</f>
        <v/>
      </c>
      <c r="D83" s="98" t="str">
        <f>IF('Option 1'!D83="","",'Option 1'!D83)</f>
        <v>durchschnittliche Preissteigerungs-rate</v>
      </c>
      <c r="E83" s="23" t="str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/>
      </c>
      <c r="F83" s="23" t="str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/>
      </c>
      <c r="G83" s="23" t="str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/>
      </c>
      <c r="H83" s="23" t="str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/>
      </c>
      <c r="I83" s="23" t="str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/>
      </c>
      <c r="J83" s="23" t="str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/>
      </c>
      <c r="K83" s="23" t="str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/>
      </c>
      <c r="L83" s="23" t="str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/>
      </c>
      <c r="M83" s="23" t="str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/>
      </c>
      <c r="N83" s="23" t="str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/>
      </c>
      <c r="O83" s="23" t="str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/>
      </c>
      <c r="P83" s="23" t="str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/>
      </c>
      <c r="Q83" s="23" t="str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/>
      </c>
      <c r="R83" s="23" t="str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/>
      </c>
      <c r="S83" s="23" t="str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/>
      </c>
      <c r="T83" s="23" t="str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/>
      </c>
      <c r="U83" s="23" t="str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/>
      </c>
      <c r="V83" s="23" t="str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/>
      </c>
      <c r="W83" s="23" t="str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/>
      </c>
      <c r="X83" s="23" t="str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/>
      </c>
      <c r="Y83" s="23" t="str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/>
      </c>
      <c r="Z83" s="23" t="str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/>
      </c>
      <c r="AA83" s="23" t="str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/>
      </c>
      <c r="AB83" s="23" t="str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/>
      </c>
      <c r="AC83" s="23" t="str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/>
      </c>
      <c r="AD83" s="23" t="str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/>
      </c>
      <c r="AE83" s="23" t="str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/>
      </c>
      <c r="AF83" s="23" t="str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/>
      </c>
      <c r="AG83" s="23" t="str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/>
      </c>
      <c r="AH83" s="23" t="str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/>
      </c>
      <c r="AI83" s="23" t="str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/>
      </c>
      <c r="AJ83" s="23" t="str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/>
      </c>
      <c r="AK83" s="23" t="str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/>
      </c>
      <c r="AL83" s="23" t="str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/>
      </c>
      <c r="AM83" s="23" t="str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/>
      </c>
      <c r="AN83" s="23" t="str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/>
      </c>
      <c r="AO83" s="23" t="str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/>
      </c>
      <c r="AP83" s="23" t="str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/>
      </c>
      <c r="AQ83" s="23" t="str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/>
      </c>
      <c r="AR83" s="23" t="str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/>
      </c>
      <c r="AS83" s="23" t="str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/>
      </c>
      <c r="AT83" s="23" t="str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/>
      </c>
      <c r="AU83" s="23" t="str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/>
      </c>
      <c r="AV83" s="23" t="str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/>
      </c>
      <c r="AW83" s="23" t="str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/>
      </c>
      <c r="AX83" s="23" t="str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/>
      </c>
      <c r="AY83" s="23" t="str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/>
      </c>
      <c r="AZ83" s="23" t="str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/>
      </c>
      <c r="BA83" s="23" t="str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/>
      </c>
      <c r="BB83" s="23" t="str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/>
      </c>
    </row>
    <row r="84" spans="1:54" ht="41.4" x14ac:dyDescent="0.25">
      <c r="A84" s="41" t="str">
        <f>IF('Option 1'!A84="","",'Option 1'!A84)</f>
        <v/>
      </c>
      <c r="B84" s="33"/>
      <c r="C84" s="34" t="str">
        <f>IF('Option 1'!C84="","",'Option 1'!C84)</f>
        <v/>
      </c>
      <c r="D84" s="98" t="str">
        <f>IF('Option 1'!D84="","",'Option 1'!D84)</f>
        <v>durchschnittliche Preissteigerungs-rate</v>
      </c>
      <c r="E84" s="23" t="str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/>
      </c>
      <c r="F84" s="23" t="str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/>
      </c>
      <c r="G84" s="23" t="str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/>
      </c>
      <c r="H84" s="23" t="str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/>
      </c>
      <c r="I84" s="23" t="str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/>
      </c>
      <c r="J84" s="23" t="str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/>
      </c>
      <c r="K84" s="23" t="str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/>
      </c>
      <c r="L84" s="23" t="str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/>
      </c>
      <c r="M84" s="23" t="str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/>
      </c>
      <c r="N84" s="23" t="str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/>
      </c>
      <c r="O84" s="23" t="str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/>
      </c>
      <c r="P84" s="23" t="str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/>
      </c>
      <c r="Q84" s="23" t="str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/>
      </c>
      <c r="R84" s="23" t="str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/>
      </c>
      <c r="S84" s="23" t="str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/>
      </c>
      <c r="T84" s="23" t="str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/>
      </c>
      <c r="U84" s="23" t="str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/>
      </c>
      <c r="V84" s="23" t="str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/>
      </c>
      <c r="W84" s="23" t="str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/>
      </c>
      <c r="X84" s="23" t="str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/>
      </c>
      <c r="Y84" s="23" t="str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/>
      </c>
      <c r="Z84" s="23" t="str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/>
      </c>
      <c r="AA84" s="23" t="str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/>
      </c>
      <c r="AB84" s="23" t="str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/>
      </c>
      <c r="AC84" s="23" t="str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/>
      </c>
      <c r="AD84" s="23" t="str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/>
      </c>
      <c r="AE84" s="23" t="str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/>
      </c>
      <c r="AF84" s="23" t="str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/>
      </c>
      <c r="AG84" s="23" t="str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/>
      </c>
      <c r="AH84" s="23" t="str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/>
      </c>
      <c r="AI84" s="23" t="str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/>
      </c>
      <c r="AJ84" s="23" t="str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/>
      </c>
      <c r="AK84" s="23" t="str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/>
      </c>
      <c r="AL84" s="23" t="str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/>
      </c>
      <c r="AM84" s="23" t="str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/>
      </c>
      <c r="AN84" s="23" t="str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/>
      </c>
      <c r="AO84" s="23" t="str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/>
      </c>
      <c r="AP84" s="23" t="str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/>
      </c>
      <c r="AQ84" s="23" t="str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/>
      </c>
      <c r="AR84" s="23" t="str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/>
      </c>
      <c r="AS84" s="23" t="str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/>
      </c>
      <c r="AT84" s="23" t="str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/>
      </c>
      <c r="AU84" s="23" t="str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/>
      </c>
      <c r="AV84" s="23" t="str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/>
      </c>
      <c r="AW84" s="23" t="str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/>
      </c>
      <c r="AX84" s="23" t="str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/>
      </c>
      <c r="AY84" s="23" t="str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/>
      </c>
      <c r="AZ84" s="23" t="str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/>
      </c>
      <c r="BA84" s="23" t="str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/>
      </c>
      <c r="BB84" s="23" t="str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/>
      </c>
    </row>
    <row r="85" spans="1:54" ht="41.4" x14ac:dyDescent="0.25">
      <c r="A85" s="41" t="str">
        <f>IF('Option 1'!A85="","",'Option 1'!A85)</f>
        <v/>
      </c>
      <c r="B85" s="33"/>
      <c r="C85" s="34" t="str">
        <f>IF('Option 1'!C85="","",'Option 1'!C85)</f>
        <v/>
      </c>
      <c r="D85" s="98" t="str">
        <f>IF('Option 1'!D85="","",'Option 1'!D85)</f>
        <v>durchschnittliche Preissteigerungs-rate</v>
      </c>
      <c r="E85" s="23" t="str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/>
      </c>
      <c r="F85" s="23" t="str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/>
      </c>
      <c r="G85" s="23" t="str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/>
      </c>
      <c r="H85" s="23" t="str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/>
      </c>
      <c r="I85" s="23" t="str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/>
      </c>
      <c r="J85" s="23" t="str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/>
      </c>
      <c r="K85" s="23" t="str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/>
      </c>
      <c r="L85" s="23" t="str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/>
      </c>
      <c r="M85" s="23" t="str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/>
      </c>
      <c r="N85" s="23" t="str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/>
      </c>
      <c r="O85" s="23" t="str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/>
      </c>
      <c r="P85" s="23" t="str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/>
      </c>
      <c r="Q85" s="23" t="str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/>
      </c>
      <c r="R85" s="23" t="str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/>
      </c>
      <c r="S85" s="23" t="str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/>
      </c>
      <c r="T85" s="23" t="str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/>
      </c>
      <c r="U85" s="23" t="str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/>
      </c>
      <c r="V85" s="23" t="str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/>
      </c>
      <c r="W85" s="23" t="str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/>
      </c>
      <c r="X85" s="23" t="str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/>
      </c>
      <c r="Y85" s="23" t="str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/>
      </c>
      <c r="Z85" s="23" t="str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/>
      </c>
      <c r="AA85" s="23" t="str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/>
      </c>
      <c r="AB85" s="23" t="str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/>
      </c>
      <c r="AC85" s="23" t="str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/>
      </c>
      <c r="AD85" s="23" t="str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/>
      </c>
      <c r="AE85" s="23" t="str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/>
      </c>
      <c r="AF85" s="23" t="str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/>
      </c>
      <c r="AG85" s="23" t="str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/>
      </c>
      <c r="AH85" s="23" t="str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/>
      </c>
      <c r="AI85" s="23" t="str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/>
      </c>
      <c r="AJ85" s="23" t="str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/>
      </c>
      <c r="AK85" s="23" t="str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/>
      </c>
      <c r="AL85" s="23" t="str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/>
      </c>
      <c r="AM85" s="23" t="str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/>
      </c>
      <c r="AN85" s="23" t="str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/>
      </c>
      <c r="AO85" s="23" t="str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/>
      </c>
      <c r="AP85" s="23" t="str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/>
      </c>
      <c r="AQ85" s="23" t="str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/>
      </c>
      <c r="AR85" s="23" t="str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/>
      </c>
      <c r="AS85" s="23" t="str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/>
      </c>
      <c r="AT85" s="23" t="str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/>
      </c>
      <c r="AU85" s="23" t="str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/>
      </c>
      <c r="AV85" s="23" t="str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/>
      </c>
      <c r="AW85" s="23" t="str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/>
      </c>
      <c r="AX85" s="23" t="str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/>
      </c>
      <c r="AY85" s="23" t="str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/>
      </c>
      <c r="AZ85" s="23" t="str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/>
      </c>
      <c r="BA85" s="23" t="str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/>
      </c>
      <c r="BB85" s="23" t="str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/>
      </c>
    </row>
    <row r="86" spans="1:54" ht="41.4" x14ac:dyDescent="0.25">
      <c r="A86" s="41" t="str">
        <f>IF('Option 1'!A86="","",'Option 1'!A86)</f>
        <v/>
      </c>
      <c r="B86" s="33"/>
      <c r="C86" s="34" t="str">
        <f>IF('Option 1'!C86="","",'Option 1'!C86)</f>
        <v/>
      </c>
      <c r="D86" s="98" t="str">
        <f>IF('Option 1'!D86="","",'Option 1'!D86)</f>
        <v>durchschnittliche Preissteigerungs-rate</v>
      </c>
      <c r="E86" s="23" t="str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/>
      </c>
      <c r="F86" s="23" t="str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/>
      </c>
      <c r="G86" s="23" t="str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/>
      </c>
      <c r="H86" s="23" t="str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/>
      </c>
      <c r="I86" s="23" t="str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/>
      </c>
      <c r="J86" s="23" t="str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/>
      </c>
      <c r="K86" s="23" t="str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/>
      </c>
      <c r="L86" s="23" t="str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/>
      </c>
      <c r="M86" s="23" t="str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/>
      </c>
      <c r="N86" s="23" t="str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/>
      </c>
      <c r="O86" s="23" t="str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/>
      </c>
      <c r="P86" s="23" t="str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/>
      </c>
      <c r="Q86" s="23" t="str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/>
      </c>
      <c r="R86" s="23" t="str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/>
      </c>
      <c r="S86" s="23" t="str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/>
      </c>
      <c r="T86" s="23" t="str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/>
      </c>
      <c r="U86" s="23" t="str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/>
      </c>
      <c r="V86" s="23" t="str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/>
      </c>
      <c r="W86" s="23" t="str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/>
      </c>
      <c r="X86" s="23" t="str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/>
      </c>
      <c r="Y86" s="23" t="str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/>
      </c>
      <c r="Z86" s="23" t="str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/>
      </c>
      <c r="AA86" s="23" t="str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/>
      </c>
      <c r="AB86" s="23" t="str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/>
      </c>
      <c r="AC86" s="23" t="str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/>
      </c>
      <c r="AD86" s="23" t="str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/>
      </c>
      <c r="AE86" s="23" t="str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/>
      </c>
      <c r="AF86" s="23" t="str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/>
      </c>
      <c r="AG86" s="23" t="str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/>
      </c>
      <c r="AH86" s="23" t="str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/>
      </c>
      <c r="AI86" s="23" t="str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/>
      </c>
      <c r="AJ86" s="23" t="str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/>
      </c>
      <c r="AK86" s="23" t="str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/>
      </c>
      <c r="AL86" s="23" t="str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/>
      </c>
      <c r="AM86" s="23" t="str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/>
      </c>
      <c r="AN86" s="23" t="str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/>
      </c>
      <c r="AO86" s="23" t="str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/>
      </c>
      <c r="AP86" s="23" t="str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/>
      </c>
      <c r="AQ86" s="23" t="str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/>
      </c>
      <c r="AR86" s="23" t="str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/>
      </c>
      <c r="AS86" s="23" t="str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/>
      </c>
      <c r="AT86" s="23" t="str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/>
      </c>
      <c r="AU86" s="23" t="str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/>
      </c>
      <c r="AV86" s="23" t="str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/>
      </c>
      <c r="AW86" s="23" t="str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/>
      </c>
      <c r="AX86" s="23" t="str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/>
      </c>
      <c r="AY86" s="23" t="str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/>
      </c>
      <c r="AZ86" s="23" t="str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/>
      </c>
      <c r="BA86" s="23" t="str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/>
      </c>
      <c r="BB86" s="23" t="str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/>
      </c>
    </row>
    <row r="87" spans="1:54" ht="41.4" x14ac:dyDescent="0.25">
      <c r="A87" s="41" t="str">
        <f>IF('Option 1'!A87="","",'Option 1'!A87)</f>
        <v/>
      </c>
      <c r="B87" s="33"/>
      <c r="C87" s="34" t="str">
        <f>IF('Option 1'!C87="","",'Option 1'!C87)</f>
        <v/>
      </c>
      <c r="D87" s="98" t="str">
        <f>IF('Option 1'!D87="","",'Option 1'!D87)</f>
        <v>durchschnittliche Preissteigerungs-rate</v>
      </c>
      <c r="E87" s="23" t="str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/>
      </c>
      <c r="F87" s="23" t="str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/>
      </c>
      <c r="G87" s="23" t="str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/>
      </c>
      <c r="H87" s="23" t="str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/>
      </c>
      <c r="I87" s="23" t="str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/>
      </c>
      <c r="J87" s="23" t="str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/>
      </c>
      <c r="K87" s="23" t="str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/>
      </c>
      <c r="L87" s="23" t="str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/>
      </c>
      <c r="M87" s="23" t="str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/>
      </c>
      <c r="N87" s="23" t="str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/>
      </c>
      <c r="O87" s="23" t="str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/>
      </c>
      <c r="P87" s="23" t="str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/>
      </c>
      <c r="Q87" s="23" t="str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/>
      </c>
      <c r="R87" s="23" t="str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/>
      </c>
      <c r="S87" s="23" t="str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/>
      </c>
      <c r="T87" s="23" t="str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/>
      </c>
      <c r="U87" s="23" t="str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/>
      </c>
      <c r="V87" s="23" t="str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/>
      </c>
      <c r="W87" s="23" t="str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/>
      </c>
      <c r="X87" s="23" t="str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/>
      </c>
      <c r="Y87" s="23" t="str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/>
      </c>
      <c r="Z87" s="23" t="str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/>
      </c>
      <c r="AA87" s="23" t="str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/>
      </c>
      <c r="AB87" s="23" t="str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/>
      </c>
      <c r="AC87" s="23" t="str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/>
      </c>
      <c r="AD87" s="23" t="str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/>
      </c>
      <c r="AE87" s="23" t="str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/>
      </c>
      <c r="AF87" s="23" t="str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/>
      </c>
      <c r="AG87" s="23" t="str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/>
      </c>
      <c r="AH87" s="23" t="str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/>
      </c>
      <c r="AI87" s="23" t="str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/>
      </c>
      <c r="AJ87" s="23" t="str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/>
      </c>
      <c r="AK87" s="23" t="str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/>
      </c>
      <c r="AL87" s="23" t="str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/>
      </c>
      <c r="AM87" s="23" t="str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/>
      </c>
      <c r="AN87" s="23" t="str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/>
      </c>
      <c r="AO87" s="23" t="str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/>
      </c>
      <c r="AP87" s="23" t="str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/>
      </c>
      <c r="AQ87" s="23" t="str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/>
      </c>
      <c r="AR87" s="23" t="str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/>
      </c>
      <c r="AS87" s="23" t="str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/>
      </c>
      <c r="AT87" s="23" t="str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/>
      </c>
      <c r="AU87" s="23" t="str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/>
      </c>
      <c r="AV87" s="23" t="str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/>
      </c>
      <c r="AW87" s="23" t="str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/>
      </c>
      <c r="AX87" s="23" t="str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/>
      </c>
      <c r="AY87" s="23" t="str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/>
      </c>
      <c r="AZ87" s="23" t="str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/>
      </c>
      <c r="BA87" s="23" t="str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/>
      </c>
      <c r="BB87" s="23" t="str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/>
      </c>
    </row>
    <row r="88" spans="1:54" ht="41.4" x14ac:dyDescent="0.25">
      <c r="A88" s="41" t="str">
        <f>IF('Option 1'!A88="","",'Option 1'!A88)</f>
        <v/>
      </c>
      <c r="B88" s="33"/>
      <c r="C88" s="34" t="str">
        <f>IF('Option 1'!C88="","",'Option 1'!C88)</f>
        <v/>
      </c>
      <c r="D88" s="98" t="str">
        <f>IF('Option 1'!D88="","",'Option 1'!D88)</f>
        <v>durchschnittliche Preissteigerungs-rate</v>
      </c>
      <c r="E88" s="23" t="str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/>
      </c>
      <c r="F88" s="23" t="str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/>
      </c>
      <c r="G88" s="23" t="str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/>
      </c>
      <c r="H88" s="23" t="str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/>
      </c>
      <c r="I88" s="23" t="str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/>
      </c>
      <c r="J88" s="23" t="str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/>
      </c>
      <c r="K88" s="23" t="str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/>
      </c>
      <c r="L88" s="23" t="str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/>
      </c>
      <c r="M88" s="23" t="str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/>
      </c>
      <c r="N88" s="23" t="str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/>
      </c>
      <c r="O88" s="23" t="str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/>
      </c>
      <c r="P88" s="23" t="str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/>
      </c>
      <c r="Q88" s="23" t="str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/>
      </c>
      <c r="R88" s="23" t="str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/>
      </c>
      <c r="S88" s="23" t="str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/>
      </c>
      <c r="T88" s="23" t="str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/>
      </c>
      <c r="U88" s="23" t="str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/>
      </c>
      <c r="V88" s="23" t="str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/>
      </c>
      <c r="W88" s="23" t="str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/>
      </c>
      <c r="X88" s="23" t="str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/>
      </c>
      <c r="Y88" s="23" t="str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/>
      </c>
      <c r="Z88" s="23" t="str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/>
      </c>
      <c r="AA88" s="23" t="str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/>
      </c>
      <c r="AB88" s="23" t="str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/>
      </c>
      <c r="AC88" s="23" t="str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/>
      </c>
      <c r="AD88" s="23" t="str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/>
      </c>
      <c r="AE88" s="23" t="str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/>
      </c>
      <c r="AF88" s="23" t="str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/>
      </c>
      <c r="AG88" s="23" t="str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/>
      </c>
      <c r="AH88" s="23" t="str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/>
      </c>
      <c r="AI88" s="23" t="str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/>
      </c>
      <c r="AJ88" s="23" t="str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/>
      </c>
      <c r="AK88" s="23" t="str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/>
      </c>
      <c r="AL88" s="23" t="str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/>
      </c>
      <c r="AM88" s="23" t="str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/>
      </c>
      <c r="AN88" s="23" t="str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/>
      </c>
      <c r="AO88" s="23" t="str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/>
      </c>
      <c r="AP88" s="23" t="str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/>
      </c>
      <c r="AQ88" s="23" t="str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/>
      </c>
      <c r="AR88" s="23" t="str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/>
      </c>
      <c r="AS88" s="23" t="str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/>
      </c>
      <c r="AT88" s="23" t="str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/>
      </c>
      <c r="AU88" s="23" t="str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/>
      </c>
      <c r="AV88" s="23" t="str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/>
      </c>
      <c r="AW88" s="23" t="str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/>
      </c>
      <c r="AX88" s="23" t="str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/>
      </c>
      <c r="AY88" s="23" t="str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/>
      </c>
      <c r="AZ88" s="23" t="str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/>
      </c>
      <c r="BA88" s="23" t="str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/>
      </c>
      <c r="BB88" s="23" t="str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/>
      </c>
    </row>
    <row r="89" spans="1:54" ht="41.4" x14ac:dyDescent="0.25">
      <c r="A89" s="41" t="str">
        <f>IF('Option 1'!A89="","",'Option 1'!A89)</f>
        <v/>
      </c>
      <c r="B89" s="33"/>
      <c r="C89" s="34" t="str">
        <f>IF('Option 1'!C89="","",'Option 1'!C89)</f>
        <v/>
      </c>
      <c r="D89" s="98" t="str">
        <f>IF('Option 1'!D89="","",'Option 1'!D89)</f>
        <v>durchschnittliche Preissteigerungs-rate</v>
      </c>
      <c r="E89" s="23" t="str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/>
      </c>
      <c r="F89" s="23" t="str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/>
      </c>
      <c r="G89" s="23" t="str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/>
      </c>
      <c r="H89" s="23" t="str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/>
      </c>
      <c r="I89" s="23" t="str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/>
      </c>
      <c r="J89" s="23" t="str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/>
      </c>
      <c r="K89" s="23" t="str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/>
      </c>
      <c r="L89" s="23" t="str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/>
      </c>
      <c r="M89" s="23" t="str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/>
      </c>
      <c r="N89" s="23" t="str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/>
      </c>
      <c r="O89" s="23" t="str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/>
      </c>
      <c r="P89" s="23" t="str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/>
      </c>
      <c r="Q89" s="23" t="str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/>
      </c>
      <c r="R89" s="23" t="str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/>
      </c>
      <c r="S89" s="23" t="str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/>
      </c>
      <c r="T89" s="23" t="str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/>
      </c>
      <c r="U89" s="23" t="str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/>
      </c>
      <c r="V89" s="23" t="str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/>
      </c>
      <c r="W89" s="23" t="str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/>
      </c>
      <c r="X89" s="23" t="str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/>
      </c>
      <c r="Y89" s="23" t="str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/>
      </c>
      <c r="Z89" s="23" t="str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/>
      </c>
      <c r="AA89" s="23" t="str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/>
      </c>
      <c r="AB89" s="23" t="str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/>
      </c>
      <c r="AC89" s="23" t="str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/>
      </c>
      <c r="AD89" s="23" t="str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/>
      </c>
      <c r="AE89" s="23" t="str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/>
      </c>
      <c r="AF89" s="23" t="str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/>
      </c>
      <c r="AG89" s="23" t="str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/>
      </c>
      <c r="AH89" s="23" t="str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/>
      </c>
      <c r="AI89" s="23" t="str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/>
      </c>
      <c r="AJ89" s="23" t="str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/>
      </c>
      <c r="AK89" s="23" t="str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/>
      </c>
      <c r="AL89" s="23" t="str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/>
      </c>
      <c r="AM89" s="23" t="str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/>
      </c>
      <c r="AN89" s="23" t="str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/>
      </c>
      <c r="AO89" s="23" t="str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/>
      </c>
      <c r="AP89" s="23" t="str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/>
      </c>
      <c r="AQ89" s="23" t="str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/>
      </c>
      <c r="AR89" s="23" t="str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/>
      </c>
      <c r="AS89" s="23" t="str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/>
      </c>
      <c r="AT89" s="23" t="str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/>
      </c>
      <c r="AU89" s="23" t="str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/>
      </c>
      <c r="AV89" s="23" t="str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/>
      </c>
      <c r="AW89" s="23" t="str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/>
      </c>
      <c r="AX89" s="23" t="str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/>
      </c>
      <c r="AY89" s="23" t="str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/>
      </c>
      <c r="AZ89" s="23" t="str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/>
      </c>
      <c r="BA89" s="23" t="str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/>
      </c>
      <c r="BB89" s="23" t="str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/>
      </c>
    </row>
    <row r="90" spans="1:54" ht="41.4" x14ac:dyDescent="0.25">
      <c r="A90" s="41" t="str">
        <f>IF('Option 1'!A90="","",'Option 1'!A90)</f>
        <v/>
      </c>
      <c r="B90" s="33"/>
      <c r="C90" s="34" t="str">
        <f>IF('Option 1'!C90="","",'Option 1'!C90)</f>
        <v/>
      </c>
      <c r="D90" s="98" t="str">
        <f>IF('Option 1'!D90="","",'Option 1'!D90)</f>
        <v>durchschnittliche Preissteigerungs-rate</v>
      </c>
      <c r="E90" s="23" t="str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/>
      </c>
      <c r="F90" s="23" t="str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/>
      </c>
      <c r="G90" s="23" t="str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/>
      </c>
      <c r="H90" s="23" t="str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/>
      </c>
      <c r="I90" s="23" t="str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/>
      </c>
      <c r="J90" s="23" t="str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/>
      </c>
      <c r="K90" s="23" t="str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/>
      </c>
      <c r="L90" s="23" t="str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/>
      </c>
      <c r="M90" s="23" t="str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/>
      </c>
      <c r="N90" s="23" t="str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/>
      </c>
      <c r="O90" s="23" t="str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/>
      </c>
      <c r="P90" s="23" t="str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/>
      </c>
      <c r="Q90" s="23" t="str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/>
      </c>
      <c r="R90" s="23" t="str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/>
      </c>
      <c r="S90" s="23" t="str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/>
      </c>
      <c r="T90" s="23" t="str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/>
      </c>
      <c r="U90" s="23" t="str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/>
      </c>
      <c r="V90" s="23" t="str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/>
      </c>
      <c r="W90" s="23" t="str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/>
      </c>
      <c r="X90" s="23" t="str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/>
      </c>
      <c r="Y90" s="23" t="str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/>
      </c>
      <c r="Z90" s="23" t="str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/>
      </c>
      <c r="AA90" s="23" t="str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/>
      </c>
      <c r="AB90" s="23" t="str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/>
      </c>
      <c r="AC90" s="23" t="str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/>
      </c>
      <c r="AD90" s="23" t="str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/>
      </c>
      <c r="AE90" s="23" t="str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/>
      </c>
      <c r="AF90" s="23" t="str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/>
      </c>
      <c r="AG90" s="23" t="str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/>
      </c>
      <c r="AH90" s="23" t="str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/>
      </c>
      <c r="AI90" s="23" t="str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/>
      </c>
      <c r="AJ90" s="23" t="str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/>
      </c>
      <c r="AK90" s="23" t="str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/>
      </c>
      <c r="AL90" s="23" t="str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/>
      </c>
      <c r="AM90" s="23" t="str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/>
      </c>
      <c r="AN90" s="23" t="str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/>
      </c>
      <c r="AO90" s="23" t="str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/>
      </c>
      <c r="AP90" s="23" t="str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/>
      </c>
      <c r="AQ90" s="23" t="str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/>
      </c>
      <c r="AR90" s="23" t="str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/>
      </c>
      <c r="AS90" s="23" t="str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/>
      </c>
      <c r="AT90" s="23" t="str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/>
      </c>
      <c r="AU90" s="23" t="str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/>
      </c>
      <c r="AV90" s="23" t="str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/>
      </c>
      <c r="AW90" s="23" t="str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/>
      </c>
      <c r="AX90" s="23" t="str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/>
      </c>
      <c r="AY90" s="23" t="str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/>
      </c>
      <c r="AZ90" s="23" t="str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/>
      </c>
      <c r="BA90" s="23" t="str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/>
      </c>
      <c r="BB90" s="23" t="str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/>
      </c>
    </row>
    <row r="91" spans="1:54" ht="42" thickBot="1" x14ac:dyDescent="0.3">
      <c r="A91" s="41" t="str">
        <f>IF('Option 1'!A91="","",'Option 1'!A91)</f>
        <v/>
      </c>
      <c r="B91" s="33"/>
      <c r="C91" s="34" t="str">
        <f>IF('Option 1'!C91="","",'Option 1'!C91)</f>
        <v/>
      </c>
      <c r="D91" s="98" t="str">
        <f>IF('Option 1'!D91="","",'Option 1'!D91)</f>
        <v>durchschnittliche Preissteigerungs-rate</v>
      </c>
      <c r="E91" s="23" t="str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/>
      </c>
      <c r="F91" s="23" t="str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/>
      </c>
      <c r="G91" s="23" t="str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/>
      </c>
      <c r="H91" s="23" t="str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/>
      </c>
      <c r="I91" s="23" t="str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/>
      </c>
      <c r="J91" s="23" t="str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/>
      </c>
      <c r="K91" s="23" t="str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/>
      </c>
      <c r="L91" s="23" t="str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/>
      </c>
      <c r="M91" s="23" t="str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/>
      </c>
      <c r="N91" s="23" t="str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/>
      </c>
      <c r="O91" s="23" t="str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/>
      </c>
      <c r="P91" s="23" t="str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/>
      </c>
      <c r="Q91" s="23" t="str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/>
      </c>
      <c r="R91" s="23" t="str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/>
      </c>
      <c r="S91" s="23" t="str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/>
      </c>
      <c r="T91" s="23" t="str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/>
      </c>
      <c r="U91" s="23" t="str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/>
      </c>
      <c r="V91" s="23" t="str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/>
      </c>
      <c r="W91" s="23" t="str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/>
      </c>
      <c r="X91" s="23" t="str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/>
      </c>
      <c r="Y91" s="23" t="str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/>
      </c>
      <c r="Z91" s="23" t="str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/>
      </c>
      <c r="AA91" s="23" t="str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/>
      </c>
      <c r="AB91" s="23" t="str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/>
      </c>
      <c r="AC91" s="23" t="str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/>
      </c>
      <c r="AD91" s="23" t="str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/>
      </c>
      <c r="AE91" s="23" t="str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/>
      </c>
      <c r="AF91" s="23" t="str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/>
      </c>
      <c r="AG91" s="23" t="str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/>
      </c>
      <c r="AH91" s="23" t="str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/>
      </c>
      <c r="AI91" s="23" t="str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/>
      </c>
      <c r="AJ91" s="23" t="str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/>
      </c>
      <c r="AK91" s="23" t="str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/>
      </c>
      <c r="AL91" s="23" t="str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/>
      </c>
      <c r="AM91" s="23" t="str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/>
      </c>
      <c r="AN91" s="23" t="str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/>
      </c>
      <c r="AO91" s="23" t="str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/>
      </c>
      <c r="AP91" s="23" t="str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/>
      </c>
      <c r="AQ91" s="23" t="str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/>
      </c>
      <c r="AR91" s="23" t="str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/>
      </c>
      <c r="AS91" s="23" t="str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/>
      </c>
      <c r="AT91" s="23" t="str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/>
      </c>
      <c r="AU91" s="23" t="str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/>
      </c>
      <c r="AV91" s="23" t="str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/>
      </c>
      <c r="AW91" s="23" t="str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/>
      </c>
      <c r="AX91" s="23" t="str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/>
      </c>
      <c r="AY91" s="23" t="str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/>
      </c>
      <c r="AZ91" s="23" t="str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/>
      </c>
      <c r="BA91" s="23" t="str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/>
      </c>
      <c r="BB91" s="23" t="str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77">IF(SUMIF($A$67:$A$91,"Personal",F67:F91)=0,0,SUMIF($A$67:$A$91,"Personal",F67:F91))</f>
        <v>0</v>
      </c>
      <c r="G92" s="30">
        <f t="shared" si="77"/>
        <v>0</v>
      </c>
      <c r="H92" s="30">
        <f t="shared" si="77"/>
        <v>0</v>
      </c>
      <c r="I92" s="30">
        <f t="shared" si="77"/>
        <v>0</v>
      </c>
      <c r="J92" s="30">
        <f t="shared" si="77"/>
        <v>0</v>
      </c>
      <c r="K92" s="30">
        <f t="shared" si="77"/>
        <v>0</v>
      </c>
      <c r="L92" s="30">
        <f t="shared" si="77"/>
        <v>0</v>
      </c>
      <c r="M92" s="30">
        <f t="shared" si="77"/>
        <v>0</v>
      </c>
      <c r="N92" s="30">
        <f t="shared" si="77"/>
        <v>0</v>
      </c>
      <c r="O92" s="30">
        <f t="shared" si="77"/>
        <v>0</v>
      </c>
      <c r="P92" s="30">
        <f t="shared" si="77"/>
        <v>0</v>
      </c>
      <c r="Q92" s="30">
        <f t="shared" si="77"/>
        <v>0</v>
      </c>
      <c r="R92" s="30">
        <f t="shared" si="77"/>
        <v>0</v>
      </c>
      <c r="S92" s="30">
        <f t="shared" si="77"/>
        <v>0</v>
      </c>
      <c r="T92" s="30">
        <f t="shared" si="77"/>
        <v>0</v>
      </c>
      <c r="U92" s="30">
        <f t="shared" si="77"/>
        <v>0</v>
      </c>
      <c r="V92" s="30">
        <f t="shared" si="77"/>
        <v>0</v>
      </c>
      <c r="W92" s="30">
        <f t="shared" si="77"/>
        <v>0</v>
      </c>
      <c r="X92" s="30">
        <f t="shared" si="77"/>
        <v>0</v>
      </c>
      <c r="Y92" s="30">
        <f t="shared" si="77"/>
        <v>0</v>
      </c>
      <c r="Z92" s="30">
        <f t="shared" ref="Z92:BB92" si="78">IF(SUMIF($A$67:$A$91,"Personal",Z67:Z91)=0,0,SUMIF($A$67:$A$91,"Personal",Z67:Z91))</f>
        <v>0</v>
      </c>
      <c r="AA92" s="30">
        <f t="shared" si="78"/>
        <v>0</v>
      </c>
      <c r="AB92" s="30">
        <f t="shared" si="78"/>
        <v>0</v>
      </c>
      <c r="AC92" s="30">
        <f t="shared" si="78"/>
        <v>0</v>
      </c>
      <c r="AD92" s="30">
        <f t="shared" si="78"/>
        <v>0</v>
      </c>
      <c r="AE92" s="30">
        <f t="shared" si="78"/>
        <v>0</v>
      </c>
      <c r="AF92" s="30">
        <f t="shared" si="78"/>
        <v>0</v>
      </c>
      <c r="AG92" s="30">
        <f t="shared" si="78"/>
        <v>0</v>
      </c>
      <c r="AH92" s="30">
        <f t="shared" si="78"/>
        <v>0</v>
      </c>
      <c r="AI92" s="30">
        <f t="shared" si="78"/>
        <v>0</v>
      </c>
      <c r="AJ92" s="30">
        <f t="shared" si="78"/>
        <v>0</v>
      </c>
      <c r="AK92" s="30">
        <f t="shared" si="78"/>
        <v>0</v>
      </c>
      <c r="AL92" s="30">
        <f t="shared" si="78"/>
        <v>0</v>
      </c>
      <c r="AM92" s="30">
        <f t="shared" si="78"/>
        <v>0</v>
      </c>
      <c r="AN92" s="30">
        <f t="shared" si="78"/>
        <v>0</v>
      </c>
      <c r="AO92" s="30">
        <f t="shared" si="78"/>
        <v>0</v>
      </c>
      <c r="AP92" s="30">
        <f t="shared" si="78"/>
        <v>0</v>
      </c>
      <c r="AQ92" s="30">
        <f t="shared" si="78"/>
        <v>0</v>
      </c>
      <c r="AR92" s="30">
        <f t="shared" si="78"/>
        <v>0</v>
      </c>
      <c r="AS92" s="30">
        <f t="shared" si="78"/>
        <v>0</v>
      </c>
      <c r="AT92" s="30">
        <f t="shared" si="78"/>
        <v>0</v>
      </c>
      <c r="AU92" s="30">
        <f t="shared" si="78"/>
        <v>0</v>
      </c>
      <c r="AV92" s="30">
        <f t="shared" si="78"/>
        <v>0</v>
      </c>
      <c r="AW92" s="30">
        <f t="shared" si="78"/>
        <v>0</v>
      </c>
      <c r="AX92" s="30">
        <f t="shared" si="78"/>
        <v>0</v>
      </c>
      <c r="AY92" s="30">
        <f t="shared" si="78"/>
        <v>0</v>
      </c>
      <c r="AZ92" s="30">
        <f t="shared" si="78"/>
        <v>0</v>
      </c>
      <c r="BA92" s="30">
        <f t="shared" si="78"/>
        <v>0</v>
      </c>
      <c r="BB92" s="30">
        <f t="shared" si="78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79">IF(SUMIF($A$67:$A$91,"Material",F67:F91)=0,0,SUMIF($A$67:$A$91,"Material",F67:F91))</f>
        <v>0</v>
      </c>
      <c r="G93" s="30">
        <f t="shared" si="79"/>
        <v>0</v>
      </c>
      <c r="H93" s="30">
        <f t="shared" si="79"/>
        <v>0</v>
      </c>
      <c r="I93" s="30">
        <f t="shared" si="79"/>
        <v>0</v>
      </c>
      <c r="J93" s="30">
        <f t="shared" si="79"/>
        <v>0</v>
      </c>
      <c r="K93" s="30">
        <f t="shared" si="79"/>
        <v>0</v>
      </c>
      <c r="L93" s="30">
        <f t="shared" si="79"/>
        <v>0</v>
      </c>
      <c r="M93" s="30">
        <f t="shared" si="79"/>
        <v>0</v>
      </c>
      <c r="N93" s="30">
        <f t="shared" si="79"/>
        <v>0</v>
      </c>
      <c r="O93" s="30">
        <f t="shared" si="79"/>
        <v>0</v>
      </c>
      <c r="P93" s="30">
        <f t="shared" si="79"/>
        <v>0</v>
      </c>
      <c r="Q93" s="30">
        <f t="shared" si="79"/>
        <v>0</v>
      </c>
      <c r="R93" s="30">
        <f t="shared" si="79"/>
        <v>0</v>
      </c>
      <c r="S93" s="30">
        <f t="shared" si="79"/>
        <v>0</v>
      </c>
      <c r="T93" s="30">
        <f t="shared" si="79"/>
        <v>0</v>
      </c>
      <c r="U93" s="30">
        <f t="shared" si="79"/>
        <v>0</v>
      </c>
      <c r="V93" s="30">
        <f t="shared" si="79"/>
        <v>0</v>
      </c>
      <c r="W93" s="30">
        <f t="shared" si="79"/>
        <v>0</v>
      </c>
      <c r="X93" s="30">
        <f t="shared" si="79"/>
        <v>0</v>
      </c>
      <c r="Y93" s="30">
        <f t="shared" si="79"/>
        <v>0</v>
      </c>
      <c r="Z93" s="30">
        <f t="shared" ref="Z93:BB93" si="80">IF(SUMIF($A$67:$A$91,"Material",Z67:Z91)=0,0,SUMIF($A$67:$A$91,"Material",Z67:Z91))</f>
        <v>0</v>
      </c>
      <c r="AA93" s="30">
        <f t="shared" si="80"/>
        <v>0</v>
      </c>
      <c r="AB93" s="30">
        <f t="shared" si="80"/>
        <v>0</v>
      </c>
      <c r="AC93" s="30">
        <f t="shared" si="80"/>
        <v>0</v>
      </c>
      <c r="AD93" s="30">
        <f t="shared" si="80"/>
        <v>0</v>
      </c>
      <c r="AE93" s="30">
        <f t="shared" si="80"/>
        <v>0</v>
      </c>
      <c r="AF93" s="30">
        <f t="shared" si="80"/>
        <v>0</v>
      </c>
      <c r="AG93" s="30">
        <f t="shared" si="80"/>
        <v>0</v>
      </c>
      <c r="AH93" s="30">
        <f t="shared" si="80"/>
        <v>0</v>
      </c>
      <c r="AI93" s="30">
        <f t="shared" si="80"/>
        <v>0</v>
      </c>
      <c r="AJ93" s="30">
        <f t="shared" si="80"/>
        <v>0</v>
      </c>
      <c r="AK93" s="30">
        <f t="shared" si="80"/>
        <v>0</v>
      </c>
      <c r="AL93" s="30">
        <f t="shared" si="80"/>
        <v>0</v>
      </c>
      <c r="AM93" s="30">
        <f t="shared" si="80"/>
        <v>0</v>
      </c>
      <c r="AN93" s="30">
        <f t="shared" si="80"/>
        <v>0</v>
      </c>
      <c r="AO93" s="30">
        <f t="shared" si="80"/>
        <v>0</v>
      </c>
      <c r="AP93" s="30">
        <f t="shared" si="80"/>
        <v>0</v>
      </c>
      <c r="AQ93" s="30">
        <f t="shared" si="80"/>
        <v>0</v>
      </c>
      <c r="AR93" s="30">
        <f t="shared" si="80"/>
        <v>0</v>
      </c>
      <c r="AS93" s="30">
        <f t="shared" si="80"/>
        <v>0</v>
      </c>
      <c r="AT93" s="30">
        <f t="shared" si="80"/>
        <v>0</v>
      </c>
      <c r="AU93" s="30">
        <f t="shared" si="80"/>
        <v>0</v>
      </c>
      <c r="AV93" s="30">
        <f t="shared" si="80"/>
        <v>0</v>
      </c>
      <c r="AW93" s="30">
        <f t="shared" si="80"/>
        <v>0</v>
      </c>
      <c r="AX93" s="30">
        <f t="shared" si="80"/>
        <v>0</v>
      </c>
      <c r="AY93" s="30">
        <f t="shared" si="80"/>
        <v>0</v>
      </c>
      <c r="AZ93" s="30">
        <f t="shared" si="80"/>
        <v>0</v>
      </c>
      <c r="BA93" s="30">
        <f t="shared" si="80"/>
        <v>0</v>
      </c>
      <c r="BB93" s="30">
        <f t="shared" si="80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1">IF(SUMIF($A$67:$A$91,"Infrastruktur",F67:F91)=0,0,SUMIF($A$67:$A$91,"Infrastruktur",F67:F91))</f>
        <v>0</v>
      </c>
      <c r="G94" s="30">
        <f t="shared" si="81"/>
        <v>0</v>
      </c>
      <c r="H94" s="30">
        <f t="shared" si="81"/>
        <v>0</v>
      </c>
      <c r="I94" s="30">
        <f t="shared" si="81"/>
        <v>0</v>
      </c>
      <c r="J94" s="30">
        <f t="shared" si="81"/>
        <v>0</v>
      </c>
      <c r="K94" s="30">
        <f t="shared" si="81"/>
        <v>0</v>
      </c>
      <c r="L94" s="30">
        <f t="shared" si="81"/>
        <v>0</v>
      </c>
      <c r="M94" s="30">
        <f t="shared" si="81"/>
        <v>0</v>
      </c>
      <c r="N94" s="30">
        <f t="shared" si="81"/>
        <v>0</v>
      </c>
      <c r="O94" s="30">
        <f t="shared" si="81"/>
        <v>0</v>
      </c>
      <c r="P94" s="30">
        <f t="shared" si="81"/>
        <v>0</v>
      </c>
      <c r="Q94" s="30">
        <f t="shared" si="81"/>
        <v>0</v>
      </c>
      <c r="R94" s="30">
        <f t="shared" si="81"/>
        <v>0</v>
      </c>
      <c r="S94" s="30">
        <f t="shared" si="81"/>
        <v>0</v>
      </c>
      <c r="T94" s="30">
        <f t="shared" si="81"/>
        <v>0</v>
      </c>
      <c r="U94" s="30">
        <f t="shared" si="81"/>
        <v>0</v>
      </c>
      <c r="V94" s="30">
        <f t="shared" si="81"/>
        <v>0</v>
      </c>
      <c r="W94" s="30">
        <f t="shared" si="81"/>
        <v>0</v>
      </c>
      <c r="X94" s="30">
        <f t="shared" si="81"/>
        <v>0</v>
      </c>
      <c r="Y94" s="30">
        <f t="shared" si="81"/>
        <v>0</v>
      </c>
      <c r="Z94" s="30">
        <f t="shared" ref="Z94:BB94" si="82">IF(SUMIF($A$67:$A$91,"Infrastruktur",Z67:Z91)=0,0,SUMIF($A$67:$A$91,"Infrastruktur",Z67:Z91))</f>
        <v>0</v>
      </c>
      <c r="AA94" s="30">
        <f t="shared" si="82"/>
        <v>0</v>
      </c>
      <c r="AB94" s="30">
        <f t="shared" si="82"/>
        <v>0</v>
      </c>
      <c r="AC94" s="30">
        <f t="shared" si="82"/>
        <v>0</v>
      </c>
      <c r="AD94" s="30">
        <f t="shared" si="82"/>
        <v>0</v>
      </c>
      <c r="AE94" s="30">
        <f t="shared" si="82"/>
        <v>0</v>
      </c>
      <c r="AF94" s="30">
        <f t="shared" si="82"/>
        <v>0</v>
      </c>
      <c r="AG94" s="30">
        <f t="shared" si="82"/>
        <v>0</v>
      </c>
      <c r="AH94" s="30">
        <f t="shared" si="82"/>
        <v>0</v>
      </c>
      <c r="AI94" s="30">
        <f t="shared" si="82"/>
        <v>0</v>
      </c>
      <c r="AJ94" s="30">
        <f t="shared" si="82"/>
        <v>0</v>
      </c>
      <c r="AK94" s="30">
        <f t="shared" si="82"/>
        <v>0</v>
      </c>
      <c r="AL94" s="30">
        <f t="shared" si="82"/>
        <v>0</v>
      </c>
      <c r="AM94" s="30">
        <f t="shared" si="82"/>
        <v>0</v>
      </c>
      <c r="AN94" s="30">
        <f t="shared" si="82"/>
        <v>0</v>
      </c>
      <c r="AO94" s="30">
        <f t="shared" si="82"/>
        <v>0</v>
      </c>
      <c r="AP94" s="30">
        <f t="shared" si="82"/>
        <v>0</v>
      </c>
      <c r="AQ94" s="30">
        <f t="shared" si="82"/>
        <v>0</v>
      </c>
      <c r="AR94" s="30">
        <f t="shared" si="82"/>
        <v>0</v>
      </c>
      <c r="AS94" s="30">
        <f t="shared" si="82"/>
        <v>0</v>
      </c>
      <c r="AT94" s="30">
        <f t="shared" si="82"/>
        <v>0</v>
      </c>
      <c r="AU94" s="30">
        <f t="shared" si="82"/>
        <v>0</v>
      </c>
      <c r="AV94" s="30">
        <f t="shared" si="82"/>
        <v>0</v>
      </c>
      <c r="AW94" s="30">
        <f t="shared" si="82"/>
        <v>0</v>
      </c>
      <c r="AX94" s="30">
        <f t="shared" si="82"/>
        <v>0</v>
      </c>
      <c r="AY94" s="30">
        <f t="shared" si="82"/>
        <v>0</v>
      </c>
      <c r="AZ94" s="30">
        <f t="shared" si="82"/>
        <v>0</v>
      </c>
      <c r="BA94" s="30">
        <f t="shared" si="82"/>
        <v>0</v>
      </c>
      <c r="BB94" s="30">
        <f t="shared" si="82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-10326184.41</v>
      </c>
      <c r="F95" s="30">
        <f t="shared" ref="F95:Y95" si="83">IF(SUMIF($A$67:$A$91,"Dienstleistungen",F67:F91)=0,0,SUMIF($A$67:$A$91,"Dienstleistungen",F67:F91))</f>
        <v>-10543034.282609999</v>
      </c>
      <c r="G95" s="30">
        <f t="shared" si="83"/>
        <v>-10764438.002544807</v>
      </c>
      <c r="H95" s="30">
        <f t="shared" si="83"/>
        <v>-10990491.200598247</v>
      </c>
      <c r="I95" s="30">
        <f t="shared" si="83"/>
        <v>-11221291.515810808</v>
      </c>
      <c r="J95" s="30">
        <f t="shared" si="83"/>
        <v>-11456938.637642834</v>
      </c>
      <c r="K95" s="30">
        <f t="shared" si="83"/>
        <v>-11697534.349033331</v>
      </c>
      <c r="L95" s="30">
        <f t="shared" si="83"/>
        <v>-11943182.570363032</v>
      </c>
      <c r="M95" s="30">
        <f t="shared" si="83"/>
        <v>-12193989.404340653</v>
      </c>
      <c r="N95" s="30">
        <f t="shared" si="83"/>
        <v>-12450063.181831803</v>
      </c>
      <c r="O95" s="30">
        <f t="shared" si="83"/>
        <v>-12711514.508650269</v>
      </c>
      <c r="P95" s="30">
        <f t="shared" si="83"/>
        <v>-12978456.313331926</v>
      </c>
      <c r="Q95" s="30">
        <f t="shared" si="83"/>
        <v>-13251003.895911893</v>
      </c>
      <c r="R95" s="30">
        <f t="shared" si="83"/>
        <v>-13529274.97772604</v>
      </c>
      <c r="S95" s="30">
        <f t="shared" si="83"/>
        <v>-13813389.752258288</v>
      </c>
      <c r="T95" s="30">
        <f t="shared" si="83"/>
        <v>-14103470.937055709</v>
      </c>
      <c r="U95" s="30">
        <f t="shared" si="83"/>
        <v>0</v>
      </c>
      <c r="V95" s="30">
        <f t="shared" si="83"/>
        <v>0</v>
      </c>
      <c r="W95" s="30">
        <f t="shared" si="83"/>
        <v>0</v>
      </c>
      <c r="X95" s="30">
        <f t="shared" si="83"/>
        <v>0</v>
      </c>
      <c r="Y95" s="30">
        <f t="shared" si="83"/>
        <v>0</v>
      </c>
      <c r="Z95" s="30">
        <f t="shared" ref="Z95:BB95" si="84">IF(SUMIF($A$67:$A$91,"Dienstleistungen",Z67:Z91)=0,0,SUMIF($A$67:$A$91,"Dienstleistungen",Z67:Z91))</f>
        <v>0</v>
      </c>
      <c r="AA95" s="30">
        <f t="shared" si="84"/>
        <v>0</v>
      </c>
      <c r="AB95" s="30">
        <f t="shared" si="84"/>
        <v>0</v>
      </c>
      <c r="AC95" s="30">
        <f t="shared" si="84"/>
        <v>0</v>
      </c>
      <c r="AD95" s="30">
        <f t="shared" si="84"/>
        <v>0</v>
      </c>
      <c r="AE95" s="30">
        <f t="shared" si="84"/>
        <v>0</v>
      </c>
      <c r="AF95" s="30">
        <f t="shared" si="84"/>
        <v>0</v>
      </c>
      <c r="AG95" s="30">
        <f t="shared" si="84"/>
        <v>0</v>
      </c>
      <c r="AH95" s="30">
        <f t="shared" si="84"/>
        <v>0</v>
      </c>
      <c r="AI95" s="30">
        <f t="shared" si="84"/>
        <v>0</v>
      </c>
      <c r="AJ95" s="30">
        <f t="shared" si="84"/>
        <v>0</v>
      </c>
      <c r="AK95" s="30">
        <f t="shared" si="84"/>
        <v>0</v>
      </c>
      <c r="AL95" s="30">
        <f t="shared" si="84"/>
        <v>0</v>
      </c>
      <c r="AM95" s="30">
        <f t="shared" si="84"/>
        <v>0</v>
      </c>
      <c r="AN95" s="30">
        <f t="shared" si="84"/>
        <v>0</v>
      </c>
      <c r="AO95" s="30">
        <f t="shared" si="84"/>
        <v>0</v>
      </c>
      <c r="AP95" s="30">
        <f t="shared" si="84"/>
        <v>0</v>
      </c>
      <c r="AQ95" s="30">
        <f t="shared" si="84"/>
        <v>0</v>
      </c>
      <c r="AR95" s="30">
        <f t="shared" si="84"/>
        <v>0</v>
      </c>
      <c r="AS95" s="30">
        <f t="shared" si="84"/>
        <v>0</v>
      </c>
      <c r="AT95" s="30">
        <f t="shared" si="84"/>
        <v>0</v>
      </c>
      <c r="AU95" s="30">
        <f t="shared" si="84"/>
        <v>0</v>
      </c>
      <c r="AV95" s="30">
        <f t="shared" si="84"/>
        <v>0</v>
      </c>
      <c r="AW95" s="30">
        <f t="shared" si="84"/>
        <v>0</v>
      </c>
      <c r="AX95" s="30">
        <f t="shared" si="84"/>
        <v>0</v>
      </c>
      <c r="AY95" s="30">
        <f t="shared" si="84"/>
        <v>0</v>
      </c>
      <c r="AZ95" s="30">
        <f t="shared" si="84"/>
        <v>0</v>
      </c>
      <c r="BA95" s="30">
        <f t="shared" si="84"/>
        <v>0</v>
      </c>
      <c r="BB95" s="30">
        <f t="shared" si="84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 t="shared" ref="F97:AK97" si="85">E1+1</f>
        <v>1</v>
      </c>
      <c r="G97" s="24">
        <f t="shared" si="85"/>
        <v>2</v>
      </c>
      <c r="H97" s="24">
        <f t="shared" si="85"/>
        <v>3</v>
      </c>
      <c r="I97" s="24">
        <f t="shared" si="85"/>
        <v>4</v>
      </c>
      <c r="J97" s="24">
        <f t="shared" si="85"/>
        <v>5</v>
      </c>
      <c r="K97" s="24">
        <f t="shared" si="85"/>
        <v>6</v>
      </c>
      <c r="L97" s="24">
        <f t="shared" si="85"/>
        <v>7</v>
      </c>
      <c r="M97" s="24">
        <f t="shared" si="85"/>
        <v>8</v>
      </c>
      <c r="N97" s="24">
        <f t="shared" si="85"/>
        <v>9</v>
      </c>
      <c r="O97" s="24">
        <f t="shared" si="85"/>
        <v>10</v>
      </c>
      <c r="P97" s="24">
        <f t="shared" si="85"/>
        <v>11</v>
      </c>
      <c r="Q97" s="24">
        <f t="shared" si="85"/>
        <v>12</v>
      </c>
      <c r="R97" s="24">
        <f t="shared" si="85"/>
        <v>13</v>
      </c>
      <c r="S97" s="24">
        <f t="shared" si="85"/>
        <v>14</v>
      </c>
      <c r="T97" s="24">
        <f t="shared" si="85"/>
        <v>15</v>
      </c>
      <c r="U97" s="24">
        <f t="shared" si="85"/>
        <v>16</v>
      </c>
      <c r="V97" s="24">
        <f t="shared" si="85"/>
        <v>17</v>
      </c>
      <c r="W97" s="24">
        <f t="shared" si="85"/>
        <v>18</v>
      </c>
      <c r="X97" s="24">
        <f t="shared" si="85"/>
        <v>19</v>
      </c>
      <c r="Y97" s="25">
        <f t="shared" si="85"/>
        <v>20</v>
      </c>
      <c r="Z97" s="25">
        <f t="shared" si="85"/>
        <v>21</v>
      </c>
      <c r="AA97" s="25">
        <f t="shared" si="85"/>
        <v>22</v>
      </c>
      <c r="AB97" s="25">
        <f t="shared" si="85"/>
        <v>23</v>
      </c>
      <c r="AC97" s="25">
        <f t="shared" si="85"/>
        <v>24</v>
      </c>
      <c r="AD97" s="25">
        <f t="shared" si="85"/>
        <v>25</v>
      </c>
      <c r="AE97" s="25">
        <f t="shared" si="85"/>
        <v>26</v>
      </c>
      <c r="AF97" s="25">
        <f t="shared" si="85"/>
        <v>27</v>
      </c>
      <c r="AG97" s="25">
        <f t="shared" si="85"/>
        <v>28</v>
      </c>
      <c r="AH97" s="25">
        <f t="shared" si="85"/>
        <v>29</v>
      </c>
      <c r="AI97" s="25">
        <f t="shared" si="85"/>
        <v>30</v>
      </c>
      <c r="AJ97" s="25">
        <f t="shared" si="85"/>
        <v>31</v>
      </c>
      <c r="AK97" s="25">
        <f t="shared" si="85"/>
        <v>32</v>
      </c>
      <c r="AL97" s="25">
        <f t="shared" ref="AL97:BB97" si="86">AK1+1</f>
        <v>33</v>
      </c>
      <c r="AM97" s="25">
        <f t="shared" si="86"/>
        <v>34</v>
      </c>
      <c r="AN97" s="25">
        <f t="shared" si="86"/>
        <v>35</v>
      </c>
      <c r="AO97" s="25">
        <f t="shared" si="86"/>
        <v>36</v>
      </c>
      <c r="AP97" s="25">
        <f t="shared" si="86"/>
        <v>37</v>
      </c>
      <c r="AQ97" s="25">
        <f t="shared" si="86"/>
        <v>38</v>
      </c>
      <c r="AR97" s="25">
        <f t="shared" si="86"/>
        <v>39</v>
      </c>
      <c r="AS97" s="25">
        <f t="shared" si="86"/>
        <v>40</v>
      </c>
      <c r="AT97" s="25">
        <f t="shared" si="86"/>
        <v>41</v>
      </c>
      <c r="AU97" s="25">
        <f t="shared" si="86"/>
        <v>42</v>
      </c>
      <c r="AV97" s="25">
        <f t="shared" si="86"/>
        <v>43</v>
      </c>
      <c r="AW97" s="25">
        <f t="shared" si="86"/>
        <v>44</v>
      </c>
      <c r="AX97" s="25">
        <f t="shared" si="86"/>
        <v>45</v>
      </c>
      <c r="AY97" s="25">
        <f t="shared" si="86"/>
        <v>46</v>
      </c>
      <c r="AZ97" s="25">
        <f t="shared" si="86"/>
        <v>47</v>
      </c>
      <c r="BA97" s="25">
        <f t="shared" si="86"/>
        <v>48</v>
      </c>
      <c r="BB97" s="25">
        <f t="shared" si="86"/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27.6" x14ac:dyDescent="0.25">
      <c r="A99" s="40" t="str">
        <f>IF('Option 1'!A99="","",'Option 1'!A99)</f>
        <v>Dienstleistungen</v>
      </c>
      <c r="B99" s="46"/>
      <c r="C99" s="34">
        <f>IF('Option 1'!C99="","",'Option 1'!C99)</f>
        <v>7852.61</v>
      </c>
      <c r="D99" s="97" t="str">
        <f>IF('Option 1'!D99="","",'Option 1'!D99)</f>
        <v>langlebige Gebrauchsgüter</v>
      </c>
      <c r="E99" s="23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>7852.61</v>
      </c>
      <c r="F99" s="23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>8025.3674199999996</v>
      </c>
      <c r="G99" s="23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>8201.9255032399997</v>
      </c>
      <c r="H99" s="23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>8382.3678643112798</v>
      </c>
      <c r="I99" s="23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>8566.7799573261273</v>
      </c>
      <c r="J99" s="23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>8755.2491163873037</v>
      </c>
      <c r="K99" s="23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>8947.8645969478221</v>
      </c>
      <c r="L99" s="23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>9144.7176180806746</v>
      </c>
      <c r="M99" s="23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>9345.9014056784508</v>
      </c>
      <c r="N99" s="23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>9551.5112366033773</v>
      </c>
      <c r="O99" s="23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>9761.6444838086518</v>
      </c>
      <c r="P99" s="23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>9976.4006624524427</v>
      </c>
      <c r="Q99" s="23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>10195.881477026396</v>
      </c>
      <c r="R99" s="23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>10420.190869520977</v>
      </c>
      <c r="S99" s="23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>10649.435068650437</v>
      </c>
      <c r="T99" s="23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>10883.722640160748</v>
      </c>
      <c r="U99" s="23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3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3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3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3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3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3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3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3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3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3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3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3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3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3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3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3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3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3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3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3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3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3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3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3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3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3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3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3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3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3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3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3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3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1.4" x14ac:dyDescent="0.25">
      <c r="A100" s="49" t="str">
        <f>IF('Option 1'!A100="","",'Option 1'!A100)</f>
        <v/>
      </c>
      <c r="B100" s="47"/>
      <c r="C100" s="35" t="str">
        <f>IF('Option 1'!C100="","",'Option 1'!C100)</f>
        <v/>
      </c>
      <c r="D100" s="98" t="str">
        <f>IF('Option 1'!D100="","",'Option 1'!D100)</f>
        <v>durchschnittliche Preissteigerungs-rate</v>
      </c>
      <c r="E100" s="23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3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3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3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3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3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3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3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3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3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3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3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3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3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3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3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3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3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3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3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3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3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3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3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3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3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3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3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3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3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3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3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3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3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3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3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3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3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3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3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3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3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3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3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3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3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3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3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3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3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1.4" x14ac:dyDescent="0.25">
      <c r="A101" s="49" t="str">
        <f>IF('Option 1'!A101="","",'Option 1'!A101)</f>
        <v/>
      </c>
      <c r="B101" s="47"/>
      <c r="C101" s="35" t="str">
        <f>IF('Option 1'!C101="","",'Option 1'!C101)</f>
        <v/>
      </c>
      <c r="D101" s="98" t="str">
        <f>IF('Option 1'!D101="","",'Option 1'!D101)</f>
        <v>durchschnittliche Preissteigerungs-rate</v>
      </c>
      <c r="E101" s="23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3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3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3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3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3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3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3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3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3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3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3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3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3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3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3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3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3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3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3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3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3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3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3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3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3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3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3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3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3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3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3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3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3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3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3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3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3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3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3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3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3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3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3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3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3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3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3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3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3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1.4" x14ac:dyDescent="0.25">
      <c r="A102" s="49" t="str">
        <f>IF('Option 1'!A102="","",'Option 1'!A102)</f>
        <v/>
      </c>
      <c r="B102" s="47"/>
      <c r="C102" s="35" t="str">
        <f>IF('Option 1'!C102="","",'Option 1'!C102)</f>
        <v/>
      </c>
      <c r="D102" s="98" t="str">
        <f>IF('Option 1'!D102="","",'Option 1'!D102)</f>
        <v>durchschnittliche Preissteigerungs-rate</v>
      </c>
      <c r="E102" s="23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3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3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3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3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3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3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3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3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3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3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3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3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3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3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3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3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3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3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3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3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3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3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3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3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3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3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3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3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3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3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3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3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3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3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3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3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3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3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3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3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3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3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3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3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3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3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3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3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3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2" thickBot="1" x14ac:dyDescent="0.3">
      <c r="A103" s="50" t="str">
        <f>IF('Option 1'!A103="","",'Option 1'!A103)</f>
        <v/>
      </c>
      <c r="B103" s="48"/>
      <c r="C103" s="36" t="str">
        <f>IF('Option 1'!C103="","",'Option 1'!C103)</f>
        <v/>
      </c>
      <c r="D103" s="99" t="str">
        <f>IF('Option 1'!D103="","",'Option 1'!D103)</f>
        <v>durchschnittliche Preissteigerungs-rate</v>
      </c>
      <c r="E103" s="23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3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3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3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3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3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3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3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3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3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3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3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3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3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3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3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3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3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3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3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3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3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3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3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3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3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3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3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3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3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3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3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3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3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3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3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3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3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3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3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3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3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3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3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3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3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3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3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3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3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87">IF(SUMIF($A$99:$A$103,"Personal",F99:F103)=0,0,SUMIF($A$99:$A$103,"Personal",F99:F103))</f>
        <v>0</v>
      </c>
      <c r="G104" s="30">
        <f t="shared" si="87"/>
        <v>0</v>
      </c>
      <c r="H104" s="30">
        <f t="shared" si="87"/>
        <v>0</v>
      </c>
      <c r="I104" s="30">
        <f t="shared" si="87"/>
        <v>0</v>
      </c>
      <c r="J104" s="30">
        <f t="shared" si="87"/>
        <v>0</v>
      </c>
      <c r="K104" s="30">
        <f t="shared" si="87"/>
        <v>0</v>
      </c>
      <c r="L104" s="30">
        <f t="shared" si="87"/>
        <v>0</v>
      </c>
      <c r="M104" s="30">
        <f t="shared" si="87"/>
        <v>0</v>
      </c>
      <c r="N104" s="30">
        <f t="shared" si="87"/>
        <v>0</v>
      </c>
      <c r="O104" s="30">
        <f t="shared" si="87"/>
        <v>0</v>
      </c>
      <c r="P104" s="30">
        <f t="shared" si="87"/>
        <v>0</v>
      </c>
      <c r="Q104" s="30">
        <f t="shared" si="87"/>
        <v>0</v>
      </c>
      <c r="R104" s="30">
        <f t="shared" si="87"/>
        <v>0</v>
      </c>
      <c r="S104" s="30">
        <f t="shared" si="87"/>
        <v>0</v>
      </c>
      <c r="T104" s="30">
        <f t="shared" si="87"/>
        <v>0</v>
      </c>
      <c r="U104" s="30">
        <f t="shared" si="87"/>
        <v>0</v>
      </c>
      <c r="V104" s="30">
        <f t="shared" si="87"/>
        <v>0</v>
      </c>
      <c r="W104" s="30">
        <f t="shared" si="87"/>
        <v>0</v>
      </c>
      <c r="X104" s="31">
        <f t="shared" si="87"/>
        <v>0</v>
      </c>
      <c r="Y104" s="31">
        <f t="shared" si="87"/>
        <v>0</v>
      </c>
      <c r="Z104" s="31">
        <f t="shared" ref="Z104:BB104" si="88">IF(SUMIF($A$99:$A$103,"Personal",Z99:Z103)=0,0,SUMIF($A$99:$A$103,"Personal",Z99:Z103))</f>
        <v>0</v>
      </c>
      <c r="AA104" s="31">
        <f t="shared" si="88"/>
        <v>0</v>
      </c>
      <c r="AB104" s="31">
        <f t="shared" si="88"/>
        <v>0</v>
      </c>
      <c r="AC104" s="31">
        <f t="shared" si="88"/>
        <v>0</v>
      </c>
      <c r="AD104" s="31">
        <f t="shared" si="88"/>
        <v>0</v>
      </c>
      <c r="AE104" s="31">
        <f t="shared" si="88"/>
        <v>0</v>
      </c>
      <c r="AF104" s="31">
        <f t="shared" si="88"/>
        <v>0</v>
      </c>
      <c r="AG104" s="31">
        <f t="shared" si="88"/>
        <v>0</v>
      </c>
      <c r="AH104" s="31">
        <f t="shared" si="88"/>
        <v>0</v>
      </c>
      <c r="AI104" s="31">
        <f t="shared" si="88"/>
        <v>0</v>
      </c>
      <c r="AJ104" s="31">
        <f t="shared" si="88"/>
        <v>0</v>
      </c>
      <c r="AK104" s="31">
        <f t="shared" si="88"/>
        <v>0</v>
      </c>
      <c r="AL104" s="31">
        <f t="shared" si="88"/>
        <v>0</v>
      </c>
      <c r="AM104" s="31">
        <f t="shared" si="88"/>
        <v>0</v>
      </c>
      <c r="AN104" s="31">
        <f t="shared" si="88"/>
        <v>0</v>
      </c>
      <c r="AO104" s="31">
        <f t="shared" si="88"/>
        <v>0</v>
      </c>
      <c r="AP104" s="31">
        <f t="shared" si="88"/>
        <v>0</v>
      </c>
      <c r="AQ104" s="31">
        <f t="shared" si="88"/>
        <v>0</v>
      </c>
      <c r="AR104" s="31">
        <f t="shared" si="88"/>
        <v>0</v>
      </c>
      <c r="AS104" s="31">
        <f t="shared" si="88"/>
        <v>0</v>
      </c>
      <c r="AT104" s="31">
        <f t="shared" si="88"/>
        <v>0</v>
      </c>
      <c r="AU104" s="31">
        <f t="shared" si="88"/>
        <v>0</v>
      </c>
      <c r="AV104" s="31">
        <f t="shared" si="88"/>
        <v>0</v>
      </c>
      <c r="AW104" s="31">
        <f t="shared" si="88"/>
        <v>0</v>
      </c>
      <c r="AX104" s="31">
        <f t="shared" si="88"/>
        <v>0</v>
      </c>
      <c r="AY104" s="31">
        <f t="shared" si="88"/>
        <v>0</v>
      </c>
      <c r="AZ104" s="31">
        <f t="shared" si="88"/>
        <v>0</v>
      </c>
      <c r="BA104" s="31">
        <f t="shared" si="88"/>
        <v>0</v>
      </c>
      <c r="BB104" s="31">
        <f t="shared" si="88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89">IF(SUMIF($A$99:$A$103,"Material",F99:F103)=0,0,SUMIF($A$99:$A$103,"Material",F99:F103))</f>
        <v>0</v>
      </c>
      <c r="G105" s="30">
        <f t="shared" si="89"/>
        <v>0</v>
      </c>
      <c r="H105" s="30">
        <f t="shared" si="89"/>
        <v>0</v>
      </c>
      <c r="I105" s="30">
        <f t="shared" si="89"/>
        <v>0</v>
      </c>
      <c r="J105" s="30">
        <f t="shared" si="89"/>
        <v>0</v>
      </c>
      <c r="K105" s="30">
        <f t="shared" si="89"/>
        <v>0</v>
      </c>
      <c r="L105" s="30">
        <f t="shared" si="89"/>
        <v>0</v>
      </c>
      <c r="M105" s="30">
        <f t="shared" si="89"/>
        <v>0</v>
      </c>
      <c r="N105" s="30">
        <f t="shared" si="89"/>
        <v>0</v>
      </c>
      <c r="O105" s="30">
        <f t="shared" si="89"/>
        <v>0</v>
      </c>
      <c r="P105" s="30">
        <f t="shared" si="89"/>
        <v>0</v>
      </c>
      <c r="Q105" s="30">
        <f t="shared" si="89"/>
        <v>0</v>
      </c>
      <c r="R105" s="30">
        <f t="shared" si="89"/>
        <v>0</v>
      </c>
      <c r="S105" s="30">
        <f t="shared" si="89"/>
        <v>0</v>
      </c>
      <c r="T105" s="30">
        <f t="shared" si="89"/>
        <v>0</v>
      </c>
      <c r="U105" s="30">
        <f t="shared" si="89"/>
        <v>0</v>
      </c>
      <c r="V105" s="30">
        <f t="shared" si="89"/>
        <v>0</v>
      </c>
      <c r="W105" s="30">
        <f t="shared" si="89"/>
        <v>0</v>
      </c>
      <c r="X105" s="30">
        <f t="shared" si="89"/>
        <v>0</v>
      </c>
      <c r="Y105" s="30">
        <f t="shared" si="89"/>
        <v>0</v>
      </c>
      <c r="Z105" s="30">
        <f t="shared" ref="Z105:BB105" si="90">IF(SUMIF($A$99:$A$103,"Material",Z99:Z103)=0,0,SUMIF($A$99:$A$103,"Material",Z99:Z103))</f>
        <v>0</v>
      </c>
      <c r="AA105" s="30">
        <f t="shared" si="90"/>
        <v>0</v>
      </c>
      <c r="AB105" s="30">
        <f t="shared" si="90"/>
        <v>0</v>
      </c>
      <c r="AC105" s="30">
        <f t="shared" si="90"/>
        <v>0</v>
      </c>
      <c r="AD105" s="30">
        <f t="shared" si="90"/>
        <v>0</v>
      </c>
      <c r="AE105" s="30">
        <f t="shared" si="90"/>
        <v>0</v>
      </c>
      <c r="AF105" s="30">
        <f t="shared" si="90"/>
        <v>0</v>
      </c>
      <c r="AG105" s="30">
        <f t="shared" si="90"/>
        <v>0</v>
      </c>
      <c r="AH105" s="30">
        <f t="shared" si="90"/>
        <v>0</v>
      </c>
      <c r="AI105" s="30">
        <f t="shared" si="90"/>
        <v>0</v>
      </c>
      <c r="AJ105" s="30">
        <f t="shared" si="90"/>
        <v>0</v>
      </c>
      <c r="AK105" s="30">
        <f t="shared" si="90"/>
        <v>0</v>
      </c>
      <c r="AL105" s="30">
        <f t="shared" si="90"/>
        <v>0</v>
      </c>
      <c r="AM105" s="30">
        <f t="shared" si="90"/>
        <v>0</v>
      </c>
      <c r="AN105" s="30">
        <f t="shared" si="90"/>
        <v>0</v>
      </c>
      <c r="AO105" s="30">
        <f t="shared" si="90"/>
        <v>0</v>
      </c>
      <c r="AP105" s="30">
        <f t="shared" si="90"/>
        <v>0</v>
      </c>
      <c r="AQ105" s="30">
        <f t="shared" si="90"/>
        <v>0</v>
      </c>
      <c r="AR105" s="30">
        <f t="shared" si="90"/>
        <v>0</v>
      </c>
      <c r="AS105" s="30">
        <f t="shared" si="90"/>
        <v>0</v>
      </c>
      <c r="AT105" s="30">
        <f t="shared" si="90"/>
        <v>0</v>
      </c>
      <c r="AU105" s="30">
        <f t="shared" si="90"/>
        <v>0</v>
      </c>
      <c r="AV105" s="30">
        <f t="shared" si="90"/>
        <v>0</v>
      </c>
      <c r="AW105" s="30">
        <f t="shared" si="90"/>
        <v>0</v>
      </c>
      <c r="AX105" s="30">
        <f t="shared" si="90"/>
        <v>0</v>
      </c>
      <c r="AY105" s="30">
        <f t="shared" si="90"/>
        <v>0</v>
      </c>
      <c r="AZ105" s="30">
        <f t="shared" si="90"/>
        <v>0</v>
      </c>
      <c r="BA105" s="30">
        <f t="shared" si="90"/>
        <v>0</v>
      </c>
      <c r="BB105" s="30">
        <f t="shared" si="90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91">IF(SUMIF($A$99:$A$103,"Infrastruktur",F99:F103)=0,0,SUMIF($A$99:$A$103,"Infrastruktur",F99:F103))</f>
        <v>0</v>
      </c>
      <c r="G106" s="30">
        <f t="shared" si="91"/>
        <v>0</v>
      </c>
      <c r="H106" s="30">
        <f t="shared" si="91"/>
        <v>0</v>
      </c>
      <c r="I106" s="30">
        <f t="shared" si="91"/>
        <v>0</v>
      </c>
      <c r="J106" s="30">
        <f t="shared" si="91"/>
        <v>0</v>
      </c>
      <c r="K106" s="30">
        <f t="shared" si="91"/>
        <v>0</v>
      </c>
      <c r="L106" s="30">
        <f t="shared" si="91"/>
        <v>0</v>
      </c>
      <c r="M106" s="30">
        <f t="shared" si="91"/>
        <v>0</v>
      </c>
      <c r="N106" s="30">
        <f t="shared" si="91"/>
        <v>0</v>
      </c>
      <c r="O106" s="30">
        <f t="shared" si="91"/>
        <v>0</v>
      </c>
      <c r="P106" s="30">
        <f t="shared" si="91"/>
        <v>0</v>
      </c>
      <c r="Q106" s="30">
        <f t="shared" si="91"/>
        <v>0</v>
      </c>
      <c r="R106" s="30">
        <f t="shared" si="91"/>
        <v>0</v>
      </c>
      <c r="S106" s="30">
        <f t="shared" si="91"/>
        <v>0</v>
      </c>
      <c r="T106" s="30">
        <f t="shared" si="91"/>
        <v>0</v>
      </c>
      <c r="U106" s="30">
        <f t="shared" si="91"/>
        <v>0</v>
      </c>
      <c r="V106" s="30">
        <f t="shared" si="91"/>
        <v>0</v>
      </c>
      <c r="W106" s="30">
        <f t="shared" si="91"/>
        <v>0</v>
      </c>
      <c r="X106" s="30">
        <f t="shared" si="91"/>
        <v>0</v>
      </c>
      <c r="Y106" s="30">
        <f t="shared" si="91"/>
        <v>0</v>
      </c>
      <c r="Z106" s="30">
        <f t="shared" ref="Z106:BB106" si="92">IF(SUMIF($A$99:$A$103,"Infrastruktur",Z99:Z103)=0,0,SUMIF($A$99:$A$103,"Infrastruktur",Z99:Z103))</f>
        <v>0</v>
      </c>
      <c r="AA106" s="30">
        <f t="shared" si="92"/>
        <v>0</v>
      </c>
      <c r="AB106" s="30">
        <f t="shared" si="92"/>
        <v>0</v>
      </c>
      <c r="AC106" s="30">
        <f t="shared" si="92"/>
        <v>0</v>
      </c>
      <c r="AD106" s="30">
        <f t="shared" si="92"/>
        <v>0</v>
      </c>
      <c r="AE106" s="30">
        <f t="shared" si="92"/>
        <v>0</v>
      </c>
      <c r="AF106" s="30">
        <f t="shared" si="92"/>
        <v>0</v>
      </c>
      <c r="AG106" s="30">
        <f t="shared" si="92"/>
        <v>0</v>
      </c>
      <c r="AH106" s="30">
        <f t="shared" si="92"/>
        <v>0</v>
      </c>
      <c r="AI106" s="30">
        <f t="shared" si="92"/>
        <v>0</v>
      </c>
      <c r="AJ106" s="30">
        <f t="shared" si="92"/>
        <v>0</v>
      </c>
      <c r="AK106" s="30">
        <f t="shared" si="92"/>
        <v>0</v>
      </c>
      <c r="AL106" s="30">
        <f t="shared" si="92"/>
        <v>0</v>
      </c>
      <c r="AM106" s="30">
        <f t="shared" si="92"/>
        <v>0</v>
      </c>
      <c r="AN106" s="30">
        <f t="shared" si="92"/>
        <v>0</v>
      </c>
      <c r="AO106" s="30">
        <f t="shared" si="92"/>
        <v>0</v>
      </c>
      <c r="AP106" s="30">
        <f t="shared" si="92"/>
        <v>0</v>
      </c>
      <c r="AQ106" s="30">
        <f t="shared" si="92"/>
        <v>0</v>
      </c>
      <c r="AR106" s="30">
        <f t="shared" si="92"/>
        <v>0</v>
      </c>
      <c r="AS106" s="30">
        <f t="shared" si="92"/>
        <v>0</v>
      </c>
      <c r="AT106" s="30">
        <f t="shared" si="92"/>
        <v>0</v>
      </c>
      <c r="AU106" s="30">
        <f t="shared" si="92"/>
        <v>0</v>
      </c>
      <c r="AV106" s="30">
        <f t="shared" si="92"/>
        <v>0</v>
      </c>
      <c r="AW106" s="30">
        <f t="shared" si="92"/>
        <v>0</v>
      </c>
      <c r="AX106" s="30">
        <f t="shared" si="92"/>
        <v>0</v>
      </c>
      <c r="AY106" s="30">
        <f t="shared" si="92"/>
        <v>0</v>
      </c>
      <c r="AZ106" s="30">
        <f t="shared" si="92"/>
        <v>0</v>
      </c>
      <c r="BA106" s="30">
        <f t="shared" si="92"/>
        <v>0</v>
      </c>
      <c r="BB106" s="30">
        <f t="shared" si="92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7852.61</v>
      </c>
      <c r="F107" s="30">
        <f t="shared" ref="F107:Y107" si="93">IF(SUMIF($A$99:$A$103,"Dienstleistungen",F99:F103)=0,0,SUMIF($A$99:$A$103,"Dienstleistungen",F99:F103))</f>
        <v>8025.3674199999996</v>
      </c>
      <c r="G107" s="30">
        <f t="shared" si="93"/>
        <v>8201.9255032399997</v>
      </c>
      <c r="H107" s="30">
        <f t="shared" si="93"/>
        <v>8382.3678643112798</v>
      </c>
      <c r="I107" s="30">
        <f t="shared" si="93"/>
        <v>8566.7799573261273</v>
      </c>
      <c r="J107" s="30">
        <f t="shared" si="93"/>
        <v>8755.2491163873037</v>
      </c>
      <c r="K107" s="30">
        <f t="shared" si="93"/>
        <v>8947.8645969478221</v>
      </c>
      <c r="L107" s="30">
        <f t="shared" si="93"/>
        <v>9144.7176180806746</v>
      </c>
      <c r="M107" s="30">
        <f t="shared" si="93"/>
        <v>9345.9014056784508</v>
      </c>
      <c r="N107" s="30">
        <f t="shared" si="93"/>
        <v>9551.5112366033773</v>
      </c>
      <c r="O107" s="30">
        <f t="shared" si="93"/>
        <v>9761.6444838086518</v>
      </c>
      <c r="P107" s="30">
        <f t="shared" si="93"/>
        <v>9976.4006624524427</v>
      </c>
      <c r="Q107" s="30">
        <f t="shared" si="93"/>
        <v>10195.881477026396</v>
      </c>
      <c r="R107" s="30">
        <f t="shared" si="93"/>
        <v>10420.190869520977</v>
      </c>
      <c r="S107" s="30">
        <f t="shared" si="93"/>
        <v>10649.435068650437</v>
      </c>
      <c r="T107" s="30">
        <f t="shared" si="93"/>
        <v>10883.722640160748</v>
      </c>
      <c r="U107" s="30">
        <f t="shared" si="93"/>
        <v>0</v>
      </c>
      <c r="V107" s="30">
        <f t="shared" si="93"/>
        <v>0</v>
      </c>
      <c r="W107" s="30">
        <f t="shared" si="93"/>
        <v>0</v>
      </c>
      <c r="X107" s="30">
        <f t="shared" si="93"/>
        <v>0</v>
      </c>
      <c r="Y107" s="30">
        <f t="shared" si="93"/>
        <v>0</v>
      </c>
      <c r="Z107" s="30">
        <f t="shared" ref="Z107:BB107" si="94">IF(SUMIF($A$99:$A$103,"Dienstleistungen",Z99:Z103)=0,0,SUMIF($A$99:$A$103,"Dienstleistungen",Z99:Z103))</f>
        <v>0</v>
      </c>
      <c r="AA107" s="30">
        <f t="shared" si="94"/>
        <v>0</v>
      </c>
      <c r="AB107" s="30">
        <f t="shared" si="94"/>
        <v>0</v>
      </c>
      <c r="AC107" s="30">
        <f t="shared" si="94"/>
        <v>0</v>
      </c>
      <c r="AD107" s="30">
        <f t="shared" si="94"/>
        <v>0</v>
      </c>
      <c r="AE107" s="30">
        <f t="shared" si="94"/>
        <v>0</v>
      </c>
      <c r="AF107" s="30">
        <f t="shared" si="94"/>
        <v>0</v>
      </c>
      <c r="AG107" s="30">
        <f t="shared" si="94"/>
        <v>0</v>
      </c>
      <c r="AH107" s="30">
        <f t="shared" si="94"/>
        <v>0</v>
      </c>
      <c r="AI107" s="30">
        <f t="shared" si="94"/>
        <v>0</v>
      </c>
      <c r="AJ107" s="30">
        <f t="shared" si="94"/>
        <v>0</v>
      </c>
      <c r="AK107" s="30">
        <f t="shared" si="94"/>
        <v>0</v>
      </c>
      <c r="AL107" s="30">
        <f t="shared" si="94"/>
        <v>0</v>
      </c>
      <c r="AM107" s="30">
        <f t="shared" si="94"/>
        <v>0</v>
      </c>
      <c r="AN107" s="30">
        <f t="shared" si="94"/>
        <v>0</v>
      </c>
      <c r="AO107" s="30">
        <f t="shared" si="94"/>
        <v>0</v>
      </c>
      <c r="AP107" s="30">
        <f t="shared" si="94"/>
        <v>0</v>
      </c>
      <c r="AQ107" s="30">
        <f t="shared" si="94"/>
        <v>0</v>
      </c>
      <c r="AR107" s="30">
        <f t="shared" si="94"/>
        <v>0</v>
      </c>
      <c r="AS107" s="30">
        <f t="shared" si="94"/>
        <v>0</v>
      </c>
      <c r="AT107" s="30">
        <f t="shared" si="94"/>
        <v>0</v>
      </c>
      <c r="AU107" s="30">
        <f t="shared" si="94"/>
        <v>0</v>
      </c>
      <c r="AV107" s="30">
        <f t="shared" si="94"/>
        <v>0</v>
      </c>
      <c r="AW107" s="30">
        <f t="shared" si="94"/>
        <v>0</v>
      </c>
      <c r="AX107" s="30">
        <f t="shared" si="94"/>
        <v>0</v>
      </c>
      <c r="AY107" s="30">
        <f t="shared" si="94"/>
        <v>0</v>
      </c>
      <c r="AZ107" s="30">
        <f t="shared" si="94"/>
        <v>0</v>
      </c>
      <c r="BA107" s="30">
        <f t="shared" si="94"/>
        <v>0</v>
      </c>
      <c r="BB107" s="30">
        <f t="shared" si="94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 t="shared" ref="F110:AK110" si="95">E1+1</f>
        <v>1</v>
      </c>
      <c r="G110" s="24">
        <f t="shared" si="95"/>
        <v>2</v>
      </c>
      <c r="H110" s="24">
        <f t="shared" si="95"/>
        <v>3</v>
      </c>
      <c r="I110" s="24">
        <f t="shared" si="95"/>
        <v>4</v>
      </c>
      <c r="J110" s="24">
        <f t="shared" si="95"/>
        <v>5</v>
      </c>
      <c r="K110" s="24">
        <f t="shared" si="95"/>
        <v>6</v>
      </c>
      <c r="L110" s="24">
        <f t="shared" si="95"/>
        <v>7</v>
      </c>
      <c r="M110" s="24">
        <f t="shared" si="95"/>
        <v>8</v>
      </c>
      <c r="N110" s="24">
        <f t="shared" si="95"/>
        <v>9</v>
      </c>
      <c r="O110" s="24">
        <f t="shared" si="95"/>
        <v>10</v>
      </c>
      <c r="P110" s="24">
        <f t="shared" si="95"/>
        <v>11</v>
      </c>
      <c r="Q110" s="24">
        <f t="shared" si="95"/>
        <v>12</v>
      </c>
      <c r="R110" s="24">
        <f t="shared" si="95"/>
        <v>13</v>
      </c>
      <c r="S110" s="24">
        <f t="shared" si="95"/>
        <v>14</v>
      </c>
      <c r="T110" s="24">
        <f t="shared" si="95"/>
        <v>15</v>
      </c>
      <c r="U110" s="24">
        <f t="shared" si="95"/>
        <v>16</v>
      </c>
      <c r="V110" s="24">
        <f t="shared" si="95"/>
        <v>17</v>
      </c>
      <c r="W110" s="24">
        <f t="shared" si="95"/>
        <v>18</v>
      </c>
      <c r="X110" s="24">
        <f t="shared" si="95"/>
        <v>19</v>
      </c>
      <c r="Y110" s="25">
        <f t="shared" si="95"/>
        <v>20</v>
      </c>
      <c r="Z110" s="25">
        <f t="shared" si="95"/>
        <v>21</v>
      </c>
      <c r="AA110" s="25">
        <f t="shared" si="95"/>
        <v>22</v>
      </c>
      <c r="AB110" s="25">
        <f t="shared" si="95"/>
        <v>23</v>
      </c>
      <c r="AC110" s="25">
        <f t="shared" si="95"/>
        <v>24</v>
      </c>
      <c r="AD110" s="25">
        <f t="shared" si="95"/>
        <v>25</v>
      </c>
      <c r="AE110" s="25">
        <f t="shared" si="95"/>
        <v>26</v>
      </c>
      <c r="AF110" s="25">
        <f t="shared" si="95"/>
        <v>27</v>
      </c>
      <c r="AG110" s="25">
        <f t="shared" si="95"/>
        <v>28</v>
      </c>
      <c r="AH110" s="25">
        <f t="shared" si="95"/>
        <v>29</v>
      </c>
      <c r="AI110" s="25">
        <f t="shared" si="95"/>
        <v>30</v>
      </c>
      <c r="AJ110" s="25">
        <f t="shared" si="95"/>
        <v>31</v>
      </c>
      <c r="AK110" s="25">
        <f t="shared" si="95"/>
        <v>32</v>
      </c>
      <c r="AL110" s="25">
        <f t="shared" ref="AL110:BB110" si="96">AK1+1</f>
        <v>33</v>
      </c>
      <c r="AM110" s="25">
        <f t="shared" si="96"/>
        <v>34</v>
      </c>
      <c r="AN110" s="25">
        <f t="shared" si="96"/>
        <v>35</v>
      </c>
      <c r="AO110" s="25">
        <f t="shared" si="96"/>
        <v>36</v>
      </c>
      <c r="AP110" s="25">
        <f t="shared" si="96"/>
        <v>37</v>
      </c>
      <c r="AQ110" s="25">
        <f t="shared" si="96"/>
        <v>38</v>
      </c>
      <c r="AR110" s="25">
        <f t="shared" si="96"/>
        <v>39</v>
      </c>
      <c r="AS110" s="25">
        <f t="shared" si="96"/>
        <v>40</v>
      </c>
      <c r="AT110" s="25">
        <f t="shared" si="96"/>
        <v>41</v>
      </c>
      <c r="AU110" s="25">
        <f t="shared" si="96"/>
        <v>42</v>
      </c>
      <c r="AV110" s="25">
        <f t="shared" si="96"/>
        <v>43</v>
      </c>
      <c r="AW110" s="25">
        <f t="shared" si="96"/>
        <v>44</v>
      </c>
      <c r="AX110" s="25">
        <f t="shared" si="96"/>
        <v>45</v>
      </c>
      <c r="AY110" s="25">
        <f t="shared" si="96"/>
        <v>46</v>
      </c>
      <c r="AZ110" s="25">
        <f t="shared" si="96"/>
        <v>47</v>
      </c>
      <c r="BA110" s="25">
        <f t="shared" si="96"/>
        <v>48</v>
      </c>
      <c r="BB110" s="25">
        <f t="shared" si="96"/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27.6" x14ac:dyDescent="0.25">
      <c r="A112" s="40" t="str">
        <f>IF('Option 1'!A112="","",'Option 1'!A112)</f>
        <v>Dienstleistungen</v>
      </c>
      <c r="B112" s="51" t="s">
        <v>113</v>
      </c>
      <c r="C112" s="35">
        <f>IF('Option 1'!C112="","",'Option 1'!C112)</f>
        <v>-601875</v>
      </c>
      <c r="D112" s="97" t="str">
        <f>IF('Option 1'!D112="","",'Option 1'!D112)</f>
        <v>langlebige Gebrauchsgüter</v>
      </c>
      <c r="E112" s="2">
        <f>IF(OR(E$111="",$C112="",$A112=""),"",IF($D112="",$C112*Parameter!B8,IF($D112="durchschnittliche Preissteigerungs-rate",($C112*Parameter!B8)*(1+(VLOOKUP($A112,Personalnormkosten!$G$1:$H$4,2,FALSE)))^E$110,($C112*Parameter!B8)*(1+(VLOOKUP($D112,Personalnormkosten!$E$1:$F$9,2,FALSE)))^E$110)))</f>
        <v>-60187.5</v>
      </c>
      <c r="F112" s="2">
        <f>IF(OR(F$111="",$C112="",$A112=""),"",IF($D112="",$C112*Parameter!C8,IF($D112="durchschnittliche Preissteigerungs-rate",($C112*Parameter!C8)*(1+(VLOOKUP($A112,Personalnormkosten!$G$1:$H$4,2,FALSE)))^F$110,($C112*Parameter!C8)*(1+(VLOOKUP($D112,Personalnormkosten!$E$1:$F$9,2,FALSE)))^F$110)))</f>
        <v>0</v>
      </c>
      <c r="G112" s="2">
        <f>IF(OR(G$111="",$C112="",$A112=""),"",IF($D112="",$C112*Parameter!D8,IF($D112="durchschnittliche Preissteigerungs-rate",($C112*Parameter!D8)*(1+(VLOOKUP($A112,Personalnormkosten!$G$1:$H$4,2,FALSE)))^G$110,($C112*Parameter!D8)*(1+(VLOOKUP($D112,Personalnormkosten!$E$1:$F$9,2,FALSE)))^G$110)))</f>
        <v>0</v>
      </c>
      <c r="H112" s="2">
        <f>IF(OR(H$111="",$C112="",$A112=""),"",IF($D112="",$C112*Parameter!E8,IF($D112="durchschnittliche Preissteigerungs-rate",($C112*Parameter!E8)*(1+(VLOOKUP($A112,Personalnormkosten!$G$1:$H$4,2,FALSE)))^H$110,($C112*Parameter!E8)*(1+(VLOOKUP($D112,Personalnormkosten!$E$1:$F$9,2,FALSE)))^H$110)))</f>
        <v>0</v>
      </c>
      <c r="I112" s="2">
        <f>IF(OR(I$111="",$C112="",$A112=""),"",IF($D112="",$C112*Parameter!F8,IF($D112="durchschnittliche Preissteigerungs-rate",($C112*Parameter!F8)*(1+(VLOOKUP($A112,Personalnormkosten!$G$1:$H$4,2,FALSE)))^I$110,($C112*Parameter!F8)*(1+(VLOOKUP($D112,Personalnormkosten!$E$1:$F$9,2,FALSE)))^I$110)))</f>
        <v>0</v>
      </c>
      <c r="J112" s="2">
        <f>IF(OR(J$111="",$C112="",$A112=""),"",IF($D112="",$C112*Parameter!G8,IF($D112="durchschnittliche Preissteigerungs-rate",($C112*Parameter!G8)*(1+(VLOOKUP($A112,Personalnormkosten!$G$1:$H$4,2,FALSE)))^J$110,($C112*Parameter!G8)*(1+(VLOOKUP($D112,Personalnormkosten!$E$1:$F$9,2,FALSE)))^J$110)))</f>
        <v>0</v>
      </c>
      <c r="K112" s="2">
        <f>IF(OR(K$111="",$C112="",$A112=""),"",IF($D112="",$C112*Parameter!H8,IF($D112="durchschnittliche Preissteigerungs-rate",($C112*Parameter!H8)*(1+(VLOOKUP($A112,Personalnormkosten!$G$1:$H$4,2,FALSE)))^K$110,($C112*Parameter!H8)*(1+(VLOOKUP($D112,Personalnormkosten!$E$1:$F$9,2,FALSE)))^K$110)))</f>
        <v>0</v>
      </c>
      <c r="L112" s="2">
        <f>IF(OR(L$111="",$C112="",$A112=""),"",IF($D112="",$C112*Parameter!I8,IF($D112="durchschnittliche Preissteigerungs-rate",($C112*Parameter!I8)*(1+(VLOOKUP($A112,Personalnormkosten!$G$1:$H$4,2,FALSE)))^L$110,($C112*Parameter!I8)*(1+(VLOOKUP($D112,Personalnormkosten!$E$1:$F$9,2,FALSE)))^L$110)))</f>
        <v>0</v>
      </c>
      <c r="M112" s="2">
        <f>IF(OR(M$111="",$C112="",$A112=""),"",IF($D112="",$C112*Parameter!J8,IF($D112="durchschnittliche Preissteigerungs-rate",($C112*Parameter!J8)*(1+(VLOOKUP($A112,Personalnormkosten!$G$1:$H$4,2,FALSE)))^M$110,($C112*Parameter!J8)*(1+(VLOOKUP($D112,Personalnormkosten!$E$1:$F$9,2,FALSE)))^M$110)))</f>
        <v>0</v>
      </c>
      <c r="N112" s="2">
        <f>IF(OR(N$111="",$C112="",$A112=""),"",IF($D112="",$C112*Parameter!K8,IF($D112="durchschnittliche Preissteigerungs-rate",($C112*Parameter!K8)*(1+(VLOOKUP($A112,Personalnormkosten!$G$1:$H$4,2,FALSE)))^N$110,($C112*Parameter!K8)*(1+(VLOOKUP($D112,Personalnormkosten!$E$1:$F$9,2,FALSE)))^N$110)))</f>
        <v>0</v>
      </c>
      <c r="O112" s="2">
        <f>IF(OR(O$111="",$C112="",$A112=""),"",IF($D112="",$C112*Parameter!L8,IF($D112="durchschnittliche Preissteigerungs-rate",($C112*Parameter!L8)*(1+(VLOOKUP($A112,Personalnormkosten!$G$1:$H$4,2,FALSE)))^O$110,($C112*Parameter!L8)*(1+(VLOOKUP($D112,Personalnormkosten!$E$1:$F$9,2,FALSE)))^O$110)))</f>
        <v>0</v>
      </c>
      <c r="P112" s="2">
        <f>IF(OR(P$111="",$C112="",$A112=""),"",IF($D112="",$C112*Parameter!M8,IF($D112="durchschnittliche Preissteigerungs-rate",($C112*Parameter!M8)*(1+(VLOOKUP($A112,Personalnormkosten!$G$1:$H$4,2,FALSE)))^P$110,($C112*Parameter!M8)*(1+(VLOOKUP($D112,Personalnormkosten!$E$1:$F$9,2,FALSE)))^P$110)))</f>
        <v>0</v>
      </c>
      <c r="Q112" s="2">
        <f>IF(OR(Q$111="",$C112="",$A112=""),"",IF($D112="",$C112*Parameter!N8,IF($D112="durchschnittliche Preissteigerungs-rate",($C112*Parameter!N8)*(1+(VLOOKUP($A112,Personalnormkosten!$G$1:$H$4,2,FALSE)))^Q$110,($C112*Parameter!N8)*(1+(VLOOKUP($D112,Personalnormkosten!$E$1:$F$9,2,FALSE)))^Q$110)))</f>
        <v>0</v>
      </c>
      <c r="R112" s="2">
        <f>IF(OR(R$111="",$C112="",$A112=""),"",IF($D112="",$C112*Parameter!O8,IF($D112="durchschnittliche Preissteigerungs-rate",($C112*Parameter!O8)*(1+(VLOOKUP($A112,Personalnormkosten!$G$1:$H$4,2,FALSE)))^R$110,($C112*Parameter!O8)*(1+(VLOOKUP($D112,Personalnormkosten!$E$1:$F$9,2,FALSE)))^R$110)))</f>
        <v>0</v>
      </c>
      <c r="S112" s="2">
        <f>IF(OR(S$111="",$C112="",$A112=""),"",IF($D112="",$C112*Parameter!P8,IF($D112="durchschnittliche Preissteigerungs-rate",($C112*Parameter!P8)*(1+(VLOOKUP($A112,Personalnormkosten!$G$1:$H$4,2,FALSE)))^S$110,($C112*Parameter!P8)*(1+(VLOOKUP($D112,Personalnormkosten!$E$1:$F$9,2,FALSE)))^S$110)))</f>
        <v>0</v>
      </c>
      <c r="T112" s="2">
        <f>IF(OR(T$111="",$C112="",$A112=""),"",IF($D112="",$C112*Parameter!Q8,IF($D112="durchschnittliche Preissteigerungs-rate",($C112*Parameter!Q8)*(1+(VLOOKUP($A112,Personalnormkosten!$G$1:$H$4,2,FALSE)))^T$110,($C112*Parameter!Q8)*(1+(VLOOKUP($D112,Personalnormkosten!$E$1:$F$9,2,FALSE)))^T$110)))</f>
        <v>0</v>
      </c>
      <c r="U112" s="2" t="str">
        <f>IF(OR(U$111="",$C112="",$A112=""),"",IF($D112="",$C112*Parameter!R8,IF($D112="durchschnittliche Preissteigerungs-rate",($C112*Parameter!R8)*(1+(VLOOKUP($A112,Personalnormkosten!$G$1:$H$4,2,FALSE)))^U$110,($C112*Parameter!R8)*(1+(VLOOKUP($D112,Personalnormkosten!$E$1:$F$9,2,FALSE)))^U$110)))</f>
        <v/>
      </c>
      <c r="V112" s="2" t="str">
        <f>IF(OR(V$111="",$C112="",$A112=""),"",IF($D112="",$C112*Parameter!S8,IF($D112="durchschnittliche Preissteigerungs-rate",($C112*Parameter!S8)*(1+(VLOOKUP($A112,Personalnormkosten!$G$1:$H$4,2,FALSE)))^V$110,($C112*Parameter!S8)*(1+(VLOOKUP($D112,Personalnormkosten!$E$1:$F$9,2,FALSE)))^V$110)))</f>
        <v/>
      </c>
      <c r="W112" s="2" t="str">
        <f>IF(OR(W$111="",$C112="",$A112=""),"",IF($D112="",$C112*Parameter!T8,IF($D112="durchschnittliche Preissteigerungs-rate",($C112*Parameter!T8)*(1+(VLOOKUP($A112,Personalnormkosten!$G$1:$H$4,2,FALSE)))^W$110,($C112*Parameter!T8)*(1+(VLOOKUP($D112,Personalnormkosten!$E$1:$F$9,2,FALSE)))^W$110)))</f>
        <v/>
      </c>
      <c r="X112" s="2" t="str">
        <f>IF(OR(X$111="",$C112="",$A112=""),"",IF($D112="",$C112*Parameter!U8,IF($D112="durchschnittliche Preissteigerungs-rate",($C112*Parameter!U8)*(1+(VLOOKUP($A112,Personalnormkosten!$G$1:$H$4,2,FALSE)))^X$110,($C112*Parameter!U8)*(1+(VLOOKUP($D112,Personalnormkosten!$E$1:$F$9,2,FALSE)))^X$110)))</f>
        <v/>
      </c>
      <c r="Y112" s="2" t="str">
        <f>IF(OR(Y$111="",$C112="",$A112=""),"",IF($D112="",$C112*Parameter!V8,IF($D112="durchschnittliche Preissteigerungs-rate",($C112*Parameter!V8)*(1+(VLOOKUP($A112,Personalnormkosten!$G$1:$H$4,2,FALSE)))^Y$110,($C112*Parameter!V8)*(1+(VLOOKUP($D112,Personalnormkosten!$E$1:$F$9,2,FALSE)))^Y$110)))</f>
        <v/>
      </c>
      <c r="Z112" s="2" t="str">
        <f>IF(OR(Z$111="",$C112="",$A112=""),"",IF($D112="",$C112*Parameter!W8,IF($D112="durchschnittliche Preissteigerungs-rate",($C112*Parameter!W8)*(1+(VLOOKUP($A112,Personalnormkosten!$G$1:$H$4,2,FALSE)))^Z$110,($C112*Parameter!W8)*(1+(VLOOKUP($D112,Personalnormkosten!$E$1:$F$9,2,FALSE)))^Z$110)))</f>
        <v/>
      </c>
      <c r="AA112" s="2" t="str">
        <f>IF(OR(AA$111="",$C112="",$A112=""),"",IF($D112="",$C112*Parameter!X8,IF($D112="durchschnittliche Preissteigerungs-rate",($C112*Parameter!X8)*(1+(VLOOKUP($A112,Personalnormkosten!$G$1:$H$4,2,FALSE)))^AA$110,($C112*Parameter!X8)*(1+(VLOOKUP($D112,Personalnormkosten!$E$1:$F$9,2,FALSE)))^AA$110)))</f>
        <v/>
      </c>
      <c r="AB112" s="2" t="str">
        <f>IF(OR(AB$111="",$C112="",$A112=""),"",IF($D112="",$C112*Parameter!Y8,IF($D112="durchschnittliche Preissteigerungs-rate",($C112*Parameter!Y8)*(1+(VLOOKUP($A112,Personalnormkosten!$G$1:$H$4,2,FALSE)))^AB$110,($C112*Parameter!Y8)*(1+(VLOOKUP($D112,Personalnormkosten!$E$1:$F$9,2,FALSE)))^AB$110)))</f>
        <v/>
      </c>
      <c r="AC112" s="2" t="str">
        <f>IF(OR(AC$111="",$C112="",$A112=""),"",IF($D112="",$C112*Parameter!Z8,IF($D112="durchschnittliche Preissteigerungs-rate",($C112*Parameter!Z8)*(1+(VLOOKUP($A112,Personalnormkosten!$G$1:$H$4,2,FALSE)))^AC$110,($C112*Parameter!Z8)*(1+(VLOOKUP($D112,Personalnormkosten!$E$1:$F$9,2,FALSE)))^AC$110)))</f>
        <v/>
      </c>
      <c r="AD112" s="2" t="str">
        <f>IF(OR(AD$111="",$C112="",$A112=""),"",IF($D112="",$C112*Parameter!AA8,IF($D112="durchschnittliche Preissteigerungs-rate",($C112*Parameter!AA8)*(1+(VLOOKUP($A112,Personalnormkosten!$G$1:$H$4,2,FALSE)))^AD$110,($C112*Parameter!AA8)*(1+(VLOOKUP($D112,Personalnormkosten!$E$1:$F$9,2,FALSE)))^AD$110)))</f>
        <v/>
      </c>
      <c r="AE112" s="2" t="str">
        <f>IF(OR(AE$111="",$C112="",$A112=""),"",IF($D112="",$C112*Parameter!AB8,IF($D112="durchschnittliche Preissteigerungs-rate",($C112*Parameter!AB8)*(1+(VLOOKUP($A112,Personalnormkosten!$G$1:$H$4,2,FALSE)))^AE$110,($C112*Parameter!AB8)*(1+(VLOOKUP($D112,Personalnormkosten!$E$1:$F$9,2,FALSE)))^AE$110)))</f>
        <v/>
      </c>
      <c r="AF112" s="2" t="str">
        <f>IF(OR(AF$111="",$C112="",$A112=""),"",IF($D112="",$C112*Parameter!AC8,IF($D112="durchschnittliche Preissteigerungs-rate",($C112*Parameter!AC8)*(1+(VLOOKUP($A112,Personalnormkosten!$G$1:$H$4,2,FALSE)))^AF$110,($C112*Parameter!AC8)*(1+(VLOOKUP($D112,Personalnormkosten!$E$1:$F$9,2,FALSE)))^AF$110)))</f>
        <v/>
      </c>
      <c r="AG112" s="2" t="str">
        <f>IF(OR(AG$111="",$C112="",$A112=""),"",IF($D112="",$C112*Parameter!AD8,IF($D112="durchschnittliche Preissteigerungs-rate",($C112*Parameter!AD8)*(1+(VLOOKUP($A112,Personalnormkosten!$G$1:$H$4,2,FALSE)))^AG$110,($C112*Parameter!AD8)*(1+(VLOOKUP($D112,Personalnormkosten!$E$1:$F$9,2,FALSE)))^AG$110)))</f>
        <v/>
      </c>
      <c r="AH112" s="2" t="str">
        <f>IF(OR(AH$111="",$C112="",$A112=""),"",IF($D112="",$C112*Parameter!AE8,IF($D112="durchschnittliche Preissteigerungs-rate",($C112*Parameter!AE8)*(1+(VLOOKUP($A112,Personalnormkosten!$G$1:$H$4,2,FALSE)))^AH$110,($C112*Parameter!AE8)*(1+(VLOOKUP($D112,Personalnormkosten!$E$1:$F$9,2,FALSE)))^AH$110)))</f>
        <v/>
      </c>
      <c r="AI112" s="2" t="str">
        <f>IF(OR(AI$111="",$C112="",$A112=""),"",IF($D112="",$C112*Parameter!AF8,IF($D112="durchschnittliche Preissteigerungs-rate",($C112*Parameter!AF8)*(1+(VLOOKUP($A112,Personalnormkosten!$G$1:$H$4,2,FALSE)))^AI$110,($C112*Parameter!AF8)*(1+(VLOOKUP($D112,Personalnormkosten!$E$1:$F$9,2,FALSE)))^AI$110)))</f>
        <v/>
      </c>
      <c r="AJ112" s="2" t="str">
        <f>IF(OR(AJ$111="",$C112="",$A112=""),"",IF($D112="",$C112*Parameter!AG8,IF($D112="durchschnittliche Preissteigerungs-rate",($C112*Parameter!AG8)*(1+(VLOOKUP($A112,Personalnormkosten!$G$1:$H$4,2,FALSE)))^AJ$110,($C112*Parameter!AG8)*(1+(VLOOKUP($D112,Personalnormkosten!$E$1:$F$9,2,FALSE)))^AJ$110)))</f>
        <v/>
      </c>
      <c r="AK112" s="2" t="str">
        <f>IF(OR(AK$111="",$C112="",$A112=""),"",IF($D112="",$C112*Parameter!AH8,IF($D112="durchschnittliche Preissteigerungs-rate",($C112*Parameter!AH8)*(1+(VLOOKUP($A112,Personalnormkosten!$G$1:$H$4,2,FALSE)))^AK$110,($C112*Parameter!AH8)*(1+(VLOOKUP($D112,Personalnormkosten!$E$1:$F$9,2,FALSE)))^AK$110)))</f>
        <v/>
      </c>
      <c r="AL112" s="2" t="str">
        <f>IF(OR(AL$111="",$C112="",$A112=""),"",IF($D112="",$C112*Parameter!AI8,IF($D112="durchschnittliche Preissteigerungs-rate",($C112*Parameter!AI8)*(1+(VLOOKUP($A112,Personalnormkosten!$G$1:$H$4,2,FALSE)))^AL$110,($C112*Parameter!AI8)*(1+(VLOOKUP($D112,Personalnormkosten!$E$1:$F$9,2,FALSE)))^AL$110)))</f>
        <v/>
      </c>
      <c r="AM112" s="2" t="str">
        <f>IF(OR(AM$111="",$C112="",$A112=""),"",IF($D112="",$C112*Parameter!AJ8,IF($D112="durchschnittliche Preissteigerungs-rate",($C112*Parameter!AJ8)*(1+(VLOOKUP($A112,Personalnormkosten!$G$1:$H$4,2,FALSE)))^AM$110,($C112*Parameter!AJ8)*(1+(VLOOKUP($D112,Personalnormkosten!$E$1:$F$9,2,FALSE)))^AM$110)))</f>
        <v/>
      </c>
      <c r="AN112" s="2" t="str">
        <f>IF(OR(AN$111="",$C112="",$A112=""),"",IF($D112="",$C112*Parameter!AK8,IF($D112="durchschnittliche Preissteigerungs-rate",($C112*Parameter!AK8)*(1+(VLOOKUP($A112,Personalnormkosten!$G$1:$H$4,2,FALSE)))^AN$110,($C112*Parameter!AK8)*(1+(VLOOKUP($D112,Personalnormkosten!$E$1:$F$9,2,FALSE)))^AN$110)))</f>
        <v/>
      </c>
      <c r="AO112" s="2" t="str">
        <f>IF(OR(AO$111="",$C112="",$A112=""),"",IF($D112="",$C112*Parameter!AL8,IF($D112="durchschnittliche Preissteigerungs-rate",($C112*Parameter!AL8)*(1+(VLOOKUP($A112,Personalnormkosten!$G$1:$H$4,2,FALSE)))^AO$110,($C112*Parameter!AL8)*(1+(VLOOKUP($D112,Personalnormkosten!$E$1:$F$9,2,FALSE)))^AO$110)))</f>
        <v/>
      </c>
      <c r="AP112" s="2" t="str">
        <f>IF(OR(AP$111="",$C112="",$A112=""),"",IF($D112="",$C112*Parameter!AM8,IF($D112="durchschnittliche Preissteigerungs-rate",($C112*Parameter!AM8)*(1+(VLOOKUP($A112,Personalnormkosten!$G$1:$H$4,2,FALSE)))^AP$110,($C112*Parameter!AM8)*(1+(VLOOKUP($D112,Personalnormkosten!$E$1:$F$9,2,FALSE)))^AP$110)))</f>
        <v/>
      </c>
      <c r="AQ112" s="2" t="str">
        <f>IF(OR(AQ$111="",$C112="",$A112=""),"",IF($D112="",$C112*Parameter!AN8,IF($D112="durchschnittliche Preissteigerungs-rate",($C112*Parameter!AN8)*(1+(VLOOKUP($A112,Personalnormkosten!$G$1:$H$4,2,FALSE)))^AQ$110,($C112*Parameter!AN8)*(1+(VLOOKUP($D112,Personalnormkosten!$E$1:$F$9,2,FALSE)))^AQ$110)))</f>
        <v/>
      </c>
      <c r="AR112" s="2" t="str">
        <f>IF(OR(AR$111="",$C112="",$A112=""),"",IF($D112="",$C112*Parameter!AO8,IF($D112="durchschnittliche Preissteigerungs-rate",($C112*Parameter!AO8)*(1+(VLOOKUP($A112,Personalnormkosten!$G$1:$H$4,2,FALSE)))^AR$110,($C112*Parameter!AO8)*(1+(VLOOKUP($D112,Personalnormkosten!$E$1:$F$9,2,FALSE)))^AR$110)))</f>
        <v/>
      </c>
      <c r="AS112" s="2" t="str">
        <f>IF(OR(AS$111="",$C112="",$A112=""),"",IF($D112="",$C112*Parameter!AP8,IF($D112="durchschnittliche Preissteigerungs-rate",($C112*Parameter!AP8)*(1+(VLOOKUP($A112,Personalnormkosten!$G$1:$H$4,2,FALSE)))^AS$110,($C112*Parameter!AP8)*(1+(VLOOKUP($D112,Personalnormkosten!$E$1:$F$9,2,FALSE)))^AS$110)))</f>
        <v/>
      </c>
      <c r="AT112" s="2" t="str">
        <f>IF(OR(AT$111="",$C112="",$A112=""),"",IF($D112="",$C112*Parameter!AQ8,IF($D112="durchschnittliche Preissteigerungs-rate",($C112*Parameter!AQ8)*(1+(VLOOKUP($A112,Personalnormkosten!$G$1:$H$4,2,FALSE)))^AT$110,($C112*Parameter!AQ8)*(1+(VLOOKUP($D112,Personalnormkosten!$E$1:$F$9,2,FALSE)))^AT$110)))</f>
        <v/>
      </c>
      <c r="AU112" s="2" t="str">
        <f>IF(OR(AU$111="",$C112="",$A112=""),"",IF($D112="",$C112*Parameter!AR8,IF($D112="durchschnittliche Preissteigerungs-rate",($C112*Parameter!AR8)*(1+(VLOOKUP($A112,Personalnormkosten!$G$1:$H$4,2,FALSE)))^AU$110,($C112*Parameter!AR8)*(1+(VLOOKUP($D112,Personalnormkosten!$E$1:$F$9,2,FALSE)))^AU$110)))</f>
        <v/>
      </c>
      <c r="AV112" s="2" t="str">
        <f>IF(OR(AV$111="",$C112="",$A112=""),"",IF($D112="",$C112*Parameter!AS8,IF($D112="durchschnittliche Preissteigerungs-rate",($C112*Parameter!AS8)*(1+(VLOOKUP($A112,Personalnormkosten!$G$1:$H$4,2,FALSE)))^AV$110,($C112*Parameter!AS8)*(1+(VLOOKUP($D112,Personalnormkosten!$E$1:$F$9,2,FALSE)))^AV$110)))</f>
        <v/>
      </c>
      <c r="AW112" s="2" t="str">
        <f>IF(OR(AW$111="",$C112="",$A112=""),"",IF($D112="",$C112*Parameter!AT8,IF($D112="durchschnittliche Preissteigerungs-rate",($C112*Parameter!AT8)*(1+(VLOOKUP($A112,Personalnormkosten!$G$1:$H$4,2,FALSE)))^AW$110,($C112*Parameter!AT8)*(1+(VLOOKUP($D112,Personalnormkosten!$E$1:$F$9,2,FALSE)))^AW$110)))</f>
        <v/>
      </c>
      <c r="AX112" s="2" t="str">
        <f>IF(OR(AX$111="",$C112="",$A112=""),"",IF($D112="",$C112*Parameter!AU8,IF($D112="durchschnittliche Preissteigerungs-rate",($C112*Parameter!AU8)*(1+(VLOOKUP($A112,Personalnormkosten!$G$1:$H$4,2,FALSE)))^AX$110,($C112*Parameter!AU8)*(1+(VLOOKUP($D112,Personalnormkosten!$E$1:$F$9,2,FALSE)))^AX$110)))</f>
        <v/>
      </c>
      <c r="AY112" s="2" t="str">
        <f>IF(OR(AY$111="",$C112="",$A112=""),"",IF($D112="",$C112*Parameter!AV8,IF($D112="durchschnittliche Preissteigerungs-rate",($C112*Parameter!AV8)*(1+(VLOOKUP($A112,Personalnormkosten!$G$1:$H$4,2,FALSE)))^AY$110,($C112*Parameter!AV8)*(1+(VLOOKUP($D112,Personalnormkosten!$E$1:$F$9,2,FALSE)))^AY$110)))</f>
        <v/>
      </c>
      <c r="AZ112" s="2" t="str">
        <f>IF(OR(AZ$111="",$C112="",$A112=""),"",IF($D112="",$C112*Parameter!AW8,IF($D112="durchschnittliche Preissteigerungs-rate",($C112*Parameter!AW8)*(1+(VLOOKUP($A112,Personalnormkosten!$G$1:$H$4,2,FALSE)))^AZ$110,($C112*Parameter!AW8)*(1+(VLOOKUP($D112,Personalnormkosten!$E$1:$F$9,2,FALSE)))^AZ$110)))</f>
        <v/>
      </c>
      <c r="BA112" s="2" t="str">
        <f>IF(OR(BA$111="",$C112="",$A112=""),"",IF($D112="",$C112*Parameter!AX8,IF($D112="durchschnittliche Preissteigerungs-rate",($C112*Parameter!AX8)*(1+(VLOOKUP($A112,Personalnormkosten!$G$1:$H$4,2,FALSE)))^BA$110,($C112*Parameter!AX8)*(1+(VLOOKUP($D112,Personalnormkosten!$E$1:$F$9,2,FALSE)))^BA$110)))</f>
        <v/>
      </c>
      <c r="BB112" s="2" t="str">
        <f>IF(OR(BB$111="",$C112="",$A112=""),"",IF($D112="",$C112*Parameter!AY8,IF($D112="durchschnittliche Preissteigerungs-rate",($C112*Parameter!AY8)*(1+(VLOOKUP($A112,Personalnormkosten!$G$1:$H$4,2,FALSE)))^BB$110,($C112*Parameter!AY8)*(1+(VLOOKUP($D112,Personalnormkosten!$E$1:$F$9,2,FALSE)))^BB$110)))</f>
        <v/>
      </c>
    </row>
    <row r="113" spans="1:54" ht="41.4" x14ac:dyDescent="0.25">
      <c r="A113" s="49" t="str">
        <f>IF('Option 1'!A113="","",'Option 1'!A113)</f>
        <v/>
      </c>
      <c r="B113" s="52" t="s">
        <v>114</v>
      </c>
      <c r="C113" s="35" t="str">
        <f>IF('Option 1'!C113="","",'Option 1'!C113)</f>
        <v/>
      </c>
      <c r="D113" s="98" t="str">
        <f>IF('Option 1'!D113="","",'Option 1'!D113)</f>
        <v>durchschnittliche Preissteigerungs-rate</v>
      </c>
      <c r="E113" s="2" t="str">
        <f>IF(OR(E$111="",$C113="",$A113=""),"",IF($D113="",$C113*Parameter!B9,IF($D113="durchschnittliche Preissteigerungs-rate",($C113*Parameter!B9)*(1+(VLOOKUP($A113,Personalnormkosten!$G$1:$H$4,2,FALSE)))^E$110,($C113*Parameter!B9)*(1+(VLOOKUP($D113,Personalnormkosten!$E$1:$F$9,2,FALSE)))^E$110)))</f>
        <v/>
      </c>
      <c r="F113" s="2" t="str">
        <f>IF(OR(F$111="",$C113="",$A113=""),"",IF($D113="",$C113*Parameter!C9,IF($D113="durchschnittliche Preissteigerungs-rate",($C113*Parameter!C9)*(1+(VLOOKUP($A113,Personalnormkosten!$G$1:$H$4,2,FALSE)))^F$110,($C113*Parameter!C9)*(1+(VLOOKUP($D113,Personalnormkosten!$E$1:$F$9,2,FALSE)))^F$110)))</f>
        <v/>
      </c>
      <c r="G113" s="2" t="str">
        <f>IF(OR(G$111="",$C113="",$A113=""),"",IF($D113="",$C113*Parameter!D9,IF($D113="durchschnittliche Preissteigerungs-rate",($C113*Parameter!D9)*(1+(VLOOKUP($A113,Personalnormkosten!$G$1:$H$4,2,FALSE)))^G$110,($C113*Parameter!D9)*(1+(VLOOKUP($D113,Personalnormkosten!$E$1:$F$9,2,FALSE)))^G$110)))</f>
        <v/>
      </c>
      <c r="H113" s="2" t="str">
        <f>IF(OR(H$111="",$C113="",$A113=""),"",IF($D113="",$C113*Parameter!E9,IF($D113="durchschnittliche Preissteigerungs-rate",($C113*Parameter!E9)*(1+(VLOOKUP($A113,Personalnormkosten!$G$1:$H$4,2,FALSE)))^H$110,($C113*Parameter!E9)*(1+(VLOOKUP($D113,Personalnormkosten!$E$1:$F$9,2,FALSE)))^H$110)))</f>
        <v/>
      </c>
      <c r="I113" s="2" t="str">
        <f>IF(OR(I$111="",$C113="",$A113=""),"",IF($D113="",$C113*Parameter!F9,IF($D113="durchschnittliche Preissteigerungs-rate",($C113*Parameter!F9)*(1+(VLOOKUP($A113,Personalnormkosten!$G$1:$H$4,2,FALSE)))^I$110,($C113*Parameter!F9)*(1+(VLOOKUP($D113,Personalnormkosten!$E$1:$F$9,2,FALSE)))^I$110)))</f>
        <v/>
      </c>
      <c r="J113" s="2" t="str">
        <f>IF(OR(J$111="",$C113="",$A113=""),"",IF($D113="",$C113*Parameter!G9,IF($D113="durchschnittliche Preissteigerungs-rate",($C113*Parameter!G9)*(1+(VLOOKUP($A113,Personalnormkosten!$G$1:$H$4,2,FALSE)))^J$110,($C113*Parameter!G9)*(1+(VLOOKUP($D113,Personalnormkosten!$E$1:$F$9,2,FALSE)))^J$110)))</f>
        <v/>
      </c>
      <c r="K113" s="2" t="str">
        <f>IF(OR(K$111="",$C113="",$A113=""),"",IF($D113="",$C113*Parameter!H9,IF($D113="durchschnittliche Preissteigerungs-rate",($C113*Parameter!H9)*(1+(VLOOKUP($A113,Personalnormkosten!$G$1:$H$4,2,FALSE)))^K$110,($C113*Parameter!H9)*(1+(VLOOKUP($D113,Personalnormkosten!$E$1:$F$9,2,FALSE)))^K$110)))</f>
        <v/>
      </c>
      <c r="L113" s="2" t="str">
        <f>IF(OR(L$111="",$C113="",$A113=""),"",IF($D113="",$C113*Parameter!I9,IF($D113="durchschnittliche Preissteigerungs-rate",($C113*Parameter!I9)*(1+(VLOOKUP($A113,Personalnormkosten!$G$1:$H$4,2,FALSE)))^L$110,($C113*Parameter!I9)*(1+(VLOOKUP($D113,Personalnormkosten!$E$1:$F$9,2,FALSE)))^L$110)))</f>
        <v/>
      </c>
      <c r="M113" s="2" t="str">
        <f>IF(OR(M$111="",$C113="",$A113=""),"",IF($D113="",$C113*Parameter!J9,IF($D113="durchschnittliche Preissteigerungs-rate",($C113*Parameter!J9)*(1+(VLOOKUP($A113,Personalnormkosten!$G$1:$H$4,2,FALSE)))^M$110,($C113*Parameter!J9)*(1+(VLOOKUP($D113,Personalnormkosten!$E$1:$F$9,2,FALSE)))^M$110)))</f>
        <v/>
      </c>
      <c r="N113" s="2" t="str">
        <f>IF(OR(N$111="",$C113="",$A113=""),"",IF($D113="",$C113*Parameter!K9,IF($D113="durchschnittliche Preissteigerungs-rate",($C113*Parameter!K9)*(1+(VLOOKUP($A113,Personalnormkosten!$G$1:$H$4,2,FALSE)))^N$110,($C113*Parameter!K9)*(1+(VLOOKUP($D113,Personalnormkosten!$E$1:$F$9,2,FALSE)))^N$110)))</f>
        <v/>
      </c>
      <c r="O113" s="2" t="str">
        <f>IF(OR(O$111="",$C113="",$A113=""),"",IF($D113="",$C113*Parameter!L9,IF($D113="durchschnittliche Preissteigerungs-rate",($C113*Parameter!L9)*(1+(VLOOKUP($A113,Personalnormkosten!$G$1:$H$4,2,FALSE)))^O$110,($C113*Parameter!L9)*(1+(VLOOKUP($D113,Personalnormkosten!$E$1:$F$9,2,FALSE)))^O$110)))</f>
        <v/>
      </c>
      <c r="P113" s="2" t="str">
        <f>IF(OR(P$111="",$C113="",$A113=""),"",IF($D113="",$C113*Parameter!M9,IF($D113="durchschnittliche Preissteigerungs-rate",($C113*Parameter!M9)*(1+(VLOOKUP($A113,Personalnormkosten!$G$1:$H$4,2,FALSE)))^P$110,($C113*Parameter!M9)*(1+(VLOOKUP($D113,Personalnormkosten!$E$1:$F$9,2,FALSE)))^P$110)))</f>
        <v/>
      </c>
      <c r="Q113" s="2" t="str">
        <f>IF(OR(Q$111="",$C113="",$A113=""),"",IF($D113="",$C113*Parameter!N9,IF($D113="durchschnittliche Preissteigerungs-rate",($C113*Parameter!N9)*(1+(VLOOKUP($A113,Personalnormkosten!$G$1:$H$4,2,FALSE)))^Q$110,($C113*Parameter!N9)*(1+(VLOOKUP($D113,Personalnormkosten!$E$1:$F$9,2,FALSE)))^Q$110)))</f>
        <v/>
      </c>
      <c r="R113" s="2" t="str">
        <f>IF(OR(R$111="",$C113="",$A113=""),"",IF($D113="",$C113*Parameter!O9,IF($D113="durchschnittliche Preissteigerungs-rate",($C113*Parameter!O9)*(1+(VLOOKUP($A113,Personalnormkosten!$G$1:$H$4,2,FALSE)))^R$110,($C113*Parameter!O9)*(1+(VLOOKUP($D113,Personalnormkosten!$E$1:$F$9,2,FALSE)))^R$110)))</f>
        <v/>
      </c>
      <c r="S113" s="2" t="str">
        <f>IF(OR(S$111="",$C113="",$A113=""),"",IF($D113="",$C113*Parameter!P9,IF($D113="durchschnittliche Preissteigerungs-rate",($C113*Parameter!P9)*(1+(VLOOKUP($A113,Personalnormkosten!$G$1:$H$4,2,FALSE)))^S$110,($C113*Parameter!P9)*(1+(VLOOKUP($D113,Personalnormkosten!$E$1:$F$9,2,FALSE)))^S$110)))</f>
        <v/>
      </c>
      <c r="T113" s="2" t="str">
        <f>IF(OR(T$111="",$C113="",$A113=""),"",IF($D113="",$C113*Parameter!Q9,IF($D113="durchschnittliche Preissteigerungs-rate",($C113*Parameter!Q9)*(1+(VLOOKUP($A113,Personalnormkosten!$G$1:$H$4,2,FALSE)))^T$110,($C113*Parameter!Q9)*(1+(VLOOKUP($D113,Personalnormkosten!$E$1:$F$9,2,FALSE)))^T$110)))</f>
        <v/>
      </c>
      <c r="U113" s="2" t="str">
        <f>IF(OR(U$111="",$C113="",$A113=""),"",IF($D113="",$C113*Parameter!R9,IF($D113="durchschnittliche Preissteigerungs-rate",($C113*Parameter!R9)*(1+(VLOOKUP($A113,Personalnormkosten!$G$1:$H$4,2,FALSE)))^U$110,($C113*Parameter!R9)*(1+(VLOOKUP($D113,Personalnormkosten!$E$1:$F$9,2,FALSE)))^U$110)))</f>
        <v/>
      </c>
      <c r="V113" s="2" t="str">
        <f>IF(OR(V$111="",$C113="",$A113=""),"",IF($D113="",$C113*Parameter!S9,IF($D113="durchschnittliche Preissteigerungs-rate",($C113*Parameter!S9)*(1+(VLOOKUP($A113,Personalnormkosten!$G$1:$H$4,2,FALSE)))^V$110,($C113*Parameter!S9)*(1+(VLOOKUP($D113,Personalnormkosten!$E$1:$F$9,2,FALSE)))^V$110)))</f>
        <v/>
      </c>
      <c r="W113" s="2" t="str">
        <f>IF(OR(W$111="",$C113="",$A113=""),"",IF($D113="",$C113*Parameter!T9,IF($D113="durchschnittliche Preissteigerungs-rate",($C113*Parameter!T9)*(1+(VLOOKUP($A113,Personalnormkosten!$G$1:$H$4,2,FALSE)))^W$110,($C113*Parameter!T9)*(1+(VLOOKUP($D113,Personalnormkosten!$E$1:$F$9,2,FALSE)))^W$110)))</f>
        <v/>
      </c>
      <c r="X113" s="2" t="str">
        <f>IF(OR(X$111="",$C113="",$A113=""),"",IF($D113="",$C113*Parameter!U9,IF($D113="durchschnittliche Preissteigerungs-rate",($C113*Parameter!U9)*(1+(VLOOKUP($A113,Personalnormkosten!$G$1:$H$4,2,FALSE)))^X$110,($C113*Parameter!U9)*(1+(VLOOKUP($D113,Personalnormkosten!$E$1:$F$9,2,FALSE)))^X$110)))</f>
        <v/>
      </c>
      <c r="Y113" s="2" t="str">
        <f>IF(OR(Y$111="",$C113="",$A113=""),"",IF($D113="",$C113*Parameter!V9,IF($D113="durchschnittliche Preissteigerungs-rate",($C113*Parameter!V9)*(1+(VLOOKUP($A113,Personalnormkosten!$G$1:$H$4,2,FALSE)))^Y$110,($C113*Parameter!V9)*(1+(VLOOKUP($D113,Personalnormkosten!$E$1:$F$9,2,FALSE)))^Y$110)))</f>
        <v/>
      </c>
      <c r="Z113" s="2" t="str">
        <f>IF(OR(Z$111="",$C113="",$A113=""),"",IF($D113="",$C113*Parameter!W9,IF($D113="durchschnittliche Preissteigerungs-rate",($C113*Parameter!W9)*(1+(VLOOKUP($A113,Personalnormkosten!$G$1:$H$4,2,FALSE)))^Z$110,($C113*Parameter!W9)*(1+(VLOOKUP($D113,Personalnormkosten!$E$1:$F$9,2,FALSE)))^Z$110)))</f>
        <v/>
      </c>
      <c r="AA113" s="2" t="str">
        <f>IF(OR(AA$111="",$C113="",$A113=""),"",IF($D113="",$C113*Parameter!X9,IF($D113="durchschnittliche Preissteigerungs-rate",($C113*Parameter!X9)*(1+(VLOOKUP($A113,Personalnormkosten!$G$1:$H$4,2,FALSE)))^AA$110,($C113*Parameter!X9)*(1+(VLOOKUP($D113,Personalnormkosten!$E$1:$F$9,2,FALSE)))^AA$110)))</f>
        <v/>
      </c>
      <c r="AB113" s="2" t="str">
        <f>IF(OR(AB$111="",$C113="",$A113=""),"",IF($D113="",$C113*Parameter!Y9,IF($D113="durchschnittliche Preissteigerungs-rate",($C113*Parameter!Y9)*(1+(VLOOKUP($A113,Personalnormkosten!$G$1:$H$4,2,FALSE)))^AB$110,($C113*Parameter!Y9)*(1+(VLOOKUP($D113,Personalnormkosten!$E$1:$F$9,2,FALSE)))^AB$110)))</f>
        <v/>
      </c>
      <c r="AC113" s="2" t="str">
        <f>IF(OR(AC$111="",$C113="",$A113=""),"",IF($D113="",$C113*Parameter!Z9,IF($D113="durchschnittliche Preissteigerungs-rate",($C113*Parameter!Z9)*(1+(VLOOKUP($A113,Personalnormkosten!$G$1:$H$4,2,FALSE)))^AC$110,($C113*Parameter!Z9)*(1+(VLOOKUP($D113,Personalnormkosten!$E$1:$F$9,2,FALSE)))^AC$110)))</f>
        <v/>
      </c>
      <c r="AD113" s="2" t="str">
        <f>IF(OR(AD$111="",$C113="",$A113=""),"",IF($D113="",$C113*Parameter!AA9,IF($D113="durchschnittliche Preissteigerungs-rate",($C113*Parameter!AA9)*(1+(VLOOKUP($A113,Personalnormkosten!$G$1:$H$4,2,FALSE)))^AD$110,($C113*Parameter!AA9)*(1+(VLOOKUP($D113,Personalnormkosten!$E$1:$F$9,2,FALSE)))^AD$110)))</f>
        <v/>
      </c>
      <c r="AE113" s="2" t="str">
        <f>IF(OR(AE$111="",$C113="",$A113=""),"",IF($D113="",$C113*Parameter!AB9,IF($D113="durchschnittliche Preissteigerungs-rate",($C113*Parameter!AB9)*(1+(VLOOKUP($A113,Personalnormkosten!$G$1:$H$4,2,FALSE)))^AE$110,($C113*Parameter!AB9)*(1+(VLOOKUP($D113,Personalnormkosten!$E$1:$F$9,2,FALSE)))^AE$110)))</f>
        <v/>
      </c>
      <c r="AF113" s="2" t="str">
        <f>IF(OR(AF$111="",$C113="",$A113=""),"",IF($D113="",$C113*Parameter!AC9,IF($D113="durchschnittliche Preissteigerungs-rate",($C113*Parameter!AC9)*(1+(VLOOKUP($A113,Personalnormkosten!$G$1:$H$4,2,FALSE)))^AF$110,($C113*Parameter!AC9)*(1+(VLOOKUP($D113,Personalnormkosten!$E$1:$F$9,2,FALSE)))^AF$110)))</f>
        <v/>
      </c>
      <c r="AG113" s="2" t="str">
        <f>IF(OR(AG$111="",$C113="",$A113=""),"",IF($D113="",$C113*Parameter!AD9,IF($D113="durchschnittliche Preissteigerungs-rate",($C113*Parameter!AD9)*(1+(VLOOKUP($A113,Personalnormkosten!$G$1:$H$4,2,FALSE)))^AG$110,($C113*Parameter!AD9)*(1+(VLOOKUP($D113,Personalnormkosten!$E$1:$F$9,2,FALSE)))^AG$110)))</f>
        <v/>
      </c>
      <c r="AH113" s="2" t="str">
        <f>IF(OR(AH$111="",$C113="",$A113=""),"",IF($D113="",$C113*Parameter!AE9,IF($D113="durchschnittliche Preissteigerungs-rate",($C113*Parameter!AE9)*(1+(VLOOKUP($A113,Personalnormkosten!$G$1:$H$4,2,FALSE)))^AH$110,($C113*Parameter!AE9)*(1+(VLOOKUP($D113,Personalnormkosten!$E$1:$F$9,2,FALSE)))^AH$110)))</f>
        <v/>
      </c>
      <c r="AI113" s="2" t="str">
        <f>IF(OR(AI$111="",$C113="",$A113=""),"",IF($D113="",$C113*Parameter!AF9,IF($D113="durchschnittliche Preissteigerungs-rate",($C113*Parameter!AF9)*(1+(VLOOKUP($A113,Personalnormkosten!$G$1:$H$4,2,FALSE)))^AI$110,($C113*Parameter!AF9)*(1+(VLOOKUP($D113,Personalnormkosten!$E$1:$F$9,2,FALSE)))^AI$110)))</f>
        <v/>
      </c>
      <c r="AJ113" s="2" t="str">
        <f>IF(OR(AJ$111="",$C113="",$A113=""),"",IF($D113="",$C113*Parameter!AG9,IF($D113="durchschnittliche Preissteigerungs-rate",($C113*Parameter!AG9)*(1+(VLOOKUP($A113,Personalnormkosten!$G$1:$H$4,2,FALSE)))^AJ$110,($C113*Parameter!AG9)*(1+(VLOOKUP($D113,Personalnormkosten!$E$1:$F$9,2,FALSE)))^AJ$110)))</f>
        <v/>
      </c>
      <c r="AK113" s="2" t="str">
        <f>IF(OR(AK$111="",$C113="",$A113=""),"",IF($D113="",$C113*Parameter!AH9,IF($D113="durchschnittliche Preissteigerungs-rate",($C113*Parameter!AH9)*(1+(VLOOKUP($A113,Personalnormkosten!$G$1:$H$4,2,FALSE)))^AK$110,($C113*Parameter!AH9)*(1+(VLOOKUP($D113,Personalnormkosten!$E$1:$F$9,2,FALSE)))^AK$110)))</f>
        <v/>
      </c>
      <c r="AL113" s="2" t="str">
        <f>IF(OR(AL$111="",$C113="",$A113=""),"",IF($D113="",$C113*Parameter!AI9,IF($D113="durchschnittliche Preissteigerungs-rate",($C113*Parameter!AI9)*(1+(VLOOKUP($A113,Personalnormkosten!$G$1:$H$4,2,FALSE)))^AL$110,($C113*Parameter!AI9)*(1+(VLOOKUP($D113,Personalnormkosten!$E$1:$F$9,2,FALSE)))^AL$110)))</f>
        <v/>
      </c>
      <c r="AM113" s="2" t="str">
        <f>IF(OR(AM$111="",$C113="",$A113=""),"",IF($D113="",$C113*Parameter!AJ9,IF($D113="durchschnittliche Preissteigerungs-rate",($C113*Parameter!AJ9)*(1+(VLOOKUP($A113,Personalnormkosten!$G$1:$H$4,2,FALSE)))^AM$110,($C113*Parameter!AJ9)*(1+(VLOOKUP($D113,Personalnormkosten!$E$1:$F$9,2,FALSE)))^AM$110)))</f>
        <v/>
      </c>
      <c r="AN113" s="2" t="str">
        <f>IF(OR(AN$111="",$C113="",$A113=""),"",IF($D113="",$C113*Parameter!AK9,IF($D113="durchschnittliche Preissteigerungs-rate",($C113*Parameter!AK9)*(1+(VLOOKUP($A113,Personalnormkosten!$G$1:$H$4,2,FALSE)))^AN$110,($C113*Parameter!AK9)*(1+(VLOOKUP($D113,Personalnormkosten!$E$1:$F$9,2,FALSE)))^AN$110)))</f>
        <v/>
      </c>
      <c r="AO113" s="2" t="str">
        <f>IF(OR(AO$111="",$C113="",$A113=""),"",IF($D113="",$C113*Parameter!AL9,IF($D113="durchschnittliche Preissteigerungs-rate",($C113*Parameter!AL9)*(1+(VLOOKUP($A113,Personalnormkosten!$G$1:$H$4,2,FALSE)))^AO$110,($C113*Parameter!AL9)*(1+(VLOOKUP($D113,Personalnormkosten!$E$1:$F$9,2,FALSE)))^AO$110)))</f>
        <v/>
      </c>
      <c r="AP113" s="2" t="str">
        <f>IF(OR(AP$111="",$C113="",$A113=""),"",IF($D113="",$C113*Parameter!AM9,IF($D113="durchschnittliche Preissteigerungs-rate",($C113*Parameter!AM9)*(1+(VLOOKUP($A113,Personalnormkosten!$G$1:$H$4,2,FALSE)))^AP$110,($C113*Parameter!AM9)*(1+(VLOOKUP($D113,Personalnormkosten!$E$1:$F$9,2,FALSE)))^AP$110)))</f>
        <v/>
      </c>
      <c r="AQ113" s="2" t="str">
        <f>IF(OR(AQ$111="",$C113="",$A113=""),"",IF($D113="",$C113*Parameter!AN9,IF($D113="durchschnittliche Preissteigerungs-rate",($C113*Parameter!AN9)*(1+(VLOOKUP($A113,Personalnormkosten!$G$1:$H$4,2,FALSE)))^AQ$110,($C113*Parameter!AN9)*(1+(VLOOKUP($D113,Personalnormkosten!$E$1:$F$9,2,FALSE)))^AQ$110)))</f>
        <v/>
      </c>
      <c r="AR113" s="2" t="str">
        <f>IF(OR(AR$111="",$C113="",$A113=""),"",IF($D113="",$C113*Parameter!AO9,IF($D113="durchschnittliche Preissteigerungs-rate",($C113*Parameter!AO9)*(1+(VLOOKUP($A113,Personalnormkosten!$G$1:$H$4,2,FALSE)))^AR$110,($C113*Parameter!AO9)*(1+(VLOOKUP($D113,Personalnormkosten!$E$1:$F$9,2,FALSE)))^AR$110)))</f>
        <v/>
      </c>
      <c r="AS113" s="2" t="str">
        <f>IF(OR(AS$111="",$C113="",$A113=""),"",IF($D113="",$C113*Parameter!AP9,IF($D113="durchschnittliche Preissteigerungs-rate",($C113*Parameter!AP9)*(1+(VLOOKUP($A113,Personalnormkosten!$G$1:$H$4,2,FALSE)))^AS$110,($C113*Parameter!AP9)*(1+(VLOOKUP($D113,Personalnormkosten!$E$1:$F$9,2,FALSE)))^AS$110)))</f>
        <v/>
      </c>
      <c r="AT113" s="2" t="str">
        <f>IF(OR(AT$111="",$C113="",$A113=""),"",IF($D113="",$C113*Parameter!AQ9,IF($D113="durchschnittliche Preissteigerungs-rate",($C113*Parameter!AQ9)*(1+(VLOOKUP($A113,Personalnormkosten!$G$1:$H$4,2,FALSE)))^AT$110,($C113*Parameter!AQ9)*(1+(VLOOKUP($D113,Personalnormkosten!$E$1:$F$9,2,FALSE)))^AT$110)))</f>
        <v/>
      </c>
      <c r="AU113" s="2" t="str">
        <f>IF(OR(AU$111="",$C113="",$A113=""),"",IF($D113="",$C113*Parameter!AR9,IF($D113="durchschnittliche Preissteigerungs-rate",($C113*Parameter!AR9)*(1+(VLOOKUP($A113,Personalnormkosten!$G$1:$H$4,2,FALSE)))^AU$110,($C113*Parameter!AR9)*(1+(VLOOKUP($D113,Personalnormkosten!$E$1:$F$9,2,FALSE)))^AU$110)))</f>
        <v/>
      </c>
      <c r="AV113" s="2" t="str">
        <f>IF(OR(AV$111="",$C113="",$A113=""),"",IF($D113="",$C113*Parameter!AS9,IF($D113="durchschnittliche Preissteigerungs-rate",($C113*Parameter!AS9)*(1+(VLOOKUP($A113,Personalnormkosten!$G$1:$H$4,2,FALSE)))^AV$110,($C113*Parameter!AS9)*(1+(VLOOKUP($D113,Personalnormkosten!$E$1:$F$9,2,FALSE)))^AV$110)))</f>
        <v/>
      </c>
      <c r="AW113" s="2" t="str">
        <f>IF(OR(AW$111="",$C113="",$A113=""),"",IF($D113="",$C113*Parameter!AT9,IF($D113="durchschnittliche Preissteigerungs-rate",($C113*Parameter!AT9)*(1+(VLOOKUP($A113,Personalnormkosten!$G$1:$H$4,2,FALSE)))^AW$110,($C113*Parameter!AT9)*(1+(VLOOKUP($D113,Personalnormkosten!$E$1:$F$9,2,FALSE)))^AW$110)))</f>
        <v/>
      </c>
      <c r="AX113" s="2" t="str">
        <f>IF(OR(AX$111="",$C113="",$A113=""),"",IF($D113="",$C113*Parameter!AU9,IF($D113="durchschnittliche Preissteigerungs-rate",($C113*Parameter!AU9)*(1+(VLOOKUP($A113,Personalnormkosten!$G$1:$H$4,2,FALSE)))^AX$110,($C113*Parameter!AU9)*(1+(VLOOKUP($D113,Personalnormkosten!$E$1:$F$9,2,FALSE)))^AX$110)))</f>
        <v/>
      </c>
      <c r="AY113" s="2" t="str">
        <f>IF(OR(AY$111="",$C113="",$A113=""),"",IF($D113="",$C113*Parameter!AV9,IF($D113="durchschnittliche Preissteigerungs-rate",($C113*Parameter!AV9)*(1+(VLOOKUP($A113,Personalnormkosten!$G$1:$H$4,2,FALSE)))^AY$110,($C113*Parameter!AV9)*(1+(VLOOKUP($D113,Personalnormkosten!$E$1:$F$9,2,FALSE)))^AY$110)))</f>
        <v/>
      </c>
      <c r="AZ113" s="2" t="str">
        <f>IF(OR(AZ$111="",$C113="",$A113=""),"",IF($D113="",$C113*Parameter!AW9,IF($D113="durchschnittliche Preissteigerungs-rate",($C113*Parameter!AW9)*(1+(VLOOKUP($A113,Personalnormkosten!$G$1:$H$4,2,FALSE)))^AZ$110,($C113*Parameter!AW9)*(1+(VLOOKUP($D113,Personalnormkosten!$E$1:$F$9,2,FALSE)))^AZ$110)))</f>
        <v/>
      </c>
      <c r="BA113" s="2" t="str">
        <f>IF(OR(BA$111="",$C113="",$A113=""),"",IF($D113="",$C113*Parameter!AX9,IF($D113="durchschnittliche Preissteigerungs-rate",($C113*Parameter!AX9)*(1+(VLOOKUP($A113,Personalnormkosten!$G$1:$H$4,2,FALSE)))^BA$110,($C113*Parameter!AX9)*(1+(VLOOKUP($D113,Personalnormkosten!$E$1:$F$9,2,FALSE)))^BA$110)))</f>
        <v/>
      </c>
      <c r="BB113" s="2" t="str">
        <f>IF(OR(BB$111="",$C113="",$A113=""),"",IF($D113="",$C113*Parameter!AY9,IF($D113="durchschnittliche Preissteigerungs-rate",($C113*Parameter!AY9)*(1+(VLOOKUP($A113,Personalnormkosten!$G$1:$H$4,2,FALSE)))^BB$110,($C113*Parameter!AY9)*(1+(VLOOKUP($D113,Personalnormkosten!$E$1:$F$9,2,FALSE)))^BB$110)))</f>
        <v/>
      </c>
    </row>
    <row r="114" spans="1:54" ht="41.4" x14ac:dyDescent="0.25">
      <c r="A114" s="75" t="str">
        <f>IF('Option 1'!A114="","",'Option 1'!A114)</f>
        <v/>
      </c>
      <c r="B114" s="76" t="s">
        <v>115</v>
      </c>
      <c r="C114" s="35" t="str">
        <f>IF('Option 1'!C114="","",'Option 1'!C114)</f>
        <v/>
      </c>
      <c r="D114" s="98" t="str">
        <f>IF('Option 1'!D114="","",'Option 1'!D114)</f>
        <v>durchschnittliche Preissteigerungs-rate</v>
      </c>
      <c r="E114" s="2" t="str">
        <f>IF(OR(E$111="",$C114="",$A114=""),"",IF($D114="",$C114*Parameter!B10,IF($D114="durchschnittliche Preissteigerungs-rate",($C114*Parameter!B10)*(1+(VLOOKUP($A114,Personalnormkosten!$G$1:$H$4,2,FALSE)))^E$110,($C114*Parameter!B10)*(1+(VLOOKUP($D114,Personalnormkosten!$E$1:$F$9,2,FALSE)))^E$110)))</f>
        <v/>
      </c>
      <c r="F114" s="2" t="str">
        <f>IF(OR(F$111="",$C114="",$A114=""),"",IF($D114="",$C114*Parameter!C10,IF($D114="durchschnittliche Preissteigerungs-rate",($C114*Parameter!C10)*(1+(VLOOKUP($A114,Personalnormkosten!$G$1:$H$4,2,FALSE)))^F$110,($C114*Parameter!C10)*(1+(VLOOKUP($D114,Personalnormkosten!$E$1:$F$9,2,FALSE)))^F$110)))</f>
        <v/>
      </c>
      <c r="G114" s="2" t="str">
        <f>IF(OR(G$111="",$C114="",$A114=""),"",IF($D114="",$C114*Parameter!D10,IF($D114="durchschnittliche Preissteigerungs-rate",($C114*Parameter!D10)*(1+(VLOOKUP($A114,Personalnormkosten!$G$1:$H$4,2,FALSE)))^G$110,($C114*Parameter!D10)*(1+(VLOOKUP($D114,Personalnormkosten!$E$1:$F$9,2,FALSE)))^G$110)))</f>
        <v/>
      </c>
      <c r="H114" s="2" t="str">
        <f>IF(OR(H$111="",$C114="",$A114=""),"",IF($D114="",$C114*Parameter!E10,IF($D114="durchschnittliche Preissteigerungs-rate",($C114*Parameter!E10)*(1+(VLOOKUP($A114,Personalnormkosten!$G$1:$H$4,2,FALSE)))^H$110,($C114*Parameter!E10)*(1+(VLOOKUP($D114,Personalnormkosten!$E$1:$F$9,2,FALSE)))^H$110)))</f>
        <v/>
      </c>
      <c r="I114" s="2" t="str">
        <f>IF(OR(I$111="",$C114="",$A114=""),"",IF($D114="",$C114*Parameter!F10,IF($D114="durchschnittliche Preissteigerungs-rate",($C114*Parameter!F10)*(1+(VLOOKUP($A114,Personalnormkosten!$G$1:$H$4,2,FALSE)))^I$110,($C114*Parameter!F10)*(1+(VLOOKUP($D114,Personalnormkosten!$E$1:$F$9,2,FALSE)))^I$110)))</f>
        <v/>
      </c>
      <c r="J114" s="2" t="str">
        <f>IF(OR(J$111="",$C114="",$A114=""),"",IF($D114="",$C114*Parameter!G10,IF($D114="durchschnittliche Preissteigerungs-rate",($C114*Parameter!G10)*(1+(VLOOKUP($A114,Personalnormkosten!$G$1:$H$4,2,FALSE)))^J$110,($C114*Parameter!G10)*(1+(VLOOKUP($D114,Personalnormkosten!$E$1:$F$9,2,FALSE)))^J$110)))</f>
        <v/>
      </c>
      <c r="K114" s="2" t="str">
        <f>IF(OR(K$111="",$C114="",$A114=""),"",IF($D114="",$C114*Parameter!H10,IF($D114="durchschnittliche Preissteigerungs-rate",($C114*Parameter!H10)*(1+(VLOOKUP($A114,Personalnormkosten!$G$1:$H$4,2,FALSE)))^K$110,($C114*Parameter!H10)*(1+(VLOOKUP($D114,Personalnormkosten!$E$1:$F$9,2,FALSE)))^K$110)))</f>
        <v/>
      </c>
      <c r="L114" s="2" t="str">
        <f>IF(OR(L$111="",$C114="",$A114=""),"",IF($D114="",$C114*Parameter!I10,IF($D114="durchschnittliche Preissteigerungs-rate",($C114*Parameter!I10)*(1+(VLOOKUP($A114,Personalnormkosten!$G$1:$H$4,2,FALSE)))^L$110,($C114*Parameter!I10)*(1+(VLOOKUP($D114,Personalnormkosten!$E$1:$F$9,2,FALSE)))^L$110)))</f>
        <v/>
      </c>
      <c r="M114" s="2" t="str">
        <f>IF(OR(M$111="",$C114="",$A114=""),"",IF($D114="",$C114*Parameter!J10,IF($D114="durchschnittliche Preissteigerungs-rate",($C114*Parameter!J10)*(1+(VLOOKUP($A114,Personalnormkosten!$G$1:$H$4,2,FALSE)))^M$110,($C114*Parameter!J10)*(1+(VLOOKUP($D114,Personalnormkosten!$E$1:$F$9,2,FALSE)))^M$110)))</f>
        <v/>
      </c>
      <c r="N114" s="2" t="str">
        <f>IF(OR(N$111="",$C114="",$A114=""),"",IF($D114="",$C114*Parameter!K10,IF($D114="durchschnittliche Preissteigerungs-rate",($C114*Parameter!K10)*(1+(VLOOKUP($A114,Personalnormkosten!$G$1:$H$4,2,FALSE)))^N$110,($C114*Parameter!K10)*(1+(VLOOKUP($D114,Personalnormkosten!$E$1:$F$9,2,FALSE)))^N$110)))</f>
        <v/>
      </c>
      <c r="O114" s="2" t="str">
        <f>IF(OR(O$111="",$C114="",$A114=""),"",IF($D114="",$C114*Parameter!L10,IF($D114="durchschnittliche Preissteigerungs-rate",($C114*Parameter!L10)*(1+(VLOOKUP($A114,Personalnormkosten!$G$1:$H$4,2,FALSE)))^O$110,($C114*Parameter!L10)*(1+(VLOOKUP($D114,Personalnormkosten!$E$1:$F$9,2,FALSE)))^O$110)))</f>
        <v/>
      </c>
      <c r="P114" s="2" t="str">
        <f>IF(OR(P$111="",$C114="",$A114=""),"",IF($D114="",$C114*Parameter!M10,IF($D114="durchschnittliche Preissteigerungs-rate",($C114*Parameter!M10)*(1+(VLOOKUP($A114,Personalnormkosten!$G$1:$H$4,2,FALSE)))^P$110,($C114*Parameter!M10)*(1+(VLOOKUP($D114,Personalnormkosten!$E$1:$F$9,2,FALSE)))^P$110)))</f>
        <v/>
      </c>
      <c r="Q114" s="2" t="str">
        <f>IF(OR(Q$111="",$C114="",$A114=""),"",IF($D114="",$C114*Parameter!N10,IF($D114="durchschnittliche Preissteigerungs-rate",($C114*Parameter!N10)*(1+(VLOOKUP($A114,Personalnormkosten!$G$1:$H$4,2,FALSE)))^Q$110,($C114*Parameter!N10)*(1+(VLOOKUP($D114,Personalnormkosten!$E$1:$F$9,2,FALSE)))^Q$110)))</f>
        <v/>
      </c>
      <c r="R114" s="2" t="str">
        <f>IF(OR(R$111="",$C114="",$A114=""),"",IF($D114="",$C114*Parameter!O10,IF($D114="durchschnittliche Preissteigerungs-rate",($C114*Parameter!O10)*(1+(VLOOKUP($A114,Personalnormkosten!$G$1:$H$4,2,FALSE)))^R$110,($C114*Parameter!O10)*(1+(VLOOKUP($D114,Personalnormkosten!$E$1:$F$9,2,FALSE)))^R$110)))</f>
        <v/>
      </c>
      <c r="S114" s="2" t="str">
        <f>IF(OR(S$111="",$C114="",$A114=""),"",IF($D114="",$C114*Parameter!P10,IF($D114="durchschnittliche Preissteigerungs-rate",($C114*Parameter!P10)*(1+(VLOOKUP($A114,Personalnormkosten!$G$1:$H$4,2,FALSE)))^S$110,($C114*Parameter!P10)*(1+(VLOOKUP($D114,Personalnormkosten!$E$1:$F$9,2,FALSE)))^S$110)))</f>
        <v/>
      </c>
      <c r="T114" s="2" t="str">
        <f>IF(OR(T$111="",$C114="",$A114=""),"",IF($D114="",$C114*Parameter!Q10,IF($D114="durchschnittliche Preissteigerungs-rate",($C114*Parameter!Q10)*(1+(VLOOKUP($A114,Personalnormkosten!$G$1:$H$4,2,FALSE)))^T$110,($C114*Parameter!Q10)*(1+(VLOOKUP($D114,Personalnormkosten!$E$1:$F$9,2,FALSE)))^T$110)))</f>
        <v/>
      </c>
      <c r="U114" s="2" t="str">
        <f>IF(OR(U$111="",$C114="",$A114=""),"",IF($D114="",$C114*Parameter!R10,IF($D114="durchschnittliche Preissteigerungs-rate",($C114*Parameter!R10)*(1+(VLOOKUP($A114,Personalnormkosten!$G$1:$H$4,2,FALSE)))^U$110,($C114*Parameter!R10)*(1+(VLOOKUP($D114,Personalnormkosten!$E$1:$F$9,2,FALSE)))^U$110)))</f>
        <v/>
      </c>
      <c r="V114" s="2" t="str">
        <f>IF(OR(V$111="",$C114="",$A114=""),"",IF($D114="",$C114*Parameter!S10,IF($D114="durchschnittliche Preissteigerungs-rate",($C114*Parameter!S10)*(1+(VLOOKUP($A114,Personalnormkosten!$G$1:$H$4,2,FALSE)))^V$110,($C114*Parameter!S10)*(1+(VLOOKUP($D114,Personalnormkosten!$E$1:$F$9,2,FALSE)))^V$110)))</f>
        <v/>
      </c>
      <c r="W114" s="2" t="str">
        <f>IF(OR(W$111="",$C114="",$A114=""),"",IF($D114="",$C114*Parameter!T10,IF($D114="durchschnittliche Preissteigerungs-rate",($C114*Parameter!T10)*(1+(VLOOKUP($A114,Personalnormkosten!$G$1:$H$4,2,FALSE)))^W$110,($C114*Parameter!T10)*(1+(VLOOKUP($D114,Personalnormkosten!$E$1:$F$9,2,FALSE)))^W$110)))</f>
        <v/>
      </c>
      <c r="X114" s="2" t="str">
        <f>IF(OR(X$111="",$C114="",$A114=""),"",IF($D114="",$C114*Parameter!U10,IF($D114="durchschnittliche Preissteigerungs-rate",($C114*Parameter!U10)*(1+(VLOOKUP($A114,Personalnormkosten!$G$1:$H$4,2,FALSE)))^X$110,($C114*Parameter!U10)*(1+(VLOOKUP($D114,Personalnormkosten!$E$1:$F$9,2,FALSE)))^X$110)))</f>
        <v/>
      </c>
      <c r="Y114" s="2" t="str">
        <f>IF(OR(Y$111="",$C114="",$A114=""),"",IF($D114="",$C114*Parameter!V10,IF($D114="durchschnittliche Preissteigerungs-rate",($C114*Parameter!V10)*(1+(VLOOKUP($A114,Personalnormkosten!$G$1:$H$4,2,FALSE)))^Y$110,($C114*Parameter!V10)*(1+(VLOOKUP($D114,Personalnormkosten!$E$1:$F$9,2,FALSE)))^Y$110)))</f>
        <v/>
      </c>
      <c r="Z114" s="2" t="str">
        <f>IF(OR(Z$111="",$C114="",$A114=""),"",IF($D114="",$C114*Parameter!W10,IF($D114="durchschnittliche Preissteigerungs-rate",($C114*Parameter!W10)*(1+(VLOOKUP($A114,Personalnormkosten!$G$1:$H$4,2,FALSE)))^Z$110,($C114*Parameter!W10)*(1+(VLOOKUP($D114,Personalnormkosten!$E$1:$F$9,2,FALSE)))^Z$110)))</f>
        <v/>
      </c>
      <c r="AA114" s="2" t="str">
        <f>IF(OR(AA$111="",$C114="",$A114=""),"",IF($D114="",$C114*Parameter!X10,IF($D114="durchschnittliche Preissteigerungs-rate",($C114*Parameter!X10)*(1+(VLOOKUP($A114,Personalnormkosten!$G$1:$H$4,2,FALSE)))^AA$110,($C114*Parameter!X10)*(1+(VLOOKUP($D114,Personalnormkosten!$E$1:$F$9,2,FALSE)))^AA$110)))</f>
        <v/>
      </c>
      <c r="AB114" s="2" t="str">
        <f>IF(OR(AB$111="",$C114="",$A114=""),"",IF($D114="",$C114*Parameter!Y10,IF($D114="durchschnittliche Preissteigerungs-rate",($C114*Parameter!Y10)*(1+(VLOOKUP($A114,Personalnormkosten!$G$1:$H$4,2,FALSE)))^AB$110,($C114*Parameter!Y10)*(1+(VLOOKUP($D114,Personalnormkosten!$E$1:$F$9,2,FALSE)))^AB$110)))</f>
        <v/>
      </c>
      <c r="AC114" s="2" t="str">
        <f>IF(OR(AC$111="",$C114="",$A114=""),"",IF($D114="",$C114*Parameter!Z10,IF($D114="durchschnittliche Preissteigerungs-rate",($C114*Parameter!Z10)*(1+(VLOOKUP($A114,Personalnormkosten!$G$1:$H$4,2,FALSE)))^AC$110,($C114*Parameter!Z10)*(1+(VLOOKUP($D114,Personalnormkosten!$E$1:$F$9,2,FALSE)))^AC$110)))</f>
        <v/>
      </c>
      <c r="AD114" s="2" t="str">
        <f>IF(OR(AD$111="",$C114="",$A114=""),"",IF($D114="",$C114*Parameter!AA10,IF($D114="durchschnittliche Preissteigerungs-rate",($C114*Parameter!AA10)*(1+(VLOOKUP($A114,Personalnormkosten!$G$1:$H$4,2,FALSE)))^AD$110,($C114*Parameter!AA10)*(1+(VLOOKUP($D114,Personalnormkosten!$E$1:$F$9,2,FALSE)))^AD$110)))</f>
        <v/>
      </c>
      <c r="AE114" s="2" t="str">
        <f>IF(OR(AE$111="",$C114="",$A114=""),"",IF($D114="",$C114*Parameter!AB10,IF($D114="durchschnittliche Preissteigerungs-rate",($C114*Parameter!AB10)*(1+(VLOOKUP($A114,Personalnormkosten!$G$1:$H$4,2,FALSE)))^AE$110,($C114*Parameter!AB10)*(1+(VLOOKUP($D114,Personalnormkosten!$E$1:$F$9,2,FALSE)))^AE$110)))</f>
        <v/>
      </c>
      <c r="AF114" s="2" t="str">
        <f>IF(OR(AF$111="",$C114="",$A114=""),"",IF($D114="",$C114*Parameter!AC10,IF($D114="durchschnittliche Preissteigerungs-rate",($C114*Parameter!AC10)*(1+(VLOOKUP($A114,Personalnormkosten!$G$1:$H$4,2,FALSE)))^AF$110,($C114*Parameter!AC10)*(1+(VLOOKUP($D114,Personalnormkosten!$E$1:$F$9,2,FALSE)))^AF$110)))</f>
        <v/>
      </c>
      <c r="AG114" s="2" t="str">
        <f>IF(OR(AG$111="",$C114="",$A114=""),"",IF($D114="",$C114*Parameter!AD10,IF($D114="durchschnittliche Preissteigerungs-rate",($C114*Parameter!AD10)*(1+(VLOOKUP($A114,Personalnormkosten!$G$1:$H$4,2,FALSE)))^AG$110,($C114*Parameter!AD10)*(1+(VLOOKUP($D114,Personalnormkosten!$E$1:$F$9,2,FALSE)))^AG$110)))</f>
        <v/>
      </c>
      <c r="AH114" s="2" t="str">
        <f>IF(OR(AH$111="",$C114="",$A114=""),"",IF($D114="",$C114*Parameter!AE10,IF($D114="durchschnittliche Preissteigerungs-rate",($C114*Parameter!AE10)*(1+(VLOOKUP($A114,Personalnormkosten!$G$1:$H$4,2,FALSE)))^AH$110,($C114*Parameter!AE10)*(1+(VLOOKUP($D114,Personalnormkosten!$E$1:$F$9,2,FALSE)))^AH$110)))</f>
        <v/>
      </c>
      <c r="AI114" s="2" t="str">
        <f>IF(OR(AI$111="",$C114="",$A114=""),"",IF($D114="",$C114*Parameter!AF10,IF($D114="durchschnittliche Preissteigerungs-rate",($C114*Parameter!AF10)*(1+(VLOOKUP($A114,Personalnormkosten!$G$1:$H$4,2,FALSE)))^AI$110,($C114*Parameter!AF10)*(1+(VLOOKUP($D114,Personalnormkosten!$E$1:$F$9,2,FALSE)))^AI$110)))</f>
        <v/>
      </c>
      <c r="AJ114" s="2" t="str">
        <f>IF(OR(AJ$111="",$C114="",$A114=""),"",IF($D114="",$C114*Parameter!AG10,IF($D114="durchschnittliche Preissteigerungs-rate",($C114*Parameter!AG10)*(1+(VLOOKUP($A114,Personalnormkosten!$G$1:$H$4,2,FALSE)))^AJ$110,($C114*Parameter!AG10)*(1+(VLOOKUP($D114,Personalnormkosten!$E$1:$F$9,2,FALSE)))^AJ$110)))</f>
        <v/>
      </c>
      <c r="AK114" s="2" t="str">
        <f>IF(OR(AK$111="",$C114="",$A114=""),"",IF($D114="",$C114*Parameter!AH10,IF($D114="durchschnittliche Preissteigerungs-rate",($C114*Parameter!AH10)*(1+(VLOOKUP($A114,Personalnormkosten!$G$1:$H$4,2,FALSE)))^AK$110,($C114*Parameter!AH10)*(1+(VLOOKUP($D114,Personalnormkosten!$E$1:$F$9,2,FALSE)))^AK$110)))</f>
        <v/>
      </c>
      <c r="AL114" s="2" t="str">
        <f>IF(OR(AL$111="",$C114="",$A114=""),"",IF($D114="",$C114*Parameter!AI10,IF($D114="durchschnittliche Preissteigerungs-rate",($C114*Parameter!AI10)*(1+(VLOOKUP($A114,Personalnormkosten!$G$1:$H$4,2,FALSE)))^AL$110,($C114*Parameter!AI10)*(1+(VLOOKUP($D114,Personalnormkosten!$E$1:$F$9,2,FALSE)))^AL$110)))</f>
        <v/>
      </c>
      <c r="AM114" s="2" t="str">
        <f>IF(OR(AM$111="",$C114="",$A114=""),"",IF($D114="",$C114*Parameter!AJ10,IF($D114="durchschnittliche Preissteigerungs-rate",($C114*Parameter!AJ10)*(1+(VLOOKUP($A114,Personalnormkosten!$G$1:$H$4,2,FALSE)))^AM$110,($C114*Parameter!AJ10)*(1+(VLOOKUP($D114,Personalnormkosten!$E$1:$F$9,2,FALSE)))^AM$110)))</f>
        <v/>
      </c>
      <c r="AN114" s="2" t="str">
        <f>IF(OR(AN$111="",$C114="",$A114=""),"",IF($D114="",$C114*Parameter!AK10,IF($D114="durchschnittliche Preissteigerungs-rate",($C114*Parameter!AK10)*(1+(VLOOKUP($A114,Personalnormkosten!$G$1:$H$4,2,FALSE)))^AN$110,($C114*Parameter!AK10)*(1+(VLOOKUP($D114,Personalnormkosten!$E$1:$F$9,2,FALSE)))^AN$110)))</f>
        <v/>
      </c>
      <c r="AO114" s="2" t="str">
        <f>IF(OR(AO$111="",$C114="",$A114=""),"",IF($D114="",$C114*Parameter!AL10,IF($D114="durchschnittliche Preissteigerungs-rate",($C114*Parameter!AL10)*(1+(VLOOKUP($A114,Personalnormkosten!$G$1:$H$4,2,FALSE)))^AO$110,($C114*Parameter!AL10)*(1+(VLOOKUP($D114,Personalnormkosten!$E$1:$F$9,2,FALSE)))^AO$110)))</f>
        <v/>
      </c>
      <c r="AP114" s="2" t="str">
        <f>IF(OR(AP$111="",$C114="",$A114=""),"",IF($D114="",$C114*Parameter!AM10,IF($D114="durchschnittliche Preissteigerungs-rate",($C114*Parameter!AM10)*(1+(VLOOKUP($A114,Personalnormkosten!$G$1:$H$4,2,FALSE)))^AP$110,($C114*Parameter!AM10)*(1+(VLOOKUP($D114,Personalnormkosten!$E$1:$F$9,2,FALSE)))^AP$110)))</f>
        <v/>
      </c>
      <c r="AQ114" s="2" t="str">
        <f>IF(OR(AQ$111="",$C114="",$A114=""),"",IF($D114="",$C114*Parameter!AN10,IF($D114="durchschnittliche Preissteigerungs-rate",($C114*Parameter!AN10)*(1+(VLOOKUP($A114,Personalnormkosten!$G$1:$H$4,2,FALSE)))^AQ$110,($C114*Parameter!AN10)*(1+(VLOOKUP($D114,Personalnormkosten!$E$1:$F$9,2,FALSE)))^AQ$110)))</f>
        <v/>
      </c>
      <c r="AR114" s="2" t="str">
        <f>IF(OR(AR$111="",$C114="",$A114=""),"",IF($D114="",$C114*Parameter!AO10,IF($D114="durchschnittliche Preissteigerungs-rate",($C114*Parameter!AO10)*(1+(VLOOKUP($A114,Personalnormkosten!$G$1:$H$4,2,FALSE)))^AR$110,($C114*Parameter!AO10)*(1+(VLOOKUP($D114,Personalnormkosten!$E$1:$F$9,2,FALSE)))^AR$110)))</f>
        <v/>
      </c>
      <c r="AS114" s="2" t="str">
        <f>IF(OR(AS$111="",$C114="",$A114=""),"",IF($D114="",$C114*Parameter!AP10,IF($D114="durchschnittliche Preissteigerungs-rate",($C114*Parameter!AP10)*(1+(VLOOKUP($A114,Personalnormkosten!$G$1:$H$4,2,FALSE)))^AS$110,($C114*Parameter!AP10)*(1+(VLOOKUP($D114,Personalnormkosten!$E$1:$F$9,2,FALSE)))^AS$110)))</f>
        <v/>
      </c>
      <c r="AT114" s="2" t="str">
        <f>IF(OR(AT$111="",$C114="",$A114=""),"",IF($D114="",$C114*Parameter!AQ10,IF($D114="durchschnittliche Preissteigerungs-rate",($C114*Parameter!AQ10)*(1+(VLOOKUP($A114,Personalnormkosten!$G$1:$H$4,2,FALSE)))^AT$110,($C114*Parameter!AQ10)*(1+(VLOOKUP($D114,Personalnormkosten!$E$1:$F$9,2,FALSE)))^AT$110)))</f>
        <v/>
      </c>
      <c r="AU114" s="2" t="str">
        <f>IF(OR(AU$111="",$C114="",$A114=""),"",IF($D114="",$C114*Parameter!AR10,IF($D114="durchschnittliche Preissteigerungs-rate",($C114*Parameter!AR10)*(1+(VLOOKUP($A114,Personalnormkosten!$G$1:$H$4,2,FALSE)))^AU$110,($C114*Parameter!AR10)*(1+(VLOOKUP($D114,Personalnormkosten!$E$1:$F$9,2,FALSE)))^AU$110)))</f>
        <v/>
      </c>
      <c r="AV114" s="2" t="str">
        <f>IF(OR(AV$111="",$C114="",$A114=""),"",IF($D114="",$C114*Parameter!AS10,IF($D114="durchschnittliche Preissteigerungs-rate",($C114*Parameter!AS10)*(1+(VLOOKUP($A114,Personalnormkosten!$G$1:$H$4,2,FALSE)))^AV$110,($C114*Parameter!AS10)*(1+(VLOOKUP($D114,Personalnormkosten!$E$1:$F$9,2,FALSE)))^AV$110)))</f>
        <v/>
      </c>
      <c r="AW114" s="2" t="str">
        <f>IF(OR(AW$111="",$C114="",$A114=""),"",IF($D114="",$C114*Parameter!AT10,IF($D114="durchschnittliche Preissteigerungs-rate",($C114*Parameter!AT10)*(1+(VLOOKUP($A114,Personalnormkosten!$G$1:$H$4,2,FALSE)))^AW$110,($C114*Parameter!AT10)*(1+(VLOOKUP($D114,Personalnormkosten!$E$1:$F$9,2,FALSE)))^AW$110)))</f>
        <v/>
      </c>
      <c r="AX114" s="2" t="str">
        <f>IF(OR(AX$111="",$C114="",$A114=""),"",IF($D114="",$C114*Parameter!AU10,IF($D114="durchschnittliche Preissteigerungs-rate",($C114*Parameter!AU10)*(1+(VLOOKUP($A114,Personalnormkosten!$G$1:$H$4,2,FALSE)))^AX$110,($C114*Parameter!AU10)*(1+(VLOOKUP($D114,Personalnormkosten!$E$1:$F$9,2,FALSE)))^AX$110)))</f>
        <v/>
      </c>
      <c r="AY114" s="2" t="str">
        <f>IF(OR(AY$111="",$C114="",$A114=""),"",IF($D114="",$C114*Parameter!AV10,IF($D114="durchschnittliche Preissteigerungs-rate",($C114*Parameter!AV10)*(1+(VLOOKUP($A114,Personalnormkosten!$G$1:$H$4,2,FALSE)))^AY$110,($C114*Parameter!AV10)*(1+(VLOOKUP($D114,Personalnormkosten!$E$1:$F$9,2,FALSE)))^AY$110)))</f>
        <v/>
      </c>
      <c r="AZ114" s="2" t="str">
        <f>IF(OR(AZ$111="",$C114="",$A114=""),"",IF($D114="",$C114*Parameter!AW10,IF($D114="durchschnittliche Preissteigerungs-rate",($C114*Parameter!AW10)*(1+(VLOOKUP($A114,Personalnormkosten!$G$1:$H$4,2,FALSE)))^AZ$110,($C114*Parameter!AW10)*(1+(VLOOKUP($D114,Personalnormkosten!$E$1:$F$9,2,FALSE)))^AZ$110)))</f>
        <v/>
      </c>
      <c r="BA114" s="2" t="str">
        <f>IF(OR(BA$111="",$C114="",$A114=""),"",IF($D114="",$C114*Parameter!AX10,IF($D114="durchschnittliche Preissteigerungs-rate",($C114*Parameter!AX10)*(1+(VLOOKUP($A114,Personalnormkosten!$G$1:$H$4,2,FALSE)))^BA$110,($C114*Parameter!AX10)*(1+(VLOOKUP($D114,Personalnormkosten!$E$1:$F$9,2,FALSE)))^BA$110)))</f>
        <v/>
      </c>
      <c r="BB114" s="2" t="str">
        <f>IF(OR(BB$111="",$C114="",$A114=""),"",IF($D114="",$C114*Parameter!AY10,IF($D114="durchschnittliche Preissteigerungs-rate",($C114*Parameter!AY10)*(1+(VLOOKUP($A114,Personalnormkosten!$G$1:$H$4,2,FALSE)))^BB$110,($C114*Parameter!AY10)*(1+(VLOOKUP($D114,Personalnormkosten!$E$1:$F$9,2,FALSE)))^BB$110)))</f>
        <v/>
      </c>
    </row>
    <row r="115" spans="1:54" ht="41.4" x14ac:dyDescent="0.25">
      <c r="A115" s="75" t="str">
        <f>IF('Option 1'!A115="","",'Option 1'!A115)</f>
        <v/>
      </c>
      <c r="B115" s="76" t="s">
        <v>147</v>
      </c>
      <c r="C115" s="35" t="str">
        <f>IF('Option 1'!C115="","",'Option 1'!C115)</f>
        <v/>
      </c>
      <c r="D115" s="98" t="str">
        <f>IF('Option 1'!D115="","",'Option 1'!D115)</f>
        <v>durchschnittliche Preissteigerungs-rate</v>
      </c>
      <c r="E115" s="2" t="str">
        <f>IF(OR(E$111="",$C115="",$A115=""),"",IF($D115="",$C115*Parameter!B11,IF($D115="durchschnittliche Preissteigerungs-rate",($C115*Parameter!B11)*(1+(VLOOKUP($A115,Personalnormkosten!$G$1:$H$4,2,FALSE)))^E$110,($C115*Parameter!B11)*(1+(VLOOKUP($D115,Personalnormkosten!$E$1:$F$9,2,FALSE)))^E$110)))</f>
        <v/>
      </c>
      <c r="F115" s="2" t="str">
        <f>IF(OR(F$111="",$C115="",$A115=""),"",IF($D115="",$C115*Parameter!C11,IF($D115="durchschnittliche Preissteigerungs-rate",($C115*Parameter!C11)*(1+(VLOOKUP($A115,Personalnormkosten!$G$1:$H$4,2,FALSE)))^F$110,($C115*Parameter!C11)*(1+(VLOOKUP($D115,Personalnormkosten!$E$1:$F$9,2,FALSE)))^F$110)))</f>
        <v/>
      </c>
      <c r="G115" s="2" t="str">
        <f>IF(OR(G$111="",$C115="",$A115=""),"",IF($D115="",$C115*Parameter!D11,IF($D115="durchschnittliche Preissteigerungs-rate",($C115*Parameter!D11)*(1+(VLOOKUP($A115,Personalnormkosten!$G$1:$H$4,2,FALSE)))^G$110,($C115*Parameter!D11)*(1+(VLOOKUP($D115,Personalnormkosten!$E$1:$F$9,2,FALSE)))^G$110)))</f>
        <v/>
      </c>
      <c r="H115" s="2" t="str">
        <f>IF(OR(H$111="",$C115="",$A115=""),"",IF($D115="",$C115*Parameter!E11,IF($D115="durchschnittliche Preissteigerungs-rate",($C115*Parameter!E11)*(1+(VLOOKUP($A115,Personalnormkosten!$G$1:$H$4,2,FALSE)))^H$110,($C115*Parameter!E11)*(1+(VLOOKUP($D115,Personalnormkosten!$E$1:$F$9,2,FALSE)))^H$110)))</f>
        <v/>
      </c>
      <c r="I115" s="2" t="str">
        <f>IF(OR(I$111="",$C115="",$A115=""),"",IF($D115="",$C115*Parameter!F11,IF($D115="durchschnittliche Preissteigerungs-rate",($C115*Parameter!F11)*(1+(VLOOKUP($A115,Personalnormkosten!$G$1:$H$4,2,FALSE)))^I$110,($C115*Parameter!F11)*(1+(VLOOKUP($D115,Personalnormkosten!$E$1:$F$9,2,FALSE)))^I$110)))</f>
        <v/>
      </c>
      <c r="J115" s="2" t="str">
        <f>IF(OR(J$111="",$C115="",$A115=""),"",IF($D115="",$C115*Parameter!G11,IF($D115="durchschnittliche Preissteigerungs-rate",($C115*Parameter!G11)*(1+(VLOOKUP($A115,Personalnormkosten!$G$1:$H$4,2,FALSE)))^J$110,($C115*Parameter!G11)*(1+(VLOOKUP($D115,Personalnormkosten!$E$1:$F$9,2,FALSE)))^J$110)))</f>
        <v/>
      </c>
      <c r="K115" s="2" t="str">
        <f>IF(OR(K$111="",$C115="",$A115=""),"",IF($D115="",$C115*Parameter!H11,IF($D115="durchschnittliche Preissteigerungs-rate",($C115*Parameter!H11)*(1+(VLOOKUP($A115,Personalnormkosten!$G$1:$H$4,2,FALSE)))^K$110,($C115*Parameter!H11)*(1+(VLOOKUP($D115,Personalnormkosten!$E$1:$F$9,2,FALSE)))^K$110)))</f>
        <v/>
      </c>
      <c r="L115" s="2" t="str">
        <f>IF(OR(L$111="",$C115="",$A115=""),"",IF($D115="",$C115*Parameter!I11,IF($D115="durchschnittliche Preissteigerungs-rate",($C115*Parameter!I11)*(1+(VLOOKUP($A115,Personalnormkosten!$G$1:$H$4,2,FALSE)))^L$110,($C115*Parameter!I11)*(1+(VLOOKUP($D115,Personalnormkosten!$E$1:$F$9,2,FALSE)))^L$110)))</f>
        <v/>
      </c>
      <c r="M115" s="2" t="str">
        <f>IF(OR(M$111="",$C115="",$A115=""),"",IF($D115="",$C115*Parameter!J11,IF($D115="durchschnittliche Preissteigerungs-rate",($C115*Parameter!J11)*(1+(VLOOKUP($A115,Personalnormkosten!$G$1:$H$4,2,FALSE)))^M$110,($C115*Parameter!J11)*(1+(VLOOKUP($D115,Personalnormkosten!$E$1:$F$9,2,FALSE)))^M$110)))</f>
        <v/>
      </c>
      <c r="N115" s="2" t="str">
        <f>IF(OR(N$111="",$C115="",$A115=""),"",IF($D115="",$C115*Parameter!K11,IF($D115="durchschnittliche Preissteigerungs-rate",($C115*Parameter!K11)*(1+(VLOOKUP($A115,Personalnormkosten!$G$1:$H$4,2,FALSE)))^N$110,($C115*Parameter!K11)*(1+(VLOOKUP($D115,Personalnormkosten!$E$1:$F$9,2,FALSE)))^N$110)))</f>
        <v/>
      </c>
      <c r="O115" s="2" t="str">
        <f>IF(OR(O$111="",$C115="",$A115=""),"",IF($D115="",$C115*Parameter!L11,IF($D115="durchschnittliche Preissteigerungs-rate",($C115*Parameter!L11)*(1+(VLOOKUP($A115,Personalnormkosten!$G$1:$H$4,2,FALSE)))^O$110,($C115*Parameter!L11)*(1+(VLOOKUP($D115,Personalnormkosten!$E$1:$F$9,2,FALSE)))^O$110)))</f>
        <v/>
      </c>
      <c r="P115" s="2" t="str">
        <f>IF(OR(P$111="",$C115="",$A115=""),"",IF($D115="",$C115*Parameter!M11,IF($D115="durchschnittliche Preissteigerungs-rate",($C115*Parameter!M11)*(1+(VLOOKUP($A115,Personalnormkosten!$G$1:$H$4,2,FALSE)))^P$110,($C115*Parameter!M11)*(1+(VLOOKUP($D115,Personalnormkosten!$E$1:$F$9,2,FALSE)))^P$110)))</f>
        <v/>
      </c>
      <c r="Q115" s="2" t="str">
        <f>IF(OR(Q$111="",$C115="",$A115=""),"",IF($D115="",$C115*Parameter!N11,IF($D115="durchschnittliche Preissteigerungs-rate",($C115*Parameter!N11)*(1+(VLOOKUP($A115,Personalnormkosten!$G$1:$H$4,2,FALSE)))^Q$110,($C115*Parameter!N11)*(1+(VLOOKUP($D115,Personalnormkosten!$E$1:$F$9,2,FALSE)))^Q$110)))</f>
        <v/>
      </c>
      <c r="R115" s="2" t="str">
        <f>IF(OR(R$111="",$C115="",$A115=""),"",IF($D115="",$C115*Parameter!O11,IF($D115="durchschnittliche Preissteigerungs-rate",($C115*Parameter!O11)*(1+(VLOOKUP($A115,Personalnormkosten!$G$1:$H$4,2,FALSE)))^R$110,($C115*Parameter!O11)*(1+(VLOOKUP($D115,Personalnormkosten!$E$1:$F$9,2,FALSE)))^R$110)))</f>
        <v/>
      </c>
      <c r="S115" s="2" t="str">
        <f>IF(OR(S$111="",$C115="",$A115=""),"",IF($D115="",$C115*Parameter!P11,IF($D115="durchschnittliche Preissteigerungs-rate",($C115*Parameter!P11)*(1+(VLOOKUP($A115,Personalnormkosten!$G$1:$H$4,2,FALSE)))^S$110,($C115*Parameter!P11)*(1+(VLOOKUP($D115,Personalnormkosten!$E$1:$F$9,2,FALSE)))^S$110)))</f>
        <v/>
      </c>
      <c r="T115" s="2" t="str">
        <f>IF(OR(T$111="",$C115="",$A115=""),"",IF($D115="",$C115*Parameter!Q11,IF($D115="durchschnittliche Preissteigerungs-rate",($C115*Parameter!Q11)*(1+(VLOOKUP($A115,Personalnormkosten!$G$1:$H$4,2,FALSE)))^T$110,($C115*Parameter!Q11)*(1+(VLOOKUP($D115,Personalnormkosten!$E$1:$F$9,2,FALSE)))^T$110)))</f>
        <v/>
      </c>
      <c r="U115" s="2" t="str">
        <f>IF(OR(U$111="",$C115="",$A115=""),"",IF($D115="",$C115*Parameter!R11,IF($D115="durchschnittliche Preissteigerungs-rate",($C115*Parameter!R11)*(1+(VLOOKUP($A115,Personalnormkosten!$G$1:$H$4,2,FALSE)))^U$110,($C115*Parameter!R11)*(1+(VLOOKUP($D115,Personalnormkosten!$E$1:$F$9,2,FALSE)))^U$110)))</f>
        <v/>
      </c>
      <c r="V115" s="2" t="str">
        <f>IF(OR(V$111="",$C115="",$A115=""),"",IF($D115="",$C115*Parameter!S11,IF($D115="durchschnittliche Preissteigerungs-rate",($C115*Parameter!S11)*(1+(VLOOKUP($A115,Personalnormkosten!$G$1:$H$4,2,FALSE)))^V$110,($C115*Parameter!S11)*(1+(VLOOKUP($D115,Personalnormkosten!$E$1:$F$9,2,FALSE)))^V$110)))</f>
        <v/>
      </c>
      <c r="W115" s="2" t="str">
        <f>IF(OR(W$111="",$C115="",$A115=""),"",IF($D115="",$C115*Parameter!T11,IF($D115="durchschnittliche Preissteigerungs-rate",($C115*Parameter!T11)*(1+(VLOOKUP($A115,Personalnormkosten!$G$1:$H$4,2,FALSE)))^W$110,($C115*Parameter!T11)*(1+(VLOOKUP($D115,Personalnormkosten!$E$1:$F$9,2,FALSE)))^W$110)))</f>
        <v/>
      </c>
      <c r="X115" s="2" t="str">
        <f>IF(OR(X$111="",$C115="",$A115=""),"",IF($D115="",$C115*Parameter!U11,IF($D115="durchschnittliche Preissteigerungs-rate",($C115*Parameter!U11)*(1+(VLOOKUP($A115,Personalnormkosten!$G$1:$H$4,2,FALSE)))^X$110,($C115*Parameter!U11)*(1+(VLOOKUP($D115,Personalnormkosten!$E$1:$F$9,2,FALSE)))^X$110)))</f>
        <v/>
      </c>
      <c r="Y115" s="2" t="str">
        <f>IF(OR(Y$111="",$C115="",$A115=""),"",IF($D115="",$C115*Parameter!V11,IF($D115="durchschnittliche Preissteigerungs-rate",($C115*Parameter!V11)*(1+(VLOOKUP($A115,Personalnormkosten!$G$1:$H$4,2,FALSE)))^Y$110,($C115*Parameter!V11)*(1+(VLOOKUP($D115,Personalnormkosten!$E$1:$F$9,2,FALSE)))^Y$110)))</f>
        <v/>
      </c>
      <c r="Z115" s="2" t="str">
        <f>IF(OR(Z$111="",$C115="",$A115=""),"",IF($D115="",$C115*Parameter!W11,IF($D115="durchschnittliche Preissteigerungs-rate",($C115*Parameter!W11)*(1+(VLOOKUP($A115,Personalnormkosten!$G$1:$H$4,2,FALSE)))^Z$110,($C115*Parameter!W11)*(1+(VLOOKUP($D115,Personalnormkosten!$E$1:$F$9,2,FALSE)))^Z$110)))</f>
        <v/>
      </c>
      <c r="AA115" s="2" t="str">
        <f>IF(OR(AA$111="",$C115="",$A115=""),"",IF($D115="",$C115*Parameter!X11,IF($D115="durchschnittliche Preissteigerungs-rate",($C115*Parameter!X11)*(1+(VLOOKUP($A115,Personalnormkosten!$G$1:$H$4,2,FALSE)))^AA$110,($C115*Parameter!X11)*(1+(VLOOKUP($D115,Personalnormkosten!$E$1:$F$9,2,FALSE)))^AA$110)))</f>
        <v/>
      </c>
      <c r="AB115" s="2" t="str">
        <f>IF(OR(AB$111="",$C115="",$A115=""),"",IF($D115="",$C115*Parameter!Y11,IF($D115="durchschnittliche Preissteigerungs-rate",($C115*Parameter!Y11)*(1+(VLOOKUP($A115,Personalnormkosten!$G$1:$H$4,2,FALSE)))^AB$110,($C115*Parameter!Y11)*(1+(VLOOKUP($D115,Personalnormkosten!$E$1:$F$9,2,FALSE)))^AB$110)))</f>
        <v/>
      </c>
      <c r="AC115" s="2" t="str">
        <f>IF(OR(AC$111="",$C115="",$A115=""),"",IF($D115="",$C115*Parameter!Z11,IF($D115="durchschnittliche Preissteigerungs-rate",($C115*Parameter!Z11)*(1+(VLOOKUP($A115,Personalnormkosten!$G$1:$H$4,2,FALSE)))^AC$110,($C115*Parameter!Z11)*(1+(VLOOKUP($D115,Personalnormkosten!$E$1:$F$9,2,FALSE)))^AC$110)))</f>
        <v/>
      </c>
      <c r="AD115" s="2" t="str">
        <f>IF(OR(AD$111="",$C115="",$A115=""),"",IF($D115="",$C115*Parameter!AA11,IF($D115="durchschnittliche Preissteigerungs-rate",($C115*Parameter!AA11)*(1+(VLOOKUP($A115,Personalnormkosten!$G$1:$H$4,2,FALSE)))^AD$110,($C115*Parameter!AA11)*(1+(VLOOKUP($D115,Personalnormkosten!$E$1:$F$9,2,FALSE)))^AD$110)))</f>
        <v/>
      </c>
      <c r="AE115" s="2" t="str">
        <f>IF(OR(AE$111="",$C115="",$A115=""),"",IF($D115="",$C115*Parameter!AB11,IF($D115="durchschnittliche Preissteigerungs-rate",($C115*Parameter!AB11)*(1+(VLOOKUP($A115,Personalnormkosten!$G$1:$H$4,2,FALSE)))^AE$110,($C115*Parameter!AB11)*(1+(VLOOKUP($D115,Personalnormkosten!$E$1:$F$9,2,FALSE)))^AE$110)))</f>
        <v/>
      </c>
      <c r="AF115" s="2" t="str">
        <f>IF(OR(AF$111="",$C115="",$A115=""),"",IF($D115="",$C115*Parameter!AC11,IF($D115="durchschnittliche Preissteigerungs-rate",($C115*Parameter!AC11)*(1+(VLOOKUP($A115,Personalnormkosten!$G$1:$H$4,2,FALSE)))^AF$110,($C115*Parameter!AC11)*(1+(VLOOKUP($D115,Personalnormkosten!$E$1:$F$9,2,FALSE)))^AF$110)))</f>
        <v/>
      </c>
      <c r="AG115" s="2" t="str">
        <f>IF(OR(AG$111="",$C115="",$A115=""),"",IF($D115="",$C115*Parameter!AD11,IF($D115="durchschnittliche Preissteigerungs-rate",($C115*Parameter!AD11)*(1+(VLOOKUP($A115,Personalnormkosten!$G$1:$H$4,2,FALSE)))^AG$110,($C115*Parameter!AD11)*(1+(VLOOKUP($D115,Personalnormkosten!$E$1:$F$9,2,FALSE)))^AG$110)))</f>
        <v/>
      </c>
      <c r="AH115" s="2" t="str">
        <f>IF(OR(AH$111="",$C115="",$A115=""),"",IF($D115="",$C115*Parameter!AE11,IF($D115="durchschnittliche Preissteigerungs-rate",($C115*Parameter!AE11)*(1+(VLOOKUP($A115,Personalnormkosten!$G$1:$H$4,2,FALSE)))^AH$110,($C115*Parameter!AE11)*(1+(VLOOKUP($D115,Personalnormkosten!$E$1:$F$9,2,FALSE)))^AH$110)))</f>
        <v/>
      </c>
      <c r="AI115" s="2" t="str">
        <f>IF(OR(AI$111="",$C115="",$A115=""),"",IF($D115="",$C115*Parameter!AF11,IF($D115="durchschnittliche Preissteigerungs-rate",($C115*Parameter!AF11)*(1+(VLOOKUP($A115,Personalnormkosten!$G$1:$H$4,2,FALSE)))^AI$110,($C115*Parameter!AF11)*(1+(VLOOKUP($D115,Personalnormkosten!$E$1:$F$9,2,FALSE)))^AI$110)))</f>
        <v/>
      </c>
      <c r="AJ115" s="2" t="str">
        <f>IF(OR(AJ$111="",$C115="",$A115=""),"",IF($D115="",$C115*Parameter!AG11,IF($D115="durchschnittliche Preissteigerungs-rate",($C115*Parameter!AG11)*(1+(VLOOKUP($A115,Personalnormkosten!$G$1:$H$4,2,FALSE)))^AJ$110,($C115*Parameter!AG11)*(1+(VLOOKUP($D115,Personalnormkosten!$E$1:$F$9,2,FALSE)))^AJ$110)))</f>
        <v/>
      </c>
      <c r="AK115" s="2" t="str">
        <f>IF(OR(AK$111="",$C115="",$A115=""),"",IF($D115="",$C115*Parameter!AH11,IF($D115="durchschnittliche Preissteigerungs-rate",($C115*Parameter!AH11)*(1+(VLOOKUP($A115,Personalnormkosten!$G$1:$H$4,2,FALSE)))^AK$110,($C115*Parameter!AH11)*(1+(VLOOKUP($D115,Personalnormkosten!$E$1:$F$9,2,FALSE)))^AK$110)))</f>
        <v/>
      </c>
      <c r="AL115" s="2" t="str">
        <f>IF(OR(AL$111="",$C115="",$A115=""),"",IF($D115="",$C115*Parameter!AI11,IF($D115="durchschnittliche Preissteigerungs-rate",($C115*Parameter!AI11)*(1+(VLOOKUP($A115,Personalnormkosten!$G$1:$H$4,2,FALSE)))^AL$110,($C115*Parameter!AI11)*(1+(VLOOKUP($D115,Personalnormkosten!$E$1:$F$9,2,FALSE)))^AL$110)))</f>
        <v/>
      </c>
      <c r="AM115" s="2" t="str">
        <f>IF(OR(AM$111="",$C115="",$A115=""),"",IF($D115="",$C115*Parameter!AJ11,IF($D115="durchschnittliche Preissteigerungs-rate",($C115*Parameter!AJ11)*(1+(VLOOKUP($A115,Personalnormkosten!$G$1:$H$4,2,FALSE)))^AM$110,($C115*Parameter!AJ11)*(1+(VLOOKUP($D115,Personalnormkosten!$E$1:$F$9,2,FALSE)))^AM$110)))</f>
        <v/>
      </c>
      <c r="AN115" s="2" t="str">
        <f>IF(OR(AN$111="",$C115="",$A115=""),"",IF($D115="",$C115*Parameter!AK11,IF($D115="durchschnittliche Preissteigerungs-rate",($C115*Parameter!AK11)*(1+(VLOOKUP($A115,Personalnormkosten!$G$1:$H$4,2,FALSE)))^AN$110,($C115*Parameter!AK11)*(1+(VLOOKUP($D115,Personalnormkosten!$E$1:$F$9,2,FALSE)))^AN$110)))</f>
        <v/>
      </c>
      <c r="AO115" s="2" t="str">
        <f>IF(OR(AO$111="",$C115="",$A115=""),"",IF($D115="",$C115*Parameter!AL11,IF($D115="durchschnittliche Preissteigerungs-rate",($C115*Parameter!AL11)*(1+(VLOOKUP($A115,Personalnormkosten!$G$1:$H$4,2,FALSE)))^AO$110,($C115*Parameter!AL11)*(1+(VLOOKUP($D115,Personalnormkosten!$E$1:$F$9,2,FALSE)))^AO$110)))</f>
        <v/>
      </c>
      <c r="AP115" s="2" t="str">
        <f>IF(OR(AP$111="",$C115="",$A115=""),"",IF($D115="",$C115*Parameter!AM11,IF($D115="durchschnittliche Preissteigerungs-rate",($C115*Parameter!AM11)*(1+(VLOOKUP($A115,Personalnormkosten!$G$1:$H$4,2,FALSE)))^AP$110,($C115*Parameter!AM11)*(1+(VLOOKUP($D115,Personalnormkosten!$E$1:$F$9,2,FALSE)))^AP$110)))</f>
        <v/>
      </c>
      <c r="AQ115" s="2" t="str">
        <f>IF(OR(AQ$111="",$C115="",$A115=""),"",IF($D115="",$C115*Parameter!AN11,IF($D115="durchschnittliche Preissteigerungs-rate",($C115*Parameter!AN11)*(1+(VLOOKUP($A115,Personalnormkosten!$G$1:$H$4,2,FALSE)))^AQ$110,($C115*Parameter!AN11)*(1+(VLOOKUP($D115,Personalnormkosten!$E$1:$F$9,2,FALSE)))^AQ$110)))</f>
        <v/>
      </c>
      <c r="AR115" s="2" t="str">
        <f>IF(OR(AR$111="",$C115="",$A115=""),"",IF($D115="",$C115*Parameter!AO11,IF($D115="durchschnittliche Preissteigerungs-rate",($C115*Parameter!AO11)*(1+(VLOOKUP($A115,Personalnormkosten!$G$1:$H$4,2,FALSE)))^AR$110,($C115*Parameter!AO11)*(1+(VLOOKUP($D115,Personalnormkosten!$E$1:$F$9,2,FALSE)))^AR$110)))</f>
        <v/>
      </c>
      <c r="AS115" s="2" t="str">
        <f>IF(OR(AS$111="",$C115="",$A115=""),"",IF($D115="",$C115*Parameter!AP11,IF($D115="durchschnittliche Preissteigerungs-rate",($C115*Parameter!AP11)*(1+(VLOOKUP($A115,Personalnormkosten!$G$1:$H$4,2,FALSE)))^AS$110,($C115*Parameter!AP11)*(1+(VLOOKUP($D115,Personalnormkosten!$E$1:$F$9,2,FALSE)))^AS$110)))</f>
        <v/>
      </c>
      <c r="AT115" s="2" t="str">
        <f>IF(OR(AT$111="",$C115="",$A115=""),"",IF($D115="",$C115*Parameter!AQ11,IF($D115="durchschnittliche Preissteigerungs-rate",($C115*Parameter!AQ11)*(1+(VLOOKUP($A115,Personalnormkosten!$G$1:$H$4,2,FALSE)))^AT$110,($C115*Parameter!AQ11)*(1+(VLOOKUP($D115,Personalnormkosten!$E$1:$F$9,2,FALSE)))^AT$110)))</f>
        <v/>
      </c>
      <c r="AU115" s="2" t="str">
        <f>IF(OR(AU$111="",$C115="",$A115=""),"",IF($D115="",$C115*Parameter!AR11,IF($D115="durchschnittliche Preissteigerungs-rate",($C115*Parameter!AR11)*(1+(VLOOKUP($A115,Personalnormkosten!$G$1:$H$4,2,FALSE)))^AU$110,($C115*Parameter!AR11)*(1+(VLOOKUP($D115,Personalnormkosten!$E$1:$F$9,2,FALSE)))^AU$110)))</f>
        <v/>
      </c>
      <c r="AV115" s="2" t="str">
        <f>IF(OR(AV$111="",$C115="",$A115=""),"",IF($D115="",$C115*Parameter!AS11,IF($D115="durchschnittliche Preissteigerungs-rate",($C115*Parameter!AS11)*(1+(VLOOKUP($A115,Personalnormkosten!$G$1:$H$4,2,FALSE)))^AV$110,($C115*Parameter!AS11)*(1+(VLOOKUP($D115,Personalnormkosten!$E$1:$F$9,2,FALSE)))^AV$110)))</f>
        <v/>
      </c>
      <c r="AW115" s="2" t="str">
        <f>IF(OR(AW$111="",$C115="",$A115=""),"",IF($D115="",$C115*Parameter!AT11,IF($D115="durchschnittliche Preissteigerungs-rate",($C115*Parameter!AT11)*(1+(VLOOKUP($A115,Personalnormkosten!$G$1:$H$4,2,FALSE)))^AW$110,($C115*Parameter!AT11)*(1+(VLOOKUP($D115,Personalnormkosten!$E$1:$F$9,2,FALSE)))^AW$110)))</f>
        <v/>
      </c>
      <c r="AX115" s="2" t="str">
        <f>IF(OR(AX$111="",$C115="",$A115=""),"",IF($D115="",$C115*Parameter!AU11,IF($D115="durchschnittliche Preissteigerungs-rate",($C115*Parameter!AU11)*(1+(VLOOKUP($A115,Personalnormkosten!$G$1:$H$4,2,FALSE)))^AX$110,($C115*Parameter!AU11)*(1+(VLOOKUP($D115,Personalnormkosten!$E$1:$F$9,2,FALSE)))^AX$110)))</f>
        <v/>
      </c>
      <c r="AY115" s="2" t="str">
        <f>IF(OR(AY$111="",$C115="",$A115=""),"",IF($D115="",$C115*Parameter!AV11,IF($D115="durchschnittliche Preissteigerungs-rate",($C115*Parameter!AV11)*(1+(VLOOKUP($A115,Personalnormkosten!$G$1:$H$4,2,FALSE)))^AY$110,($C115*Parameter!AV11)*(1+(VLOOKUP($D115,Personalnormkosten!$E$1:$F$9,2,FALSE)))^AY$110)))</f>
        <v/>
      </c>
      <c r="AZ115" s="2" t="str">
        <f>IF(OR(AZ$111="",$C115="",$A115=""),"",IF($D115="",$C115*Parameter!AW11,IF($D115="durchschnittliche Preissteigerungs-rate",($C115*Parameter!AW11)*(1+(VLOOKUP($A115,Personalnormkosten!$G$1:$H$4,2,FALSE)))^AZ$110,($C115*Parameter!AW11)*(1+(VLOOKUP($D115,Personalnormkosten!$E$1:$F$9,2,FALSE)))^AZ$110)))</f>
        <v/>
      </c>
      <c r="BA115" s="2" t="str">
        <f>IF(OR(BA$111="",$C115="",$A115=""),"",IF($D115="",$C115*Parameter!AX11,IF($D115="durchschnittliche Preissteigerungs-rate",($C115*Parameter!AX11)*(1+(VLOOKUP($A115,Personalnormkosten!$G$1:$H$4,2,FALSE)))^BA$110,($C115*Parameter!AX11)*(1+(VLOOKUP($D115,Personalnormkosten!$E$1:$F$9,2,FALSE)))^BA$110)))</f>
        <v/>
      </c>
      <c r="BB115" s="2" t="str">
        <f>IF(OR(BB$111="",$C115="",$A115=""),"",IF($D115="",$C115*Parameter!AY11,IF($D115="durchschnittliche Preissteigerungs-rate",($C115*Parameter!AY11)*(1+(VLOOKUP($A115,Personalnormkosten!$G$1:$H$4,2,FALSE)))^BB$110,($C115*Parameter!AY11)*(1+(VLOOKUP($D115,Personalnormkosten!$E$1:$F$9,2,FALSE)))^BB$110)))</f>
        <v/>
      </c>
    </row>
    <row r="116" spans="1:54" ht="42" thickBot="1" x14ac:dyDescent="0.3">
      <c r="A116" s="50" t="str">
        <f>IF('Option 1'!A116="","",'Option 1'!A116)</f>
        <v/>
      </c>
      <c r="B116" s="53" t="s">
        <v>148</v>
      </c>
      <c r="C116" s="35" t="str">
        <f>IF('Option 1'!C116="","",'Option 1'!C116)</f>
        <v/>
      </c>
      <c r="D116" s="99" t="str">
        <f>IF('Option 1'!D116="","",'Option 1'!D116)</f>
        <v>durchschnittliche Preissteigerungs-rate</v>
      </c>
      <c r="E116" s="2" t="str">
        <f>IF(OR(E$111="",$C116="",$A116=""),"",IF($D116="",$C116*Parameter!B12,IF($D116="durchschnittliche Preissteigerungs-rate",($C116*Parameter!B12)*(1+(VLOOKUP($A116,Personalnormkosten!$G$1:$H$4,2,FALSE)))^E$110,($C116*Parameter!B12)*(1+(VLOOKUP($D116,Personalnormkosten!$E$1:$F$9,2,FALSE)))^E$110)))</f>
        <v/>
      </c>
      <c r="F116" s="2" t="str">
        <f>IF(OR(F$111="",$C116="",$A116=""),"",IF($D116="",$C116*Parameter!C12,IF($D116="durchschnittliche Preissteigerungs-rate",($C116*Parameter!C12)*(1+(VLOOKUP($A116,Personalnormkosten!$G$1:$H$4,2,FALSE)))^F$110,($C116*Parameter!C12)*(1+(VLOOKUP($D116,Personalnormkosten!$E$1:$F$9,2,FALSE)))^F$110)))</f>
        <v/>
      </c>
      <c r="G116" s="2" t="str">
        <f>IF(OR(G$111="",$C116="",$A116=""),"",IF($D116="",$C116*Parameter!D12,IF($D116="durchschnittliche Preissteigerungs-rate",($C116*Parameter!D12)*(1+(VLOOKUP($A116,Personalnormkosten!$G$1:$H$4,2,FALSE)))^G$110,($C116*Parameter!D12)*(1+(VLOOKUP($D116,Personalnormkosten!$E$1:$F$9,2,FALSE)))^G$110)))</f>
        <v/>
      </c>
      <c r="H116" s="2" t="str">
        <f>IF(OR(H$111="",$C116="",$A116=""),"",IF($D116="",$C116*Parameter!E12,IF($D116="durchschnittliche Preissteigerungs-rate",($C116*Parameter!E12)*(1+(VLOOKUP($A116,Personalnormkosten!$G$1:$H$4,2,FALSE)))^H$110,($C116*Parameter!E12)*(1+(VLOOKUP($D116,Personalnormkosten!$E$1:$F$9,2,FALSE)))^H$110)))</f>
        <v/>
      </c>
      <c r="I116" s="2" t="str">
        <f>IF(OR(I$111="",$C116="",$A116=""),"",IF($D116="",$C116*Parameter!F12,IF($D116="durchschnittliche Preissteigerungs-rate",($C116*Parameter!F12)*(1+(VLOOKUP($A116,Personalnormkosten!$G$1:$H$4,2,FALSE)))^I$110,($C116*Parameter!F12)*(1+(VLOOKUP($D116,Personalnormkosten!$E$1:$F$9,2,FALSE)))^I$110)))</f>
        <v/>
      </c>
      <c r="J116" s="2" t="str">
        <f>IF(OR(J$111="",$C116="",$A116=""),"",IF($D116="",$C116*Parameter!G12,IF($D116="durchschnittliche Preissteigerungs-rate",($C116*Parameter!G12)*(1+(VLOOKUP($A116,Personalnormkosten!$G$1:$H$4,2,FALSE)))^J$110,($C116*Parameter!G12)*(1+(VLOOKUP($D116,Personalnormkosten!$E$1:$F$9,2,FALSE)))^J$110)))</f>
        <v/>
      </c>
      <c r="K116" s="2" t="str">
        <f>IF(OR(K$111="",$C116="",$A116=""),"",IF($D116="",$C116*Parameter!H12,IF($D116="durchschnittliche Preissteigerungs-rate",($C116*Parameter!H12)*(1+(VLOOKUP($A116,Personalnormkosten!$G$1:$H$4,2,FALSE)))^K$110,($C116*Parameter!H12)*(1+(VLOOKUP($D116,Personalnormkosten!$E$1:$F$9,2,FALSE)))^K$110)))</f>
        <v/>
      </c>
      <c r="L116" s="2" t="str">
        <f>IF(OR(L$111="",$C116="",$A116=""),"",IF($D116="",$C116*Parameter!I12,IF($D116="durchschnittliche Preissteigerungs-rate",($C116*Parameter!I12)*(1+(VLOOKUP($A116,Personalnormkosten!$G$1:$H$4,2,FALSE)))^L$110,($C116*Parameter!I12)*(1+(VLOOKUP($D116,Personalnormkosten!$E$1:$F$9,2,FALSE)))^L$110)))</f>
        <v/>
      </c>
      <c r="M116" s="2" t="str">
        <f>IF(OR(M$111="",$C116="",$A116=""),"",IF($D116="",$C116*Parameter!J12,IF($D116="durchschnittliche Preissteigerungs-rate",($C116*Parameter!J12)*(1+(VLOOKUP($A116,Personalnormkosten!$G$1:$H$4,2,FALSE)))^M$110,($C116*Parameter!J12)*(1+(VLOOKUP($D116,Personalnormkosten!$E$1:$F$9,2,FALSE)))^M$110)))</f>
        <v/>
      </c>
      <c r="N116" s="2" t="str">
        <f>IF(OR(N$111="",$C116="",$A116=""),"",IF($D116="",$C116*Parameter!K12,IF($D116="durchschnittliche Preissteigerungs-rate",($C116*Parameter!K12)*(1+(VLOOKUP($A116,Personalnormkosten!$G$1:$H$4,2,FALSE)))^N$110,($C116*Parameter!K12)*(1+(VLOOKUP($D116,Personalnormkosten!$E$1:$F$9,2,FALSE)))^N$110)))</f>
        <v/>
      </c>
      <c r="O116" s="2" t="str">
        <f>IF(OR(O$111="",$C116="",$A116=""),"",IF($D116="",$C116*Parameter!L12,IF($D116="durchschnittliche Preissteigerungs-rate",($C116*Parameter!L12)*(1+(VLOOKUP($A116,Personalnormkosten!$G$1:$H$4,2,FALSE)))^O$110,($C116*Parameter!L12)*(1+(VLOOKUP($D116,Personalnormkosten!$E$1:$F$9,2,FALSE)))^O$110)))</f>
        <v/>
      </c>
      <c r="P116" s="2" t="str">
        <f>IF(OR(P$111="",$C116="",$A116=""),"",IF($D116="",$C116*Parameter!M12,IF($D116="durchschnittliche Preissteigerungs-rate",($C116*Parameter!M12)*(1+(VLOOKUP($A116,Personalnormkosten!$G$1:$H$4,2,FALSE)))^P$110,($C116*Parameter!M12)*(1+(VLOOKUP($D116,Personalnormkosten!$E$1:$F$9,2,FALSE)))^P$110)))</f>
        <v/>
      </c>
      <c r="Q116" s="2" t="str">
        <f>IF(OR(Q$111="",$C116="",$A116=""),"",IF($D116="",$C116*Parameter!N12,IF($D116="durchschnittliche Preissteigerungs-rate",($C116*Parameter!N12)*(1+(VLOOKUP($A116,Personalnormkosten!$G$1:$H$4,2,FALSE)))^Q$110,($C116*Parameter!N12)*(1+(VLOOKUP($D116,Personalnormkosten!$E$1:$F$9,2,FALSE)))^Q$110)))</f>
        <v/>
      </c>
      <c r="R116" s="2" t="str">
        <f>IF(OR(R$111="",$C116="",$A116=""),"",IF($D116="",$C116*Parameter!O12,IF($D116="durchschnittliche Preissteigerungs-rate",($C116*Parameter!O12)*(1+(VLOOKUP($A116,Personalnormkosten!$G$1:$H$4,2,FALSE)))^R$110,($C116*Parameter!O12)*(1+(VLOOKUP($D116,Personalnormkosten!$E$1:$F$9,2,FALSE)))^R$110)))</f>
        <v/>
      </c>
      <c r="S116" s="2" t="str">
        <f>IF(OR(S$111="",$C116="",$A116=""),"",IF($D116="",$C116*Parameter!P12,IF($D116="durchschnittliche Preissteigerungs-rate",($C116*Parameter!P12)*(1+(VLOOKUP($A116,Personalnormkosten!$G$1:$H$4,2,FALSE)))^S$110,($C116*Parameter!P12)*(1+(VLOOKUP($D116,Personalnormkosten!$E$1:$F$9,2,FALSE)))^S$110)))</f>
        <v/>
      </c>
      <c r="T116" s="2" t="str">
        <f>IF(OR(T$111="",$C116="",$A116=""),"",IF($D116="",$C116*Parameter!Q12,IF($D116="durchschnittliche Preissteigerungs-rate",($C116*Parameter!Q12)*(1+(VLOOKUP($A116,Personalnormkosten!$G$1:$H$4,2,FALSE)))^T$110,($C116*Parameter!Q12)*(1+(VLOOKUP($D116,Personalnormkosten!$E$1:$F$9,2,FALSE)))^T$110)))</f>
        <v/>
      </c>
      <c r="U116" s="2" t="str">
        <f>IF(OR(U$111="",$C116="",$A116=""),"",IF($D116="",$C116*Parameter!R12,IF($D116="durchschnittliche Preissteigerungs-rate",($C116*Parameter!R12)*(1+(VLOOKUP($A116,Personalnormkosten!$G$1:$H$4,2,FALSE)))^U$110,($C116*Parameter!R12)*(1+(VLOOKUP($D116,Personalnormkosten!$E$1:$F$9,2,FALSE)))^U$110)))</f>
        <v/>
      </c>
      <c r="V116" s="2" t="str">
        <f>IF(OR(V$111="",$C116="",$A116=""),"",IF($D116="",$C116*Parameter!S12,IF($D116="durchschnittliche Preissteigerungs-rate",($C116*Parameter!S12)*(1+(VLOOKUP($A116,Personalnormkosten!$G$1:$H$4,2,FALSE)))^V$110,($C116*Parameter!S12)*(1+(VLOOKUP($D116,Personalnormkosten!$E$1:$F$9,2,FALSE)))^V$110)))</f>
        <v/>
      </c>
      <c r="W116" s="2" t="str">
        <f>IF(OR(W$111="",$C116="",$A116=""),"",IF($D116="",$C116*Parameter!T12,IF($D116="durchschnittliche Preissteigerungs-rate",($C116*Parameter!T12)*(1+(VLOOKUP($A116,Personalnormkosten!$G$1:$H$4,2,FALSE)))^W$110,($C116*Parameter!T12)*(1+(VLOOKUP($D116,Personalnormkosten!$E$1:$F$9,2,FALSE)))^W$110)))</f>
        <v/>
      </c>
      <c r="X116" s="2" t="str">
        <f>IF(OR(X$111="",$C116="",$A116=""),"",IF($D116="",$C116*Parameter!U12,IF($D116="durchschnittliche Preissteigerungs-rate",($C116*Parameter!U12)*(1+(VLOOKUP($A116,Personalnormkosten!$G$1:$H$4,2,FALSE)))^X$110,($C116*Parameter!U12)*(1+(VLOOKUP($D116,Personalnormkosten!$E$1:$F$9,2,FALSE)))^X$110)))</f>
        <v/>
      </c>
      <c r="Y116" s="2" t="str">
        <f>IF(OR(Y$111="",$C116="",$A116=""),"",IF($D116="",$C116*Parameter!V12,IF($D116="durchschnittliche Preissteigerungs-rate",($C116*Parameter!V12)*(1+(VLOOKUP($A116,Personalnormkosten!$G$1:$H$4,2,FALSE)))^Y$110,($C116*Parameter!V12)*(1+(VLOOKUP($D116,Personalnormkosten!$E$1:$F$9,2,FALSE)))^Y$110)))</f>
        <v/>
      </c>
      <c r="Z116" s="2" t="str">
        <f>IF(OR(Z$111="",$C116="",$A116=""),"",IF($D116="",$C116*Parameter!W12,IF($D116="durchschnittliche Preissteigerungs-rate",($C116*Parameter!W12)*(1+(VLOOKUP($A116,Personalnormkosten!$G$1:$H$4,2,FALSE)))^Z$110,($C116*Parameter!W12)*(1+(VLOOKUP($D116,Personalnormkosten!$E$1:$F$9,2,FALSE)))^Z$110)))</f>
        <v/>
      </c>
      <c r="AA116" s="2" t="str">
        <f>IF(OR(AA$111="",$C116="",$A116=""),"",IF($D116="",$C116*Parameter!X12,IF($D116="durchschnittliche Preissteigerungs-rate",($C116*Parameter!X12)*(1+(VLOOKUP($A116,Personalnormkosten!$G$1:$H$4,2,FALSE)))^AA$110,($C116*Parameter!X12)*(1+(VLOOKUP($D116,Personalnormkosten!$E$1:$F$9,2,FALSE)))^AA$110)))</f>
        <v/>
      </c>
      <c r="AB116" s="2" t="str">
        <f>IF(OR(AB$111="",$C116="",$A116=""),"",IF($D116="",$C116*Parameter!Y12,IF($D116="durchschnittliche Preissteigerungs-rate",($C116*Parameter!Y12)*(1+(VLOOKUP($A116,Personalnormkosten!$G$1:$H$4,2,FALSE)))^AB$110,($C116*Parameter!Y12)*(1+(VLOOKUP($D116,Personalnormkosten!$E$1:$F$9,2,FALSE)))^AB$110)))</f>
        <v/>
      </c>
      <c r="AC116" s="2" t="str">
        <f>IF(OR(AC$111="",$C116="",$A116=""),"",IF($D116="",$C116*Parameter!Z12,IF($D116="durchschnittliche Preissteigerungs-rate",($C116*Parameter!Z12)*(1+(VLOOKUP($A116,Personalnormkosten!$G$1:$H$4,2,FALSE)))^AC$110,($C116*Parameter!Z12)*(1+(VLOOKUP($D116,Personalnormkosten!$E$1:$F$9,2,FALSE)))^AC$110)))</f>
        <v/>
      </c>
      <c r="AD116" s="2" t="str">
        <f>IF(OR(AD$111="",$C116="",$A116=""),"",IF($D116="",$C116*Parameter!AA12,IF($D116="durchschnittliche Preissteigerungs-rate",($C116*Parameter!AA12)*(1+(VLOOKUP($A116,Personalnormkosten!$G$1:$H$4,2,FALSE)))^AD$110,($C116*Parameter!AA12)*(1+(VLOOKUP($D116,Personalnormkosten!$E$1:$F$9,2,FALSE)))^AD$110)))</f>
        <v/>
      </c>
      <c r="AE116" s="2" t="str">
        <f>IF(OR(AE$111="",$C116="",$A116=""),"",IF($D116="",$C116*Parameter!AB12,IF($D116="durchschnittliche Preissteigerungs-rate",($C116*Parameter!AB12)*(1+(VLOOKUP($A116,Personalnormkosten!$G$1:$H$4,2,FALSE)))^AE$110,($C116*Parameter!AB12)*(1+(VLOOKUP($D116,Personalnormkosten!$E$1:$F$9,2,FALSE)))^AE$110)))</f>
        <v/>
      </c>
      <c r="AF116" s="2" t="str">
        <f>IF(OR(AF$111="",$C116="",$A116=""),"",IF($D116="",$C116*Parameter!AC12,IF($D116="durchschnittliche Preissteigerungs-rate",($C116*Parameter!AC12)*(1+(VLOOKUP($A116,Personalnormkosten!$G$1:$H$4,2,FALSE)))^AF$110,($C116*Parameter!AC12)*(1+(VLOOKUP($D116,Personalnormkosten!$E$1:$F$9,2,FALSE)))^AF$110)))</f>
        <v/>
      </c>
      <c r="AG116" s="2" t="str">
        <f>IF(OR(AG$111="",$C116="",$A116=""),"",IF($D116="",$C116*Parameter!AD12,IF($D116="durchschnittliche Preissteigerungs-rate",($C116*Parameter!AD12)*(1+(VLOOKUP($A116,Personalnormkosten!$G$1:$H$4,2,FALSE)))^AG$110,($C116*Parameter!AD12)*(1+(VLOOKUP($D116,Personalnormkosten!$E$1:$F$9,2,FALSE)))^AG$110)))</f>
        <v/>
      </c>
      <c r="AH116" s="2" t="str">
        <f>IF(OR(AH$111="",$C116="",$A116=""),"",IF($D116="",$C116*Parameter!AE12,IF($D116="durchschnittliche Preissteigerungs-rate",($C116*Parameter!AE12)*(1+(VLOOKUP($A116,Personalnormkosten!$G$1:$H$4,2,FALSE)))^AH$110,($C116*Parameter!AE12)*(1+(VLOOKUP($D116,Personalnormkosten!$E$1:$F$9,2,FALSE)))^AH$110)))</f>
        <v/>
      </c>
      <c r="AI116" s="2" t="str">
        <f>IF(OR(AI$111="",$C116="",$A116=""),"",IF($D116="",$C116*Parameter!AF12,IF($D116="durchschnittliche Preissteigerungs-rate",($C116*Parameter!AF12)*(1+(VLOOKUP($A116,Personalnormkosten!$G$1:$H$4,2,FALSE)))^AI$110,($C116*Parameter!AF12)*(1+(VLOOKUP($D116,Personalnormkosten!$E$1:$F$9,2,FALSE)))^AI$110)))</f>
        <v/>
      </c>
      <c r="AJ116" s="2" t="str">
        <f>IF(OR(AJ$111="",$C116="",$A116=""),"",IF($D116="",$C116*Parameter!AG12,IF($D116="durchschnittliche Preissteigerungs-rate",($C116*Parameter!AG12)*(1+(VLOOKUP($A116,Personalnormkosten!$G$1:$H$4,2,FALSE)))^AJ$110,($C116*Parameter!AG12)*(1+(VLOOKUP($D116,Personalnormkosten!$E$1:$F$9,2,FALSE)))^AJ$110)))</f>
        <v/>
      </c>
      <c r="AK116" s="2" t="str">
        <f>IF(OR(AK$111="",$C116="",$A116=""),"",IF($D116="",$C116*Parameter!AH12,IF($D116="durchschnittliche Preissteigerungs-rate",($C116*Parameter!AH12)*(1+(VLOOKUP($A116,Personalnormkosten!$G$1:$H$4,2,FALSE)))^AK$110,($C116*Parameter!AH12)*(1+(VLOOKUP($D116,Personalnormkosten!$E$1:$F$9,2,FALSE)))^AK$110)))</f>
        <v/>
      </c>
      <c r="AL116" s="2" t="str">
        <f>IF(OR(AL$111="",$C116="",$A116=""),"",IF($D116="",$C116*Parameter!AI12,IF($D116="durchschnittliche Preissteigerungs-rate",($C116*Parameter!AI12)*(1+(VLOOKUP($A116,Personalnormkosten!$G$1:$H$4,2,FALSE)))^AL$110,($C116*Parameter!AI12)*(1+(VLOOKUP($D116,Personalnormkosten!$E$1:$F$9,2,FALSE)))^AL$110)))</f>
        <v/>
      </c>
      <c r="AM116" s="2" t="str">
        <f>IF(OR(AM$111="",$C116="",$A116=""),"",IF($D116="",$C116*Parameter!AJ12,IF($D116="durchschnittliche Preissteigerungs-rate",($C116*Parameter!AJ12)*(1+(VLOOKUP($A116,Personalnormkosten!$G$1:$H$4,2,FALSE)))^AM$110,($C116*Parameter!AJ12)*(1+(VLOOKUP($D116,Personalnormkosten!$E$1:$F$9,2,FALSE)))^AM$110)))</f>
        <v/>
      </c>
      <c r="AN116" s="2" t="str">
        <f>IF(OR(AN$111="",$C116="",$A116=""),"",IF($D116="",$C116*Parameter!AK12,IF($D116="durchschnittliche Preissteigerungs-rate",($C116*Parameter!AK12)*(1+(VLOOKUP($A116,Personalnormkosten!$G$1:$H$4,2,FALSE)))^AN$110,($C116*Parameter!AK12)*(1+(VLOOKUP($D116,Personalnormkosten!$E$1:$F$9,2,FALSE)))^AN$110)))</f>
        <v/>
      </c>
      <c r="AO116" s="2" t="str">
        <f>IF(OR(AO$111="",$C116="",$A116=""),"",IF($D116="",$C116*Parameter!AL12,IF($D116="durchschnittliche Preissteigerungs-rate",($C116*Parameter!AL12)*(1+(VLOOKUP($A116,Personalnormkosten!$G$1:$H$4,2,FALSE)))^AO$110,($C116*Parameter!AL12)*(1+(VLOOKUP($D116,Personalnormkosten!$E$1:$F$9,2,FALSE)))^AO$110)))</f>
        <v/>
      </c>
      <c r="AP116" s="2" t="str">
        <f>IF(OR(AP$111="",$C116="",$A116=""),"",IF($D116="",$C116*Parameter!AM12,IF($D116="durchschnittliche Preissteigerungs-rate",($C116*Parameter!AM12)*(1+(VLOOKUP($A116,Personalnormkosten!$G$1:$H$4,2,FALSE)))^AP$110,($C116*Parameter!AM12)*(1+(VLOOKUP($D116,Personalnormkosten!$E$1:$F$9,2,FALSE)))^AP$110)))</f>
        <v/>
      </c>
      <c r="AQ116" s="2" t="str">
        <f>IF(OR(AQ$111="",$C116="",$A116=""),"",IF($D116="",$C116*Parameter!AN12,IF($D116="durchschnittliche Preissteigerungs-rate",($C116*Parameter!AN12)*(1+(VLOOKUP($A116,Personalnormkosten!$G$1:$H$4,2,FALSE)))^AQ$110,($C116*Parameter!AN12)*(1+(VLOOKUP($D116,Personalnormkosten!$E$1:$F$9,2,FALSE)))^AQ$110)))</f>
        <v/>
      </c>
      <c r="AR116" s="2" t="str">
        <f>IF(OR(AR$111="",$C116="",$A116=""),"",IF($D116="",$C116*Parameter!AO12,IF($D116="durchschnittliche Preissteigerungs-rate",($C116*Parameter!AO12)*(1+(VLOOKUP($A116,Personalnormkosten!$G$1:$H$4,2,FALSE)))^AR$110,($C116*Parameter!AO12)*(1+(VLOOKUP($D116,Personalnormkosten!$E$1:$F$9,2,FALSE)))^AR$110)))</f>
        <v/>
      </c>
      <c r="AS116" s="2" t="str">
        <f>IF(OR(AS$111="",$C116="",$A116=""),"",IF($D116="",$C116*Parameter!AP12,IF($D116="durchschnittliche Preissteigerungs-rate",($C116*Parameter!AP12)*(1+(VLOOKUP($A116,Personalnormkosten!$G$1:$H$4,2,FALSE)))^AS$110,($C116*Parameter!AP12)*(1+(VLOOKUP($D116,Personalnormkosten!$E$1:$F$9,2,FALSE)))^AS$110)))</f>
        <v/>
      </c>
      <c r="AT116" s="2" t="str">
        <f>IF(OR(AT$111="",$C116="",$A116=""),"",IF($D116="",$C116*Parameter!AQ12,IF($D116="durchschnittliche Preissteigerungs-rate",($C116*Parameter!AQ12)*(1+(VLOOKUP($A116,Personalnormkosten!$G$1:$H$4,2,FALSE)))^AT$110,($C116*Parameter!AQ12)*(1+(VLOOKUP($D116,Personalnormkosten!$E$1:$F$9,2,FALSE)))^AT$110)))</f>
        <v/>
      </c>
      <c r="AU116" s="2" t="str">
        <f>IF(OR(AU$111="",$C116="",$A116=""),"",IF($D116="",$C116*Parameter!AR12,IF($D116="durchschnittliche Preissteigerungs-rate",($C116*Parameter!AR12)*(1+(VLOOKUP($A116,Personalnormkosten!$G$1:$H$4,2,FALSE)))^AU$110,($C116*Parameter!AR12)*(1+(VLOOKUP($D116,Personalnormkosten!$E$1:$F$9,2,FALSE)))^AU$110)))</f>
        <v/>
      </c>
      <c r="AV116" s="2" t="str">
        <f>IF(OR(AV$111="",$C116="",$A116=""),"",IF($D116="",$C116*Parameter!AS12,IF($D116="durchschnittliche Preissteigerungs-rate",($C116*Parameter!AS12)*(1+(VLOOKUP($A116,Personalnormkosten!$G$1:$H$4,2,FALSE)))^AV$110,($C116*Parameter!AS12)*(1+(VLOOKUP($D116,Personalnormkosten!$E$1:$F$9,2,FALSE)))^AV$110)))</f>
        <v/>
      </c>
      <c r="AW116" s="2" t="str">
        <f>IF(OR(AW$111="",$C116="",$A116=""),"",IF($D116="",$C116*Parameter!AT12,IF($D116="durchschnittliche Preissteigerungs-rate",($C116*Parameter!AT12)*(1+(VLOOKUP($A116,Personalnormkosten!$G$1:$H$4,2,FALSE)))^AW$110,($C116*Parameter!AT12)*(1+(VLOOKUP($D116,Personalnormkosten!$E$1:$F$9,2,FALSE)))^AW$110)))</f>
        <v/>
      </c>
      <c r="AX116" s="2" t="str">
        <f>IF(OR(AX$111="",$C116="",$A116=""),"",IF($D116="",$C116*Parameter!AU12,IF($D116="durchschnittliche Preissteigerungs-rate",($C116*Parameter!AU12)*(1+(VLOOKUP($A116,Personalnormkosten!$G$1:$H$4,2,FALSE)))^AX$110,($C116*Parameter!AU12)*(1+(VLOOKUP($D116,Personalnormkosten!$E$1:$F$9,2,FALSE)))^AX$110)))</f>
        <v/>
      </c>
      <c r="AY116" s="2" t="str">
        <f>IF(OR(AY$111="",$C116="",$A116=""),"",IF($D116="",$C116*Parameter!AV12,IF($D116="durchschnittliche Preissteigerungs-rate",($C116*Parameter!AV12)*(1+(VLOOKUP($A116,Personalnormkosten!$G$1:$H$4,2,FALSE)))^AY$110,($C116*Parameter!AV12)*(1+(VLOOKUP($D116,Personalnormkosten!$E$1:$F$9,2,FALSE)))^AY$110)))</f>
        <v/>
      </c>
      <c r="AZ116" s="2" t="str">
        <f>IF(OR(AZ$111="",$C116="",$A116=""),"",IF($D116="",$C116*Parameter!AW12,IF($D116="durchschnittliche Preissteigerungs-rate",($C116*Parameter!AW12)*(1+(VLOOKUP($A116,Personalnormkosten!$G$1:$H$4,2,FALSE)))^AZ$110,($C116*Parameter!AW12)*(1+(VLOOKUP($D116,Personalnormkosten!$E$1:$F$9,2,FALSE)))^AZ$110)))</f>
        <v/>
      </c>
      <c r="BA116" s="2" t="str">
        <f>IF(OR(BA$111="",$C116="",$A116=""),"",IF($D116="",$C116*Parameter!AX12,IF($D116="durchschnittliche Preissteigerungs-rate",($C116*Parameter!AX12)*(1+(VLOOKUP($A116,Personalnormkosten!$G$1:$H$4,2,FALSE)))^BA$110,($C116*Parameter!AX12)*(1+(VLOOKUP($D116,Personalnormkosten!$E$1:$F$9,2,FALSE)))^BA$110)))</f>
        <v/>
      </c>
      <c r="BB116" s="2" t="str">
        <f>IF(OR(BB$111="",$C116="",$A116=""),"",IF($D116="",$C116*Parameter!AY12,IF($D116="durchschnittliche Preissteigerungs-rate",($C116*Parameter!AY12)*(1+(VLOOKUP($A116,Personalnormkosten!$G$1:$H$4,2,FALSE)))^BB$110,($C116*Parameter!AY12)*(1+(VLOOKUP($D116,Personalnormkosten!$E$1:$F$9,2,FALSE)))^BB$110)))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-60187.5</v>
      </c>
      <c r="F117" s="30">
        <f t="shared" ref="F117:Y117" si="97">IF(SUM(F112:F116)=0,0,SUM(F112:F116))</f>
        <v>0</v>
      </c>
      <c r="G117" s="30">
        <f t="shared" si="97"/>
        <v>0</v>
      </c>
      <c r="H117" s="30">
        <f t="shared" si="97"/>
        <v>0</v>
      </c>
      <c r="I117" s="30">
        <f t="shared" si="97"/>
        <v>0</v>
      </c>
      <c r="J117" s="30">
        <f t="shared" si="97"/>
        <v>0</v>
      </c>
      <c r="K117" s="30">
        <f t="shared" si="97"/>
        <v>0</v>
      </c>
      <c r="L117" s="30">
        <f t="shared" si="97"/>
        <v>0</v>
      </c>
      <c r="M117" s="30">
        <f t="shared" si="97"/>
        <v>0</v>
      </c>
      <c r="N117" s="30">
        <f t="shared" si="97"/>
        <v>0</v>
      </c>
      <c r="O117" s="30">
        <f t="shared" si="97"/>
        <v>0</v>
      </c>
      <c r="P117" s="30">
        <f t="shared" si="97"/>
        <v>0</v>
      </c>
      <c r="Q117" s="30">
        <f t="shared" si="97"/>
        <v>0</v>
      </c>
      <c r="R117" s="30">
        <f t="shared" si="97"/>
        <v>0</v>
      </c>
      <c r="S117" s="30">
        <f t="shared" si="97"/>
        <v>0</v>
      </c>
      <c r="T117" s="30">
        <f t="shared" si="97"/>
        <v>0</v>
      </c>
      <c r="U117" s="30">
        <f t="shared" si="97"/>
        <v>0</v>
      </c>
      <c r="V117" s="30">
        <f t="shared" si="97"/>
        <v>0</v>
      </c>
      <c r="W117" s="30">
        <f t="shared" si="97"/>
        <v>0</v>
      </c>
      <c r="X117" s="30">
        <f t="shared" si="97"/>
        <v>0</v>
      </c>
      <c r="Y117" s="30">
        <f t="shared" si="97"/>
        <v>0</v>
      </c>
      <c r="Z117" s="30">
        <f t="shared" ref="Z117:BB117" si="98">IF(SUM(Z112:Z116)=0,0,SUM(Z112:Z116))</f>
        <v>0</v>
      </c>
      <c r="AA117" s="30">
        <f t="shared" si="98"/>
        <v>0</v>
      </c>
      <c r="AB117" s="30">
        <f t="shared" si="98"/>
        <v>0</v>
      </c>
      <c r="AC117" s="30">
        <f t="shared" si="98"/>
        <v>0</v>
      </c>
      <c r="AD117" s="30">
        <f t="shared" si="98"/>
        <v>0</v>
      </c>
      <c r="AE117" s="30">
        <f t="shared" si="98"/>
        <v>0</v>
      </c>
      <c r="AF117" s="30">
        <f t="shared" si="98"/>
        <v>0</v>
      </c>
      <c r="AG117" s="30">
        <f t="shared" si="98"/>
        <v>0</v>
      </c>
      <c r="AH117" s="30">
        <f t="shared" si="98"/>
        <v>0</v>
      </c>
      <c r="AI117" s="30">
        <f t="shared" si="98"/>
        <v>0</v>
      </c>
      <c r="AJ117" s="30">
        <f t="shared" si="98"/>
        <v>0</v>
      </c>
      <c r="AK117" s="30">
        <f t="shared" si="98"/>
        <v>0</v>
      </c>
      <c r="AL117" s="30">
        <f t="shared" si="98"/>
        <v>0</v>
      </c>
      <c r="AM117" s="30">
        <f t="shared" si="98"/>
        <v>0</v>
      </c>
      <c r="AN117" s="30">
        <f t="shared" si="98"/>
        <v>0</v>
      </c>
      <c r="AO117" s="30">
        <f t="shared" si="98"/>
        <v>0</v>
      </c>
      <c r="AP117" s="30">
        <f t="shared" si="98"/>
        <v>0</v>
      </c>
      <c r="AQ117" s="30">
        <f t="shared" si="98"/>
        <v>0</v>
      </c>
      <c r="AR117" s="30">
        <f t="shared" si="98"/>
        <v>0</v>
      </c>
      <c r="AS117" s="30">
        <f t="shared" si="98"/>
        <v>0</v>
      </c>
      <c r="AT117" s="30">
        <f t="shared" si="98"/>
        <v>0</v>
      </c>
      <c r="AU117" s="30">
        <f t="shared" si="98"/>
        <v>0</v>
      </c>
      <c r="AV117" s="30">
        <f t="shared" si="98"/>
        <v>0</v>
      </c>
      <c r="AW117" s="30">
        <f t="shared" si="98"/>
        <v>0</v>
      </c>
      <c r="AX117" s="30">
        <f t="shared" si="98"/>
        <v>0</v>
      </c>
      <c r="AY117" s="30">
        <f t="shared" si="98"/>
        <v>0</v>
      </c>
      <c r="AZ117" s="30">
        <f t="shared" si="98"/>
        <v>0</v>
      </c>
      <c r="BA117" s="30">
        <f t="shared" si="98"/>
        <v>0</v>
      </c>
      <c r="BB117" s="30">
        <f t="shared" si="98"/>
        <v>0</v>
      </c>
    </row>
  </sheetData>
  <mergeCells count="26">
    <mergeCell ref="D110:D111"/>
    <mergeCell ref="A117:C117"/>
    <mergeCell ref="A105:C105"/>
    <mergeCell ref="A106:C106"/>
    <mergeCell ref="A110:A111"/>
    <mergeCell ref="B110:B111"/>
    <mergeCell ref="C110:C111"/>
    <mergeCell ref="A107:C107"/>
    <mergeCell ref="D1:D2"/>
    <mergeCell ref="A92:C92"/>
    <mergeCell ref="A93:C93"/>
    <mergeCell ref="A97:A98"/>
    <mergeCell ref="B97:B98"/>
    <mergeCell ref="C97:C98"/>
    <mergeCell ref="D97:D98"/>
    <mergeCell ref="A63:D63"/>
    <mergeCell ref="D65:D66"/>
    <mergeCell ref="A95:C95"/>
    <mergeCell ref="A1:A2"/>
    <mergeCell ref="B1:B2"/>
    <mergeCell ref="C1:C2"/>
    <mergeCell ref="A104:C104"/>
    <mergeCell ref="A94:C94"/>
    <mergeCell ref="A65:A66"/>
    <mergeCell ref="B65:B66"/>
    <mergeCell ref="C65:C66"/>
  </mergeCells>
  <conditionalFormatting sqref="Y64:BB64">
    <cfRule type="expression" dxfId="7973" priority="6134">
      <formula>$Y$2=""</formula>
    </cfRule>
  </conditionalFormatting>
  <conditionalFormatting sqref="H65:H66 H96:H98 H104 H108:H116">
    <cfRule type="expression" dxfId="7972" priority="6327">
      <formula>#REF!=""</formula>
    </cfRule>
  </conditionalFormatting>
  <conditionalFormatting sqref="F65:F66 F96:F98 F104 F108:F116">
    <cfRule type="expression" dxfId="7971" priority="6326">
      <formula>#REF!=""</formula>
    </cfRule>
  </conditionalFormatting>
  <conditionalFormatting sqref="G65:G66 G96:G98 G104 G108:G116">
    <cfRule type="expression" dxfId="7970" priority="6325">
      <formula>#REF!=""</formula>
    </cfRule>
  </conditionalFormatting>
  <conditionalFormatting sqref="I65:I66 I96:I98 I104 I108:I116">
    <cfRule type="expression" dxfId="7969" priority="6324">
      <formula>#REF!=""</formula>
    </cfRule>
  </conditionalFormatting>
  <conditionalFormatting sqref="L65:L66 L96:L98 L104 L108:L116">
    <cfRule type="expression" dxfId="7968" priority="6323">
      <formula>#REF!=""</formula>
    </cfRule>
  </conditionalFormatting>
  <conditionalFormatting sqref="V65:V66 V96:V98 V104 V108:V116">
    <cfRule type="expression" dxfId="7967" priority="6322">
      <formula>#REF!=""</formula>
    </cfRule>
  </conditionalFormatting>
  <conditionalFormatting sqref="W65:W66 W96:W98 W104 W108:W116">
    <cfRule type="expression" dxfId="7966" priority="6321">
      <formula>#REF!=""</formula>
    </cfRule>
  </conditionalFormatting>
  <conditionalFormatting sqref="X65:X66 X96:X98 X104 X108:X116">
    <cfRule type="expression" dxfId="7965" priority="6320">
      <formula>#REF!=""</formula>
    </cfRule>
  </conditionalFormatting>
  <conditionalFormatting sqref="M65:M66 M96:M98 M104 M108:M116">
    <cfRule type="expression" dxfId="7964" priority="6319">
      <formula>#REF!=""</formula>
    </cfRule>
  </conditionalFormatting>
  <conditionalFormatting sqref="N65:N66 N96:N98 N104 N108:N116">
    <cfRule type="expression" dxfId="7963" priority="6318">
      <formula>#REF!=""</formula>
    </cfRule>
  </conditionalFormatting>
  <conditionalFormatting sqref="P65:P66 P96:P98 P104 P108:P116">
    <cfRule type="expression" dxfId="7962" priority="6317">
      <formula>#REF!=""</formula>
    </cfRule>
  </conditionalFormatting>
  <conditionalFormatting sqref="Q65:Q66 Q96:Q98 Q104 Q108:Q116">
    <cfRule type="expression" dxfId="7961" priority="6316">
      <formula>#REF!=""</formula>
    </cfRule>
  </conditionalFormatting>
  <conditionalFormatting sqref="R65:R66 R96:R98 R104 R108:R116">
    <cfRule type="expression" dxfId="7960" priority="6315">
      <formula>#REF!=""</formula>
    </cfRule>
  </conditionalFormatting>
  <conditionalFormatting sqref="S65:S66 S96:S98 S104 S108:S116">
    <cfRule type="expression" dxfId="7959" priority="6314">
      <formula>#REF!=""</formula>
    </cfRule>
  </conditionalFormatting>
  <conditionalFormatting sqref="T65:T66 T96:T98 T104 T108:T116">
    <cfRule type="expression" dxfId="7958" priority="6313">
      <formula>#REF!=""</formula>
    </cfRule>
  </conditionalFormatting>
  <conditionalFormatting sqref="U65:U66 U96:U98 U104 U108:U116">
    <cfRule type="expression" dxfId="7957" priority="6312">
      <formula>#REF!=""</formula>
    </cfRule>
  </conditionalFormatting>
  <conditionalFormatting sqref="H104">
    <cfRule type="expression" dxfId="7956" priority="6311">
      <formula>#REF!=""</formula>
    </cfRule>
  </conditionalFormatting>
  <conditionalFormatting sqref="G104">
    <cfRule type="expression" dxfId="7955" priority="6310">
      <formula>#REF!=""</formula>
    </cfRule>
  </conditionalFormatting>
  <conditionalFormatting sqref="I104">
    <cfRule type="expression" dxfId="7954" priority="6309">
      <formula>#REF!=""</formula>
    </cfRule>
  </conditionalFormatting>
  <conditionalFormatting sqref="J104">
    <cfRule type="expression" dxfId="7953" priority="6308">
      <formula>#REF!=""</formula>
    </cfRule>
  </conditionalFormatting>
  <conditionalFormatting sqref="K104">
    <cfRule type="expression" dxfId="7952" priority="6307">
      <formula>#REF!=""</formula>
    </cfRule>
  </conditionalFormatting>
  <conditionalFormatting sqref="L104">
    <cfRule type="expression" dxfId="7951" priority="6306">
      <formula>#REF!=""</formula>
    </cfRule>
  </conditionalFormatting>
  <conditionalFormatting sqref="M104">
    <cfRule type="expression" dxfId="7950" priority="6305">
      <formula>#REF!=""</formula>
    </cfRule>
  </conditionalFormatting>
  <conditionalFormatting sqref="N104">
    <cfRule type="expression" dxfId="7949" priority="6304">
      <formula>#REF!=""</formula>
    </cfRule>
  </conditionalFormatting>
  <conditionalFormatting sqref="O104">
    <cfRule type="expression" dxfId="7948" priority="6303">
      <formula>#REF!=""</formula>
    </cfRule>
  </conditionalFormatting>
  <conditionalFormatting sqref="P104">
    <cfRule type="expression" dxfId="7947" priority="6302">
      <formula>#REF!=""</formula>
    </cfRule>
  </conditionalFormatting>
  <conditionalFormatting sqref="Q104">
    <cfRule type="expression" dxfId="7946" priority="6301">
      <formula>#REF!=""</formula>
    </cfRule>
  </conditionalFormatting>
  <conditionalFormatting sqref="R104">
    <cfRule type="expression" dxfId="7945" priority="6300">
      <formula>#REF!=""</formula>
    </cfRule>
  </conditionalFormatting>
  <conditionalFormatting sqref="S104">
    <cfRule type="expression" dxfId="7944" priority="6299">
      <formula>#REF!=""</formula>
    </cfRule>
  </conditionalFormatting>
  <conditionalFormatting sqref="T104">
    <cfRule type="expression" dxfId="7943" priority="6298">
      <formula>#REF!=""</formula>
    </cfRule>
  </conditionalFormatting>
  <conditionalFormatting sqref="U104">
    <cfRule type="expression" dxfId="7942" priority="6297">
      <formula>#REF!=""</formula>
    </cfRule>
  </conditionalFormatting>
  <conditionalFormatting sqref="V104">
    <cfRule type="expression" dxfId="7941" priority="6296">
      <formula>#REF!=""</formula>
    </cfRule>
  </conditionalFormatting>
  <conditionalFormatting sqref="W104">
    <cfRule type="expression" dxfId="7940" priority="6295">
      <formula>#REF!=""</formula>
    </cfRule>
  </conditionalFormatting>
  <conditionalFormatting sqref="X104:BB104">
    <cfRule type="expression" dxfId="7939" priority="6294">
      <formula>#REF!=""</formula>
    </cfRule>
  </conditionalFormatting>
  <conditionalFormatting sqref="H104">
    <cfRule type="expression" dxfId="7938" priority="6293">
      <formula>#REF!=""</formula>
    </cfRule>
  </conditionalFormatting>
  <conditionalFormatting sqref="G104">
    <cfRule type="expression" dxfId="7937" priority="6292">
      <formula>#REF!=""</formula>
    </cfRule>
  </conditionalFormatting>
  <conditionalFormatting sqref="I104">
    <cfRule type="expression" dxfId="7936" priority="6291">
      <formula>#REF!=""</formula>
    </cfRule>
  </conditionalFormatting>
  <conditionalFormatting sqref="J104">
    <cfRule type="expression" dxfId="7935" priority="6290">
      <formula>#REF!=""</formula>
    </cfRule>
  </conditionalFormatting>
  <conditionalFormatting sqref="K104">
    <cfRule type="expression" dxfId="7934" priority="6289">
      <formula>#REF!=""</formula>
    </cfRule>
  </conditionalFormatting>
  <conditionalFormatting sqref="L104">
    <cfRule type="expression" dxfId="7933" priority="6288">
      <formula>#REF!=""</formula>
    </cfRule>
  </conditionalFormatting>
  <conditionalFormatting sqref="M104">
    <cfRule type="expression" dxfId="7932" priority="6287">
      <formula>#REF!=""</formula>
    </cfRule>
  </conditionalFormatting>
  <conditionalFormatting sqref="N104">
    <cfRule type="expression" dxfId="7931" priority="6286">
      <formula>#REF!=""</formula>
    </cfRule>
  </conditionalFormatting>
  <conditionalFormatting sqref="O104">
    <cfRule type="expression" dxfId="7930" priority="6285">
      <formula>#REF!=""</formula>
    </cfRule>
  </conditionalFormatting>
  <conditionalFormatting sqref="P104">
    <cfRule type="expression" dxfId="7929" priority="6284">
      <formula>#REF!=""</formula>
    </cfRule>
  </conditionalFormatting>
  <conditionalFormatting sqref="Q104">
    <cfRule type="expression" dxfId="7928" priority="6283">
      <formula>#REF!=""</formula>
    </cfRule>
  </conditionalFormatting>
  <conditionalFormatting sqref="R104">
    <cfRule type="expression" dxfId="7927" priority="6282">
      <formula>#REF!=""</formula>
    </cfRule>
  </conditionalFormatting>
  <conditionalFormatting sqref="S104">
    <cfRule type="expression" dxfId="7926" priority="6281">
      <formula>#REF!=""</formula>
    </cfRule>
  </conditionalFormatting>
  <conditionalFormatting sqref="T104">
    <cfRule type="expression" dxfId="7925" priority="6280">
      <formula>#REF!=""</formula>
    </cfRule>
  </conditionalFormatting>
  <conditionalFormatting sqref="U104">
    <cfRule type="expression" dxfId="7924" priority="6279">
      <formula>#REF!=""</formula>
    </cfRule>
  </conditionalFormatting>
  <conditionalFormatting sqref="V104">
    <cfRule type="expression" dxfId="7923" priority="6278">
      <formula>#REF!=""</formula>
    </cfRule>
  </conditionalFormatting>
  <conditionalFormatting sqref="W104">
    <cfRule type="expression" dxfId="7922" priority="6277">
      <formula>#REF!=""</formula>
    </cfRule>
  </conditionalFormatting>
  <conditionalFormatting sqref="X104:BB104">
    <cfRule type="expression" dxfId="7921" priority="6276">
      <formula>#REF!=""</formula>
    </cfRule>
  </conditionalFormatting>
  <conditionalFormatting sqref="F104">
    <cfRule type="expression" dxfId="7920" priority="6275">
      <formula>#REF!=""</formula>
    </cfRule>
  </conditionalFormatting>
  <conditionalFormatting sqref="H112:H116">
    <cfRule type="expression" dxfId="7919" priority="6274">
      <formula>#REF!=""</formula>
    </cfRule>
  </conditionalFormatting>
  <conditionalFormatting sqref="G112:G116">
    <cfRule type="expression" dxfId="7918" priority="6273">
      <formula>#REF!=""</formula>
    </cfRule>
  </conditionalFormatting>
  <conditionalFormatting sqref="I112:I116">
    <cfRule type="expression" dxfId="7917" priority="6272">
      <formula>#REF!=""</formula>
    </cfRule>
  </conditionalFormatting>
  <conditionalFormatting sqref="J112:J116">
    <cfRule type="expression" dxfId="7916" priority="6271">
      <formula>#REF!=""</formula>
    </cfRule>
  </conditionalFormatting>
  <conditionalFormatting sqref="K112:K116">
    <cfRule type="expression" dxfId="7915" priority="6270">
      <formula>#REF!=""</formula>
    </cfRule>
  </conditionalFormatting>
  <conditionalFormatting sqref="L112:L116">
    <cfRule type="expression" dxfId="7914" priority="6269">
      <formula>#REF!=""</formula>
    </cfRule>
  </conditionalFormatting>
  <conditionalFormatting sqref="M112:M116">
    <cfRule type="expression" dxfId="7913" priority="6268">
      <formula>#REF!=""</formula>
    </cfRule>
  </conditionalFormatting>
  <conditionalFormatting sqref="N112:N116">
    <cfRule type="expression" dxfId="7912" priority="6267">
      <formula>#REF!=""</formula>
    </cfRule>
  </conditionalFormatting>
  <conditionalFormatting sqref="O112:O116">
    <cfRule type="expression" dxfId="7911" priority="6266">
      <formula>#REF!=""</formula>
    </cfRule>
  </conditionalFormatting>
  <conditionalFormatting sqref="P112:P116">
    <cfRule type="expression" dxfId="7910" priority="6265">
      <formula>#REF!=""</formula>
    </cfRule>
  </conditionalFormatting>
  <conditionalFormatting sqref="Q112:Q116">
    <cfRule type="expression" dxfId="7909" priority="6264">
      <formula>#REF!=""</formula>
    </cfRule>
  </conditionalFormatting>
  <conditionalFormatting sqref="R112:R116">
    <cfRule type="expression" dxfId="7908" priority="6263">
      <formula>#REF!=""</formula>
    </cfRule>
  </conditionalFormatting>
  <conditionalFormatting sqref="S112:S116">
    <cfRule type="expression" dxfId="7907" priority="6262">
      <formula>#REF!=""</formula>
    </cfRule>
  </conditionalFormatting>
  <conditionalFormatting sqref="T112:T116">
    <cfRule type="expression" dxfId="7906" priority="6261">
      <formula>#REF!=""</formula>
    </cfRule>
  </conditionalFormatting>
  <conditionalFormatting sqref="U112:U116">
    <cfRule type="expression" dxfId="7905" priority="6260">
      <formula>#REF!=""</formula>
    </cfRule>
  </conditionalFormatting>
  <conditionalFormatting sqref="V112:V116">
    <cfRule type="expression" dxfId="7904" priority="6259">
      <formula>#REF!=""</formula>
    </cfRule>
  </conditionalFormatting>
  <conditionalFormatting sqref="W112:W116">
    <cfRule type="expression" dxfId="7903" priority="6258">
      <formula>#REF!=""</formula>
    </cfRule>
  </conditionalFormatting>
  <conditionalFormatting sqref="X112:BB116">
    <cfRule type="expression" dxfId="7902" priority="6257">
      <formula>#REF!=""</formula>
    </cfRule>
  </conditionalFormatting>
  <conditionalFormatting sqref="F112:X112 O113:X114 F113:N116 Y112:BB114">
    <cfRule type="cellIs" dxfId="7901" priority="6255" operator="equal">
      <formula>""</formula>
    </cfRule>
    <cfRule type="cellIs" dxfId="7900" priority="6256" operator="greaterThan">
      <formula>0</formula>
    </cfRule>
  </conditionalFormatting>
  <conditionalFormatting sqref="O115">
    <cfRule type="expression" dxfId="7899" priority="6254">
      <formula>#REF!=""</formula>
    </cfRule>
  </conditionalFormatting>
  <conditionalFormatting sqref="P115">
    <cfRule type="expression" dxfId="7898" priority="6253">
      <formula>#REF!=""</formula>
    </cfRule>
  </conditionalFormatting>
  <conditionalFormatting sqref="Q115">
    <cfRule type="expression" dxfId="7897" priority="6252">
      <formula>#REF!=""</formula>
    </cfRule>
  </conditionalFormatting>
  <conditionalFormatting sqref="R115">
    <cfRule type="expression" dxfId="7896" priority="6251">
      <formula>#REF!=""</formula>
    </cfRule>
  </conditionalFormatting>
  <conditionalFormatting sqref="S115">
    <cfRule type="expression" dxfId="7895" priority="6250">
      <formula>#REF!=""</formula>
    </cfRule>
  </conditionalFormatting>
  <conditionalFormatting sqref="T115">
    <cfRule type="expression" dxfId="7894" priority="6249">
      <formula>#REF!=""</formula>
    </cfRule>
  </conditionalFormatting>
  <conditionalFormatting sqref="U115">
    <cfRule type="expression" dxfId="7893" priority="6248">
      <formula>#REF!=""</formula>
    </cfRule>
  </conditionalFormatting>
  <conditionalFormatting sqref="V115">
    <cfRule type="expression" dxfId="7892" priority="6247">
      <formula>#REF!=""</formula>
    </cfRule>
  </conditionalFormatting>
  <conditionalFormatting sqref="W115">
    <cfRule type="expression" dxfId="7891" priority="6246">
      <formula>#REF!=""</formula>
    </cfRule>
  </conditionalFormatting>
  <conditionalFormatting sqref="X115:BB115">
    <cfRule type="expression" dxfId="7890" priority="6245">
      <formula>#REF!=""</formula>
    </cfRule>
  </conditionalFormatting>
  <conditionalFormatting sqref="O115:BB115">
    <cfRule type="cellIs" dxfId="7889" priority="6243" operator="equal">
      <formula>""</formula>
    </cfRule>
    <cfRule type="cellIs" dxfId="7888" priority="6244" operator="greaterThan">
      <formula>0</formula>
    </cfRule>
  </conditionalFormatting>
  <conditionalFormatting sqref="O116">
    <cfRule type="expression" dxfId="7887" priority="6242">
      <formula>#REF!=""</formula>
    </cfRule>
  </conditionalFormatting>
  <conditionalFormatting sqref="P116">
    <cfRule type="expression" dxfId="7886" priority="6241">
      <formula>#REF!=""</formula>
    </cfRule>
  </conditionalFormatting>
  <conditionalFormatting sqref="Q116">
    <cfRule type="expression" dxfId="7885" priority="6240">
      <formula>#REF!=""</formula>
    </cfRule>
  </conditionalFormatting>
  <conditionalFormatting sqref="R116">
    <cfRule type="expression" dxfId="7884" priority="6239">
      <formula>#REF!=""</formula>
    </cfRule>
  </conditionalFormatting>
  <conditionalFormatting sqref="S116">
    <cfRule type="expression" dxfId="7883" priority="6238">
      <formula>#REF!=""</formula>
    </cfRule>
  </conditionalFormatting>
  <conditionalFormatting sqref="T116">
    <cfRule type="expression" dxfId="7882" priority="6237">
      <formula>#REF!=""</formula>
    </cfRule>
  </conditionalFormatting>
  <conditionalFormatting sqref="U116">
    <cfRule type="expression" dxfId="7881" priority="6236">
      <formula>#REF!=""</formula>
    </cfRule>
  </conditionalFormatting>
  <conditionalFormatting sqref="V116">
    <cfRule type="expression" dxfId="7880" priority="6235">
      <formula>#REF!=""</formula>
    </cfRule>
  </conditionalFormatting>
  <conditionalFormatting sqref="W116">
    <cfRule type="expression" dxfId="7879" priority="6234">
      <formula>#REF!=""</formula>
    </cfRule>
  </conditionalFormatting>
  <conditionalFormatting sqref="X116:BB116">
    <cfRule type="expression" dxfId="7878" priority="6233">
      <formula>#REF!=""</formula>
    </cfRule>
  </conditionalFormatting>
  <conditionalFormatting sqref="O116:BB116">
    <cfRule type="cellIs" dxfId="7877" priority="6231" operator="equal">
      <formula>""</formula>
    </cfRule>
    <cfRule type="cellIs" dxfId="7876" priority="6232" operator="greaterThan">
      <formula>0</formula>
    </cfRule>
  </conditionalFormatting>
  <conditionalFormatting sqref="E1:E32 E36:E1048576">
    <cfRule type="expression" dxfId="7875" priority="6230">
      <formula>$E$66=""</formula>
    </cfRule>
  </conditionalFormatting>
  <conditionalFormatting sqref="F112:F116">
    <cfRule type="expression" dxfId="7874" priority="6229">
      <formula>#REF!=""</formula>
    </cfRule>
  </conditionalFormatting>
  <conditionalFormatting sqref="H110:H111">
    <cfRule type="expression" dxfId="7873" priority="6228">
      <formula>#REF!=""</formula>
    </cfRule>
  </conditionalFormatting>
  <conditionalFormatting sqref="G110:G111">
    <cfRule type="expression" dxfId="7872" priority="6227">
      <formula>#REF!=""</formula>
    </cfRule>
  </conditionalFormatting>
  <conditionalFormatting sqref="I110:I111">
    <cfRule type="expression" dxfId="7871" priority="6226">
      <formula>#REF!=""</formula>
    </cfRule>
  </conditionalFormatting>
  <conditionalFormatting sqref="J110:J111">
    <cfRule type="expression" dxfId="7870" priority="6225">
      <formula>#REF!=""</formula>
    </cfRule>
  </conditionalFormatting>
  <conditionalFormatting sqref="K110:K111">
    <cfRule type="expression" dxfId="7869" priority="6224">
      <formula>#REF!=""</formula>
    </cfRule>
  </conditionalFormatting>
  <conditionalFormatting sqref="L110:L111">
    <cfRule type="expression" dxfId="7868" priority="6223">
      <formula>#REF!=""</formula>
    </cfRule>
  </conditionalFormatting>
  <conditionalFormatting sqref="M110:M111">
    <cfRule type="expression" dxfId="7867" priority="6222">
      <formula>#REF!=""</formula>
    </cfRule>
  </conditionalFormatting>
  <conditionalFormatting sqref="N110:N111">
    <cfRule type="expression" dxfId="7866" priority="6221">
      <formula>#REF!=""</formula>
    </cfRule>
  </conditionalFormatting>
  <conditionalFormatting sqref="O110:O111">
    <cfRule type="expression" dxfId="7865" priority="6220">
      <formula>#REF!=""</formula>
    </cfRule>
  </conditionalFormatting>
  <conditionalFormatting sqref="P110:P111">
    <cfRule type="expression" dxfId="7864" priority="6219">
      <formula>#REF!=""</formula>
    </cfRule>
  </conditionalFormatting>
  <conditionalFormatting sqref="Q110:Q111">
    <cfRule type="expression" dxfId="7863" priority="6218">
      <formula>#REF!=""</formula>
    </cfRule>
  </conditionalFormatting>
  <conditionalFormatting sqref="R110:R111">
    <cfRule type="expression" dxfId="7862" priority="6217">
      <formula>#REF!=""</formula>
    </cfRule>
  </conditionalFormatting>
  <conditionalFormatting sqref="S110:S111">
    <cfRule type="expression" dxfId="7861" priority="6216">
      <formula>#REF!=""</formula>
    </cfRule>
  </conditionalFormatting>
  <conditionalFormatting sqref="T110:T111">
    <cfRule type="expression" dxfId="7860" priority="6215">
      <formula>#REF!=""</formula>
    </cfRule>
  </conditionalFormatting>
  <conditionalFormatting sqref="U110:U111">
    <cfRule type="expression" dxfId="7859" priority="6214">
      <formula>#REF!=""</formula>
    </cfRule>
  </conditionalFormatting>
  <conditionalFormatting sqref="V110:V111">
    <cfRule type="expression" dxfId="7858" priority="6213">
      <formula>#REF!=""</formula>
    </cfRule>
  </conditionalFormatting>
  <conditionalFormatting sqref="W110:W111">
    <cfRule type="expression" dxfId="7857" priority="6212">
      <formula>#REF!=""</formula>
    </cfRule>
  </conditionalFormatting>
  <conditionalFormatting sqref="Y110:BB111">
    <cfRule type="expression" dxfId="7856" priority="6211">
      <formula>#REF!=""</formula>
    </cfRule>
  </conditionalFormatting>
  <conditionalFormatting sqref="F110:F111">
    <cfRule type="expression" dxfId="7855" priority="6210">
      <formula>#REF!=""</formula>
    </cfRule>
  </conditionalFormatting>
  <conditionalFormatting sqref="I109">
    <cfRule type="expression" dxfId="7854" priority="6209">
      <formula>#REF!=""</formula>
    </cfRule>
  </conditionalFormatting>
  <conditionalFormatting sqref="E95:BB95">
    <cfRule type="expression" dxfId="7853" priority="6187">
      <formula>#REF!=""</formula>
    </cfRule>
  </conditionalFormatting>
  <conditionalFormatting sqref="F109">
    <cfRule type="expression" dxfId="7852" priority="6208">
      <formula>#REF!=""</formula>
    </cfRule>
  </conditionalFormatting>
  <conditionalFormatting sqref="G109">
    <cfRule type="expression" dxfId="7851" priority="6207">
      <formula>#REF!=""</formula>
    </cfRule>
  </conditionalFormatting>
  <conditionalFormatting sqref="H109">
    <cfRule type="expression" dxfId="7850" priority="6206">
      <formula>#REF!=""</formula>
    </cfRule>
  </conditionalFormatting>
  <conditionalFormatting sqref="J109">
    <cfRule type="expression" dxfId="7849" priority="6205">
      <formula>#REF!=""</formula>
    </cfRule>
  </conditionalFormatting>
  <conditionalFormatting sqref="K109">
    <cfRule type="expression" dxfId="7848" priority="6204">
      <formula>#REF!=""</formula>
    </cfRule>
  </conditionalFormatting>
  <conditionalFormatting sqref="L109">
    <cfRule type="expression" dxfId="7847" priority="6203">
      <formula>#REF!=""</formula>
    </cfRule>
  </conditionalFormatting>
  <conditionalFormatting sqref="M109">
    <cfRule type="expression" dxfId="7846" priority="6202">
      <formula>#REF!=""</formula>
    </cfRule>
  </conditionalFormatting>
  <conditionalFormatting sqref="N109">
    <cfRule type="expression" dxfId="7845" priority="6201">
      <formula>#REF!=""</formula>
    </cfRule>
  </conditionalFormatting>
  <conditionalFormatting sqref="O109">
    <cfRule type="expression" dxfId="7844" priority="6200">
      <formula>#REF!=""</formula>
    </cfRule>
  </conditionalFormatting>
  <conditionalFormatting sqref="P109">
    <cfRule type="expression" dxfId="7843" priority="6199">
      <formula>#REF!=""</formula>
    </cfRule>
  </conditionalFormatting>
  <conditionalFormatting sqref="Q109">
    <cfRule type="expression" dxfId="7842" priority="6198">
      <formula>#REF!=""</formula>
    </cfRule>
  </conditionalFormatting>
  <conditionalFormatting sqref="R109">
    <cfRule type="expression" dxfId="7841" priority="6197">
      <formula>#REF!=""</formula>
    </cfRule>
  </conditionalFormatting>
  <conditionalFormatting sqref="S109">
    <cfRule type="expression" dxfId="7840" priority="6196">
      <formula>#REF!=""</formula>
    </cfRule>
  </conditionalFormatting>
  <conditionalFormatting sqref="T109">
    <cfRule type="expression" dxfId="7839" priority="6195">
      <formula>#REF!=""</formula>
    </cfRule>
  </conditionalFormatting>
  <conditionalFormatting sqref="U109">
    <cfRule type="expression" dxfId="7838" priority="6194">
      <formula>#REF!=""</formula>
    </cfRule>
  </conditionalFormatting>
  <conditionalFormatting sqref="V109">
    <cfRule type="expression" dxfId="7837" priority="6193">
      <formula>#REF!=""</formula>
    </cfRule>
  </conditionalFormatting>
  <conditionalFormatting sqref="W109">
    <cfRule type="expression" dxfId="7836" priority="6192">
      <formula>#REF!=""</formula>
    </cfRule>
  </conditionalFormatting>
  <conditionalFormatting sqref="X109:BB109">
    <cfRule type="expression" dxfId="7835" priority="6191">
      <formula>#REF!=""</formula>
    </cfRule>
  </conditionalFormatting>
  <conditionalFormatting sqref="F109">
    <cfRule type="expression" dxfId="7834" priority="6190">
      <formula>#REF!=""</formula>
    </cfRule>
  </conditionalFormatting>
  <conditionalFormatting sqref="G109:BB109">
    <cfRule type="expression" dxfId="7833" priority="6189">
      <formula>#REF!=""</formula>
    </cfRule>
  </conditionalFormatting>
  <conditionalFormatting sqref="C99:C103 E99:BB103">
    <cfRule type="cellIs" dxfId="7832" priority="6184" operator="lessThan">
      <formula>0</formula>
    </cfRule>
  </conditionalFormatting>
  <conditionalFormatting sqref="E94:BB94">
    <cfRule type="expression" dxfId="7831" priority="6188">
      <formula>#REF!=""</formula>
    </cfRule>
  </conditionalFormatting>
  <conditionalFormatting sqref="E106:BB106">
    <cfRule type="expression" dxfId="7830" priority="6186">
      <formula>#REF!=""</formula>
    </cfRule>
  </conditionalFormatting>
  <conditionalFormatting sqref="E107:BB107">
    <cfRule type="expression" dxfId="7829" priority="6185">
      <formula>#REF!=""</formula>
    </cfRule>
  </conditionalFormatting>
  <conditionalFormatting sqref="E99:BB103">
    <cfRule type="cellIs" dxfId="7828" priority="6183" operator="equal">
      <formula>""</formula>
    </cfRule>
  </conditionalFormatting>
  <conditionalFormatting sqref="E104">
    <cfRule type="expression" dxfId="7827" priority="6182">
      <formula>#REF!=""</formula>
    </cfRule>
  </conditionalFormatting>
  <conditionalFormatting sqref="E117:BB117">
    <cfRule type="expression" dxfId="7826" priority="6181">
      <formula>#REF!=""</formula>
    </cfRule>
  </conditionalFormatting>
  <conditionalFormatting sqref="E112:BB116">
    <cfRule type="cellIs" dxfId="7825" priority="6179" operator="equal">
      <formula>""</formula>
    </cfRule>
  </conditionalFormatting>
  <conditionalFormatting sqref="E109">
    <cfRule type="expression" dxfId="7824" priority="6178">
      <formula>#REF!=""</formula>
    </cfRule>
  </conditionalFormatting>
  <conditionalFormatting sqref="X65:X66">
    <cfRule type="expression" dxfId="7823" priority="6177">
      <formula>#REF!=""</formula>
    </cfRule>
  </conditionalFormatting>
  <conditionalFormatting sqref="X97:X98">
    <cfRule type="expression" dxfId="7822" priority="6176">
      <formula>#REF!=""</formula>
    </cfRule>
  </conditionalFormatting>
  <conditionalFormatting sqref="X110:X111">
    <cfRule type="expression" dxfId="7821" priority="6175">
      <formula>#REF!=""</formula>
    </cfRule>
  </conditionalFormatting>
  <conditionalFormatting sqref="Y65:BB66 Y96:BB98 Y104:BB104 Y108:BB116">
    <cfRule type="expression" dxfId="7820" priority="6328">
      <formula>#REF!=""</formula>
    </cfRule>
  </conditionalFormatting>
  <conditionalFormatting sqref="F21 F24 F27 F30 F36:F1048576">
    <cfRule type="expression" dxfId="7819" priority="6174">
      <formula>$F$66=""</formula>
    </cfRule>
  </conditionalFormatting>
  <conditionalFormatting sqref="G21 G24 G27 G30 G36:G1048576">
    <cfRule type="expression" dxfId="7818" priority="6173">
      <formula>$G$66=""</formula>
    </cfRule>
  </conditionalFormatting>
  <conditionalFormatting sqref="H21 H24 H27 H30 H36:H1048576">
    <cfRule type="expression" dxfId="7817" priority="6172">
      <formula>$H$66=""</formula>
    </cfRule>
  </conditionalFormatting>
  <conditionalFormatting sqref="I21 I24 I27 I30 I36:I1048576">
    <cfRule type="expression" dxfId="7816" priority="6171">
      <formula>$I$66=""</formula>
    </cfRule>
  </conditionalFormatting>
  <conditionalFormatting sqref="J21 J24 J27 J30 J36:J1048576">
    <cfRule type="expression" dxfId="7815" priority="6170">
      <formula>$J$66=""</formula>
    </cfRule>
  </conditionalFormatting>
  <conditionalFormatting sqref="K21 K24 K27 K30 K36:K1048576">
    <cfRule type="expression" dxfId="7814" priority="6169">
      <formula>$K$66=""</formula>
    </cfRule>
  </conditionalFormatting>
  <conditionalFormatting sqref="L21 L24 L27 L30 L36:L1048576">
    <cfRule type="expression" dxfId="7813" priority="6168">
      <formula>$L$66=""</formula>
    </cfRule>
  </conditionalFormatting>
  <conditionalFormatting sqref="M21 M24 M27 M30 M36:M1048576">
    <cfRule type="expression" dxfId="7812" priority="6167">
      <formula>$M$66=""</formula>
    </cfRule>
  </conditionalFormatting>
  <conditionalFormatting sqref="N21 N24 N27 N30 N36:N1048576">
    <cfRule type="expression" dxfId="7811" priority="6166">
      <formula>$N$66=""</formula>
    </cfRule>
  </conditionalFormatting>
  <conditionalFormatting sqref="O21 O24 O27 O30 O36:O1048576">
    <cfRule type="expression" dxfId="7810" priority="6165">
      <formula>$O$66=""</formula>
    </cfRule>
  </conditionalFormatting>
  <conditionalFormatting sqref="P21 P24 P27 P30 P36:P1048576">
    <cfRule type="expression" dxfId="7809" priority="6164">
      <formula>$P$66=""</formula>
    </cfRule>
  </conditionalFormatting>
  <conditionalFormatting sqref="Q21 Q24 Q27 Q30 Q36:Q1048576">
    <cfRule type="expression" dxfId="7808" priority="6163">
      <formula>$Q$66=""</formula>
    </cfRule>
  </conditionalFormatting>
  <conditionalFormatting sqref="R21 R24 R27 R30 R36:R1048576">
    <cfRule type="expression" dxfId="7807" priority="6162">
      <formula>$R$66=""</formula>
    </cfRule>
  </conditionalFormatting>
  <conditionalFormatting sqref="S21 S24 S27 S30 S36:S1048576">
    <cfRule type="expression" dxfId="7806" priority="6161">
      <formula>$S$66=""</formula>
    </cfRule>
  </conditionalFormatting>
  <conditionalFormatting sqref="T21 T24 T27 T30 T36:T1048576">
    <cfRule type="expression" dxfId="7805" priority="6160">
      <formula>$T$66=""</formula>
    </cfRule>
  </conditionalFormatting>
  <conditionalFormatting sqref="U21 U24 U27 U30 U36:U1048576">
    <cfRule type="expression" dxfId="7804" priority="6159">
      <formula>$U$66=""</formula>
    </cfRule>
  </conditionalFormatting>
  <conditionalFormatting sqref="V21 V24 V27 V30 V36:V1048576">
    <cfRule type="expression" dxfId="7803" priority="6158">
      <formula>$V$66=""</formula>
    </cfRule>
  </conditionalFormatting>
  <conditionalFormatting sqref="W21 W24 W27 W30 W36:W1048576">
    <cfRule type="expression" dxfId="7802" priority="6157">
      <formula>$W$66=""</formula>
    </cfRule>
  </conditionalFormatting>
  <conditionalFormatting sqref="X21 X24 X27 X30 X36:X1048576">
    <cfRule type="expression" dxfId="7801" priority="6156">
      <formula>$X$66=""</formula>
    </cfRule>
  </conditionalFormatting>
  <conditionalFormatting sqref="Y96:BB98 Y64:BB66 Y104:BB104 Y108:BB116 Y21:BB21 Y24:BB24 Y27:BB27 Y30:BB30 E20:BB20 E23:BB23 E26:BB26 E29:BB29 E32:BB32 Y57:BB57 Y60:BB60 E53:BB53 E56:BB56 E59:BB59 E62:BB62 Y36:Y1048576">
    <cfRule type="expression" dxfId="7800" priority="6155">
      <formula>$Y$66=""</formula>
    </cfRule>
  </conditionalFormatting>
  <conditionalFormatting sqref="I64">
    <cfRule type="expression" dxfId="7799" priority="6154">
      <formula>$I$2=""</formula>
    </cfRule>
  </conditionalFormatting>
  <conditionalFormatting sqref="E64">
    <cfRule type="expression" dxfId="7798" priority="6153">
      <formula>$E$2=""</formula>
    </cfRule>
  </conditionalFormatting>
  <conditionalFormatting sqref="F64">
    <cfRule type="expression" dxfId="7797" priority="6152">
      <formula>$F$2=""</formula>
    </cfRule>
  </conditionalFormatting>
  <conditionalFormatting sqref="G64">
    <cfRule type="expression" dxfId="7796" priority="6151">
      <formula>$G$2=""</formula>
    </cfRule>
  </conditionalFormatting>
  <conditionalFormatting sqref="H64">
    <cfRule type="expression" dxfId="7795" priority="6150">
      <formula>$H$2=""</formula>
    </cfRule>
  </conditionalFormatting>
  <conditionalFormatting sqref="J64">
    <cfRule type="expression" dxfId="7794" priority="6149">
      <formula>$J$2=""</formula>
    </cfRule>
  </conditionalFormatting>
  <conditionalFormatting sqref="K64">
    <cfRule type="expression" dxfId="7793" priority="6148">
      <formula>$K$2=""</formula>
    </cfRule>
  </conditionalFormatting>
  <conditionalFormatting sqref="L64">
    <cfRule type="expression" dxfId="7792" priority="6147">
      <formula>$L$2=""</formula>
    </cfRule>
  </conditionalFormatting>
  <conditionalFormatting sqref="M64">
    <cfRule type="expression" dxfId="7791" priority="6146">
      <formula>$M$2=""</formula>
    </cfRule>
  </conditionalFormatting>
  <conditionalFormatting sqref="N64">
    <cfRule type="expression" dxfId="7790" priority="6145">
      <formula>$N$2=""</formula>
    </cfRule>
  </conditionalFormatting>
  <conditionalFormatting sqref="O64">
    <cfRule type="expression" dxfId="7789" priority="6144">
      <formula>$O$2=""</formula>
    </cfRule>
  </conditionalFormatting>
  <conditionalFormatting sqref="P64">
    <cfRule type="expression" dxfId="7788" priority="6143">
      <formula>$P$2=""</formula>
    </cfRule>
  </conditionalFormatting>
  <conditionalFormatting sqref="Q64">
    <cfRule type="expression" dxfId="7787" priority="6142">
      <formula>$Q$2=""</formula>
    </cfRule>
  </conditionalFormatting>
  <conditionalFormatting sqref="R64">
    <cfRule type="expression" dxfId="7786" priority="6141">
      <formula>$R$2=""</formula>
    </cfRule>
  </conditionalFormatting>
  <conditionalFormatting sqref="S64">
    <cfRule type="expression" dxfId="7785" priority="6140">
      <formula>$S$2=""</formula>
    </cfRule>
  </conditionalFormatting>
  <conditionalFormatting sqref="T64">
    <cfRule type="expression" dxfId="7784" priority="6139">
      <formula>$T$2=""</formula>
    </cfRule>
  </conditionalFormatting>
  <conditionalFormatting sqref="U64">
    <cfRule type="expression" dxfId="7783" priority="6138">
      <formula>$U$2=""</formula>
    </cfRule>
  </conditionalFormatting>
  <conditionalFormatting sqref="V64">
    <cfRule type="expression" dxfId="7782" priority="6137">
      <formula>$V$2=""</formula>
    </cfRule>
  </conditionalFormatting>
  <conditionalFormatting sqref="W64">
    <cfRule type="expression" dxfId="7781" priority="6136">
      <formula>$W$2=""</formula>
    </cfRule>
  </conditionalFormatting>
  <conditionalFormatting sqref="X64">
    <cfRule type="expression" dxfId="7780" priority="6135">
      <formula>$X$2=""</formula>
    </cfRule>
  </conditionalFormatting>
  <conditionalFormatting sqref="E92:BB92">
    <cfRule type="expression" dxfId="7779" priority="6133">
      <formula>$E$66=""</formula>
    </cfRule>
  </conditionalFormatting>
  <conditionalFormatting sqref="H3">
    <cfRule type="expression" dxfId="7778" priority="6132">
      <formula>$H$2=""</formula>
    </cfRule>
  </conditionalFormatting>
  <conditionalFormatting sqref="G3">
    <cfRule type="expression" dxfId="7777" priority="6131">
      <formula>$G$2=""</formula>
    </cfRule>
  </conditionalFormatting>
  <conditionalFormatting sqref="I3">
    <cfRule type="expression" dxfId="7776" priority="6130">
      <formula>$I$2=""</formula>
    </cfRule>
  </conditionalFormatting>
  <conditionalFormatting sqref="J3">
    <cfRule type="expression" dxfId="7775" priority="6129">
      <formula>$J$2=""</formula>
    </cfRule>
  </conditionalFormatting>
  <conditionalFormatting sqref="K3">
    <cfRule type="expression" dxfId="7774" priority="6128">
      <formula>$K$2=""</formula>
    </cfRule>
  </conditionalFormatting>
  <conditionalFormatting sqref="L3">
    <cfRule type="expression" dxfId="7773" priority="6127">
      <formula>$L$2=""</formula>
    </cfRule>
  </conditionalFormatting>
  <conditionalFormatting sqref="M3">
    <cfRule type="expression" dxfId="7772" priority="6126">
      <formula>$M$2=""</formula>
    </cfRule>
  </conditionalFormatting>
  <conditionalFormatting sqref="N3">
    <cfRule type="expression" dxfId="7771" priority="6125">
      <formula>$N$2=""</formula>
    </cfRule>
  </conditionalFormatting>
  <conditionalFormatting sqref="O3">
    <cfRule type="expression" dxfId="7770" priority="6124">
      <formula>$O$2=""</formula>
    </cfRule>
  </conditionalFormatting>
  <conditionalFormatting sqref="P3">
    <cfRule type="expression" dxfId="7769" priority="6123">
      <formula>$P$2=""</formula>
    </cfRule>
  </conditionalFormatting>
  <conditionalFormatting sqref="Q3">
    <cfRule type="expression" dxfId="7768" priority="6122">
      <formula>$Q$2=""</formula>
    </cfRule>
  </conditionalFormatting>
  <conditionalFormatting sqref="R3">
    <cfRule type="expression" dxfId="7767" priority="6121">
      <formula>$R$2=""</formula>
    </cfRule>
  </conditionalFormatting>
  <conditionalFormatting sqref="S3">
    <cfRule type="expression" dxfId="7766" priority="6120">
      <formula>$S$2=""</formula>
    </cfRule>
  </conditionalFormatting>
  <conditionalFormatting sqref="T3">
    <cfRule type="expression" dxfId="7765" priority="6119">
      <formula>$T$2=""</formula>
    </cfRule>
  </conditionalFormatting>
  <conditionalFormatting sqref="U3">
    <cfRule type="expression" dxfId="7764" priority="6118">
      <formula>$U$2=""</formula>
    </cfRule>
  </conditionalFormatting>
  <conditionalFormatting sqref="V3">
    <cfRule type="expression" dxfId="7763" priority="6117">
      <formula>$V$2=""</formula>
    </cfRule>
  </conditionalFormatting>
  <conditionalFormatting sqref="W3">
    <cfRule type="expression" dxfId="7762" priority="6116">
      <formula>$W$2=""</formula>
    </cfRule>
  </conditionalFormatting>
  <conditionalFormatting sqref="F3">
    <cfRule type="expression" dxfId="7761" priority="6115">
      <formula>$F$2=""</formula>
    </cfRule>
  </conditionalFormatting>
  <conditionalFormatting sqref="H6">
    <cfRule type="expression" dxfId="7760" priority="6114">
      <formula>$H$2=""</formula>
    </cfRule>
  </conditionalFormatting>
  <conditionalFormatting sqref="G6">
    <cfRule type="expression" dxfId="7759" priority="6113">
      <formula>$G$2=""</formula>
    </cfRule>
  </conditionalFormatting>
  <conditionalFormatting sqref="I6">
    <cfRule type="expression" dxfId="7758" priority="6112">
      <formula>$I$2=""</formula>
    </cfRule>
  </conditionalFormatting>
  <conditionalFormatting sqref="J6">
    <cfRule type="expression" dxfId="7757" priority="6111">
      <formula>$J$2=""</formula>
    </cfRule>
  </conditionalFormatting>
  <conditionalFormatting sqref="K6">
    <cfRule type="expression" dxfId="7756" priority="6110">
      <formula>$K$2=""</formula>
    </cfRule>
  </conditionalFormatting>
  <conditionalFormatting sqref="L6">
    <cfRule type="expression" dxfId="7755" priority="6109">
      <formula>$L$2=""</formula>
    </cfRule>
  </conditionalFormatting>
  <conditionalFormatting sqref="M6">
    <cfRule type="expression" dxfId="7754" priority="6108">
      <formula>$M$2=""</formula>
    </cfRule>
  </conditionalFormatting>
  <conditionalFormatting sqref="N6">
    <cfRule type="expression" dxfId="7753" priority="6107">
      <formula>$N$2=""</formula>
    </cfRule>
  </conditionalFormatting>
  <conditionalFormatting sqref="O6">
    <cfRule type="expression" dxfId="7752" priority="6106">
      <formula>$O$2=""</formula>
    </cfRule>
  </conditionalFormatting>
  <conditionalFormatting sqref="P6">
    <cfRule type="expression" dxfId="7751" priority="6105">
      <formula>$P$2=""</formula>
    </cfRule>
  </conditionalFormatting>
  <conditionalFormatting sqref="Q6">
    <cfRule type="expression" dxfId="7750" priority="6104">
      <formula>$Q$2=""</formula>
    </cfRule>
  </conditionalFormatting>
  <conditionalFormatting sqref="R6">
    <cfRule type="expression" dxfId="7749" priority="6103">
      <formula>$R$2=""</formula>
    </cfRule>
  </conditionalFormatting>
  <conditionalFormatting sqref="S6">
    <cfRule type="expression" dxfId="7748" priority="6102">
      <formula>$S$2=""</formula>
    </cfRule>
  </conditionalFormatting>
  <conditionalFormatting sqref="T6">
    <cfRule type="expression" dxfId="7747" priority="6101">
      <formula>$T$2=""</formula>
    </cfRule>
  </conditionalFormatting>
  <conditionalFormatting sqref="U6">
    <cfRule type="expression" dxfId="7746" priority="6100">
      <formula>$U$2=""</formula>
    </cfRule>
  </conditionalFormatting>
  <conditionalFormatting sqref="V6">
    <cfRule type="expression" dxfId="7745" priority="6099">
      <formula>$V$2=""</formula>
    </cfRule>
  </conditionalFormatting>
  <conditionalFormatting sqref="W6">
    <cfRule type="expression" dxfId="7744" priority="6098">
      <formula>$W$2=""</formula>
    </cfRule>
  </conditionalFormatting>
  <conditionalFormatting sqref="X6:BB6">
    <cfRule type="expression" dxfId="7743" priority="6097">
      <formula>$X$2=""</formula>
    </cfRule>
  </conditionalFormatting>
  <conditionalFormatting sqref="F6">
    <cfRule type="expression" dxfId="7742" priority="6096">
      <formula>$F$2=""</formula>
    </cfRule>
  </conditionalFormatting>
  <conditionalFormatting sqref="H9">
    <cfRule type="expression" dxfId="7741" priority="6095">
      <formula>$H$2=""</formula>
    </cfRule>
  </conditionalFormatting>
  <conditionalFormatting sqref="G9">
    <cfRule type="expression" dxfId="7740" priority="6094">
      <formula>$G$2=""</formula>
    </cfRule>
  </conditionalFormatting>
  <conditionalFormatting sqref="I9">
    <cfRule type="expression" dxfId="7739" priority="6093">
      <formula>$I$2=""</formula>
    </cfRule>
  </conditionalFormatting>
  <conditionalFormatting sqref="J9">
    <cfRule type="expression" dxfId="7738" priority="6092">
      <formula>$J$2=""</formula>
    </cfRule>
  </conditionalFormatting>
  <conditionalFormatting sqref="K9">
    <cfRule type="expression" dxfId="7737" priority="6091">
      <formula>$K$2=""</formula>
    </cfRule>
  </conditionalFormatting>
  <conditionalFormatting sqref="L9">
    <cfRule type="expression" dxfId="7736" priority="6090">
      <formula>$L$2=""</formula>
    </cfRule>
  </conditionalFormatting>
  <conditionalFormatting sqref="M9">
    <cfRule type="expression" dxfId="7735" priority="6089">
      <formula>$M$2=""</formula>
    </cfRule>
  </conditionalFormatting>
  <conditionalFormatting sqref="N9">
    <cfRule type="expression" dxfId="7734" priority="6088">
      <formula>$N$2=""</formula>
    </cfRule>
  </conditionalFormatting>
  <conditionalFormatting sqref="O9">
    <cfRule type="expression" dxfId="7733" priority="6087">
      <formula>$O$2=""</formula>
    </cfRule>
  </conditionalFormatting>
  <conditionalFormatting sqref="P9">
    <cfRule type="expression" dxfId="7732" priority="6086">
      <formula>$P$2=""</formula>
    </cfRule>
  </conditionalFormatting>
  <conditionalFormatting sqref="Q9">
    <cfRule type="expression" dxfId="7731" priority="6085">
      <formula>$Q$2=""</formula>
    </cfRule>
  </conditionalFormatting>
  <conditionalFormatting sqref="R9">
    <cfRule type="expression" dxfId="7730" priority="6084">
      <formula>$R$2=""</formula>
    </cfRule>
  </conditionalFormatting>
  <conditionalFormatting sqref="S9">
    <cfRule type="expression" dxfId="7729" priority="6083">
      <formula>$S$2=""</formula>
    </cfRule>
  </conditionalFormatting>
  <conditionalFormatting sqref="T9">
    <cfRule type="expression" dxfId="7728" priority="6082">
      <formula>$T$2=""</formula>
    </cfRule>
  </conditionalFormatting>
  <conditionalFormatting sqref="U9">
    <cfRule type="expression" dxfId="7727" priority="6081">
      <formula>$U$2=""</formula>
    </cfRule>
  </conditionalFormatting>
  <conditionalFormatting sqref="V9">
    <cfRule type="expression" dxfId="7726" priority="6080">
      <formula>$V$2=""</formula>
    </cfRule>
  </conditionalFormatting>
  <conditionalFormatting sqref="W9">
    <cfRule type="expression" dxfId="7725" priority="6079">
      <formula>$W$2=""</formula>
    </cfRule>
  </conditionalFormatting>
  <conditionalFormatting sqref="X9:BB9">
    <cfRule type="expression" dxfId="7724" priority="6078">
      <formula>$X$2=""</formula>
    </cfRule>
  </conditionalFormatting>
  <conditionalFormatting sqref="F9">
    <cfRule type="expression" dxfId="7723" priority="6077">
      <formula>$F$2=""</formula>
    </cfRule>
  </conditionalFormatting>
  <conditionalFormatting sqref="H12">
    <cfRule type="expression" dxfId="7722" priority="6076">
      <formula>$H$2=""</formula>
    </cfRule>
  </conditionalFormatting>
  <conditionalFormatting sqref="G12">
    <cfRule type="expression" dxfId="7721" priority="6075">
      <formula>$G$2=""</formula>
    </cfRule>
  </conditionalFormatting>
  <conditionalFormatting sqref="I12">
    <cfRule type="expression" dxfId="7720" priority="6074">
      <formula>$I$2=""</formula>
    </cfRule>
  </conditionalFormatting>
  <conditionalFormatting sqref="J12">
    <cfRule type="expression" dxfId="7719" priority="6073">
      <formula>$J$2=""</formula>
    </cfRule>
  </conditionalFormatting>
  <conditionalFormatting sqref="K12">
    <cfRule type="expression" dxfId="7718" priority="6072">
      <formula>$K$2=""</formula>
    </cfRule>
  </conditionalFormatting>
  <conditionalFormatting sqref="L12">
    <cfRule type="expression" dxfId="7717" priority="6071">
      <formula>$L$2=""</formula>
    </cfRule>
  </conditionalFormatting>
  <conditionalFormatting sqref="M12">
    <cfRule type="expression" dxfId="7716" priority="6070">
      <formula>$M$2=""</formula>
    </cfRule>
  </conditionalFormatting>
  <conditionalFormatting sqref="N12">
    <cfRule type="expression" dxfId="7715" priority="6069">
      <formula>$N$2=""</formula>
    </cfRule>
  </conditionalFormatting>
  <conditionalFormatting sqref="O12">
    <cfRule type="expression" dxfId="7714" priority="6068">
      <formula>$O$2=""</formula>
    </cfRule>
  </conditionalFormatting>
  <conditionalFormatting sqref="P12">
    <cfRule type="expression" dxfId="7713" priority="6067">
      <formula>$P$2=""</formula>
    </cfRule>
  </conditionalFormatting>
  <conditionalFormatting sqref="Q12">
    <cfRule type="expression" dxfId="7712" priority="6066">
      <formula>$Q$2=""</formula>
    </cfRule>
  </conditionalFormatting>
  <conditionalFormatting sqref="R12">
    <cfRule type="expression" dxfId="7711" priority="6065">
      <formula>$R$2=""</formula>
    </cfRule>
  </conditionalFormatting>
  <conditionalFormatting sqref="S12">
    <cfRule type="expression" dxfId="7710" priority="6064">
      <formula>$S$2=""</formula>
    </cfRule>
  </conditionalFormatting>
  <conditionalFormatting sqref="T12">
    <cfRule type="expression" dxfId="7709" priority="6063">
      <formula>$T$2=""</formula>
    </cfRule>
  </conditionalFormatting>
  <conditionalFormatting sqref="U12">
    <cfRule type="expression" dxfId="7708" priority="6062">
      <formula>$U$2=""</formula>
    </cfRule>
  </conditionalFormatting>
  <conditionalFormatting sqref="V12">
    <cfRule type="expression" dxfId="7707" priority="6061">
      <formula>$V$2=""</formula>
    </cfRule>
  </conditionalFormatting>
  <conditionalFormatting sqref="W12">
    <cfRule type="expression" dxfId="7706" priority="6060">
      <formula>$W$2=""</formula>
    </cfRule>
  </conditionalFormatting>
  <conditionalFormatting sqref="X12:BB12">
    <cfRule type="expression" dxfId="7705" priority="6059">
      <formula>$X$2=""</formula>
    </cfRule>
  </conditionalFormatting>
  <conditionalFormatting sqref="F12">
    <cfRule type="expression" dxfId="7704" priority="6058">
      <formula>$F$2=""</formula>
    </cfRule>
  </conditionalFormatting>
  <conditionalFormatting sqref="H15">
    <cfRule type="expression" dxfId="7703" priority="6057">
      <formula>$H$2=""</formula>
    </cfRule>
  </conditionalFormatting>
  <conditionalFormatting sqref="G15">
    <cfRule type="expression" dxfId="7702" priority="6056">
      <formula>$G$2=""</formula>
    </cfRule>
  </conditionalFormatting>
  <conditionalFormatting sqref="I15">
    <cfRule type="expression" dxfId="7701" priority="6055">
      <formula>$I$2=""</formula>
    </cfRule>
  </conditionalFormatting>
  <conditionalFormatting sqref="J15">
    <cfRule type="expression" dxfId="7700" priority="6054">
      <formula>$J$2=""</formula>
    </cfRule>
  </conditionalFormatting>
  <conditionalFormatting sqref="K15">
    <cfRule type="expression" dxfId="7699" priority="6053">
      <formula>$K$2=""</formula>
    </cfRule>
  </conditionalFormatting>
  <conditionalFormatting sqref="L15">
    <cfRule type="expression" dxfId="7698" priority="6052">
      <formula>$L$2=""</formula>
    </cfRule>
  </conditionalFormatting>
  <conditionalFormatting sqref="M15">
    <cfRule type="expression" dxfId="7697" priority="6051">
      <formula>$M$2=""</formula>
    </cfRule>
  </conditionalFormatting>
  <conditionalFormatting sqref="N15">
    <cfRule type="expression" dxfId="7696" priority="6050">
      <formula>$N$2=""</formula>
    </cfRule>
  </conditionalFormatting>
  <conditionalFormatting sqref="O15">
    <cfRule type="expression" dxfId="7695" priority="6049">
      <formula>$O$2=""</formula>
    </cfRule>
  </conditionalFormatting>
  <conditionalFormatting sqref="P15">
    <cfRule type="expression" dxfId="7694" priority="6048">
      <formula>$P$2=""</formula>
    </cfRule>
  </conditionalFormatting>
  <conditionalFormatting sqref="Q15">
    <cfRule type="expression" dxfId="7693" priority="6047">
      <formula>$Q$2=""</formula>
    </cfRule>
  </conditionalFormatting>
  <conditionalFormatting sqref="R15">
    <cfRule type="expression" dxfId="7692" priority="6046">
      <formula>$R$2=""</formula>
    </cfRule>
  </conditionalFormatting>
  <conditionalFormatting sqref="S15">
    <cfRule type="expression" dxfId="7691" priority="6045">
      <formula>$S$2=""</formula>
    </cfRule>
  </conditionalFormatting>
  <conditionalFormatting sqref="T15">
    <cfRule type="expression" dxfId="7690" priority="6044">
      <formula>$T$2=""</formula>
    </cfRule>
  </conditionalFormatting>
  <conditionalFormatting sqref="U15">
    <cfRule type="expression" dxfId="7689" priority="6043">
      <formula>$U$2=""</formula>
    </cfRule>
  </conditionalFormatting>
  <conditionalFormatting sqref="V15">
    <cfRule type="expression" dxfId="7688" priority="6042">
      <formula>$V$2=""</formula>
    </cfRule>
  </conditionalFormatting>
  <conditionalFormatting sqref="W15">
    <cfRule type="expression" dxfId="7687" priority="6041">
      <formula>$W$2=""</formula>
    </cfRule>
  </conditionalFormatting>
  <conditionalFormatting sqref="X15:BB15">
    <cfRule type="expression" dxfId="7686" priority="6040">
      <formula>$X$2=""</formula>
    </cfRule>
  </conditionalFormatting>
  <conditionalFormatting sqref="F15">
    <cfRule type="expression" dxfId="7685" priority="6039">
      <formula>$F$2=""</formula>
    </cfRule>
  </conditionalFormatting>
  <conditionalFormatting sqref="H7">
    <cfRule type="expression" dxfId="7684" priority="6038">
      <formula>$H$2=""</formula>
    </cfRule>
  </conditionalFormatting>
  <conditionalFormatting sqref="G7">
    <cfRule type="expression" dxfId="7683" priority="6037">
      <formula>$G$2=""</formula>
    </cfRule>
  </conditionalFormatting>
  <conditionalFormatting sqref="I7">
    <cfRule type="expression" dxfId="7682" priority="6036">
      <formula>$I$2=""</formula>
    </cfRule>
  </conditionalFormatting>
  <conditionalFormatting sqref="J7">
    <cfRule type="expression" dxfId="7681" priority="6035">
      <formula>$J$2=""</formula>
    </cfRule>
  </conditionalFormatting>
  <conditionalFormatting sqref="K7">
    <cfRule type="expression" dxfId="7680" priority="6034">
      <formula>$K$2=""</formula>
    </cfRule>
  </conditionalFormatting>
  <conditionalFormatting sqref="L7">
    <cfRule type="expression" dxfId="7679" priority="6033">
      <formula>$L$2=""</formula>
    </cfRule>
  </conditionalFormatting>
  <conditionalFormatting sqref="M7">
    <cfRule type="expression" dxfId="7678" priority="6032">
      <formula>$M$2=""</formula>
    </cfRule>
  </conditionalFormatting>
  <conditionalFormatting sqref="N7">
    <cfRule type="expression" dxfId="7677" priority="6031">
      <formula>$N$2=""</formula>
    </cfRule>
  </conditionalFormatting>
  <conditionalFormatting sqref="O7">
    <cfRule type="expression" dxfId="7676" priority="6030">
      <formula>$O$2=""</formula>
    </cfRule>
  </conditionalFormatting>
  <conditionalFormatting sqref="P7">
    <cfRule type="expression" dxfId="7675" priority="6029">
      <formula>$P$2=""</formula>
    </cfRule>
  </conditionalFormatting>
  <conditionalFormatting sqref="Q7">
    <cfRule type="expression" dxfId="7674" priority="6028">
      <formula>$Q$2=""</formula>
    </cfRule>
  </conditionalFormatting>
  <conditionalFormatting sqref="R7">
    <cfRule type="expression" dxfId="7673" priority="6027">
      <formula>$R$2=""</formula>
    </cfRule>
  </conditionalFormatting>
  <conditionalFormatting sqref="S7">
    <cfRule type="expression" dxfId="7672" priority="6026">
      <formula>$S$2=""</formula>
    </cfRule>
  </conditionalFormatting>
  <conditionalFormatting sqref="T7">
    <cfRule type="expression" dxfId="7671" priority="6025">
      <formula>$T$2=""</formula>
    </cfRule>
  </conditionalFormatting>
  <conditionalFormatting sqref="U7">
    <cfRule type="expression" dxfId="7670" priority="6024">
      <formula>$U$2=""</formula>
    </cfRule>
  </conditionalFormatting>
  <conditionalFormatting sqref="V7">
    <cfRule type="expression" dxfId="7669" priority="6023">
      <formula>$V$2=""</formula>
    </cfRule>
  </conditionalFormatting>
  <conditionalFormatting sqref="W7">
    <cfRule type="expression" dxfId="7668" priority="6022">
      <formula>$W$2=""</formula>
    </cfRule>
  </conditionalFormatting>
  <conditionalFormatting sqref="X7:BB7">
    <cfRule type="expression" dxfId="7667" priority="6021">
      <formula>$X$2=""</formula>
    </cfRule>
  </conditionalFormatting>
  <conditionalFormatting sqref="F7">
    <cfRule type="expression" dxfId="7666" priority="6020">
      <formula>$F$2=""</formula>
    </cfRule>
  </conditionalFormatting>
  <conditionalFormatting sqref="H10">
    <cfRule type="expression" dxfId="7665" priority="6019">
      <formula>$H$2=""</formula>
    </cfRule>
  </conditionalFormatting>
  <conditionalFormatting sqref="G10">
    <cfRule type="expression" dxfId="7664" priority="6018">
      <formula>$G$2=""</formula>
    </cfRule>
  </conditionalFormatting>
  <conditionalFormatting sqref="I10">
    <cfRule type="expression" dxfId="7663" priority="6017">
      <formula>$I$2=""</formula>
    </cfRule>
  </conditionalFormatting>
  <conditionalFormatting sqref="J10">
    <cfRule type="expression" dxfId="7662" priority="6016">
      <formula>$J$2=""</formula>
    </cfRule>
  </conditionalFormatting>
  <conditionalFormatting sqref="K10">
    <cfRule type="expression" dxfId="7661" priority="6015">
      <formula>$K$2=""</formula>
    </cfRule>
  </conditionalFormatting>
  <conditionalFormatting sqref="L10">
    <cfRule type="expression" dxfId="7660" priority="6014">
      <formula>$L$2=""</formula>
    </cfRule>
  </conditionalFormatting>
  <conditionalFormatting sqref="M10">
    <cfRule type="expression" dxfId="7659" priority="6013">
      <formula>$M$2=""</formula>
    </cfRule>
  </conditionalFormatting>
  <conditionalFormatting sqref="N10">
    <cfRule type="expression" dxfId="7658" priority="6012">
      <formula>$N$2=""</formula>
    </cfRule>
  </conditionalFormatting>
  <conditionalFormatting sqref="O10">
    <cfRule type="expression" dxfId="7657" priority="6011">
      <formula>$O$2=""</formula>
    </cfRule>
  </conditionalFormatting>
  <conditionalFormatting sqref="P10">
    <cfRule type="expression" dxfId="7656" priority="6010">
      <formula>$P$2=""</formula>
    </cfRule>
  </conditionalFormatting>
  <conditionalFormatting sqref="Q10">
    <cfRule type="expression" dxfId="7655" priority="6009">
      <formula>$Q$2=""</formula>
    </cfRule>
  </conditionalFormatting>
  <conditionalFormatting sqref="R10">
    <cfRule type="expression" dxfId="7654" priority="6008">
      <formula>$R$2=""</formula>
    </cfRule>
  </conditionalFormatting>
  <conditionalFormatting sqref="S10">
    <cfRule type="expression" dxfId="7653" priority="6007">
      <formula>$S$2=""</formula>
    </cfRule>
  </conditionalFormatting>
  <conditionalFormatting sqref="T10">
    <cfRule type="expression" dxfId="7652" priority="6006">
      <formula>$T$2=""</formula>
    </cfRule>
  </conditionalFormatting>
  <conditionalFormatting sqref="U10">
    <cfRule type="expression" dxfId="7651" priority="6005">
      <formula>$U$2=""</formula>
    </cfRule>
  </conditionalFormatting>
  <conditionalFormatting sqref="V10">
    <cfRule type="expression" dxfId="7650" priority="6004">
      <formula>$V$2=""</formula>
    </cfRule>
  </conditionalFormatting>
  <conditionalFormatting sqref="W10">
    <cfRule type="expression" dxfId="7649" priority="6003">
      <formula>$W$2=""</formula>
    </cfRule>
  </conditionalFormatting>
  <conditionalFormatting sqref="X10:BB10">
    <cfRule type="expression" dxfId="7648" priority="6002">
      <formula>$X$2=""</formula>
    </cfRule>
  </conditionalFormatting>
  <conditionalFormatting sqref="F10">
    <cfRule type="expression" dxfId="7647" priority="6001">
      <formula>$F$2=""</formula>
    </cfRule>
  </conditionalFormatting>
  <conditionalFormatting sqref="H13">
    <cfRule type="expression" dxfId="7646" priority="6000">
      <formula>$H$2=""</formula>
    </cfRule>
  </conditionalFormatting>
  <conditionalFormatting sqref="G13">
    <cfRule type="expression" dxfId="7645" priority="5999">
      <formula>$G$2=""</formula>
    </cfRule>
  </conditionalFormatting>
  <conditionalFormatting sqref="I13">
    <cfRule type="expression" dxfId="7644" priority="5998">
      <formula>$I$2=""</formula>
    </cfRule>
  </conditionalFormatting>
  <conditionalFormatting sqref="J13">
    <cfRule type="expression" dxfId="7643" priority="5997">
      <formula>$J$2=""</formula>
    </cfRule>
  </conditionalFormatting>
  <conditionalFormatting sqref="K13">
    <cfRule type="expression" dxfId="7642" priority="5996">
      <formula>$K$2=""</formula>
    </cfRule>
  </conditionalFormatting>
  <conditionalFormatting sqref="L13">
    <cfRule type="expression" dxfId="7641" priority="5995">
      <formula>$L$2=""</formula>
    </cfRule>
  </conditionalFormatting>
  <conditionalFormatting sqref="M13">
    <cfRule type="expression" dxfId="7640" priority="5994">
      <formula>$M$2=""</formula>
    </cfRule>
  </conditionalFormatting>
  <conditionalFormatting sqref="N13">
    <cfRule type="expression" dxfId="7639" priority="5993">
      <formula>$N$2=""</formula>
    </cfRule>
  </conditionalFormatting>
  <conditionalFormatting sqref="O13">
    <cfRule type="expression" dxfId="7638" priority="5992">
      <formula>$O$2=""</formula>
    </cfRule>
  </conditionalFormatting>
  <conditionalFormatting sqref="P13">
    <cfRule type="expression" dxfId="7637" priority="5991">
      <formula>$P$2=""</formula>
    </cfRule>
  </conditionalFormatting>
  <conditionalFormatting sqref="Q13">
    <cfRule type="expression" dxfId="7636" priority="5990">
      <formula>$Q$2=""</formula>
    </cfRule>
  </conditionalFormatting>
  <conditionalFormatting sqref="R13">
    <cfRule type="expression" dxfId="7635" priority="5989">
      <formula>$R$2=""</formula>
    </cfRule>
  </conditionalFormatting>
  <conditionalFormatting sqref="S13">
    <cfRule type="expression" dxfId="7634" priority="5988">
      <formula>$S$2=""</formula>
    </cfRule>
  </conditionalFormatting>
  <conditionalFormatting sqref="T13">
    <cfRule type="expression" dxfId="7633" priority="5987">
      <formula>$T$2=""</formula>
    </cfRule>
  </conditionalFormatting>
  <conditionalFormatting sqref="U13">
    <cfRule type="expression" dxfId="7632" priority="5986">
      <formula>$U$2=""</formula>
    </cfRule>
  </conditionalFormatting>
  <conditionalFormatting sqref="V13">
    <cfRule type="expression" dxfId="7631" priority="5985">
      <formula>$V$2=""</formula>
    </cfRule>
  </conditionalFormatting>
  <conditionalFormatting sqref="W13">
    <cfRule type="expression" dxfId="7630" priority="5984">
      <formula>$W$2=""</formula>
    </cfRule>
  </conditionalFormatting>
  <conditionalFormatting sqref="X13:BB13">
    <cfRule type="expression" dxfId="7629" priority="5983">
      <formula>$X$2=""</formula>
    </cfRule>
  </conditionalFormatting>
  <conditionalFormatting sqref="F13">
    <cfRule type="expression" dxfId="7628" priority="5982">
      <formula>$F$2=""</formula>
    </cfRule>
  </conditionalFormatting>
  <conditionalFormatting sqref="H16">
    <cfRule type="expression" dxfId="7627" priority="5981">
      <formula>$H$2=""</formula>
    </cfRule>
  </conditionalFormatting>
  <conditionalFormatting sqref="G16">
    <cfRule type="expression" dxfId="7626" priority="5980">
      <formula>$G$2=""</formula>
    </cfRule>
  </conditionalFormatting>
  <conditionalFormatting sqref="I16">
    <cfRule type="expression" dxfId="7625" priority="5979">
      <formula>$I$2=""</formula>
    </cfRule>
  </conditionalFormatting>
  <conditionalFormatting sqref="J16">
    <cfRule type="expression" dxfId="7624" priority="5978">
      <formula>$J$2=""</formula>
    </cfRule>
  </conditionalFormatting>
  <conditionalFormatting sqref="K16">
    <cfRule type="expression" dxfId="7623" priority="5977">
      <formula>$K$2=""</formula>
    </cfRule>
  </conditionalFormatting>
  <conditionalFormatting sqref="L16">
    <cfRule type="expression" dxfId="7622" priority="5976">
      <formula>$L$2=""</formula>
    </cfRule>
  </conditionalFormatting>
  <conditionalFormatting sqref="M16">
    <cfRule type="expression" dxfId="7621" priority="5975">
      <formula>$M$2=""</formula>
    </cfRule>
  </conditionalFormatting>
  <conditionalFormatting sqref="N16">
    <cfRule type="expression" dxfId="7620" priority="5974">
      <formula>$N$2=""</formula>
    </cfRule>
  </conditionalFormatting>
  <conditionalFormatting sqref="O16">
    <cfRule type="expression" dxfId="7619" priority="5973">
      <formula>$O$2=""</formula>
    </cfRule>
  </conditionalFormatting>
  <conditionalFormatting sqref="P16">
    <cfRule type="expression" dxfId="7618" priority="5972">
      <formula>$P$2=""</formula>
    </cfRule>
  </conditionalFormatting>
  <conditionalFormatting sqref="Q16">
    <cfRule type="expression" dxfId="7617" priority="5971">
      <formula>$Q$2=""</formula>
    </cfRule>
  </conditionalFormatting>
  <conditionalFormatting sqref="R16">
    <cfRule type="expression" dxfId="7616" priority="5970">
      <formula>$R$2=""</formula>
    </cfRule>
  </conditionalFormatting>
  <conditionalFormatting sqref="S16">
    <cfRule type="expression" dxfId="7615" priority="5969">
      <formula>$S$2=""</formula>
    </cfRule>
  </conditionalFormatting>
  <conditionalFormatting sqref="T16">
    <cfRule type="expression" dxfId="7614" priority="5968">
      <formula>$T$2=""</formula>
    </cfRule>
  </conditionalFormatting>
  <conditionalFormatting sqref="U16">
    <cfRule type="expression" dxfId="7613" priority="5967">
      <formula>$U$2=""</formula>
    </cfRule>
  </conditionalFormatting>
  <conditionalFormatting sqref="V16">
    <cfRule type="expression" dxfId="7612" priority="5966">
      <formula>$V$2=""</formula>
    </cfRule>
  </conditionalFormatting>
  <conditionalFormatting sqref="W16">
    <cfRule type="expression" dxfId="7611" priority="5965">
      <formula>$W$2=""</formula>
    </cfRule>
  </conditionalFormatting>
  <conditionalFormatting sqref="X16:BB16">
    <cfRule type="expression" dxfId="7610" priority="5964">
      <formula>$X$2=""</formula>
    </cfRule>
  </conditionalFormatting>
  <conditionalFormatting sqref="F16">
    <cfRule type="expression" dxfId="7609" priority="5963">
      <formula>$F$2=""</formula>
    </cfRule>
  </conditionalFormatting>
  <conditionalFormatting sqref="E6">
    <cfRule type="expression" dxfId="7608" priority="5962">
      <formula>$E$2=""</formula>
    </cfRule>
  </conditionalFormatting>
  <conditionalFormatting sqref="E9">
    <cfRule type="expression" dxfId="7607" priority="5961">
      <formula>$E$2=""</formula>
    </cfRule>
  </conditionalFormatting>
  <conditionalFormatting sqref="E12">
    <cfRule type="expression" dxfId="7606" priority="5960">
      <formula>$E$2=""</formula>
    </cfRule>
  </conditionalFormatting>
  <conditionalFormatting sqref="E15">
    <cfRule type="expression" dxfId="7605" priority="5959">
      <formula>$E$2=""</formula>
    </cfRule>
  </conditionalFormatting>
  <conditionalFormatting sqref="E7">
    <cfRule type="expression" dxfId="7604" priority="5958">
      <formula>$E$2=""</formula>
    </cfRule>
  </conditionalFormatting>
  <conditionalFormatting sqref="E10">
    <cfRule type="expression" dxfId="7603" priority="5957">
      <formula>$E$2=""</formula>
    </cfRule>
  </conditionalFormatting>
  <conditionalFormatting sqref="E13">
    <cfRule type="expression" dxfId="7602" priority="5956">
      <formula>$E$2=""</formula>
    </cfRule>
  </conditionalFormatting>
  <conditionalFormatting sqref="E16">
    <cfRule type="expression" dxfId="7601" priority="5955">
      <formula>$E$2=""</formula>
    </cfRule>
  </conditionalFormatting>
  <conditionalFormatting sqref="X1">
    <cfRule type="expression" dxfId="7600" priority="5954">
      <formula>$W$2=""</formula>
    </cfRule>
  </conditionalFormatting>
  <conditionalFormatting sqref="G1:G32">
    <cfRule type="expression" dxfId="7599" priority="5953">
      <formula>$G$66=""</formula>
    </cfRule>
  </conditionalFormatting>
  <conditionalFormatting sqref="H1:H32">
    <cfRule type="expression" dxfId="7598" priority="5952">
      <formula>$H$66=""</formula>
    </cfRule>
  </conditionalFormatting>
  <conditionalFormatting sqref="I68">
    <cfRule type="expression" dxfId="7597" priority="5951">
      <formula>$H$66=""</formula>
    </cfRule>
  </conditionalFormatting>
  <conditionalFormatting sqref="I1:I32">
    <cfRule type="expression" dxfId="7596" priority="5950">
      <formula>$I$66=""</formula>
    </cfRule>
  </conditionalFormatting>
  <conditionalFormatting sqref="J1:J32">
    <cfRule type="expression" dxfId="7595" priority="5949">
      <formula>$J$66=""</formula>
    </cfRule>
  </conditionalFormatting>
  <conditionalFormatting sqref="K1:K32">
    <cfRule type="expression" dxfId="7594" priority="5948">
      <formula>$K$66=""</formula>
    </cfRule>
  </conditionalFormatting>
  <conditionalFormatting sqref="L1:L32">
    <cfRule type="expression" dxfId="7593" priority="5947">
      <formula>$L$66=""</formula>
    </cfRule>
  </conditionalFormatting>
  <conditionalFormatting sqref="M1:M32">
    <cfRule type="expression" dxfId="7592" priority="5946">
      <formula>$M$66=""</formula>
    </cfRule>
  </conditionalFormatting>
  <conditionalFormatting sqref="N1:N32">
    <cfRule type="expression" dxfId="7591" priority="5945">
      <formula>$N$66=""</formula>
    </cfRule>
  </conditionalFormatting>
  <conditionalFormatting sqref="O1:O32">
    <cfRule type="expression" dxfId="7590" priority="5944">
      <formula>$O$66=""</formula>
    </cfRule>
  </conditionalFormatting>
  <conditionalFormatting sqref="P1:P32">
    <cfRule type="expression" dxfId="7589" priority="5943">
      <formula>$P$66=""</formula>
    </cfRule>
  </conditionalFormatting>
  <conditionalFormatting sqref="R1:R32">
    <cfRule type="expression" dxfId="7588" priority="5942">
      <formula>$R$66=""</formula>
    </cfRule>
  </conditionalFormatting>
  <conditionalFormatting sqref="S1:S32">
    <cfRule type="expression" dxfId="7587" priority="5941">
      <formula>$S$66=""</formula>
    </cfRule>
  </conditionalFormatting>
  <conditionalFormatting sqref="T1:T32">
    <cfRule type="expression" dxfId="7586" priority="5940">
      <formula>$T$66=""</formula>
    </cfRule>
  </conditionalFormatting>
  <conditionalFormatting sqref="U1:U32">
    <cfRule type="expression" dxfId="7585" priority="5939">
      <formula>$U$66=""</formula>
    </cfRule>
  </conditionalFormatting>
  <conditionalFormatting sqref="V1:V32">
    <cfRule type="expression" dxfId="7584" priority="5938">
      <formula>$V$66=""</formula>
    </cfRule>
  </conditionalFormatting>
  <conditionalFormatting sqref="W1:W32">
    <cfRule type="expression" dxfId="7583" priority="5937">
      <formula>$W$66=""</formula>
    </cfRule>
  </conditionalFormatting>
  <conditionalFormatting sqref="X1:X32">
    <cfRule type="expression" dxfId="7582" priority="5936">
      <formula>$X$66=""</formula>
    </cfRule>
  </conditionalFormatting>
  <conditionalFormatting sqref="BB1:BB32 BB36:BB1048576">
    <cfRule type="expression" dxfId="7581" priority="5935">
      <formula>$BB$66=""</formula>
    </cfRule>
  </conditionalFormatting>
  <conditionalFormatting sqref="C112:C116 E112:BB116">
    <cfRule type="cellIs" dxfId="7580" priority="6180" operator="greaterThan">
      <formula>0</formula>
    </cfRule>
  </conditionalFormatting>
  <conditionalFormatting sqref="E67:BB91">
    <cfRule type="cellIs" dxfId="7579" priority="5933" operator="equal">
      <formula>""</formula>
    </cfRule>
    <cfRule type="cellIs" dxfId="7578" priority="5934" operator="greaterThan">
      <formula>0</formula>
    </cfRule>
  </conditionalFormatting>
  <conditionalFormatting sqref="H18 H21 H24 H27 H30">
    <cfRule type="expression" dxfId="7577" priority="5932">
      <formula>$H$2=""</formula>
    </cfRule>
  </conditionalFormatting>
  <conditionalFormatting sqref="G18 G21 G24 G27 G30">
    <cfRule type="expression" dxfId="7576" priority="5931">
      <formula>$G$2=""</formula>
    </cfRule>
  </conditionalFormatting>
  <conditionalFormatting sqref="I18 I21 I24 I27 I30">
    <cfRule type="expression" dxfId="7575" priority="5930">
      <formula>$I$2=""</formula>
    </cfRule>
  </conditionalFormatting>
  <conditionalFormatting sqref="J18 J21 J24 J27">
    <cfRule type="expression" dxfId="7574" priority="5929">
      <formula>$J$2=""</formula>
    </cfRule>
  </conditionalFormatting>
  <conditionalFormatting sqref="K18 K21 K24 K27">
    <cfRule type="expression" dxfId="7573" priority="5928">
      <formula>$K$2=""</formula>
    </cfRule>
  </conditionalFormatting>
  <conditionalFormatting sqref="L18 L21 L24 L27 L30">
    <cfRule type="expression" dxfId="7572" priority="5927">
      <formula>$L$2=""</formula>
    </cfRule>
  </conditionalFormatting>
  <conditionalFormatting sqref="M18 M21 M24 M27 M30">
    <cfRule type="expression" dxfId="7571" priority="5926">
      <formula>$M$2=""</formula>
    </cfRule>
  </conditionalFormatting>
  <conditionalFormatting sqref="N18 N21 N24 N27 N30">
    <cfRule type="expression" dxfId="7570" priority="5925">
      <formula>$N$2=""</formula>
    </cfRule>
  </conditionalFormatting>
  <conditionalFormatting sqref="O18 O21 O24 O27">
    <cfRule type="expression" dxfId="7569" priority="5924">
      <formula>$O$2=""</formula>
    </cfRule>
  </conditionalFormatting>
  <conditionalFormatting sqref="P18 P21 P24 P27 P30">
    <cfRule type="expression" dxfId="7568" priority="5923">
      <formula>$P$2=""</formula>
    </cfRule>
  </conditionalFormatting>
  <conditionalFormatting sqref="Q18 Q21 Q24 Q27 Q30">
    <cfRule type="expression" dxfId="7567" priority="5922">
      <formula>$Q$2=""</formula>
    </cfRule>
  </conditionalFormatting>
  <conditionalFormatting sqref="R18 R21 R24 R27 R30">
    <cfRule type="expression" dxfId="7566" priority="5921">
      <formula>$R$2=""</formula>
    </cfRule>
  </conditionalFormatting>
  <conditionalFormatting sqref="S18 S21 S24 S27 S30">
    <cfRule type="expression" dxfId="7565" priority="5920">
      <formula>$S$2=""</formula>
    </cfRule>
  </conditionalFormatting>
  <conditionalFormatting sqref="T18 T21 T24 T27 T30">
    <cfRule type="expression" dxfId="7564" priority="5919">
      <formula>$T$2=""</formula>
    </cfRule>
  </conditionalFormatting>
  <conditionalFormatting sqref="U18 U21 U24 U27 U30">
    <cfRule type="expression" dxfId="7563" priority="5918">
      <formula>$U$2=""</formula>
    </cfRule>
  </conditionalFormatting>
  <conditionalFormatting sqref="V18 V21 V24 V27 V30">
    <cfRule type="expression" dxfId="7562" priority="5917">
      <formula>$V$2=""</formula>
    </cfRule>
  </conditionalFormatting>
  <conditionalFormatting sqref="W18 W21 W24 W27 W30">
    <cfRule type="expression" dxfId="7561" priority="5916">
      <formula>$W$2=""</formula>
    </cfRule>
  </conditionalFormatting>
  <conditionalFormatting sqref="Y18:BB18 Y21:BB21 Y24:BB24 Y27:BB27 Y30:BB30 E20:BB20 E23:BB23 E26:BB26 E29:BB29 E32:BB32">
    <cfRule type="expression" dxfId="7560" priority="5915">
      <formula>$Y$2=""</formula>
    </cfRule>
  </conditionalFormatting>
  <conditionalFormatting sqref="F18 F21 F24 F27 F30">
    <cfRule type="expression" dxfId="7559" priority="5914">
      <formula>$F$2=""</formula>
    </cfRule>
  </conditionalFormatting>
  <conditionalFormatting sqref="H18">
    <cfRule type="expression" dxfId="7558" priority="5913">
      <formula>$H$2=""</formula>
    </cfRule>
  </conditionalFormatting>
  <conditionalFormatting sqref="G18">
    <cfRule type="expression" dxfId="7557" priority="5912">
      <formula>$G$2=""</formula>
    </cfRule>
  </conditionalFormatting>
  <conditionalFormatting sqref="I18">
    <cfRule type="expression" dxfId="7556" priority="5911">
      <formula>$I$2=""</formula>
    </cfRule>
  </conditionalFormatting>
  <conditionalFormatting sqref="J18">
    <cfRule type="expression" dxfId="7555" priority="5910">
      <formula>$J$2=""</formula>
    </cfRule>
  </conditionalFormatting>
  <conditionalFormatting sqref="K18">
    <cfRule type="expression" dxfId="7554" priority="5909">
      <formula>$K$2=""</formula>
    </cfRule>
  </conditionalFormatting>
  <conditionalFormatting sqref="L18">
    <cfRule type="expression" dxfId="7553" priority="5908">
      <formula>$L$2=""</formula>
    </cfRule>
  </conditionalFormatting>
  <conditionalFormatting sqref="M18">
    <cfRule type="expression" dxfId="7552" priority="5907">
      <formula>$M$2=""</formula>
    </cfRule>
  </conditionalFormatting>
  <conditionalFormatting sqref="N18">
    <cfRule type="expression" dxfId="7551" priority="5906">
      <formula>$N$2=""</formula>
    </cfRule>
  </conditionalFormatting>
  <conditionalFormatting sqref="O18">
    <cfRule type="expression" dxfId="7550" priority="5905">
      <formula>$O$2=""</formula>
    </cfRule>
  </conditionalFormatting>
  <conditionalFormatting sqref="P18">
    <cfRule type="expression" dxfId="7549" priority="5904">
      <formula>$P$2=""</formula>
    </cfRule>
  </conditionalFormatting>
  <conditionalFormatting sqref="Q18">
    <cfRule type="expression" dxfId="7548" priority="5903">
      <formula>$Q$2=""</formula>
    </cfRule>
  </conditionalFormatting>
  <conditionalFormatting sqref="R18">
    <cfRule type="expression" dxfId="7547" priority="5902">
      <formula>$R$2=""</formula>
    </cfRule>
  </conditionalFormatting>
  <conditionalFormatting sqref="S18">
    <cfRule type="expression" dxfId="7546" priority="5901">
      <formula>$S$2=""</formula>
    </cfRule>
  </conditionalFormatting>
  <conditionalFormatting sqref="T18">
    <cfRule type="expression" dxfId="7545" priority="5900">
      <formula>$T$2=""</formula>
    </cfRule>
  </conditionalFormatting>
  <conditionalFormatting sqref="U18">
    <cfRule type="expression" dxfId="7544" priority="5899">
      <formula>$U$2=""</formula>
    </cfRule>
  </conditionalFormatting>
  <conditionalFormatting sqref="V18">
    <cfRule type="expression" dxfId="7543" priority="5898">
      <formula>$V$2=""</formula>
    </cfRule>
  </conditionalFormatting>
  <conditionalFormatting sqref="W18">
    <cfRule type="expression" dxfId="7542" priority="5897">
      <formula>$W$2=""</formula>
    </cfRule>
  </conditionalFormatting>
  <conditionalFormatting sqref="X18:BB18">
    <cfRule type="expression" dxfId="7541" priority="5896">
      <formula>$X$2=""</formula>
    </cfRule>
  </conditionalFormatting>
  <conditionalFormatting sqref="F18">
    <cfRule type="expression" dxfId="7540" priority="5895">
      <formula>$F$2=""</formula>
    </cfRule>
  </conditionalFormatting>
  <conditionalFormatting sqref="H21">
    <cfRule type="expression" dxfId="7539" priority="5894">
      <formula>$H$2=""</formula>
    </cfRule>
  </conditionalFormatting>
  <conditionalFormatting sqref="G21">
    <cfRule type="expression" dxfId="7538" priority="5893">
      <formula>$G$2=""</formula>
    </cfRule>
  </conditionalFormatting>
  <conditionalFormatting sqref="I21">
    <cfRule type="expression" dxfId="7537" priority="5892">
      <formula>$I$2=""</formula>
    </cfRule>
  </conditionalFormatting>
  <conditionalFormatting sqref="J21">
    <cfRule type="expression" dxfId="7536" priority="5891">
      <formula>$J$2=""</formula>
    </cfRule>
  </conditionalFormatting>
  <conditionalFormatting sqref="K21">
    <cfRule type="expression" dxfId="7535" priority="5890">
      <formula>$K$2=""</formula>
    </cfRule>
  </conditionalFormatting>
  <conditionalFormatting sqref="L21">
    <cfRule type="expression" dxfId="7534" priority="5889">
      <formula>$L$2=""</formula>
    </cfRule>
  </conditionalFormatting>
  <conditionalFormatting sqref="M21">
    <cfRule type="expression" dxfId="7533" priority="5888">
      <formula>$M$2=""</formula>
    </cfRule>
  </conditionalFormatting>
  <conditionalFormatting sqref="N21">
    <cfRule type="expression" dxfId="7532" priority="5887">
      <formula>$N$2=""</formula>
    </cfRule>
  </conditionalFormatting>
  <conditionalFormatting sqref="O21">
    <cfRule type="expression" dxfId="7531" priority="5886">
      <formula>$O$2=""</formula>
    </cfRule>
  </conditionalFormatting>
  <conditionalFormatting sqref="P21">
    <cfRule type="expression" dxfId="7530" priority="5885">
      <formula>$P$2=""</formula>
    </cfRule>
  </conditionalFormatting>
  <conditionalFormatting sqref="Q21">
    <cfRule type="expression" dxfId="7529" priority="5884">
      <formula>$Q$2=""</formula>
    </cfRule>
  </conditionalFormatting>
  <conditionalFormatting sqref="R21">
    <cfRule type="expression" dxfId="7528" priority="5883">
      <formula>$R$2=""</formula>
    </cfRule>
  </conditionalFormatting>
  <conditionalFormatting sqref="S21">
    <cfRule type="expression" dxfId="7527" priority="5882">
      <formula>$S$2=""</formula>
    </cfRule>
  </conditionalFormatting>
  <conditionalFormatting sqref="T21">
    <cfRule type="expression" dxfId="7526" priority="5881">
      <formula>$T$2=""</formula>
    </cfRule>
  </conditionalFormatting>
  <conditionalFormatting sqref="U21">
    <cfRule type="expression" dxfId="7525" priority="5880">
      <formula>$U$2=""</formula>
    </cfRule>
  </conditionalFormatting>
  <conditionalFormatting sqref="V21">
    <cfRule type="expression" dxfId="7524" priority="5879">
      <formula>$V$2=""</formula>
    </cfRule>
  </conditionalFormatting>
  <conditionalFormatting sqref="W21">
    <cfRule type="expression" dxfId="7523" priority="5878">
      <formula>$W$2=""</formula>
    </cfRule>
  </conditionalFormatting>
  <conditionalFormatting sqref="X21:BB21">
    <cfRule type="expression" dxfId="7522" priority="5877">
      <formula>$X$2=""</formula>
    </cfRule>
  </conditionalFormatting>
  <conditionalFormatting sqref="F21">
    <cfRule type="expression" dxfId="7521" priority="5876">
      <formula>$F$2=""</formula>
    </cfRule>
  </conditionalFormatting>
  <conditionalFormatting sqref="H24">
    <cfRule type="expression" dxfId="7520" priority="5875">
      <formula>$H$2=""</formula>
    </cfRule>
  </conditionalFormatting>
  <conditionalFormatting sqref="G24">
    <cfRule type="expression" dxfId="7519" priority="5874">
      <formula>$G$2=""</formula>
    </cfRule>
  </conditionalFormatting>
  <conditionalFormatting sqref="I24">
    <cfRule type="expression" dxfId="7518" priority="5873">
      <formula>$I$2=""</formula>
    </cfRule>
  </conditionalFormatting>
  <conditionalFormatting sqref="J24">
    <cfRule type="expression" dxfId="7517" priority="5872">
      <formula>$J$2=""</formula>
    </cfRule>
  </conditionalFormatting>
  <conditionalFormatting sqref="K24">
    <cfRule type="expression" dxfId="7516" priority="5871">
      <formula>$K$2=""</formula>
    </cfRule>
  </conditionalFormatting>
  <conditionalFormatting sqref="L24">
    <cfRule type="expression" dxfId="7515" priority="5870">
      <formula>$L$2=""</formula>
    </cfRule>
  </conditionalFormatting>
  <conditionalFormatting sqref="M24">
    <cfRule type="expression" dxfId="7514" priority="5869">
      <formula>$M$2=""</formula>
    </cfRule>
  </conditionalFormatting>
  <conditionalFormatting sqref="N24">
    <cfRule type="expression" dxfId="7513" priority="5868">
      <formula>$N$2=""</formula>
    </cfRule>
  </conditionalFormatting>
  <conditionalFormatting sqref="O24">
    <cfRule type="expression" dxfId="7512" priority="5867">
      <formula>$O$2=""</formula>
    </cfRule>
  </conditionalFormatting>
  <conditionalFormatting sqref="P24">
    <cfRule type="expression" dxfId="7511" priority="5866">
      <formula>$P$2=""</formula>
    </cfRule>
  </conditionalFormatting>
  <conditionalFormatting sqref="Q24">
    <cfRule type="expression" dxfId="7510" priority="5865">
      <formula>$Q$2=""</formula>
    </cfRule>
  </conditionalFormatting>
  <conditionalFormatting sqref="R24">
    <cfRule type="expression" dxfId="7509" priority="5864">
      <formula>$R$2=""</formula>
    </cfRule>
  </conditionalFormatting>
  <conditionalFormatting sqref="S24">
    <cfRule type="expression" dxfId="7508" priority="5863">
      <formula>$S$2=""</formula>
    </cfRule>
  </conditionalFormatting>
  <conditionalFormatting sqref="T24">
    <cfRule type="expression" dxfId="7507" priority="5862">
      <formula>$T$2=""</formula>
    </cfRule>
  </conditionalFormatting>
  <conditionalFormatting sqref="U24">
    <cfRule type="expression" dxfId="7506" priority="5861">
      <formula>$U$2=""</formula>
    </cfRule>
  </conditionalFormatting>
  <conditionalFormatting sqref="V24">
    <cfRule type="expression" dxfId="7505" priority="5860">
      <formula>$V$2=""</formula>
    </cfRule>
  </conditionalFormatting>
  <conditionalFormatting sqref="W24">
    <cfRule type="expression" dxfId="7504" priority="5859">
      <formula>$W$2=""</formula>
    </cfRule>
  </conditionalFormatting>
  <conditionalFormatting sqref="X24:BB24">
    <cfRule type="expression" dxfId="7503" priority="5858">
      <formula>$X$2=""</formula>
    </cfRule>
  </conditionalFormatting>
  <conditionalFormatting sqref="F24">
    <cfRule type="expression" dxfId="7502" priority="5857">
      <formula>$F$2=""</formula>
    </cfRule>
  </conditionalFormatting>
  <conditionalFormatting sqref="H27">
    <cfRule type="expression" dxfId="7501" priority="5856">
      <formula>$H$2=""</formula>
    </cfRule>
  </conditionalFormatting>
  <conditionalFormatting sqref="G27">
    <cfRule type="expression" dxfId="7500" priority="5855">
      <formula>$G$2=""</formula>
    </cfRule>
  </conditionalFormatting>
  <conditionalFormatting sqref="I27">
    <cfRule type="expression" dxfId="7499" priority="5854">
      <formula>$I$2=""</formula>
    </cfRule>
  </conditionalFormatting>
  <conditionalFormatting sqref="J27">
    <cfRule type="expression" dxfId="7498" priority="5853">
      <formula>$J$2=""</formula>
    </cfRule>
  </conditionalFormatting>
  <conditionalFormatting sqref="K27">
    <cfRule type="expression" dxfId="7497" priority="5852">
      <formula>$K$2=""</formula>
    </cfRule>
  </conditionalFormatting>
  <conditionalFormatting sqref="L27">
    <cfRule type="expression" dxfId="7496" priority="5851">
      <formula>$L$2=""</formula>
    </cfRule>
  </conditionalFormatting>
  <conditionalFormatting sqref="M27">
    <cfRule type="expression" dxfId="7495" priority="5850">
      <formula>$M$2=""</formula>
    </cfRule>
  </conditionalFormatting>
  <conditionalFormatting sqref="N27">
    <cfRule type="expression" dxfId="7494" priority="5849">
      <formula>$N$2=""</formula>
    </cfRule>
  </conditionalFormatting>
  <conditionalFormatting sqref="O27">
    <cfRule type="expression" dxfId="7493" priority="5848">
      <formula>$O$2=""</formula>
    </cfRule>
  </conditionalFormatting>
  <conditionalFormatting sqref="P27">
    <cfRule type="expression" dxfId="7492" priority="5847">
      <formula>$P$2=""</formula>
    </cfRule>
  </conditionalFormatting>
  <conditionalFormatting sqref="Q27">
    <cfRule type="expression" dxfId="7491" priority="5846">
      <formula>$Q$2=""</formula>
    </cfRule>
  </conditionalFormatting>
  <conditionalFormatting sqref="R27">
    <cfRule type="expression" dxfId="7490" priority="5845">
      <formula>$R$2=""</formula>
    </cfRule>
  </conditionalFormatting>
  <conditionalFormatting sqref="S27">
    <cfRule type="expression" dxfId="7489" priority="5844">
      <formula>$S$2=""</formula>
    </cfRule>
  </conditionalFormatting>
  <conditionalFormatting sqref="T27">
    <cfRule type="expression" dxfId="7488" priority="5843">
      <formula>$T$2=""</formula>
    </cfRule>
  </conditionalFormatting>
  <conditionalFormatting sqref="U27">
    <cfRule type="expression" dxfId="7487" priority="5842">
      <formula>$U$2=""</formula>
    </cfRule>
  </conditionalFormatting>
  <conditionalFormatting sqref="V27">
    <cfRule type="expression" dxfId="7486" priority="5841">
      <formula>$V$2=""</formula>
    </cfRule>
  </conditionalFormatting>
  <conditionalFormatting sqref="W27">
    <cfRule type="expression" dxfId="7485" priority="5840">
      <formula>$W$2=""</formula>
    </cfRule>
  </conditionalFormatting>
  <conditionalFormatting sqref="X27:BB27">
    <cfRule type="expression" dxfId="7484" priority="5839">
      <formula>$X$2=""</formula>
    </cfRule>
  </conditionalFormatting>
  <conditionalFormatting sqref="F27">
    <cfRule type="expression" dxfId="7483" priority="5838">
      <formula>$F$2=""</formula>
    </cfRule>
  </conditionalFormatting>
  <conditionalFormatting sqref="H30">
    <cfRule type="expression" dxfId="7482" priority="5837">
      <formula>$H$2=""</formula>
    </cfRule>
  </conditionalFormatting>
  <conditionalFormatting sqref="G30">
    <cfRule type="expression" dxfId="7481" priority="5836">
      <formula>$G$2=""</formula>
    </cfRule>
  </conditionalFormatting>
  <conditionalFormatting sqref="I30">
    <cfRule type="expression" dxfId="7480" priority="5835">
      <formula>$I$2=""</formula>
    </cfRule>
  </conditionalFormatting>
  <conditionalFormatting sqref="J30">
    <cfRule type="expression" dxfId="7479" priority="5834">
      <formula>$J$2=""</formula>
    </cfRule>
  </conditionalFormatting>
  <conditionalFormatting sqref="K30">
    <cfRule type="expression" dxfId="7478" priority="5833">
      <formula>$K$2=""</formula>
    </cfRule>
  </conditionalFormatting>
  <conditionalFormatting sqref="L30">
    <cfRule type="expression" dxfId="7477" priority="5832">
      <formula>$L$2=""</formula>
    </cfRule>
  </conditionalFormatting>
  <conditionalFormatting sqref="M30">
    <cfRule type="expression" dxfId="7476" priority="5831">
      <formula>$M$2=""</formula>
    </cfRule>
  </conditionalFormatting>
  <conditionalFormatting sqref="N30">
    <cfRule type="expression" dxfId="7475" priority="5830">
      <formula>$N$2=""</formula>
    </cfRule>
  </conditionalFormatting>
  <conditionalFormatting sqref="O30">
    <cfRule type="expression" dxfId="7474" priority="5829">
      <formula>$O$2=""</formula>
    </cfRule>
  </conditionalFormatting>
  <conditionalFormatting sqref="P30">
    <cfRule type="expression" dxfId="7473" priority="5828">
      <formula>$P$2=""</formula>
    </cfRule>
  </conditionalFormatting>
  <conditionalFormatting sqref="Q30">
    <cfRule type="expression" dxfId="7472" priority="5827">
      <formula>$Q$2=""</formula>
    </cfRule>
  </conditionalFormatting>
  <conditionalFormatting sqref="R30">
    <cfRule type="expression" dxfId="7471" priority="5826">
      <formula>$R$2=""</formula>
    </cfRule>
  </conditionalFormatting>
  <conditionalFormatting sqref="S30">
    <cfRule type="expression" dxfId="7470" priority="5825">
      <formula>$S$2=""</formula>
    </cfRule>
  </conditionalFormatting>
  <conditionalFormatting sqref="T30">
    <cfRule type="expression" dxfId="7469" priority="5824">
      <formula>$T$2=""</formula>
    </cfRule>
  </conditionalFormatting>
  <conditionalFormatting sqref="U30">
    <cfRule type="expression" dxfId="7468" priority="5823">
      <formula>$U$2=""</formula>
    </cfRule>
  </conditionalFormatting>
  <conditionalFormatting sqref="V30">
    <cfRule type="expression" dxfId="7467" priority="5822">
      <formula>$V$2=""</formula>
    </cfRule>
  </conditionalFormatting>
  <conditionalFormatting sqref="W30">
    <cfRule type="expression" dxfId="7466" priority="5821">
      <formula>$W$2=""</formula>
    </cfRule>
  </conditionalFormatting>
  <conditionalFormatting sqref="X30:BB30">
    <cfRule type="expression" dxfId="7465" priority="5820">
      <formula>$X$2=""</formula>
    </cfRule>
  </conditionalFormatting>
  <conditionalFormatting sqref="F30">
    <cfRule type="expression" dxfId="7464" priority="5819">
      <formula>$F$2=""</formula>
    </cfRule>
  </conditionalFormatting>
  <conditionalFormatting sqref="E18">
    <cfRule type="expression" dxfId="7463" priority="5818">
      <formula>$E$2=""</formula>
    </cfRule>
  </conditionalFormatting>
  <conditionalFormatting sqref="E21">
    <cfRule type="expression" dxfId="7462" priority="5817">
      <formula>$E$2=""</formula>
    </cfRule>
  </conditionalFormatting>
  <conditionalFormatting sqref="E24">
    <cfRule type="expression" dxfId="7461" priority="5816">
      <formula>$E$2=""</formula>
    </cfRule>
  </conditionalFormatting>
  <conditionalFormatting sqref="E27">
    <cfRule type="expression" dxfId="7460" priority="5815">
      <formula>$E$2=""</formula>
    </cfRule>
  </conditionalFormatting>
  <conditionalFormatting sqref="E30">
    <cfRule type="expression" dxfId="7459" priority="5814">
      <formula>$E$2=""</formula>
    </cfRule>
  </conditionalFormatting>
  <conditionalFormatting sqref="E22:BB22">
    <cfRule type="expression" dxfId="7458" priority="5813">
      <formula>$E$2=""</formula>
    </cfRule>
  </conditionalFormatting>
  <conditionalFormatting sqref="E25:BB25">
    <cfRule type="expression" dxfId="7457" priority="5812">
      <formula>$E$2=""</formula>
    </cfRule>
  </conditionalFormatting>
  <conditionalFormatting sqref="E28:BB28">
    <cfRule type="expression" dxfId="7456" priority="5811">
      <formula>$E$2=""</formula>
    </cfRule>
  </conditionalFormatting>
  <conditionalFormatting sqref="X18 X21 X24 X27 X30">
    <cfRule type="expression" dxfId="7455" priority="5810">
      <formula>$X$2=""</formula>
    </cfRule>
  </conditionalFormatting>
  <conditionalFormatting sqref="J18 J21 J24 J27 J30">
    <cfRule type="expression" dxfId="7454" priority="5809">
      <formula>$J$2=""</formula>
    </cfRule>
  </conditionalFormatting>
  <conditionalFormatting sqref="K18 K21 K24 K27 K30">
    <cfRule type="expression" dxfId="7453" priority="5808">
      <formula>$K$2=""</formula>
    </cfRule>
  </conditionalFormatting>
  <conditionalFormatting sqref="O18 O21 O24 O27 O30">
    <cfRule type="expression" dxfId="7452" priority="5807">
      <formula>$O$2=""</formula>
    </cfRule>
  </conditionalFormatting>
  <conditionalFormatting sqref="F18">
    <cfRule type="expression" dxfId="7451" priority="5806">
      <formula>$F$66=""</formula>
    </cfRule>
  </conditionalFormatting>
  <conditionalFormatting sqref="G18">
    <cfRule type="expression" dxfId="7450" priority="5805">
      <formula>$G$66=""</formula>
    </cfRule>
  </conditionalFormatting>
  <conditionalFormatting sqref="H18">
    <cfRule type="expression" dxfId="7449" priority="5804">
      <formula>$H$66=""</formula>
    </cfRule>
  </conditionalFormatting>
  <conditionalFormatting sqref="I18">
    <cfRule type="expression" dxfId="7448" priority="5803">
      <formula>$I$66=""</formula>
    </cfRule>
  </conditionalFormatting>
  <conditionalFormatting sqref="J18">
    <cfRule type="expression" dxfId="7447" priority="5802">
      <formula>$J$66=""</formula>
    </cfRule>
  </conditionalFormatting>
  <conditionalFormatting sqref="K18">
    <cfRule type="expression" dxfId="7446" priority="5801">
      <formula>$K$66=""</formula>
    </cfRule>
  </conditionalFormatting>
  <conditionalFormatting sqref="L18">
    <cfRule type="expression" dxfId="7445" priority="5800">
      <formula>$L$66=""</formula>
    </cfRule>
  </conditionalFormatting>
  <conditionalFormatting sqref="M18">
    <cfRule type="expression" dxfId="7444" priority="5799">
      <formula>$M$66=""</formula>
    </cfRule>
  </conditionalFormatting>
  <conditionalFormatting sqref="N18">
    <cfRule type="expression" dxfId="7443" priority="5798">
      <formula>$N$66=""</formula>
    </cfRule>
  </conditionalFormatting>
  <conditionalFormatting sqref="O18">
    <cfRule type="expression" dxfId="7442" priority="5797">
      <formula>$O$66=""</formula>
    </cfRule>
  </conditionalFormatting>
  <conditionalFormatting sqref="P18">
    <cfRule type="expression" dxfId="7441" priority="5796">
      <formula>$P$66=""</formula>
    </cfRule>
  </conditionalFormatting>
  <conditionalFormatting sqref="Q18">
    <cfRule type="expression" dxfId="7440" priority="5795">
      <formula>$Q$66=""</formula>
    </cfRule>
  </conditionalFormatting>
  <conditionalFormatting sqref="R18">
    <cfRule type="expression" dxfId="7439" priority="5794">
      <formula>$R$66=""</formula>
    </cfRule>
  </conditionalFormatting>
  <conditionalFormatting sqref="S18">
    <cfRule type="expression" dxfId="7438" priority="5793">
      <formula>$S$66=""</formula>
    </cfRule>
  </conditionalFormatting>
  <conditionalFormatting sqref="T18">
    <cfRule type="expression" dxfId="7437" priority="5792">
      <formula>$T$66=""</formula>
    </cfRule>
  </conditionalFormatting>
  <conditionalFormatting sqref="U18">
    <cfRule type="expression" dxfId="7436" priority="5791">
      <formula>$U$66=""</formula>
    </cfRule>
  </conditionalFormatting>
  <conditionalFormatting sqref="V18">
    <cfRule type="expression" dxfId="7435" priority="5790">
      <formula>$V$66=""</formula>
    </cfRule>
  </conditionalFormatting>
  <conditionalFormatting sqref="W18">
    <cfRule type="expression" dxfId="7434" priority="5789">
      <formula>$W$66=""</formula>
    </cfRule>
  </conditionalFormatting>
  <conditionalFormatting sqref="X18">
    <cfRule type="expression" dxfId="7433" priority="5788">
      <formula>$X$66=""</formula>
    </cfRule>
  </conditionalFormatting>
  <conditionalFormatting sqref="Y18:BB18">
    <cfRule type="expression" dxfId="7432" priority="5787">
      <formula>$Y$66=""</formula>
    </cfRule>
  </conditionalFormatting>
  <conditionalFormatting sqref="F1:F32">
    <cfRule type="expression" dxfId="7431" priority="5786">
      <formula>$F$66=""</formula>
    </cfRule>
  </conditionalFormatting>
  <conditionalFormatting sqref="AA1:AA32 AA36:AA1048576">
    <cfRule type="expression" dxfId="7430" priority="5785">
      <formula>$AA$66=""</formula>
    </cfRule>
  </conditionalFormatting>
  <conditionalFormatting sqref="Y1:Y32">
    <cfRule type="expression" dxfId="7429" priority="5784">
      <formula>$Y$66=""</formula>
    </cfRule>
  </conditionalFormatting>
  <conditionalFormatting sqref="Z1:Z32 Z36:Z1048576">
    <cfRule type="expression" dxfId="7428" priority="5783">
      <formula>$Z$66=""</formula>
    </cfRule>
  </conditionalFormatting>
  <conditionalFormatting sqref="AB1:AB32 AB36:AB1048576">
    <cfRule type="expression" dxfId="7427" priority="5782">
      <formula>$AB$66=""</formula>
    </cfRule>
  </conditionalFormatting>
  <conditionalFormatting sqref="AC1:AC32 AC36:AC1048576">
    <cfRule type="expression" dxfId="7426" priority="5781">
      <formula>$AC$66=""</formula>
    </cfRule>
  </conditionalFormatting>
  <conditionalFormatting sqref="Q1:Q32">
    <cfRule type="expression" dxfId="7425" priority="5780">
      <formula>$Q$66=""</formula>
    </cfRule>
  </conditionalFormatting>
  <conditionalFormatting sqref="AD1:AD32 AD36:AD1048576">
    <cfRule type="expression" dxfId="7424" priority="5779">
      <formula>$AD$66=""</formula>
    </cfRule>
  </conditionalFormatting>
  <conditionalFormatting sqref="AE1:AE32 AE36:AE1048576">
    <cfRule type="expression" dxfId="7423" priority="5778">
      <formula>$AE$66=""</formula>
    </cfRule>
  </conditionalFormatting>
  <conditionalFormatting sqref="AF1:AF32 AF36:AF1048576">
    <cfRule type="expression" dxfId="7422" priority="5777">
      <formula>$AF$66=""</formula>
    </cfRule>
  </conditionalFormatting>
  <conditionalFormatting sqref="AG1:AG32 AG36:AG1048576">
    <cfRule type="expression" dxfId="7421" priority="5776">
      <formula>$AG$66=""</formula>
    </cfRule>
  </conditionalFormatting>
  <conditionalFormatting sqref="AH1:AH32 AH36:AH1048576">
    <cfRule type="expression" dxfId="7420" priority="5775">
      <formula>$AH$66=""</formula>
    </cfRule>
  </conditionalFormatting>
  <conditionalFormatting sqref="AI1:AI32 AI36:AI1048576">
    <cfRule type="expression" dxfId="7419" priority="5774">
      <formula>$AI$66=""</formula>
    </cfRule>
  </conditionalFormatting>
  <conditionalFormatting sqref="AJ1:AJ32 AJ36:AJ1048576">
    <cfRule type="expression" dxfId="7418" priority="5773">
      <formula>$AJ$66=""</formula>
    </cfRule>
  </conditionalFormatting>
  <conditionalFormatting sqref="AK1:AK32 AK36:AK1048576">
    <cfRule type="expression" dxfId="7417" priority="5772">
      <formula>$AK$66=""</formula>
    </cfRule>
  </conditionalFormatting>
  <conditionalFormatting sqref="AL1:AL32 AL36:AL1048576">
    <cfRule type="expression" dxfId="7416" priority="5771">
      <formula>$AL$66=""</formula>
    </cfRule>
  </conditionalFormatting>
  <conditionalFormatting sqref="AM1:AM32 AM36:AM1048576">
    <cfRule type="expression" dxfId="7415" priority="5770">
      <formula>$AM$66=""</formula>
    </cfRule>
  </conditionalFormatting>
  <conditionalFormatting sqref="AN1:AN32 AN36:AN1048576">
    <cfRule type="expression" dxfId="7414" priority="5769">
      <formula>$AN$66=""</formula>
    </cfRule>
  </conditionalFormatting>
  <conditionalFormatting sqref="AO1:AO32 AO36:AO1048576">
    <cfRule type="expression" dxfId="7413" priority="5768">
      <formula>$AO$66=""</formula>
    </cfRule>
  </conditionalFormatting>
  <conditionalFormatting sqref="AP1:AP32 AP36:AP1048576">
    <cfRule type="expression" dxfId="7412" priority="5767">
      <formula>$AP$66=""</formula>
    </cfRule>
  </conditionalFormatting>
  <conditionalFormatting sqref="AQ1:AQ32 AQ36:AQ1048576">
    <cfRule type="expression" dxfId="7411" priority="5766">
      <formula>$AQ$66=""</formula>
    </cfRule>
  </conditionalFormatting>
  <conditionalFormatting sqref="AR1:AR32 AR36:AR1048576">
    <cfRule type="expression" dxfId="7410" priority="5765">
      <formula>$AR$66=""</formula>
    </cfRule>
  </conditionalFormatting>
  <conditionalFormatting sqref="AS1:AS32 AS36:AS1048576">
    <cfRule type="expression" dxfId="7409" priority="5764">
      <formula>$AS$66=""</formula>
    </cfRule>
  </conditionalFormatting>
  <conditionalFormatting sqref="AT1:AT32 AT36:AT1048576">
    <cfRule type="expression" dxfId="7408" priority="5763">
      <formula>$AT$66=""</formula>
    </cfRule>
  </conditionalFormatting>
  <conditionalFormatting sqref="AU1:AU32 AU36:AU1048576">
    <cfRule type="expression" dxfId="7407" priority="5762">
      <formula>$AU$66=""</formula>
    </cfRule>
  </conditionalFormatting>
  <conditionalFormatting sqref="AV1:AV32 AV36:AV1048576">
    <cfRule type="expression" dxfId="7406" priority="5761">
      <formula>$AV$66=""</formula>
    </cfRule>
  </conditionalFormatting>
  <conditionalFormatting sqref="AW1:AW32 AW36:AW1048576">
    <cfRule type="expression" dxfId="7405" priority="5760">
      <formula>$AW$66=""</formula>
    </cfRule>
  </conditionalFormatting>
  <conditionalFormatting sqref="AX1:AX32 AX36:AX1048576">
    <cfRule type="expression" dxfId="7404" priority="5759">
      <formula>$AX$66=""</formula>
    </cfRule>
  </conditionalFormatting>
  <conditionalFormatting sqref="AY1:AY32 AY36:AY1048576">
    <cfRule type="expression" dxfId="7403" priority="5758">
      <formula>$AY$66=""</formula>
    </cfRule>
  </conditionalFormatting>
  <conditionalFormatting sqref="AZ1:AZ32 AZ36:AZ1048576">
    <cfRule type="expression" dxfId="7402" priority="5757">
      <formula>$AZ$66=""</formula>
    </cfRule>
  </conditionalFormatting>
  <conditionalFormatting sqref="BA1:BA32 BA36:BA1048576">
    <cfRule type="expression" dxfId="7401" priority="5756">
      <formula>$BA$66=""</formula>
    </cfRule>
  </conditionalFormatting>
  <conditionalFormatting sqref="E33:E35">
    <cfRule type="expression" dxfId="7400" priority="3326">
      <formula>$E$66=""</formula>
    </cfRule>
  </conditionalFormatting>
  <conditionalFormatting sqref="H33">
    <cfRule type="expression" dxfId="7399" priority="3305">
      <formula>$H$2=""</formula>
    </cfRule>
  </conditionalFormatting>
  <conditionalFormatting sqref="G33">
    <cfRule type="expression" dxfId="7398" priority="3304">
      <formula>$G$2=""</formula>
    </cfRule>
  </conditionalFormatting>
  <conditionalFormatting sqref="I33">
    <cfRule type="expression" dxfId="7397" priority="3303">
      <formula>$I$2=""</formula>
    </cfRule>
  </conditionalFormatting>
  <conditionalFormatting sqref="J33">
    <cfRule type="expression" dxfId="7396" priority="3302">
      <formula>$J$2=""</formula>
    </cfRule>
  </conditionalFormatting>
  <conditionalFormatting sqref="K33">
    <cfRule type="expression" dxfId="7395" priority="3301">
      <formula>$K$2=""</formula>
    </cfRule>
  </conditionalFormatting>
  <conditionalFormatting sqref="L33">
    <cfRule type="expression" dxfId="7394" priority="3300">
      <formula>$L$2=""</formula>
    </cfRule>
  </conditionalFormatting>
  <conditionalFormatting sqref="M33">
    <cfRule type="expression" dxfId="7393" priority="3299">
      <formula>$M$2=""</formula>
    </cfRule>
  </conditionalFormatting>
  <conditionalFormatting sqref="N33">
    <cfRule type="expression" dxfId="7392" priority="3298">
      <formula>$N$2=""</formula>
    </cfRule>
  </conditionalFormatting>
  <conditionalFormatting sqref="O33">
    <cfRule type="expression" dxfId="7391" priority="3297">
      <formula>$O$2=""</formula>
    </cfRule>
  </conditionalFormatting>
  <conditionalFormatting sqref="P33">
    <cfRule type="expression" dxfId="7390" priority="3296">
      <formula>$P$2=""</formula>
    </cfRule>
  </conditionalFormatting>
  <conditionalFormatting sqref="Q33">
    <cfRule type="expression" dxfId="7389" priority="3295">
      <formula>$Q$2=""</formula>
    </cfRule>
  </conditionalFormatting>
  <conditionalFormatting sqref="R33">
    <cfRule type="expression" dxfId="7388" priority="3294">
      <formula>$R$2=""</formula>
    </cfRule>
  </conditionalFormatting>
  <conditionalFormatting sqref="S33">
    <cfRule type="expression" dxfId="7387" priority="3293">
      <formula>$S$2=""</formula>
    </cfRule>
  </conditionalFormatting>
  <conditionalFormatting sqref="T33">
    <cfRule type="expression" dxfId="7386" priority="3292">
      <formula>$T$2=""</formula>
    </cfRule>
  </conditionalFormatting>
  <conditionalFormatting sqref="U33">
    <cfRule type="expression" dxfId="7385" priority="3291">
      <formula>$U$2=""</formula>
    </cfRule>
  </conditionalFormatting>
  <conditionalFormatting sqref="V33">
    <cfRule type="expression" dxfId="7384" priority="3290">
      <formula>$V$2=""</formula>
    </cfRule>
  </conditionalFormatting>
  <conditionalFormatting sqref="W33">
    <cfRule type="expression" dxfId="7383" priority="3289">
      <formula>$W$2=""</formula>
    </cfRule>
  </conditionalFormatting>
  <conditionalFormatting sqref="F33">
    <cfRule type="expression" dxfId="7382" priority="3288">
      <formula>$F$2=""</formula>
    </cfRule>
  </conditionalFormatting>
  <conditionalFormatting sqref="G33:G35">
    <cfRule type="expression" dxfId="7381" priority="3127">
      <formula>$G$66=""</formula>
    </cfRule>
  </conditionalFormatting>
  <conditionalFormatting sqref="H33:H35">
    <cfRule type="expression" dxfId="7380" priority="3126">
      <formula>$H$66=""</formula>
    </cfRule>
  </conditionalFormatting>
  <conditionalFormatting sqref="I33:I35">
    <cfRule type="expression" dxfId="7379" priority="3125">
      <formula>$I$66=""</formula>
    </cfRule>
  </conditionalFormatting>
  <conditionalFormatting sqref="J33:J35">
    <cfRule type="expression" dxfId="7378" priority="3124">
      <formula>$J$66=""</formula>
    </cfRule>
  </conditionalFormatting>
  <conditionalFormatting sqref="K33:K35">
    <cfRule type="expression" dxfId="7377" priority="3123">
      <formula>$K$66=""</formula>
    </cfRule>
  </conditionalFormatting>
  <conditionalFormatting sqref="L33:L35">
    <cfRule type="expression" dxfId="7376" priority="3122">
      <formula>$L$66=""</formula>
    </cfRule>
  </conditionalFormatting>
  <conditionalFormatting sqref="M33:M35">
    <cfRule type="expression" dxfId="7375" priority="3121">
      <formula>$M$66=""</formula>
    </cfRule>
  </conditionalFormatting>
  <conditionalFormatting sqref="N33:N35">
    <cfRule type="expression" dxfId="7374" priority="3120">
      <formula>$N$66=""</formula>
    </cfRule>
  </conditionalFormatting>
  <conditionalFormatting sqref="O33:O35">
    <cfRule type="expression" dxfId="7373" priority="3119">
      <formula>$O$66=""</formula>
    </cfRule>
  </conditionalFormatting>
  <conditionalFormatting sqref="P33:P35">
    <cfRule type="expression" dxfId="7372" priority="3118">
      <formula>$P$66=""</formula>
    </cfRule>
  </conditionalFormatting>
  <conditionalFormatting sqref="R33:R35">
    <cfRule type="expression" dxfId="7371" priority="3117">
      <formula>$R$66=""</formula>
    </cfRule>
  </conditionalFormatting>
  <conditionalFormatting sqref="S33:S35">
    <cfRule type="expression" dxfId="7370" priority="3116">
      <formula>$S$66=""</formula>
    </cfRule>
  </conditionalFormatting>
  <conditionalFormatting sqref="T33:T35">
    <cfRule type="expression" dxfId="7369" priority="3115">
      <formula>$T$66=""</formula>
    </cfRule>
  </conditionalFormatting>
  <conditionalFormatting sqref="U33:U35">
    <cfRule type="expression" dxfId="7368" priority="3114">
      <formula>$U$66=""</formula>
    </cfRule>
  </conditionalFormatting>
  <conditionalFormatting sqref="V33:V35">
    <cfRule type="expression" dxfId="7367" priority="3113">
      <formula>$V$66=""</formula>
    </cfRule>
  </conditionalFormatting>
  <conditionalFormatting sqref="W33:W35">
    <cfRule type="expression" dxfId="7366" priority="3112">
      <formula>$W$66=""</formula>
    </cfRule>
  </conditionalFormatting>
  <conditionalFormatting sqref="X33:X35">
    <cfRule type="expression" dxfId="7365" priority="3111">
      <formula>$X$66=""</formula>
    </cfRule>
  </conditionalFormatting>
  <conditionalFormatting sqref="BB33:BB35">
    <cfRule type="expression" dxfId="7364" priority="3110">
      <formula>$BB$66=""</formula>
    </cfRule>
  </conditionalFormatting>
  <conditionalFormatting sqref="F33:F35">
    <cfRule type="expression" dxfId="7363" priority="2963">
      <formula>$F$66=""</formula>
    </cfRule>
  </conditionalFormatting>
  <conditionalFormatting sqref="AA33:AA35">
    <cfRule type="expression" dxfId="7362" priority="2962">
      <formula>$AA$66=""</formula>
    </cfRule>
  </conditionalFormatting>
  <conditionalFormatting sqref="Y33:Y35">
    <cfRule type="expression" dxfId="7361" priority="2961">
      <formula>$Y$66=""</formula>
    </cfRule>
  </conditionalFormatting>
  <conditionalFormatting sqref="Z33:Z35">
    <cfRule type="expression" dxfId="7360" priority="2960">
      <formula>$Z$66=""</formula>
    </cfRule>
  </conditionalFormatting>
  <conditionalFormatting sqref="AB33:AB35">
    <cfRule type="expression" dxfId="7359" priority="2959">
      <formula>$AB$66=""</formula>
    </cfRule>
  </conditionalFormatting>
  <conditionalFormatting sqref="AC33:AC35">
    <cfRule type="expression" dxfId="7358" priority="2958">
      <formula>$AC$66=""</formula>
    </cfRule>
  </conditionalFormatting>
  <conditionalFormatting sqref="Q33:Q35">
    <cfRule type="expression" dxfId="7357" priority="2957">
      <formula>$Q$66=""</formula>
    </cfRule>
  </conditionalFormatting>
  <conditionalFormatting sqref="AD33:AD35">
    <cfRule type="expression" dxfId="7356" priority="2956">
      <formula>$AD$66=""</formula>
    </cfRule>
  </conditionalFormatting>
  <conditionalFormatting sqref="AE33:AE35">
    <cfRule type="expression" dxfId="7355" priority="2955">
      <formula>$AE$66=""</formula>
    </cfRule>
  </conditionalFormatting>
  <conditionalFormatting sqref="AF33:AF35">
    <cfRule type="expression" dxfId="7354" priority="2954">
      <formula>$AF$66=""</formula>
    </cfRule>
  </conditionalFormatting>
  <conditionalFormatting sqref="AG33:AG35">
    <cfRule type="expression" dxfId="7353" priority="2953">
      <formula>$AG$66=""</formula>
    </cfRule>
  </conditionalFormatting>
  <conditionalFormatting sqref="AH33:AH35">
    <cfRule type="expression" dxfId="7352" priority="2952">
      <formula>$AH$66=""</formula>
    </cfRule>
  </conditionalFormatting>
  <conditionalFormatting sqref="AI33:AI35">
    <cfRule type="expression" dxfId="7351" priority="2951">
      <formula>$AI$66=""</formula>
    </cfRule>
  </conditionalFormatting>
  <conditionalFormatting sqref="AJ33:AJ35">
    <cfRule type="expression" dxfId="7350" priority="2950">
      <formula>$AJ$66=""</formula>
    </cfRule>
  </conditionalFormatting>
  <conditionalFormatting sqref="AK33:AK35">
    <cfRule type="expression" dxfId="7349" priority="2949">
      <formula>$AK$66=""</formula>
    </cfRule>
  </conditionalFormatting>
  <conditionalFormatting sqref="AL33:AL35">
    <cfRule type="expression" dxfId="7348" priority="2948">
      <formula>$AL$66=""</formula>
    </cfRule>
  </conditionalFormatting>
  <conditionalFormatting sqref="AM33:AM35">
    <cfRule type="expression" dxfId="7347" priority="2947">
      <formula>$AM$66=""</formula>
    </cfRule>
  </conditionalFormatting>
  <conditionalFormatting sqref="AN33:AN35">
    <cfRule type="expression" dxfId="7346" priority="2946">
      <formula>$AN$66=""</formula>
    </cfRule>
  </conditionalFormatting>
  <conditionalFormatting sqref="AO33:AO35">
    <cfRule type="expression" dxfId="7345" priority="2945">
      <formula>$AO$66=""</formula>
    </cfRule>
  </conditionalFormatting>
  <conditionalFormatting sqref="AP33:AP35">
    <cfRule type="expression" dxfId="7344" priority="2944">
      <formula>$AP$66=""</formula>
    </cfRule>
  </conditionalFormatting>
  <conditionalFormatting sqref="AQ33:AQ35">
    <cfRule type="expression" dxfId="7343" priority="2943">
      <formula>$AQ$66=""</formula>
    </cfRule>
  </conditionalFormatting>
  <conditionalFormatting sqref="AR33:AR35">
    <cfRule type="expression" dxfId="7342" priority="2942">
      <formula>$AR$66=""</formula>
    </cfRule>
  </conditionalFormatting>
  <conditionalFormatting sqref="AS33:AS35">
    <cfRule type="expression" dxfId="7341" priority="2941">
      <formula>$AS$66=""</formula>
    </cfRule>
  </conditionalFormatting>
  <conditionalFormatting sqref="AT33:AT35">
    <cfRule type="expression" dxfId="7340" priority="2940">
      <formula>$AT$66=""</formula>
    </cfRule>
  </conditionalFormatting>
  <conditionalFormatting sqref="AU33:AU35">
    <cfRule type="expression" dxfId="7339" priority="2939">
      <formula>$AU$66=""</formula>
    </cfRule>
  </conditionalFormatting>
  <conditionalFormatting sqref="AV33:AV35">
    <cfRule type="expression" dxfId="7338" priority="2938">
      <formula>$AV$66=""</formula>
    </cfRule>
  </conditionalFormatting>
  <conditionalFormatting sqref="AW33:AW35">
    <cfRule type="expression" dxfId="7337" priority="2937">
      <formula>$AW$66=""</formula>
    </cfRule>
  </conditionalFormatting>
  <conditionalFormatting sqref="AX33:AX35">
    <cfRule type="expression" dxfId="7336" priority="2936">
      <formula>$AX$66=""</formula>
    </cfRule>
  </conditionalFormatting>
  <conditionalFormatting sqref="AY33:AY35">
    <cfRule type="expression" dxfId="7335" priority="2935">
      <formula>$AY$66=""</formula>
    </cfRule>
  </conditionalFormatting>
  <conditionalFormatting sqref="AZ33:AZ35">
    <cfRule type="expression" dxfId="7334" priority="2934">
      <formula>$AZ$66=""</formula>
    </cfRule>
  </conditionalFormatting>
  <conditionalFormatting sqref="BA33:BA35">
    <cfRule type="expression" dxfId="7333" priority="2933">
      <formula>$BA$66=""</formula>
    </cfRule>
  </conditionalFormatting>
  <conditionalFormatting sqref="F54">
    <cfRule type="expression" dxfId="7332" priority="2931">
      <formula>$F$66=""</formula>
    </cfRule>
  </conditionalFormatting>
  <conditionalFormatting sqref="G54">
    <cfRule type="expression" dxfId="7331" priority="2930">
      <formula>$G$66=""</formula>
    </cfRule>
  </conditionalFormatting>
  <conditionalFormatting sqref="H54">
    <cfRule type="expression" dxfId="7330" priority="2929">
      <formula>$H$66=""</formula>
    </cfRule>
  </conditionalFormatting>
  <conditionalFormatting sqref="I54">
    <cfRule type="expression" dxfId="7329" priority="2928">
      <formula>$I$66=""</formula>
    </cfRule>
  </conditionalFormatting>
  <conditionalFormatting sqref="J54">
    <cfRule type="expression" dxfId="7328" priority="2927">
      <formula>$J$66=""</formula>
    </cfRule>
  </conditionalFormatting>
  <conditionalFormatting sqref="K54">
    <cfRule type="expression" dxfId="7327" priority="2926">
      <formula>$K$66=""</formula>
    </cfRule>
  </conditionalFormatting>
  <conditionalFormatting sqref="L54">
    <cfRule type="expression" dxfId="7326" priority="2925">
      <formula>$L$66=""</formula>
    </cfRule>
  </conditionalFormatting>
  <conditionalFormatting sqref="M54">
    <cfRule type="expression" dxfId="7325" priority="2924">
      <formula>$M$66=""</formula>
    </cfRule>
  </conditionalFormatting>
  <conditionalFormatting sqref="N54">
    <cfRule type="expression" dxfId="7324" priority="2923">
      <formula>$N$66=""</formula>
    </cfRule>
  </conditionalFormatting>
  <conditionalFormatting sqref="O54">
    <cfRule type="expression" dxfId="7323" priority="2922">
      <formula>$O$66=""</formula>
    </cfRule>
  </conditionalFormatting>
  <conditionalFormatting sqref="P54">
    <cfRule type="expression" dxfId="7322" priority="2921">
      <formula>$P$66=""</formula>
    </cfRule>
  </conditionalFormatting>
  <conditionalFormatting sqref="Q54">
    <cfRule type="expression" dxfId="7321" priority="2920">
      <formula>$Q$66=""</formula>
    </cfRule>
  </conditionalFormatting>
  <conditionalFormatting sqref="R54">
    <cfRule type="expression" dxfId="7320" priority="2919">
      <formula>$R$66=""</formula>
    </cfRule>
  </conditionalFormatting>
  <conditionalFormatting sqref="S54">
    <cfRule type="expression" dxfId="7319" priority="2918">
      <formula>$S$66=""</formula>
    </cfRule>
  </conditionalFormatting>
  <conditionalFormatting sqref="T54">
    <cfRule type="expression" dxfId="7318" priority="2917">
      <formula>$T$66=""</formula>
    </cfRule>
  </conditionalFormatting>
  <conditionalFormatting sqref="U54">
    <cfRule type="expression" dxfId="7317" priority="2916">
      <formula>$U$66=""</formula>
    </cfRule>
  </conditionalFormatting>
  <conditionalFormatting sqref="V54">
    <cfRule type="expression" dxfId="7316" priority="2915">
      <formula>$V$66=""</formula>
    </cfRule>
  </conditionalFormatting>
  <conditionalFormatting sqref="W54">
    <cfRule type="expression" dxfId="7315" priority="2914">
      <formula>$W$66=""</formula>
    </cfRule>
  </conditionalFormatting>
  <conditionalFormatting sqref="X54">
    <cfRule type="expression" dxfId="7314" priority="2913">
      <formula>$X$66=""</formula>
    </cfRule>
  </conditionalFormatting>
  <conditionalFormatting sqref="Y54:BB54">
    <cfRule type="expression" dxfId="7313" priority="2912">
      <formula>$Y$66=""</formula>
    </cfRule>
  </conditionalFormatting>
  <conditionalFormatting sqref="H36">
    <cfRule type="expression" dxfId="7312" priority="2911">
      <formula>$H$2=""</formula>
    </cfRule>
  </conditionalFormatting>
  <conditionalFormatting sqref="G36">
    <cfRule type="expression" dxfId="7311" priority="2910">
      <formula>$G$2=""</formula>
    </cfRule>
  </conditionalFormatting>
  <conditionalFormatting sqref="I36">
    <cfRule type="expression" dxfId="7310" priority="2909">
      <formula>$I$2=""</formula>
    </cfRule>
  </conditionalFormatting>
  <conditionalFormatting sqref="J36">
    <cfRule type="expression" dxfId="7309" priority="2908">
      <formula>$J$2=""</formula>
    </cfRule>
  </conditionalFormatting>
  <conditionalFormatting sqref="K36">
    <cfRule type="expression" dxfId="7308" priority="2907">
      <formula>$K$2=""</formula>
    </cfRule>
  </conditionalFormatting>
  <conditionalFormatting sqref="L36">
    <cfRule type="expression" dxfId="7307" priority="2906">
      <formula>$L$2=""</formula>
    </cfRule>
  </conditionalFormatting>
  <conditionalFormatting sqref="M36">
    <cfRule type="expression" dxfId="7306" priority="2905">
      <formula>$M$2=""</formula>
    </cfRule>
  </conditionalFormatting>
  <conditionalFormatting sqref="N36">
    <cfRule type="expression" dxfId="7305" priority="2904">
      <formula>$N$2=""</formula>
    </cfRule>
  </conditionalFormatting>
  <conditionalFormatting sqref="O36">
    <cfRule type="expression" dxfId="7304" priority="2903">
      <formula>$O$2=""</formula>
    </cfRule>
  </conditionalFormatting>
  <conditionalFormatting sqref="P36">
    <cfRule type="expression" dxfId="7303" priority="2902">
      <formula>$P$2=""</formula>
    </cfRule>
  </conditionalFormatting>
  <conditionalFormatting sqref="Q36">
    <cfRule type="expression" dxfId="7302" priority="2901">
      <formula>$Q$2=""</formula>
    </cfRule>
  </conditionalFormatting>
  <conditionalFormatting sqref="R36">
    <cfRule type="expression" dxfId="7301" priority="2900">
      <formula>$R$2=""</formula>
    </cfRule>
  </conditionalFormatting>
  <conditionalFormatting sqref="S36">
    <cfRule type="expression" dxfId="7300" priority="2899">
      <formula>$S$2=""</formula>
    </cfRule>
  </conditionalFormatting>
  <conditionalFormatting sqref="T36">
    <cfRule type="expression" dxfId="7299" priority="2898">
      <formula>$T$2=""</formula>
    </cfRule>
  </conditionalFormatting>
  <conditionalFormatting sqref="U36">
    <cfRule type="expression" dxfId="7298" priority="2897">
      <formula>$U$2=""</formula>
    </cfRule>
  </conditionalFormatting>
  <conditionalFormatting sqref="V36">
    <cfRule type="expression" dxfId="7297" priority="2896">
      <formula>$V$2=""</formula>
    </cfRule>
  </conditionalFormatting>
  <conditionalFormatting sqref="W36">
    <cfRule type="expression" dxfId="7296" priority="2895">
      <formula>$W$2=""</formula>
    </cfRule>
  </conditionalFormatting>
  <conditionalFormatting sqref="F36">
    <cfRule type="expression" dxfId="7295" priority="2894">
      <formula>$F$2=""</formula>
    </cfRule>
  </conditionalFormatting>
  <conditionalFormatting sqref="H39">
    <cfRule type="expression" dxfId="7294" priority="2893">
      <formula>$H$2=""</formula>
    </cfRule>
  </conditionalFormatting>
  <conditionalFormatting sqref="G39">
    <cfRule type="expression" dxfId="7293" priority="2892">
      <formula>$G$2=""</formula>
    </cfRule>
  </conditionalFormatting>
  <conditionalFormatting sqref="I39">
    <cfRule type="expression" dxfId="7292" priority="2891">
      <formula>$I$2=""</formula>
    </cfRule>
  </conditionalFormatting>
  <conditionalFormatting sqref="J39">
    <cfRule type="expression" dxfId="7291" priority="2890">
      <formula>$J$2=""</formula>
    </cfRule>
  </conditionalFormatting>
  <conditionalFormatting sqref="K39">
    <cfRule type="expression" dxfId="7290" priority="2889">
      <formula>$K$2=""</formula>
    </cfRule>
  </conditionalFormatting>
  <conditionalFormatting sqref="L39">
    <cfRule type="expression" dxfId="7289" priority="2888">
      <formula>$L$2=""</formula>
    </cfRule>
  </conditionalFormatting>
  <conditionalFormatting sqref="M39">
    <cfRule type="expression" dxfId="7288" priority="2887">
      <formula>$M$2=""</formula>
    </cfRule>
  </conditionalFormatting>
  <conditionalFormatting sqref="N39">
    <cfRule type="expression" dxfId="7287" priority="2886">
      <formula>$N$2=""</formula>
    </cfRule>
  </conditionalFormatting>
  <conditionalFormatting sqref="O39">
    <cfRule type="expression" dxfId="7286" priority="2885">
      <formula>$O$2=""</formula>
    </cfRule>
  </conditionalFormatting>
  <conditionalFormatting sqref="P39">
    <cfRule type="expression" dxfId="7285" priority="2884">
      <formula>$P$2=""</formula>
    </cfRule>
  </conditionalFormatting>
  <conditionalFormatting sqref="Q39">
    <cfRule type="expression" dxfId="7284" priority="2883">
      <formula>$Q$2=""</formula>
    </cfRule>
  </conditionalFormatting>
  <conditionalFormatting sqref="R39">
    <cfRule type="expression" dxfId="7283" priority="2882">
      <formula>$R$2=""</formula>
    </cfRule>
  </conditionalFormatting>
  <conditionalFormatting sqref="S39">
    <cfRule type="expression" dxfId="7282" priority="2881">
      <formula>$S$2=""</formula>
    </cfRule>
  </conditionalFormatting>
  <conditionalFormatting sqref="T39">
    <cfRule type="expression" dxfId="7281" priority="2880">
      <formula>$T$2=""</formula>
    </cfRule>
  </conditionalFormatting>
  <conditionalFormatting sqref="U39">
    <cfRule type="expression" dxfId="7280" priority="2879">
      <formula>$U$2=""</formula>
    </cfRule>
  </conditionalFormatting>
  <conditionalFormatting sqref="V39">
    <cfRule type="expression" dxfId="7279" priority="2878">
      <formula>$V$2=""</formula>
    </cfRule>
  </conditionalFormatting>
  <conditionalFormatting sqref="W39">
    <cfRule type="expression" dxfId="7278" priority="2877">
      <formula>$W$2=""</formula>
    </cfRule>
  </conditionalFormatting>
  <conditionalFormatting sqref="X39:BB39">
    <cfRule type="expression" dxfId="7277" priority="2876">
      <formula>$X$2=""</formula>
    </cfRule>
  </conditionalFormatting>
  <conditionalFormatting sqref="F39">
    <cfRule type="expression" dxfId="7276" priority="2875">
      <formula>$F$2=""</formula>
    </cfRule>
  </conditionalFormatting>
  <conditionalFormatting sqref="H42">
    <cfRule type="expression" dxfId="7275" priority="2874">
      <formula>$H$2=""</formula>
    </cfRule>
  </conditionalFormatting>
  <conditionalFormatting sqref="G42">
    <cfRule type="expression" dxfId="7274" priority="2873">
      <formula>$G$2=""</formula>
    </cfRule>
  </conditionalFormatting>
  <conditionalFormatting sqref="I42">
    <cfRule type="expression" dxfId="7273" priority="2872">
      <formula>$I$2=""</formula>
    </cfRule>
  </conditionalFormatting>
  <conditionalFormatting sqref="J42">
    <cfRule type="expression" dxfId="7272" priority="2871">
      <formula>$J$2=""</formula>
    </cfRule>
  </conditionalFormatting>
  <conditionalFormatting sqref="K42">
    <cfRule type="expression" dxfId="7271" priority="2870">
      <formula>$K$2=""</formula>
    </cfRule>
  </conditionalFormatting>
  <conditionalFormatting sqref="L42">
    <cfRule type="expression" dxfId="7270" priority="2869">
      <formula>$L$2=""</formula>
    </cfRule>
  </conditionalFormatting>
  <conditionalFormatting sqref="M42">
    <cfRule type="expression" dxfId="7269" priority="2868">
      <formula>$M$2=""</formula>
    </cfRule>
  </conditionalFormatting>
  <conditionalFormatting sqref="N42">
    <cfRule type="expression" dxfId="7268" priority="2867">
      <formula>$N$2=""</formula>
    </cfRule>
  </conditionalFormatting>
  <conditionalFormatting sqref="O42">
    <cfRule type="expression" dxfId="7267" priority="2866">
      <formula>$O$2=""</formula>
    </cfRule>
  </conditionalFormatting>
  <conditionalFormatting sqref="P42">
    <cfRule type="expression" dxfId="7266" priority="2865">
      <formula>$P$2=""</formula>
    </cfRule>
  </conditionalFormatting>
  <conditionalFormatting sqref="Q42">
    <cfRule type="expression" dxfId="7265" priority="2864">
      <formula>$Q$2=""</formula>
    </cfRule>
  </conditionalFormatting>
  <conditionalFormatting sqref="R42">
    <cfRule type="expression" dxfId="7264" priority="2863">
      <formula>$R$2=""</formula>
    </cfRule>
  </conditionalFormatting>
  <conditionalFormatting sqref="S42">
    <cfRule type="expression" dxfId="7263" priority="2862">
      <formula>$S$2=""</formula>
    </cfRule>
  </conditionalFormatting>
  <conditionalFormatting sqref="T42">
    <cfRule type="expression" dxfId="7262" priority="2861">
      <formula>$T$2=""</formula>
    </cfRule>
  </conditionalFormatting>
  <conditionalFormatting sqref="U42">
    <cfRule type="expression" dxfId="7261" priority="2860">
      <formula>$U$2=""</formula>
    </cfRule>
  </conditionalFormatting>
  <conditionalFormatting sqref="V42">
    <cfRule type="expression" dxfId="7260" priority="2859">
      <formula>$V$2=""</formula>
    </cfRule>
  </conditionalFormatting>
  <conditionalFormatting sqref="W42">
    <cfRule type="expression" dxfId="7259" priority="2858">
      <formula>$W$2=""</formula>
    </cfRule>
  </conditionalFormatting>
  <conditionalFormatting sqref="X42:BB42">
    <cfRule type="expression" dxfId="7258" priority="2857">
      <formula>$X$2=""</formula>
    </cfRule>
  </conditionalFormatting>
  <conditionalFormatting sqref="F42">
    <cfRule type="expression" dxfId="7257" priority="2856">
      <formula>$F$2=""</formula>
    </cfRule>
  </conditionalFormatting>
  <conditionalFormatting sqref="H45">
    <cfRule type="expression" dxfId="7256" priority="2855">
      <formula>$H$2=""</formula>
    </cfRule>
  </conditionalFormatting>
  <conditionalFormatting sqref="G45">
    <cfRule type="expression" dxfId="7255" priority="2854">
      <formula>$G$2=""</formula>
    </cfRule>
  </conditionalFormatting>
  <conditionalFormatting sqref="I45">
    <cfRule type="expression" dxfId="7254" priority="2853">
      <formula>$I$2=""</formula>
    </cfRule>
  </conditionalFormatting>
  <conditionalFormatting sqref="J45">
    <cfRule type="expression" dxfId="7253" priority="2852">
      <formula>$J$2=""</formula>
    </cfRule>
  </conditionalFormatting>
  <conditionalFormatting sqref="K45">
    <cfRule type="expression" dxfId="7252" priority="2851">
      <formula>$K$2=""</formula>
    </cfRule>
  </conditionalFormatting>
  <conditionalFormatting sqref="L45">
    <cfRule type="expression" dxfId="7251" priority="2850">
      <formula>$L$2=""</formula>
    </cfRule>
  </conditionalFormatting>
  <conditionalFormatting sqref="M45">
    <cfRule type="expression" dxfId="7250" priority="2849">
      <formula>$M$2=""</formula>
    </cfRule>
  </conditionalFormatting>
  <conditionalFormatting sqref="N45">
    <cfRule type="expression" dxfId="7249" priority="2848">
      <formula>$N$2=""</formula>
    </cfRule>
  </conditionalFormatting>
  <conditionalFormatting sqref="O45">
    <cfRule type="expression" dxfId="7248" priority="2847">
      <formula>$O$2=""</formula>
    </cfRule>
  </conditionalFormatting>
  <conditionalFormatting sqref="P45">
    <cfRule type="expression" dxfId="7247" priority="2846">
      <formula>$P$2=""</formula>
    </cfRule>
  </conditionalFormatting>
  <conditionalFormatting sqref="Q45">
    <cfRule type="expression" dxfId="7246" priority="2845">
      <formula>$Q$2=""</formula>
    </cfRule>
  </conditionalFormatting>
  <conditionalFormatting sqref="R45">
    <cfRule type="expression" dxfId="7245" priority="2844">
      <formula>$R$2=""</formula>
    </cfRule>
  </conditionalFormatting>
  <conditionalFormatting sqref="S45">
    <cfRule type="expression" dxfId="7244" priority="2843">
      <formula>$S$2=""</formula>
    </cfRule>
  </conditionalFormatting>
  <conditionalFormatting sqref="T45">
    <cfRule type="expression" dxfId="7243" priority="2842">
      <formula>$T$2=""</formula>
    </cfRule>
  </conditionalFormatting>
  <conditionalFormatting sqref="U45">
    <cfRule type="expression" dxfId="7242" priority="2841">
      <formula>$U$2=""</formula>
    </cfRule>
  </conditionalFormatting>
  <conditionalFormatting sqref="V45">
    <cfRule type="expression" dxfId="7241" priority="2840">
      <formula>$V$2=""</formula>
    </cfRule>
  </conditionalFormatting>
  <conditionalFormatting sqref="W45">
    <cfRule type="expression" dxfId="7240" priority="2839">
      <formula>$W$2=""</formula>
    </cfRule>
  </conditionalFormatting>
  <conditionalFormatting sqref="X45:BB45">
    <cfRule type="expression" dxfId="7239" priority="2838">
      <formula>$X$2=""</formula>
    </cfRule>
  </conditionalFormatting>
  <conditionalFormatting sqref="F45">
    <cfRule type="expression" dxfId="7238" priority="2837">
      <formula>$F$2=""</formula>
    </cfRule>
  </conditionalFormatting>
  <conditionalFormatting sqref="H48">
    <cfRule type="expression" dxfId="7237" priority="2836">
      <formula>$H$2=""</formula>
    </cfRule>
  </conditionalFormatting>
  <conditionalFormatting sqref="G48">
    <cfRule type="expression" dxfId="7236" priority="2835">
      <formula>$G$2=""</formula>
    </cfRule>
  </conditionalFormatting>
  <conditionalFormatting sqref="I48">
    <cfRule type="expression" dxfId="7235" priority="2834">
      <formula>$I$2=""</formula>
    </cfRule>
  </conditionalFormatting>
  <conditionalFormatting sqref="J48">
    <cfRule type="expression" dxfId="7234" priority="2833">
      <formula>$J$2=""</formula>
    </cfRule>
  </conditionalFormatting>
  <conditionalFormatting sqref="K48">
    <cfRule type="expression" dxfId="7233" priority="2832">
      <formula>$K$2=""</formula>
    </cfRule>
  </conditionalFormatting>
  <conditionalFormatting sqref="L48">
    <cfRule type="expression" dxfId="7232" priority="2831">
      <formula>$L$2=""</formula>
    </cfRule>
  </conditionalFormatting>
  <conditionalFormatting sqref="M48">
    <cfRule type="expression" dxfId="7231" priority="2830">
      <formula>$M$2=""</formula>
    </cfRule>
  </conditionalFormatting>
  <conditionalFormatting sqref="N48">
    <cfRule type="expression" dxfId="7230" priority="2829">
      <formula>$N$2=""</formula>
    </cfRule>
  </conditionalFormatting>
  <conditionalFormatting sqref="O48">
    <cfRule type="expression" dxfId="7229" priority="2828">
      <formula>$O$2=""</formula>
    </cfRule>
  </conditionalFormatting>
  <conditionalFormatting sqref="P48">
    <cfRule type="expression" dxfId="7228" priority="2827">
      <formula>$P$2=""</formula>
    </cfRule>
  </conditionalFormatting>
  <conditionalFormatting sqref="Q48">
    <cfRule type="expression" dxfId="7227" priority="2826">
      <formula>$Q$2=""</formula>
    </cfRule>
  </conditionalFormatting>
  <conditionalFormatting sqref="R48">
    <cfRule type="expression" dxfId="7226" priority="2825">
      <formula>$R$2=""</formula>
    </cfRule>
  </conditionalFormatting>
  <conditionalFormatting sqref="S48">
    <cfRule type="expression" dxfId="7225" priority="2824">
      <formula>$S$2=""</formula>
    </cfRule>
  </conditionalFormatting>
  <conditionalFormatting sqref="T48">
    <cfRule type="expression" dxfId="7224" priority="2823">
      <formula>$T$2=""</formula>
    </cfRule>
  </conditionalFormatting>
  <conditionalFormatting sqref="U48">
    <cfRule type="expression" dxfId="7223" priority="2822">
      <formula>$U$2=""</formula>
    </cfRule>
  </conditionalFormatting>
  <conditionalFormatting sqref="V48">
    <cfRule type="expression" dxfId="7222" priority="2821">
      <formula>$V$2=""</formula>
    </cfRule>
  </conditionalFormatting>
  <conditionalFormatting sqref="W48">
    <cfRule type="expression" dxfId="7221" priority="2820">
      <formula>$W$2=""</formula>
    </cfRule>
  </conditionalFormatting>
  <conditionalFormatting sqref="X48:BB48">
    <cfRule type="expression" dxfId="7220" priority="2819">
      <formula>$X$2=""</formula>
    </cfRule>
  </conditionalFormatting>
  <conditionalFormatting sqref="F48">
    <cfRule type="expression" dxfId="7219" priority="2818">
      <formula>$F$2=""</formula>
    </cfRule>
  </conditionalFormatting>
  <conditionalFormatting sqref="H40">
    <cfRule type="expression" dxfId="7218" priority="2817">
      <formula>$H$2=""</formula>
    </cfRule>
  </conditionalFormatting>
  <conditionalFormatting sqref="G40">
    <cfRule type="expression" dxfId="7217" priority="2816">
      <formula>$G$2=""</formula>
    </cfRule>
  </conditionalFormatting>
  <conditionalFormatting sqref="I40">
    <cfRule type="expression" dxfId="7216" priority="2815">
      <formula>$I$2=""</formula>
    </cfRule>
  </conditionalFormatting>
  <conditionalFormatting sqref="J40">
    <cfRule type="expression" dxfId="7215" priority="2814">
      <formula>$J$2=""</formula>
    </cfRule>
  </conditionalFormatting>
  <conditionalFormatting sqref="K40">
    <cfRule type="expression" dxfId="7214" priority="2813">
      <formula>$K$2=""</formula>
    </cfRule>
  </conditionalFormatting>
  <conditionalFormatting sqref="L40">
    <cfRule type="expression" dxfId="7213" priority="2812">
      <formula>$L$2=""</formula>
    </cfRule>
  </conditionalFormatting>
  <conditionalFormatting sqref="M40">
    <cfRule type="expression" dxfId="7212" priority="2811">
      <formula>$M$2=""</formula>
    </cfRule>
  </conditionalFormatting>
  <conditionalFormatting sqref="N40">
    <cfRule type="expression" dxfId="7211" priority="2810">
      <formula>$N$2=""</formula>
    </cfRule>
  </conditionalFormatting>
  <conditionalFormatting sqref="O40">
    <cfRule type="expression" dxfId="7210" priority="2809">
      <formula>$O$2=""</formula>
    </cfRule>
  </conditionalFormatting>
  <conditionalFormatting sqref="P40">
    <cfRule type="expression" dxfId="7209" priority="2808">
      <formula>$P$2=""</formula>
    </cfRule>
  </conditionalFormatting>
  <conditionalFormatting sqref="Q40">
    <cfRule type="expression" dxfId="7208" priority="2807">
      <formula>$Q$2=""</formula>
    </cfRule>
  </conditionalFormatting>
  <conditionalFormatting sqref="R40">
    <cfRule type="expression" dxfId="7207" priority="2806">
      <formula>$R$2=""</formula>
    </cfRule>
  </conditionalFormatting>
  <conditionalFormatting sqref="S40">
    <cfRule type="expression" dxfId="7206" priority="2805">
      <formula>$S$2=""</formula>
    </cfRule>
  </conditionalFormatting>
  <conditionalFormatting sqref="T40">
    <cfRule type="expression" dxfId="7205" priority="2804">
      <formula>$T$2=""</formula>
    </cfRule>
  </conditionalFormatting>
  <conditionalFormatting sqref="U40">
    <cfRule type="expression" dxfId="7204" priority="2803">
      <formula>$U$2=""</formula>
    </cfRule>
  </conditionalFormatting>
  <conditionalFormatting sqref="V40">
    <cfRule type="expression" dxfId="7203" priority="2802">
      <formula>$V$2=""</formula>
    </cfRule>
  </conditionalFormatting>
  <conditionalFormatting sqref="W40">
    <cfRule type="expression" dxfId="7202" priority="2801">
      <formula>$W$2=""</formula>
    </cfRule>
  </conditionalFormatting>
  <conditionalFormatting sqref="X40:BB40">
    <cfRule type="expression" dxfId="7201" priority="2800">
      <formula>$X$2=""</formula>
    </cfRule>
  </conditionalFormatting>
  <conditionalFormatting sqref="F40">
    <cfRule type="expression" dxfId="7200" priority="2799">
      <formula>$F$2=""</formula>
    </cfRule>
  </conditionalFormatting>
  <conditionalFormatting sqref="H43">
    <cfRule type="expression" dxfId="7199" priority="2798">
      <formula>$H$2=""</formula>
    </cfRule>
  </conditionalFormatting>
  <conditionalFormatting sqref="G43">
    <cfRule type="expression" dxfId="7198" priority="2797">
      <formula>$G$2=""</formula>
    </cfRule>
  </conditionalFormatting>
  <conditionalFormatting sqref="I43">
    <cfRule type="expression" dxfId="7197" priority="2796">
      <formula>$I$2=""</formula>
    </cfRule>
  </conditionalFormatting>
  <conditionalFormatting sqref="J43">
    <cfRule type="expression" dxfId="7196" priority="2795">
      <formula>$J$2=""</formula>
    </cfRule>
  </conditionalFormatting>
  <conditionalFormatting sqref="K43">
    <cfRule type="expression" dxfId="7195" priority="2794">
      <formula>$K$2=""</formula>
    </cfRule>
  </conditionalFormatting>
  <conditionalFormatting sqref="L43">
    <cfRule type="expression" dxfId="7194" priority="2793">
      <formula>$L$2=""</formula>
    </cfRule>
  </conditionalFormatting>
  <conditionalFormatting sqref="M43">
    <cfRule type="expression" dxfId="7193" priority="2792">
      <formula>$M$2=""</formula>
    </cfRule>
  </conditionalFormatting>
  <conditionalFormatting sqref="N43">
    <cfRule type="expression" dxfId="7192" priority="2791">
      <formula>$N$2=""</formula>
    </cfRule>
  </conditionalFormatting>
  <conditionalFormatting sqref="O43">
    <cfRule type="expression" dxfId="7191" priority="2790">
      <formula>$O$2=""</formula>
    </cfRule>
  </conditionalFormatting>
  <conditionalFormatting sqref="P43">
    <cfRule type="expression" dxfId="7190" priority="2789">
      <formula>$P$2=""</formula>
    </cfRule>
  </conditionalFormatting>
  <conditionalFormatting sqref="Q43">
    <cfRule type="expression" dxfId="7189" priority="2788">
      <formula>$Q$2=""</formula>
    </cfRule>
  </conditionalFormatting>
  <conditionalFormatting sqref="R43">
    <cfRule type="expression" dxfId="7188" priority="2787">
      <formula>$R$2=""</formula>
    </cfRule>
  </conditionalFormatting>
  <conditionalFormatting sqref="S43">
    <cfRule type="expression" dxfId="7187" priority="2786">
      <formula>$S$2=""</formula>
    </cfRule>
  </conditionalFormatting>
  <conditionalFormatting sqref="T43">
    <cfRule type="expression" dxfId="7186" priority="2785">
      <formula>$T$2=""</formula>
    </cfRule>
  </conditionalFormatting>
  <conditionalFormatting sqref="U43">
    <cfRule type="expression" dxfId="7185" priority="2784">
      <formula>$U$2=""</formula>
    </cfRule>
  </conditionalFormatting>
  <conditionalFormatting sqref="V43">
    <cfRule type="expression" dxfId="7184" priority="2783">
      <formula>$V$2=""</formula>
    </cfRule>
  </conditionalFormatting>
  <conditionalFormatting sqref="W43">
    <cfRule type="expression" dxfId="7183" priority="2782">
      <formula>$W$2=""</formula>
    </cfRule>
  </conditionalFormatting>
  <conditionalFormatting sqref="X43:BB43">
    <cfRule type="expression" dxfId="7182" priority="2781">
      <formula>$X$2=""</formula>
    </cfRule>
  </conditionalFormatting>
  <conditionalFormatting sqref="F43">
    <cfRule type="expression" dxfId="7181" priority="2780">
      <formula>$F$2=""</formula>
    </cfRule>
  </conditionalFormatting>
  <conditionalFormatting sqref="H46">
    <cfRule type="expression" dxfId="7180" priority="2779">
      <formula>$H$2=""</formula>
    </cfRule>
  </conditionalFormatting>
  <conditionalFormatting sqref="G46">
    <cfRule type="expression" dxfId="7179" priority="2778">
      <formula>$G$2=""</formula>
    </cfRule>
  </conditionalFormatting>
  <conditionalFormatting sqref="I46">
    <cfRule type="expression" dxfId="7178" priority="2777">
      <formula>$I$2=""</formula>
    </cfRule>
  </conditionalFormatting>
  <conditionalFormatting sqref="J46">
    <cfRule type="expression" dxfId="7177" priority="2776">
      <formula>$J$2=""</formula>
    </cfRule>
  </conditionalFormatting>
  <conditionalFormatting sqref="K46">
    <cfRule type="expression" dxfId="7176" priority="2775">
      <formula>$K$2=""</formula>
    </cfRule>
  </conditionalFormatting>
  <conditionalFormatting sqref="L46">
    <cfRule type="expression" dxfId="7175" priority="2774">
      <formula>$L$2=""</formula>
    </cfRule>
  </conditionalFormatting>
  <conditionalFormatting sqref="M46">
    <cfRule type="expression" dxfId="7174" priority="2773">
      <formula>$M$2=""</formula>
    </cfRule>
  </conditionalFormatting>
  <conditionalFormatting sqref="N46">
    <cfRule type="expression" dxfId="7173" priority="2772">
      <formula>$N$2=""</formula>
    </cfRule>
  </conditionalFormatting>
  <conditionalFormatting sqref="O46">
    <cfRule type="expression" dxfId="7172" priority="2771">
      <formula>$O$2=""</formula>
    </cfRule>
  </conditionalFormatting>
  <conditionalFormatting sqref="P46">
    <cfRule type="expression" dxfId="7171" priority="2770">
      <formula>$P$2=""</formula>
    </cfRule>
  </conditionalFormatting>
  <conditionalFormatting sqref="Q46">
    <cfRule type="expression" dxfId="7170" priority="2769">
      <formula>$Q$2=""</formula>
    </cfRule>
  </conditionalFormatting>
  <conditionalFormatting sqref="R46">
    <cfRule type="expression" dxfId="7169" priority="2768">
      <formula>$R$2=""</formula>
    </cfRule>
  </conditionalFormatting>
  <conditionalFormatting sqref="S46">
    <cfRule type="expression" dxfId="7168" priority="2767">
      <formula>$S$2=""</formula>
    </cfRule>
  </conditionalFormatting>
  <conditionalFormatting sqref="T46">
    <cfRule type="expression" dxfId="7167" priority="2766">
      <formula>$T$2=""</formula>
    </cfRule>
  </conditionalFormatting>
  <conditionalFormatting sqref="U46">
    <cfRule type="expression" dxfId="7166" priority="2765">
      <formula>$U$2=""</formula>
    </cfRule>
  </conditionalFormatting>
  <conditionalFormatting sqref="V46">
    <cfRule type="expression" dxfId="7165" priority="2764">
      <formula>$V$2=""</formula>
    </cfRule>
  </conditionalFormatting>
  <conditionalFormatting sqref="W46">
    <cfRule type="expression" dxfId="7164" priority="2763">
      <formula>$W$2=""</formula>
    </cfRule>
  </conditionalFormatting>
  <conditionalFormatting sqref="X46:BB46">
    <cfRule type="expression" dxfId="7163" priority="2762">
      <formula>$X$2=""</formula>
    </cfRule>
  </conditionalFormatting>
  <conditionalFormatting sqref="F46">
    <cfRule type="expression" dxfId="7162" priority="2761">
      <formula>$F$2=""</formula>
    </cfRule>
  </conditionalFormatting>
  <conditionalFormatting sqref="H49">
    <cfRule type="expression" dxfId="7161" priority="2760">
      <formula>$H$2=""</formula>
    </cfRule>
  </conditionalFormatting>
  <conditionalFormatting sqref="G49">
    <cfRule type="expression" dxfId="7160" priority="2759">
      <formula>$G$2=""</formula>
    </cfRule>
  </conditionalFormatting>
  <conditionalFormatting sqref="I49">
    <cfRule type="expression" dxfId="7159" priority="2758">
      <formula>$I$2=""</formula>
    </cfRule>
  </conditionalFormatting>
  <conditionalFormatting sqref="J49">
    <cfRule type="expression" dxfId="7158" priority="2757">
      <formula>$J$2=""</formula>
    </cfRule>
  </conditionalFormatting>
  <conditionalFormatting sqref="K49">
    <cfRule type="expression" dxfId="7157" priority="2756">
      <formula>$K$2=""</formula>
    </cfRule>
  </conditionalFormatting>
  <conditionalFormatting sqref="L49">
    <cfRule type="expression" dxfId="7156" priority="2755">
      <formula>$L$2=""</formula>
    </cfRule>
  </conditionalFormatting>
  <conditionalFormatting sqref="M49">
    <cfRule type="expression" dxfId="7155" priority="2754">
      <formula>$M$2=""</formula>
    </cfRule>
  </conditionalFormatting>
  <conditionalFormatting sqref="N49">
    <cfRule type="expression" dxfId="7154" priority="2753">
      <formula>$N$2=""</formula>
    </cfRule>
  </conditionalFormatting>
  <conditionalFormatting sqref="O49">
    <cfRule type="expression" dxfId="7153" priority="2752">
      <formula>$O$2=""</formula>
    </cfRule>
  </conditionalFormatting>
  <conditionalFormatting sqref="P49">
    <cfRule type="expression" dxfId="7152" priority="2751">
      <formula>$P$2=""</formula>
    </cfRule>
  </conditionalFormatting>
  <conditionalFormatting sqref="Q49">
    <cfRule type="expression" dxfId="7151" priority="2750">
      <formula>$Q$2=""</formula>
    </cfRule>
  </conditionalFormatting>
  <conditionalFormatting sqref="R49">
    <cfRule type="expression" dxfId="7150" priority="2749">
      <formula>$R$2=""</formula>
    </cfRule>
  </conditionalFormatting>
  <conditionalFormatting sqref="S49">
    <cfRule type="expression" dxfId="7149" priority="2748">
      <formula>$S$2=""</formula>
    </cfRule>
  </conditionalFormatting>
  <conditionalFormatting sqref="T49">
    <cfRule type="expression" dxfId="7148" priority="2747">
      <formula>$T$2=""</formula>
    </cfRule>
  </conditionalFormatting>
  <conditionalFormatting sqref="U49">
    <cfRule type="expression" dxfId="7147" priority="2746">
      <formula>$U$2=""</formula>
    </cfRule>
  </conditionalFormatting>
  <conditionalFormatting sqref="V49">
    <cfRule type="expression" dxfId="7146" priority="2745">
      <formula>$V$2=""</formula>
    </cfRule>
  </conditionalFormatting>
  <conditionalFormatting sqref="W49">
    <cfRule type="expression" dxfId="7145" priority="2744">
      <formula>$W$2=""</formula>
    </cfRule>
  </conditionalFormatting>
  <conditionalFormatting sqref="X49:BB49">
    <cfRule type="expression" dxfId="7144" priority="2743">
      <formula>$X$2=""</formula>
    </cfRule>
  </conditionalFormatting>
  <conditionalFormatting sqref="F49">
    <cfRule type="expression" dxfId="7143" priority="2742">
      <formula>$F$2=""</formula>
    </cfRule>
  </conditionalFormatting>
  <conditionalFormatting sqref="E39">
    <cfRule type="expression" dxfId="7142" priority="2741">
      <formula>$E$2=""</formula>
    </cfRule>
  </conditionalFormatting>
  <conditionalFormatting sqref="E42">
    <cfRule type="expression" dxfId="7141" priority="2740">
      <formula>$E$2=""</formula>
    </cfRule>
  </conditionalFormatting>
  <conditionalFormatting sqref="E45">
    <cfRule type="expression" dxfId="7140" priority="2739">
      <formula>$E$2=""</formula>
    </cfRule>
  </conditionalFormatting>
  <conditionalFormatting sqref="E48">
    <cfRule type="expression" dxfId="7139" priority="2738">
      <formula>$E$2=""</formula>
    </cfRule>
  </conditionalFormatting>
  <conditionalFormatting sqref="E40">
    <cfRule type="expression" dxfId="7138" priority="2737">
      <formula>$E$2=""</formula>
    </cfRule>
  </conditionalFormatting>
  <conditionalFormatting sqref="E43">
    <cfRule type="expression" dxfId="7137" priority="2736">
      <formula>$E$2=""</formula>
    </cfRule>
  </conditionalFormatting>
  <conditionalFormatting sqref="E46">
    <cfRule type="expression" dxfId="7136" priority="2735">
      <formula>$E$2=""</formula>
    </cfRule>
  </conditionalFormatting>
  <conditionalFormatting sqref="E49">
    <cfRule type="expression" dxfId="7135" priority="2734">
      <formula>$E$2=""</formula>
    </cfRule>
  </conditionalFormatting>
  <conditionalFormatting sqref="H51 H54 H57 H60">
    <cfRule type="expression" dxfId="7134" priority="2715">
      <formula>$H$2=""</formula>
    </cfRule>
  </conditionalFormatting>
  <conditionalFormatting sqref="G51 G54 G57 G60">
    <cfRule type="expression" dxfId="7133" priority="2714">
      <formula>$G$2=""</formula>
    </cfRule>
  </conditionalFormatting>
  <conditionalFormatting sqref="I51 I54 I57 I60">
    <cfRule type="expression" dxfId="7132" priority="2713">
      <formula>$I$2=""</formula>
    </cfRule>
  </conditionalFormatting>
  <conditionalFormatting sqref="J51 J54 J57 J60">
    <cfRule type="expression" dxfId="7131" priority="2712">
      <formula>$J$2=""</formula>
    </cfRule>
  </conditionalFormatting>
  <conditionalFormatting sqref="K51 K54 K57 K60">
    <cfRule type="expression" dxfId="7130" priority="2711">
      <formula>$K$2=""</formula>
    </cfRule>
  </conditionalFormatting>
  <conditionalFormatting sqref="L51 L54 L57 L60">
    <cfRule type="expression" dxfId="7129" priority="2710">
      <formula>$L$2=""</formula>
    </cfRule>
  </conditionalFormatting>
  <conditionalFormatting sqref="M51 M54 M57 M60">
    <cfRule type="expression" dxfId="7128" priority="2709">
      <formula>$M$2=""</formula>
    </cfRule>
  </conditionalFormatting>
  <conditionalFormatting sqref="N51 N54 N57 N60">
    <cfRule type="expression" dxfId="7127" priority="2708">
      <formula>$N$2=""</formula>
    </cfRule>
  </conditionalFormatting>
  <conditionalFormatting sqref="O51 O54 O57 O60">
    <cfRule type="expression" dxfId="7126" priority="2707">
      <formula>$O$2=""</formula>
    </cfRule>
  </conditionalFormatting>
  <conditionalFormatting sqref="P51 P54 P57 P60">
    <cfRule type="expression" dxfId="7125" priority="2706">
      <formula>$P$2=""</formula>
    </cfRule>
  </conditionalFormatting>
  <conditionalFormatting sqref="Q51 Q54 Q57 Q60">
    <cfRule type="expression" dxfId="7124" priority="2705">
      <formula>$Q$2=""</formula>
    </cfRule>
  </conditionalFormatting>
  <conditionalFormatting sqref="R51 R54 R57 R60">
    <cfRule type="expression" dxfId="7123" priority="2704">
      <formula>$R$2=""</formula>
    </cfRule>
  </conditionalFormatting>
  <conditionalFormatting sqref="S51 S54 S57 S60">
    <cfRule type="expression" dxfId="7122" priority="2703">
      <formula>$S$2=""</formula>
    </cfRule>
  </conditionalFormatting>
  <conditionalFormatting sqref="T51 T54 T57 T60">
    <cfRule type="expression" dxfId="7121" priority="2702">
      <formula>$T$2=""</formula>
    </cfRule>
  </conditionalFormatting>
  <conditionalFormatting sqref="U51 U54 U57 U60">
    <cfRule type="expression" dxfId="7120" priority="2701">
      <formula>$U$2=""</formula>
    </cfRule>
  </conditionalFormatting>
  <conditionalFormatting sqref="V51 V54 V57 V60">
    <cfRule type="expression" dxfId="7119" priority="2700">
      <formula>$V$2=""</formula>
    </cfRule>
  </conditionalFormatting>
  <conditionalFormatting sqref="W51 W54 W57 W60">
    <cfRule type="expression" dxfId="7118" priority="2699">
      <formula>$W$2=""</formula>
    </cfRule>
  </conditionalFormatting>
  <conditionalFormatting sqref="Y51:BB51 Y54:BB54 Y57:BB57 Y60:BB60 E53:BB53 E56:BB56 E59:BB59 E62:BB62">
    <cfRule type="expression" dxfId="7117" priority="2698">
      <formula>$Y$2=""</formula>
    </cfRule>
  </conditionalFormatting>
  <conditionalFormatting sqref="F51 F54 F57 F60">
    <cfRule type="expression" dxfId="7116" priority="2697">
      <formula>$F$2=""</formula>
    </cfRule>
  </conditionalFormatting>
  <conditionalFormatting sqref="H51">
    <cfRule type="expression" dxfId="7115" priority="2696">
      <formula>$H$2=""</formula>
    </cfRule>
  </conditionalFormatting>
  <conditionalFormatting sqref="G51">
    <cfRule type="expression" dxfId="7114" priority="2695">
      <formula>$G$2=""</formula>
    </cfRule>
  </conditionalFormatting>
  <conditionalFormatting sqref="I51">
    <cfRule type="expression" dxfId="7113" priority="2694">
      <formula>$I$2=""</formula>
    </cfRule>
  </conditionalFormatting>
  <conditionalFormatting sqref="J51">
    <cfRule type="expression" dxfId="7112" priority="2693">
      <formula>$J$2=""</formula>
    </cfRule>
  </conditionalFormatting>
  <conditionalFormatting sqref="K51">
    <cfRule type="expression" dxfId="7111" priority="2692">
      <formula>$K$2=""</formula>
    </cfRule>
  </conditionalFormatting>
  <conditionalFormatting sqref="L51">
    <cfRule type="expression" dxfId="7110" priority="2691">
      <formula>$L$2=""</formula>
    </cfRule>
  </conditionalFormatting>
  <conditionalFormatting sqref="M51">
    <cfRule type="expression" dxfId="7109" priority="2690">
      <formula>$M$2=""</formula>
    </cfRule>
  </conditionalFormatting>
  <conditionalFormatting sqref="N51">
    <cfRule type="expression" dxfId="7108" priority="2689">
      <formula>$N$2=""</formula>
    </cfRule>
  </conditionalFormatting>
  <conditionalFormatting sqref="O51">
    <cfRule type="expression" dxfId="7107" priority="2688">
      <formula>$O$2=""</formula>
    </cfRule>
  </conditionalFormatting>
  <conditionalFormatting sqref="P51">
    <cfRule type="expression" dxfId="7106" priority="2687">
      <formula>$P$2=""</formula>
    </cfRule>
  </conditionalFormatting>
  <conditionalFormatting sqref="Q51">
    <cfRule type="expression" dxfId="7105" priority="2686">
      <formula>$Q$2=""</formula>
    </cfRule>
  </conditionalFormatting>
  <conditionalFormatting sqref="R51">
    <cfRule type="expression" dxfId="7104" priority="2685">
      <formula>$R$2=""</formula>
    </cfRule>
  </conditionalFormatting>
  <conditionalFormatting sqref="S51">
    <cfRule type="expression" dxfId="7103" priority="2684">
      <formula>$S$2=""</formula>
    </cfRule>
  </conditionalFormatting>
  <conditionalFormatting sqref="T51">
    <cfRule type="expression" dxfId="7102" priority="2683">
      <formula>$T$2=""</formula>
    </cfRule>
  </conditionalFormatting>
  <conditionalFormatting sqref="U51">
    <cfRule type="expression" dxfId="7101" priority="2682">
      <formula>$U$2=""</formula>
    </cfRule>
  </conditionalFormatting>
  <conditionalFormatting sqref="V51">
    <cfRule type="expression" dxfId="7100" priority="2681">
      <formula>$V$2=""</formula>
    </cfRule>
  </conditionalFormatting>
  <conditionalFormatting sqref="W51">
    <cfRule type="expression" dxfId="7099" priority="2680">
      <formula>$W$2=""</formula>
    </cfRule>
  </conditionalFormatting>
  <conditionalFormatting sqref="X51:BB51">
    <cfRule type="expression" dxfId="7098" priority="2679">
      <formula>$X$2=""</formula>
    </cfRule>
  </conditionalFormatting>
  <conditionalFormatting sqref="F51">
    <cfRule type="expression" dxfId="7097" priority="2678">
      <formula>$F$2=""</formula>
    </cfRule>
  </conditionalFormatting>
  <conditionalFormatting sqref="H54">
    <cfRule type="expression" dxfId="7096" priority="2677">
      <formula>$H$2=""</formula>
    </cfRule>
  </conditionalFormatting>
  <conditionalFormatting sqref="G54">
    <cfRule type="expression" dxfId="7095" priority="2676">
      <formula>$G$2=""</formula>
    </cfRule>
  </conditionalFormatting>
  <conditionalFormatting sqref="I54">
    <cfRule type="expression" dxfId="7094" priority="2675">
      <formula>$I$2=""</formula>
    </cfRule>
  </conditionalFormatting>
  <conditionalFormatting sqref="J54">
    <cfRule type="expression" dxfId="7093" priority="2674">
      <formula>$J$2=""</formula>
    </cfRule>
  </conditionalFormatting>
  <conditionalFormatting sqref="K54">
    <cfRule type="expression" dxfId="7092" priority="2673">
      <formula>$K$2=""</formula>
    </cfRule>
  </conditionalFormatting>
  <conditionalFormatting sqref="L54">
    <cfRule type="expression" dxfId="7091" priority="2672">
      <formula>$L$2=""</formula>
    </cfRule>
  </conditionalFormatting>
  <conditionalFormatting sqref="M54">
    <cfRule type="expression" dxfId="7090" priority="2671">
      <formula>$M$2=""</formula>
    </cfRule>
  </conditionalFormatting>
  <conditionalFormatting sqref="N54">
    <cfRule type="expression" dxfId="7089" priority="2670">
      <formula>$N$2=""</formula>
    </cfRule>
  </conditionalFormatting>
  <conditionalFormatting sqref="O54">
    <cfRule type="expression" dxfId="7088" priority="2669">
      <formula>$O$2=""</formula>
    </cfRule>
  </conditionalFormatting>
  <conditionalFormatting sqref="P54">
    <cfRule type="expression" dxfId="7087" priority="2668">
      <formula>$P$2=""</formula>
    </cfRule>
  </conditionalFormatting>
  <conditionalFormatting sqref="Q54">
    <cfRule type="expression" dxfId="7086" priority="2667">
      <formula>$Q$2=""</formula>
    </cfRule>
  </conditionalFormatting>
  <conditionalFormatting sqref="R54">
    <cfRule type="expression" dxfId="7085" priority="2666">
      <formula>$R$2=""</formula>
    </cfRule>
  </conditionalFormatting>
  <conditionalFormatting sqref="S54">
    <cfRule type="expression" dxfId="7084" priority="2665">
      <formula>$S$2=""</formula>
    </cfRule>
  </conditionalFormatting>
  <conditionalFormatting sqref="T54">
    <cfRule type="expression" dxfId="7083" priority="2664">
      <formula>$T$2=""</formula>
    </cfRule>
  </conditionalFormatting>
  <conditionalFormatting sqref="U54">
    <cfRule type="expression" dxfId="7082" priority="2663">
      <formula>$U$2=""</formula>
    </cfRule>
  </conditionalFormatting>
  <conditionalFormatting sqref="V54">
    <cfRule type="expression" dxfId="7081" priority="2662">
      <formula>$V$2=""</formula>
    </cfRule>
  </conditionalFormatting>
  <conditionalFormatting sqref="W54">
    <cfRule type="expression" dxfId="7080" priority="2661">
      <formula>$W$2=""</formula>
    </cfRule>
  </conditionalFormatting>
  <conditionalFormatting sqref="X54:BB54">
    <cfRule type="expression" dxfId="7079" priority="2660">
      <formula>$X$2=""</formula>
    </cfRule>
  </conditionalFormatting>
  <conditionalFormatting sqref="F54">
    <cfRule type="expression" dxfId="7078" priority="2659">
      <formula>$F$2=""</formula>
    </cfRule>
  </conditionalFormatting>
  <conditionalFormatting sqref="H57">
    <cfRule type="expression" dxfId="7077" priority="2658">
      <formula>$H$2=""</formula>
    </cfRule>
  </conditionalFormatting>
  <conditionalFormatting sqref="G57">
    <cfRule type="expression" dxfId="7076" priority="2657">
      <formula>$G$2=""</formula>
    </cfRule>
  </conditionalFormatting>
  <conditionalFormatting sqref="I57">
    <cfRule type="expression" dxfId="7075" priority="2656">
      <formula>$I$2=""</formula>
    </cfRule>
  </conditionalFormatting>
  <conditionalFormatting sqref="J57">
    <cfRule type="expression" dxfId="7074" priority="2655">
      <formula>$J$2=""</formula>
    </cfRule>
  </conditionalFormatting>
  <conditionalFormatting sqref="K57">
    <cfRule type="expression" dxfId="7073" priority="2654">
      <formula>$K$2=""</formula>
    </cfRule>
  </conditionalFormatting>
  <conditionalFormatting sqref="L57">
    <cfRule type="expression" dxfId="7072" priority="2653">
      <formula>$L$2=""</formula>
    </cfRule>
  </conditionalFormatting>
  <conditionalFormatting sqref="M57">
    <cfRule type="expression" dxfId="7071" priority="2652">
      <formula>$M$2=""</formula>
    </cfRule>
  </conditionalFormatting>
  <conditionalFormatting sqref="N57">
    <cfRule type="expression" dxfId="7070" priority="2651">
      <formula>$N$2=""</formula>
    </cfRule>
  </conditionalFormatting>
  <conditionalFormatting sqref="O57">
    <cfRule type="expression" dxfId="7069" priority="2650">
      <formula>$O$2=""</formula>
    </cfRule>
  </conditionalFormatting>
  <conditionalFormatting sqref="P57">
    <cfRule type="expression" dxfId="7068" priority="2649">
      <formula>$P$2=""</formula>
    </cfRule>
  </conditionalFormatting>
  <conditionalFormatting sqref="Q57">
    <cfRule type="expression" dxfId="7067" priority="2648">
      <formula>$Q$2=""</formula>
    </cfRule>
  </conditionalFormatting>
  <conditionalFormatting sqref="R57">
    <cfRule type="expression" dxfId="7066" priority="2647">
      <formula>$R$2=""</formula>
    </cfRule>
  </conditionalFormatting>
  <conditionalFormatting sqref="S57">
    <cfRule type="expression" dxfId="7065" priority="2646">
      <formula>$S$2=""</formula>
    </cfRule>
  </conditionalFormatting>
  <conditionalFormatting sqref="T57">
    <cfRule type="expression" dxfId="7064" priority="2645">
      <formula>$T$2=""</formula>
    </cfRule>
  </conditionalFormatting>
  <conditionalFormatting sqref="U57">
    <cfRule type="expression" dxfId="7063" priority="2644">
      <formula>$U$2=""</formula>
    </cfRule>
  </conditionalFormatting>
  <conditionalFormatting sqref="V57">
    <cfRule type="expression" dxfId="7062" priority="2643">
      <formula>$V$2=""</formula>
    </cfRule>
  </conditionalFormatting>
  <conditionalFormatting sqref="W57">
    <cfRule type="expression" dxfId="7061" priority="2642">
      <formula>$W$2=""</formula>
    </cfRule>
  </conditionalFormatting>
  <conditionalFormatting sqref="X57:BB57">
    <cfRule type="expression" dxfId="7060" priority="2641">
      <formula>$X$2=""</formula>
    </cfRule>
  </conditionalFormatting>
  <conditionalFormatting sqref="F57">
    <cfRule type="expression" dxfId="7059" priority="2640">
      <formula>$F$2=""</formula>
    </cfRule>
  </conditionalFormatting>
  <conditionalFormatting sqref="H60">
    <cfRule type="expression" dxfId="7058" priority="2639">
      <formula>$H$2=""</formula>
    </cfRule>
  </conditionalFormatting>
  <conditionalFormatting sqref="G60">
    <cfRule type="expression" dxfId="7057" priority="2638">
      <formula>$G$2=""</formula>
    </cfRule>
  </conditionalFormatting>
  <conditionalFormatting sqref="I60">
    <cfRule type="expression" dxfId="7056" priority="2637">
      <formula>$I$2=""</formula>
    </cfRule>
  </conditionalFormatting>
  <conditionalFormatting sqref="J60">
    <cfRule type="expression" dxfId="7055" priority="2636">
      <formula>$J$2=""</formula>
    </cfRule>
  </conditionalFormatting>
  <conditionalFormatting sqref="K60">
    <cfRule type="expression" dxfId="7054" priority="2635">
      <formula>$K$2=""</formula>
    </cfRule>
  </conditionalFormatting>
  <conditionalFormatting sqref="L60">
    <cfRule type="expression" dxfId="7053" priority="2634">
      <formula>$L$2=""</formula>
    </cfRule>
  </conditionalFormatting>
  <conditionalFormatting sqref="M60">
    <cfRule type="expression" dxfId="7052" priority="2633">
      <formula>$M$2=""</formula>
    </cfRule>
  </conditionalFormatting>
  <conditionalFormatting sqref="N60">
    <cfRule type="expression" dxfId="7051" priority="2632">
      <formula>$N$2=""</formula>
    </cfRule>
  </conditionalFormatting>
  <conditionalFormatting sqref="O60">
    <cfRule type="expression" dxfId="7050" priority="2631">
      <formula>$O$2=""</formula>
    </cfRule>
  </conditionalFormatting>
  <conditionalFormatting sqref="P60">
    <cfRule type="expression" dxfId="7049" priority="2630">
      <formula>$P$2=""</formula>
    </cfRule>
  </conditionalFormatting>
  <conditionalFormatting sqref="Q60">
    <cfRule type="expression" dxfId="7048" priority="2629">
      <formula>$Q$2=""</formula>
    </cfRule>
  </conditionalFormatting>
  <conditionalFormatting sqref="R60">
    <cfRule type="expression" dxfId="7047" priority="2628">
      <formula>$R$2=""</formula>
    </cfRule>
  </conditionalFormatting>
  <conditionalFormatting sqref="S60">
    <cfRule type="expression" dxfId="7046" priority="2627">
      <formula>$S$2=""</formula>
    </cfRule>
  </conditionalFormatting>
  <conditionalFormatting sqref="T60">
    <cfRule type="expression" dxfId="7045" priority="2626">
      <formula>$T$2=""</formula>
    </cfRule>
  </conditionalFormatting>
  <conditionalFormatting sqref="U60">
    <cfRule type="expression" dxfId="7044" priority="2625">
      <formula>$U$2=""</formula>
    </cfRule>
  </conditionalFormatting>
  <conditionalFormatting sqref="V60">
    <cfRule type="expression" dxfId="7043" priority="2624">
      <formula>$V$2=""</formula>
    </cfRule>
  </conditionalFormatting>
  <conditionalFormatting sqref="W60">
    <cfRule type="expression" dxfId="7042" priority="2623">
      <formula>$W$2=""</formula>
    </cfRule>
  </conditionalFormatting>
  <conditionalFormatting sqref="X60:BB60">
    <cfRule type="expression" dxfId="7041" priority="2622">
      <formula>$X$2=""</formula>
    </cfRule>
  </conditionalFormatting>
  <conditionalFormatting sqref="F60">
    <cfRule type="expression" dxfId="7040" priority="2621">
      <formula>$F$2=""</formula>
    </cfRule>
  </conditionalFormatting>
  <conditionalFormatting sqref="E51">
    <cfRule type="expression" dxfId="7039" priority="2601">
      <formula>$E$2=""</formula>
    </cfRule>
  </conditionalFormatting>
  <conditionalFormatting sqref="E54">
    <cfRule type="expression" dxfId="7038" priority="2600">
      <formula>$E$2=""</formula>
    </cfRule>
  </conditionalFormatting>
  <conditionalFormatting sqref="E57">
    <cfRule type="expression" dxfId="7037" priority="2599">
      <formula>$E$2=""</formula>
    </cfRule>
  </conditionalFormatting>
  <conditionalFormatting sqref="E60">
    <cfRule type="expression" dxfId="7036" priority="2598">
      <formula>$E$2=""</formula>
    </cfRule>
  </conditionalFormatting>
  <conditionalFormatting sqref="E55:BB55">
    <cfRule type="expression" dxfId="7035" priority="2596">
      <formula>$E$2=""</formula>
    </cfRule>
  </conditionalFormatting>
  <conditionalFormatting sqref="E58:BB58">
    <cfRule type="expression" dxfId="7034" priority="2595">
      <formula>$E$2=""</formula>
    </cfRule>
  </conditionalFormatting>
  <conditionalFormatting sqref="E61:BB61">
    <cfRule type="expression" dxfId="7033" priority="2594">
      <formula>$E$2=""</formula>
    </cfRule>
  </conditionalFormatting>
  <conditionalFormatting sqref="X51 X54 X57 X60">
    <cfRule type="expression" dxfId="7032" priority="2593">
      <formula>$X$2=""</formula>
    </cfRule>
  </conditionalFormatting>
  <conditionalFormatting sqref="J51 J54 J57 J60">
    <cfRule type="expression" dxfId="7031" priority="2592">
      <formula>$J$2=""</formula>
    </cfRule>
  </conditionalFormatting>
  <conditionalFormatting sqref="K51 K54 K57 K60">
    <cfRule type="expression" dxfId="7030" priority="2591">
      <formula>$K$2=""</formula>
    </cfRule>
  </conditionalFormatting>
  <conditionalFormatting sqref="O51 O54 O57 O60">
    <cfRule type="expression" dxfId="7029" priority="2590">
      <formula>$O$2=""</formula>
    </cfRule>
  </conditionalFormatting>
  <conditionalFormatting sqref="F51">
    <cfRule type="expression" dxfId="7028" priority="2589">
      <formula>$F$66=""</formula>
    </cfRule>
  </conditionalFormatting>
  <conditionalFormatting sqref="G51">
    <cfRule type="expression" dxfId="7027" priority="2588">
      <formula>$G$66=""</formula>
    </cfRule>
  </conditionalFormatting>
  <conditionalFormatting sqref="H51">
    <cfRule type="expression" dxfId="7026" priority="2587">
      <formula>$H$66=""</formula>
    </cfRule>
  </conditionalFormatting>
  <conditionalFormatting sqref="I51">
    <cfRule type="expression" dxfId="7025" priority="2586">
      <formula>$I$66=""</formula>
    </cfRule>
  </conditionalFormatting>
  <conditionalFormatting sqref="J51">
    <cfRule type="expression" dxfId="7024" priority="2585">
      <formula>$J$66=""</formula>
    </cfRule>
  </conditionalFormatting>
  <conditionalFormatting sqref="K51">
    <cfRule type="expression" dxfId="7023" priority="2584">
      <formula>$K$66=""</formula>
    </cfRule>
  </conditionalFormatting>
  <conditionalFormatting sqref="L51">
    <cfRule type="expression" dxfId="7022" priority="2583">
      <formula>$L$66=""</formula>
    </cfRule>
  </conditionalFormatting>
  <conditionalFormatting sqref="M51">
    <cfRule type="expression" dxfId="7021" priority="2582">
      <formula>$M$66=""</formula>
    </cfRule>
  </conditionalFormatting>
  <conditionalFormatting sqref="N51">
    <cfRule type="expression" dxfId="7020" priority="2581">
      <formula>$N$66=""</formula>
    </cfRule>
  </conditionalFormatting>
  <conditionalFormatting sqref="O51">
    <cfRule type="expression" dxfId="7019" priority="2580">
      <formula>$O$66=""</formula>
    </cfRule>
  </conditionalFormatting>
  <conditionalFormatting sqref="P51">
    <cfRule type="expression" dxfId="7018" priority="2579">
      <formula>$P$66=""</formula>
    </cfRule>
  </conditionalFormatting>
  <conditionalFormatting sqref="Q51">
    <cfRule type="expression" dxfId="7017" priority="2578">
      <formula>$Q$66=""</formula>
    </cfRule>
  </conditionalFormatting>
  <conditionalFormatting sqref="R51">
    <cfRule type="expression" dxfId="7016" priority="2577">
      <formula>$R$66=""</formula>
    </cfRule>
  </conditionalFormatting>
  <conditionalFormatting sqref="S51">
    <cfRule type="expression" dxfId="7015" priority="2576">
      <formula>$S$66=""</formula>
    </cfRule>
  </conditionalFormatting>
  <conditionalFormatting sqref="T51">
    <cfRule type="expression" dxfId="7014" priority="2575">
      <formula>$T$66=""</formula>
    </cfRule>
  </conditionalFormatting>
  <conditionalFormatting sqref="U51">
    <cfRule type="expression" dxfId="7013" priority="2574">
      <formula>$U$66=""</formula>
    </cfRule>
  </conditionalFormatting>
  <conditionalFormatting sqref="V51">
    <cfRule type="expression" dxfId="7012" priority="2573">
      <formula>$V$66=""</formula>
    </cfRule>
  </conditionalFormatting>
  <conditionalFormatting sqref="W51">
    <cfRule type="expression" dxfId="7011" priority="2572">
      <formula>$W$66=""</formula>
    </cfRule>
  </conditionalFormatting>
  <conditionalFormatting sqref="X51">
    <cfRule type="expression" dxfId="7010" priority="2571">
      <formula>$X$66=""</formula>
    </cfRule>
  </conditionalFormatting>
  <conditionalFormatting sqref="Y51:BB51">
    <cfRule type="expression" dxfId="7009" priority="2570">
      <formula>$Y$66=""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EAA8EB-DF54-4D9A-A01A-098AACD097A5}">
          <x14:formula1>
            <xm:f>Personalnormkosten!$A$2:$A$95</xm:f>
          </x14:formula1>
          <xm:sqref>B4 B7 B10 B13 B16 B19 B22 B25 B28 B31 B34:B62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45F5-C393-4D19-993E-E0A6889588F3}">
  <dimension ref="A1:J139"/>
  <sheetViews>
    <sheetView tabSelected="1" topLeftCell="A4" zoomScale="70" zoomScaleNormal="70" workbookViewId="0"/>
  </sheetViews>
  <sheetFormatPr baseColWidth="10" defaultColWidth="11.44140625" defaultRowHeight="14.4" x14ac:dyDescent="0.3"/>
  <cols>
    <col min="1" max="1" width="21.44140625" style="148" bestFit="1" customWidth="1"/>
    <col min="2" max="2" width="95.21875" style="148" bestFit="1" customWidth="1"/>
    <col min="3" max="3" width="6.77734375" style="148" bestFit="1" customWidth="1"/>
    <col min="4" max="4" width="17.77734375" style="154" bestFit="1" customWidth="1"/>
    <col min="5" max="6" width="14.109375" style="148" bestFit="1" customWidth="1"/>
    <col min="7" max="7" width="14.6640625" style="148" customWidth="1"/>
    <col min="8" max="8" width="13.6640625" style="148" bestFit="1" customWidth="1"/>
    <col min="9" max="9" width="14.5546875" style="148" customWidth="1"/>
    <col min="10" max="11" width="13.6640625" style="148" bestFit="1" customWidth="1"/>
    <col min="12" max="16384" width="11.44140625" style="148"/>
  </cols>
  <sheetData>
    <row r="1" spans="1:10" x14ac:dyDescent="0.3">
      <c r="E1" s="162" t="s">
        <v>358</v>
      </c>
      <c r="F1" s="162" t="s">
        <v>359</v>
      </c>
      <c r="G1" s="163" t="s">
        <v>370</v>
      </c>
      <c r="H1" s="163" t="s">
        <v>371</v>
      </c>
      <c r="I1" s="163" t="s">
        <v>372</v>
      </c>
      <c r="J1" s="163" t="s">
        <v>373</v>
      </c>
    </row>
    <row r="2" spans="1:10" x14ac:dyDescent="0.3">
      <c r="A2" s="176">
        <v>45804</v>
      </c>
      <c r="B2" s="147" t="s">
        <v>360</v>
      </c>
      <c r="D2" s="149" t="s">
        <v>5</v>
      </c>
      <c r="E2" s="149">
        <v>521828.02</v>
      </c>
      <c r="F2" s="159">
        <f>ROUND(E2*(1+$D$7),2)</f>
        <v>558355.98</v>
      </c>
      <c r="G2" s="182">
        <v>0.33300000000000002</v>
      </c>
      <c r="H2" s="181">
        <f>1-G2</f>
        <v>0.66700000000000004</v>
      </c>
      <c r="I2" s="159">
        <f>ROUND($F2*G2,2)</f>
        <v>185932.54</v>
      </c>
      <c r="J2" s="159">
        <f>ROUND($F2*H2,2)</f>
        <v>372423.44</v>
      </c>
    </row>
    <row r="3" spans="1:10" x14ac:dyDescent="0.3">
      <c r="A3" t="s">
        <v>250</v>
      </c>
      <c r="B3" s="163" t="s">
        <v>362</v>
      </c>
      <c r="D3" s="149" t="s">
        <v>251</v>
      </c>
      <c r="E3" s="149">
        <f>SUM(E12:E105)</f>
        <v>7247500</v>
      </c>
      <c r="F3" s="159">
        <f t="shared" ref="F3:F5" si="0">ROUND(E3*(1+$D$7),2)</f>
        <v>7754825</v>
      </c>
      <c r="G3" s="183">
        <v>0.66700000000000004</v>
      </c>
      <c r="H3" s="181">
        <f t="shared" ref="H3:H5" si="1">1-G3</f>
        <v>0.33299999999999996</v>
      </c>
      <c r="I3" s="159">
        <f t="shared" ref="I3:J5" si="2">ROUND($F3*G3,2)</f>
        <v>5172468.28</v>
      </c>
      <c r="J3" s="159">
        <f t="shared" si="2"/>
        <v>2582356.73</v>
      </c>
    </row>
    <row r="4" spans="1:10" x14ac:dyDescent="0.3">
      <c r="D4" s="149" t="s">
        <v>252</v>
      </c>
      <c r="E4" s="149">
        <f>SUM(E120:E124)</f>
        <v>1194943.3888318287</v>
      </c>
      <c r="F4" s="159">
        <f t="shared" si="0"/>
        <v>1278589.43</v>
      </c>
      <c r="G4" s="183">
        <v>0.66700000000000004</v>
      </c>
      <c r="H4" s="181">
        <f t="shared" si="1"/>
        <v>0.33299999999999996</v>
      </c>
      <c r="I4" s="159">
        <f t="shared" si="2"/>
        <v>852819.15</v>
      </c>
      <c r="J4" s="159">
        <f t="shared" si="2"/>
        <v>425770.28</v>
      </c>
    </row>
    <row r="5" spans="1:10" x14ac:dyDescent="0.3">
      <c r="B5" s="157"/>
      <c r="D5" s="149" t="s">
        <v>253</v>
      </c>
      <c r="E5" s="149">
        <f>SUM(E129:E142)</f>
        <v>60200</v>
      </c>
      <c r="F5" s="159">
        <f t="shared" si="0"/>
        <v>64414</v>
      </c>
      <c r="G5" s="183">
        <v>0.33300000000000002</v>
      </c>
      <c r="H5" s="181">
        <f t="shared" si="1"/>
        <v>0.66700000000000004</v>
      </c>
      <c r="I5" s="159">
        <f t="shared" si="2"/>
        <v>21449.86</v>
      </c>
      <c r="J5" s="159">
        <f t="shared" si="2"/>
        <v>42964.14</v>
      </c>
    </row>
    <row r="6" spans="1:10" x14ac:dyDescent="0.3">
      <c r="B6" s="157" t="s">
        <v>361</v>
      </c>
      <c r="D6" s="150" t="s">
        <v>254</v>
      </c>
      <c r="E6" s="150">
        <f>SUM(E2:E5)</f>
        <v>9024471.4088318273</v>
      </c>
      <c r="F6" s="160"/>
      <c r="G6" s="157"/>
    </row>
    <row r="7" spans="1:10" x14ac:dyDescent="0.3">
      <c r="C7" s="148" t="s">
        <v>357</v>
      </c>
      <c r="D7" s="175">
        <v>7.0000000000000007E-2</v>
      </c>
      <c r="E7" s="149">
        <f>E6*0.07</f>
        <v>631712.99861822801</v>
      </c>
      <c r="F7" s="160"/>
      <c r="G7" s="157"/>
    </row>
    <row r="8" spans="1:10" x14ac:dyDescent="0.3">
      <c r="D8" s="150" t="s">
        <v>255</v>
      </c>
      <c r="E8" s="150">
        <f>E6+E7</f>
        <v>9656184.4074500557</v>
      </c>
      <c r="F8" s="150">
        <f>SUM(F2:F5)</f>
        <v>9656184.4100000001</v>
      </c>
      <c r="G8" s="151"/>
      <c r="I8" s="150">
        <f t="shared" ref="I8:J8" si="3">SUM(I2:I5)</f>
        <v>6232669.830000001</v>
      </c>
      <c r="J8" s="150">
        <f t="shared" si="3"/>
        <v>3423514.5900000003</v>
      </c>
    </row>
    <row r="9" spans="1:10" x14ac:dyDescent="0.3">
      <c r="B9" s="152" t="s">
        <v>256</v>
      </c>
      <c r="D9" s="151"/>
      <c r="E9" s="151"/>
      <c r="G9" s="184" t="s">
        <v>367</v>
      </c>
      <c r="H9" s="161"/>
      <c r="I9" s="161"/>
    </row>
    <row r="10" spans="1:10" x14ac:dyDescent="0.3">
      <c r="C10" s="153" t="s">
        <v>3</v>
      </c>
      <c r="D10" s="151" t="s">
        <v>257</v>
      </c>
      <c r="E10" s="147" t="s">
        <v>258</v>
      </c>
      <c r="F10" s="177"/>
      <c r="G10" s="177" t="s">
        <v>368</v>
      </c>
      <c r="H10" s="177" t="s">
        <v>369</v>
      </c>
      <c r="I10" s="177" t="s">
        <v>1</v>
      </c>
    </row>
    <row r="11" spans="1:10" x14ac:dyDescent="0.3">
      <c r="B11" s="165" t="s">
        <v>259</v>
      </c>
      <c r="C11"/>
      <c r="D11" s="166"/>
      <c r="E11"/>
      <c r="F11" s="178"/>
      <c r="G11" s="179">
        <f>SUM(G12:G105)</f>
        <v>2279100</v>
      </c>
      <c r="H11" s="179">
        <f>SUM(H12:H105)</f>
        <v>128400</v>
      </c>
      <c r="I11" s="179">
        <f>SUM(G11:H11)</f>
        <v>2407500</v>
      </c>
    </row>
    <row r="12" spans="1:10" x14ac:dyDescent="0.3">
      <c r="B12" s="167" t="s">
        <v>260</v>
      </c>
      <c r="C12" s="167">
        <v>1</v>
      </c>
      <c r="D12" s="166">
        <v>600000</v>
      </c>
      <c r="E12" s="166">
        <f>C12*D12</f>
        <v>600000</v>
      </c>
      <c r="F12" s="159"/>
      <c r="G12" s="159"/>
      <c r="H12" s="157"/>
    </row>
    <row r="13" spans="1:10" x14ac:dyDescent="0.3">
      <c r="B13" s="167" t="s">
        <v>261</v>
      </c>
      <c r="C13" s="167">
        <v>1</v>
      </c>
      <c r="D13" s="166">
        <v>220000</v>
      </c>
      <c r="E13" s="166">
        <f t="shared" ref="E13:E27" si="4">C13*D13</f>
        <v>220000</v>
      </c>
      <c r="F13" s="159"/>
      <c r="G13" s="159">
        <f>ROUND(E13*(1+$D$7),2)</f>
        <v>235400</v>
      </c>
    </row>
    <row r="14" spans="1:10" x14ac:dyDescent="0.3">
      <c r="B14" s="167" t="s">
        <v>262</v>
      </c>
      <c r="C14" s="167">
        <v>1</v>
      </c>
      <c r="D14" s="166">
        <v>35000</v>
      </c>
      <c r="E14" s="166">
        <f t="shared" si="4"/>
        <v>35000</v>
      </c>
      <c r="F14" s="159"/>
      <c r="G14" s="159">
        <f>ROUND(E14*(1+$D$7),2)</f>
        <v>37450</v>
      </c>
      <c r="H14" s="155"/>
    </row>
    <row r="15" spans="1:10" x14ac:dyDescent="0.3">
      <c r="B15" s="167" t="s">
        <v>263</v>
      </c>
      <c r="C15" s="167">
        <v>1</v>
      </c>
      <c r="D15" s="166">
        <v>30000</v>
      </c>
      <c r="E15" s="166">
        <f t="shared" si="4"/>
        <v>30000</v>
      </c>
      <c r="F15" s="159"/>
      <c r="G15" s="159"/>
      <c r="H15" s="155"/>
    </row>
    <row r="16" spans="1:10" x14ac:dyDescent="0.3">
      <c r="B16" s="167" t="s">
        <v>264</v>
      </c>
      <c r="C16" s="167">
        <v>1</v>
      </c>
      <c r="D16" s="166">
        <v>8000</v>
      </c>
      <c r="E16" s="166">
        <f t="shared" si="4"/>
        <v>8000</v>
      </c>
      <c r="F16" s="159"/>
      <c r="G16" s="159"/>
    </row>
    <row r="17" spans="2:7" x14ac:dyDescent="0.3">
      <c r="B17" s="167" t="s">
        <v>265</v>
      </c>
      <c r="C17" s="167">
        <v>2</v>
      </c>
      <c r="D17" s="168">
        <v>70000</v>
      </c>
      <c r="E17" s="166">
        <f t="shared" si="4"/>
        <v>140000</v>
      </c>
      <c r="F17" s="159"/>
      <c r="G17" s="159"/>
    </row>
    <row r="18" spans="2:7" x14ac:dyDescent="0.3">
      <c r="B18" s="167" t="s">
        <v>266</v>
      </c>
      <c r="C18" s="167">
        <v>2</v>
      </c>
      <c r="D18" s="166">
        <v>76000</v>
      </c>
      <c r="E18" s="166">
        <f t="shared" si="4"/>
        <v>152000</v>
      </c>
      <c r="F18" s="159"/>
      <c r="G18" s="159"/>
    </row>
    <row r="19" spans="2:7" x14ac:dyDescent="0.3">
      <c r="B19" s="167" t="s">
        <v>267</v>
      </c>
      <c r="C19" s="167">
        <v>1</v>
      </c>
      <c r="D19" s="166">
        <v>30000</v>
      </c>
      <c r="E19" s="166">
        <f t="shared" si="4"/>
        <v>30000</v>
      </c>
      <c r="F19" s="159"/>
      <c r="G19" s="159"/>
    </row>
    <row r="20" spans="2:7" x14ac:dyDescent="0.3">
      <c r="B20" s="167" t="s">
        <v>268</v>
      </c>
      <c r="C20" s="167">
        <v>1</v>
      </c>
      <c r="D20" s="166">
        <v>6000</v>
      </c>
      <c r="E20" s="166">
        <f t="shared" si="4"/>
        <v>6000</v>
      </c>
      <c r="F20" s="159"/>
      <c r="G20" s="159"/>
    </row>
    <row r="21" spans="2:7" x14ac:dyDescent="0.3">
      <c r="B21" s="167" t="s">
        <v>269</v>
      </c>
      <c r="C21" s="167">
        <v>1</v>
      </c>
      <c r="D21" s="166">
        <v>25000</v>
      </c>
      <c r="E21" s="166">
        <f t="shared" si="4"/>
        <v>25000</v>
      </c>
      <c r="F21" s="159"/>
      <c r="G21" s="159"/>
    </row>
    <row r="22" spans="2:7" x14ac:dyDescent="0.3">
      <c r="B22" s="167" t="s">
        <v>270</v>
      </c>
      <c r="C22" s="167">
        <v>1</v>
      </c>
      <c r="D22" s="168">
        <v>10000</v>
      </c>
      <c r="E22" s="166">
        <f t="shared" si="4"/>
        <v>10000</v>
      </c>
      <c r="F22" s="159"/>
      <c r="G22" s="159"/>
    </row>
    <row r="23" spans="2:7" x14ac:dyDescent="0.3">
      <c r="B23" s="167" t="s">
        <v>271</v>
      </c>
      <c r="C23" s="167">
        <v>1</v>
      </c>
      <c r="D23" s="166">
        <v>5000</v>
      </c>
      <c r="E23" s="166">
        <f t="shared" si="4"/>
        <v>5000</v>
      </c>
      <c r="F23" s="159"/>
      <c r="G23" s="159"/>
    </row>
    <row r="24" spans="2:7" x14ac:dyDescent="0.3">
      <c r="B24" s="167" t="s">
        <v>272</v>
      </c>
      <c r="C24" s="167">
        <v>2</v>
      </c>
      <c r="D24" s="166">
        <v>4000</v>
      </c>
      <c r="E24" s="166">
        <f t="shared" si="4"/>
        <v>8000</v>
      </c>
      <c r="F24" s="159"/>
      <c r="G24" s="159"/>
    </row>
    <row r="25" spans="2:7" x14ac:dyDescent="0.3">
      <c r="B25" s="167" t="s">
        <v>273</v>
      </c>
      <c r="C25" s="167">
        <v>2</v>
      </c>
      <c r="D25" s="166">
        <v>3000</v>
      </c>
      <c r="E25" s="166">
        <f t="shared" si="4"/>
        <v>6000</v>
      </c>
      <c r="F25" s="159"/>
      <c r="G25" s="159"/>
    </row>
    <row r="26" spans="2:7" x14ac:dyDescent="0.3">
      <c r="B26" s="167" t="s">
        <v>274</v>
      </c>
      <c r="C26" s="167">
        <v>2</v>
      </c>
      <c r="D26" s="166">
        <v>1000</v>
      </c>
      <c r="E26" s="166">
        <f t="shared" si="4"/>
        <v>2000</v>
      </c>
      <c r="F26" s="159"/>
      <c r="G26" s="159"/>
    </row>
    <row r="27" spans="2:7" x14ac:dyDescent="0.3">
      <c r="B27" s="167" t="s">
        <v>275</v>
      </c>
      <c r="C27" s="167">
        <v>1</v>
      </c>
      <c r="D27" s="166">
        <v>44000</v>
      </c>
      <c r="E27" s="166">
        <f t="shared" si="4"/>
        <v>44000</v>
      </c>
      <c r="F27" s="159">
        <f>SUM(E12:E27)</f>
        <v>1321000</v>
      </c>
      <c r="G27" s="180"/>
    </row>
    <row r="28" spans="2:7" x14ac:dyDescent="0.3">
      <c r="B28" s="167"/>
      <c r="C28" s="167"/>
      <c r="D28" s="166"/>
      <c r="E28"/>
    </row>
    <row r="29" spans="2:7" x14ac:dyDescent="0.3">
      <c r="B29" s="165" t="s">
        <v>276</v>
      </c>
      <c r="C29" s="165"/>
      <c r="D29" s="166"/>
      <c r="E29"/>
    </row>
    <row r="30" spans="2:7" x14ac:dyDescent="0.3">
      <c r="B30" s="167" t="s">
        <v>277</v>
      </c>
      <c r="C30" s="167">
        <v>1</v>
      </c>
      <c r="D30" s="166">
        <v>600000</v>
      </c>
      <c r="E30" s="166">
        <f>C30*D30</f>
        <v>600000</v>
      </c>
      <c r="F30" s="159"/>
      <c r="G30" s="159"/>
    </row>
    <row r="31" spans="2:7" x14ac:dyDescent="0.3">
      <c r="B31" s="167" t="s">
        <v>278</v>
      </c>
      <c r="C31" s="167">
        <v>1</v>
      </c>
      <c r="D31" s="168">
        <v>700000</v>
      </c>
      <c r="E31" s="166">
        <f t="shared" ref="E31:E34" si="5">C31*D31</f>
        <v>700000</v>
      </c>
      <c r="F31" s="159"/>
      <c r="G31" s="159">
        <f>ROUND(E31*(1+$D$7),2)</f>
        <v>749000</v>
      </c>
    </row>
    <row r="32" spans="2:7" x14ac:dyDescent="0.3">
      <c r="B32" s="167" t="s">
        <v>279</v>
      </c>
      <c r="C32" s="167">
        <v>1</v>
      </c>
      <c r="D32" s="166">
        <v>90000</v>
      </c>
      <c r="E32" s="166">
        <f t="shared" si="5"/>
        <v>90000</v>
      </c>
      <c r="F32" s="159"/>
      <c r="G32" s="159">
        <f>ROUND(E32*(1+$D$7),2)</f>
        <v>96300</v>
      </c>
    </row>
    <row r="33" spans="2:8" x14ac:dyDescent="0.3">
      <c r="B33" s="167" t="s">
        <v>263</v>
      </c>
      <c r="C33" s="167">
        <v>1</v>
      </c>
      <c r="D33" s="166">
        <v>30000</v>
      </c>
      <c r="E33" s="166">
        <f t="shared" si="5"/>
        <v>30000</v>
      </c>
      <c r="F33" s="159"/>
      <c r="G33" s="159"/>
      <c r="H33" s="155"/>
    </row>
    <row r="34" spans="2:8" x14ac:dyDescent="0.3">
      <c r="B34" s="167" t="s">
        <v>280</v>
      </c>
      <c r="C34" s="167">
        <v>1</v>
      </c>
      <c r="D34" s="166">
        <v>10000</v>
      </c>
      <c r="E34" s="166">
        <f t="shared" si="5"/>
        <v>10000</v>
      </c>
      <c r="F34" s="159"/>
      <c r="G34" s="159"/>
    </row>
    <row r="35" spans="2:8" x14ac:dyDescent="0.3">
      <c r="B35" s="167"/>
      <c r="C35" s="167"/>
      <c r="D35" s="166"/>
      <c r="E35"/>
    </row>
    <row r="36" spans="2:8" x14ac:dyDescent="0.3">
      <c r="B36" s="165" t="s">
        <v>281</v>
      </c>
      <c r="C36" s="165"/>
      <c r="D36" s="166"/>
      <c r="E36"/>
    </row>
    <row r="37" spans="2:8" x14ac:dyDescent="0.3">
      <c r="B37" s="167" t="s">
        <v>282</v>
      </c>
      <c r="C37" s="167">
        <v>1</v>
      </c>
      <c r="D37" s="166">
        <v>600000</v>
      </c>
      <c r="E37" s="166">
        <f t="shared" ref="E37:E41" si="6">C37*D37</f>
        <v>600000</v>
      </c>
      <c r="F37" s="159"/>
      <c r="G37" s="159"/>
    </row>
    <row r="38" spans="2:8" x14ac:dyDescent="0.3">
      <c r="B38" s="167" t="s">
        <v>261</v>
      </c>
      <c r="C38" s="167">
        <v>1</v>
      </c>
      <c r="D38" s="166">
        <v>220000</v>
      </c>
      <c r="E38" s="166">
        <f t="shared" si="6"/>
        <v>220000</v>
      </c>
      <c r="F38" s="159"/>
      <c r="G38" s="159">
        <f>ROUND(E38*(1+$D$7),2)</f>
        <v>235400</v>
      </c>
    </row>
    <row r="39" spans="2:8" x14ac:dyDescent="0.3">
      <c r="B39" s="167" t="s">
        <v>262</v>
      </c>
      <c r="C39" s="167">
        <v>1</v>
      </c>
      <c r="D39" s="166">
        <v>20000</v>
      </c>
      <c r="E39" s="166">
        <f t="shared" si="6"/>
        <v>20000</v>
      </c>
      <c r="F39" s="159"/>
      <c r="G39" s="159">
        <f>ROUND(E39*(1+$D$7),2)</f>
        <v>21400</v>
      </c>
      <c r="H39" s="155"/>
    </row>
    <row r="40" spans="2:8" x14ac:dyDescent="0.3">
      <c r="B40" s="167" t="s">
        <v>263</v>
      </c>
      <c r="C40" s="167">
        <v>1</v>
      </c>
      <c r="D40" s="166">
        <v>30000</v>
      </c>
      <c r="E40" s="166">
        <f t="shared" si="6"/>
        <v>30000</v>
      </c>
      <c r="F40" s="159"/>
      <c r="G40" s="159"/>
      <c r="H40" s="155"/>
    </row>
    <row r="41" spans="2:8" x14ac:dyDescent="0.3">
      <c r="B41" s="167" t="s">
        <v>264</v>
      </c>
      <c r="C41" s="167">
        <v>1</v>
      </c>
      <c r="D41" s="166">
        <v>8000</v>
      </c>
      <c r="E41" s="166">
        <f t="shared" si="6"/>
        <v>8000</v>
      </c>
      <c r="F41" s="159"/>
      <c r="G41" s="159"/>
    </row>
    <row r="42" spans="2:8" x14ac:dyDescent="0.3">
      <c r="B42" s="167"/>
      <c r="C42" s="167"/>
      <c r="D42" s="166"/>
      <c r="E42"/>
    </row>
    <row r="43" spans="2:8" x14ac:dyDescent="0.3">
      <c r="B43" s="165" t="s">
        <v>283</v>
      </c>
      <c r="C43" s="165"/>
      <c r="D43" s="166"/>
      <c r="E43"/>
    </row>
    <row r="44" spans="2:8" x14ac:dyDescent="0.3">
      <c r="B44" s="169" t="s">
        <v>284</v>
      </c>
      <c r="C44" s="169">
        <v>0</v>
      </c>
      <c r="D44" s="170">
        <v>600000</v>
      </c>
      <c r="E44" s="170">
        <f t="shared" ref="E44:E46" si="7">C44*D44</f>
        <v>0</v>
      </c>
      <c r="F44" s="159"/>
      <c r="G44" s="159"/>
    </row>
    <row r="45" spans="2:8" x14ac:dyDescent="0.3">
      <c r="B45" s="167" t="s">
        <v>261</v>
      </c>
      <c r="C45" s="167">
        <v>1</v>
      </c>
      <c r="D45" s="166">
        <v>220000</v>
      </c>
      <c r="E45" s="166">
        <f t="shared" si="7"/>
        <v>220000</v>
      </c>
      <c r="F45" s="159"/>
      <c r="G45" s="159">
        <f>ROUND(E45*(1+$D$7),2)</f>
        <v>235400</v>
      </c>
    </row>
    <row r="46" spans="2:8" x14ac:dyDescent="0.3">
      <c r="B46" s="167" t="s">
        <v>262</v>
      </c>
      <c r="C46" s="167">
        <v>1</v>
      </c>
      <c r="D46" s="166">
        <v>20000</v>
      </c>
      <c r="E46" s="166">
        <f t="shared" si="7"/>
        <v>20000</v>
      </c>
      <c r="F46" s="159"/>
      <c r="G46" s="159">
        <f>ROUND(E46*(1+$D$7),2)</f>
        <v>21400</v>
      </c>
      <c r="H46" s="155"/>
    </row>
    <row r="47" spans="2:8" x14ac:dyDescent="0.3">
      <c r="B47" s="167"/>
      <c r="C47" s="167"/>
      <c r="D47" s="166"/>
      <c r="E47"/>
    </row>
    <row r="48" spans="2:8" x14ac:dyDescent="0.3">
      <c r="B48" s="165" t="s">
        <v>285</v>
      </c>
      <c r="C48" s="165"/>
      <c r="D48" s="166"/>
      <c r="E48"/>
    </row>
    <row r="49" spans="2:8" x14ac:dyDescent="0.3">
      <c r="B49" s="167" t="s">
        <v>286</v>
      </c>
      <c r="C49" s="167">
        <v>1</v>
      </c>
      <c r="D49" s="166">
        <v>70000</v>
      </c>
      <c r="E49" s="166">
        <f t="shared" ref="E49:E54" si="8">C49*D49</f>
        <v>70000</v>
      </c>
      <c r="F49" s="159"/>
      <c r="G49" s="159"/>
    </row>
    <row r="50" spans="2:8" x14ac:dyDescent="0.3">
      <c r="B50" s="167" t="s">
        <v>287</v>
      </c>
      <c r="C50" s="167">
        <v>1</v>
      </c>
      <c r="D50" s="166">
        <v>330000</v>
      </c>
      <c r="E50" s="166">
        <f t="shared" si="8"/>
        <v>330000</v>
      </c>
      <c r="F50" s="159"/>
      <c r="G50" s="159">
        <f>ROUND(E50*(1+$D$7),2)</f>
        <v>353100</v>
      </c>
    </row>
    <row r="51" spans="2:8" x14ac:dyDescent="0.3">
      <c r="B51" s="167" t="s">
        <v>288</v>
      </c>
      <c r="C51" s="167">
        <v>1</v>
      </c>
      <c r="D51" s="166">
        <v>35000</v>
      </c>
      <c r="E51" s="166">
        <f t="shared" si="8"/>
        <v>35000</v>
      </c>
      <c r="F51" s="159"/>
      <c r="G51" s="159">
        <f>ROUND(E51*(1+$D$7),2)</f>
        <v>37450</v>
      </c>
    </row>
    <row r="52" spans="2:8" x14ac:dyDescent="0.3">
      <c r="B52" s="167" t="s">
        <v>263</v>
      </c>
      <c r="C52" s="167">
        <v>1</v>
      </c>
      <c r="D52" s="166">
        <v>30000</v>
      </c>
      <c r="E52" s="166">
        <f t="shared" si="8"/>
        <v>30000</v>
      </c>
      <c r="F52" s="159"/>
      <c r="G52" s="159"/>
      <c r="H52" s="155"/>
    </row>
    <row r="53" spans="2:8" x14ac:dyDescent="0.3">
      <c r="B53" s="167" t="s">
        <v>289</v>
      </c>
      <c r="C53" s="167">
        <v>1</v>
      </c>
      <c r="D53" s="166">
        <v>9000</v>
      </c>
      <c r="E53" s="166">
        <f t="shared" si="8"/>
        <v>9000</v>
      </c>
      <c r="F53" s="159"/>
      <c r="G53" s="159"/>
    </row>
    <row r="54" spans="2:8" x14ac:dyDescent="0.3">
      <c r="B54" s="167" t="s">
        <v>363</v>
      </c>
      <c r="C54" s="167">
        <v>1</v>
      </c>
      <c r="D54" s="166">
        <v>10000</v>
      </c>
      <c r="E54" s="166">
        <f t="shared" si="8"/>
        <v>10000</v>
      </c>
      <c r="F54" s="159"/>
      <c r="G54" s="159"/>
    </row>
    <row r="55" spans="2:8" x14ac:dyDescent="0.3">
      <c r="B55" s="167"/>
      <c r="C55" s="167"/>
      <c r="D55" s="166"/>
      <c r="E55"/>
    </row>
    <row r="56" spans="2:8" x14ac:dyDescent="0.3">
      <c r="B56" s="165" t="s">
        <v>290</v>
      </c>
      <c r="C56" s="165"/>
      <c r="D56" s="166"/>
      <c r="E56"/>
    </row>
    <row r="57" spans="2:8" s="156" customFormat="1" x14ac:dyDescent="0.3">
      <c r="B57" s="169" t="s">
        <v>291</v>
      </c>
      <c r="C57" s="169">
        <v>0</v>
      </c>
      <c r="D57" s="170">
        <v>600000</v>
      </c>
      <c r="E57" s="170">
        <f t="shared" ref="E57:E59" si="9">C57*D57</f>
        <v>0</v>
      </c>
      <c r="F57" s="159"/>
      <c r="G57" s="159"/>
    </row>
    <row r="58" spans="2:8" x14ac:dyDescent="0.3">
      <c r="B58" s="167" t="s">
        <v>261</v>
      </c>
      <c r="C58" s="167">
        <v>1</v>
      </c>
      <c r="D58" s="166">
        <v>220000</v>
      </c>
      <c r="E58" s="166">
        <f t="shared" si="9"/>
        <v>220000</v>
      </c>
      <c r="F58" s="159"/>
      <c r="G58" s="159">
        <f>ROUND(E58*(1+$D$7),2)</f>
        <v>235400</v>
      </c>
    </row>
    <row r="59" spans="2:8" x14ac:dyDescent="0.3">
      <c r="B59" s="167" t="s">
        <v>262</v>
      </c>
      <c r="C59" s="167">
        <v>1</v>
      </c>
      <c r="D59" s="166">
        <v>20000</v>
      </c>
      <c r="E59" s="166">
        <f t="shared" si="9"/>
        <v>20000</v>
      </c>
      <c r="F59" s="159"/>
      <c r="G59" s="159">
        <f>ROUND(E59*(1+$D$7),2)</f>
        <v>21400</v>
      </c>
      <c r="H59" s="155"/>
    </row>
    <row r="60" spans="2:8" x14ac:dyDescent="0.3">
      <c r="B60" s="167"/>
      <c r="C60" s="167"/>
      <c r="D60" s="166"/>
      <c r="E60"/>
    </row>
    <row r="61" spans="2:8" x14ac:dyDescent="0.3">
      <c r="B61" s="165" t="s">
        <v>292</v>
      </c>
      <c r="C61" s="165"/>
      <c r="D61" s="166"/>
      <c r="E61"/>
    </row>
    <row r="62" spans="2:8" x14ac:dyDescent="0.3">
      <c r="B62" s="167" t="s">
        <v>293</v>
      </c>
      <c r="C62" s="167">
        <v>1</v>
      </c>
      <c r="D62" s="166">
        <v>400000</v>
      </c>
      <c r="E62" s="166">
        <f t="shared" ref="E62:E64" si="10">C62*D62</f>
        <v>400000</v>
      </c>
      <c r="F62" s="159"/>
      <c r="G62" s="159"/>
    </row>
    <row r="63" spans="2:8" x14ac:dyDescent="0.3">
      <c r="B63" s="167" t="s">
        <v>294</v>
      </c>
      <c r="C63" s="167">
        <v>1</v>
      </c>
      <c r="D63" s="166">
        <v>40000</v>
      </c>
      <c r="E63" s="166">
        <f t="shared" si="10"/>
        <v>40000</v>
      </c>
      <c r="F63" s="159"/>
      <c r="G63" s="159"/>
      <c r="H63" s="159">
        <f>ROUND(E63*(1+$D$7),2)</f>
        <v>42800</v>
      </c>
    </row>
    <row r="64" spans="2:8" x14ac:dyDescent="0.3">
      <c r="B64" s="167" t="s">
        <v>263</v>
      </c>
      <c r="C64" s="167">
        <v>1</v>
      </c>
      <c r="D64" s="166">
        <v>25000</v>
      </c>
      <c r="E64" s="166">
        <f t="shared" si="10"/>
        <v>25000</v>
      </c>
      <c r="F64" s="159"/>
      <c r="G64" s="159"/>
      <c r="H64" s="159"/>
    </row>
    <row r="65" spans="2:8" x14ac:dyDescent="0.3">
      <c r="B65" s="167"/>
      <c r="C65" s="167"/>
      <c r="D65" s="166"/>
      <c r="E65"/>
      <c r="H65" s="159"/>
    </row>
    <row r="66" spans="2:8" x14ac:dyDescent="0.3">
      <c r="B66" s="165" t="s">
        <v>295</v>
      </c>
      <c r="C66" s="165"/>
      <c r="D66" s="166"/>
      <c r="E66"/>
      <c r="H66" s="159"/>
    </row>
    <row r="67" spans="2:8" x14ac:dyDescent="0.3">
      <c r="B67" s="167" t="s">
        <v>296</v>
      </c>
      <c r="C67" s="167">
        <v>1</v>
      </c>
      <c r="D67" s="166">
        <v>40000</v>
      </c>
      <c r="E67" s="166">
        <f t="shared" ref="E67" si="11">C67*D67</f>
        <v>40000</v>
      </c>
      <c r="F67" s="159"/>
      <c r="G67" s="159"/>
      <c r="H67" s="159">
        <f>ROUND(E67*(1+$D$7),2)</f>
        <v>42800</v>
      </c>
    </row>
    <row r="68" spans="2:8" x14ac:dyDescent="0.3">
      <c r="B68" s="167"/>
      <c r="C68" s="167"/>
      <c r="D68" s="166"/>
      <c r="E68"/>
      <c r="H68" s="159"/>
    </row>
    <row r="69" spans="2:8" x14ac:dyDescent="0.3">
      <c r="B69" s="165" t="s">
        <v>297</v>
      </c>
      <c r="C69" s="165"/>
      <c r="D69" s="166"/>
      <c r="E69"/>
      <c r="H69" s="159"/>
    </row>
    <row r="70" spans="2:8" x14ac:dyDescent="0.3">
      <c r="B70" s="167" t="s">
        <v>298</v>
      </c>
      <c r="C70" s="167">
        <v>1</v>
      </c>
      <c r="D70" s="166">
        <v>400000</v>
      </c>
      <c r="E70" s="166">
        <f t="shared" ref="E70:E73" si="12">C70*D70</f>
        <v>400000</v>
      </c>
      <c r="F70" s="159"/>
      <c r="G70" s="159"/>
      <c r="H70" s="159"/>
    </row>
    <row r="71" spans="2:8" x14ac:dyDescent="0.3">
      <c r="B71" s="167" t="s">
        <v>296</v>
      </c>
      <c r="C71" s="167">
        <v>1</v>
      </c>
      <c r="D71" s="166">
        <v>40000</v>
      </c>
      <c r="E71" s="166">
        <f t="shared" si="12"/>
        <v>40000</v>
      </c>
      <c r="F71" s="159"/>
      <c r="G71" s="159"/>
      <c r="H71" s="159">
        <f>ROUND(E71*(1+$D$7),2)</f>
        <v>42800</v>
      </c>
    </row>
    <row r="72" spans="2:8" x14ac:dyDescent="0.3">
      <c r="B72" s="167" t="s">
        <v>263</v>
      </c>
      <c r="C72" s="167">
        <v>1</v>
      </c>
      <c r="D72" s="166">
        <v>25000</v>
      </c>
      <c r="E72" s="166">
        <f t="shared" si="12"/>
        <v>25000</v>
      </c>
      <c r="F72" s="159"/>
      <c r="G72" s="159"/>
    </row>
    <row r="73" spans="2:8" x14ac:dyDescent="0.3">
      <c r="B73" s="167" t="s">
        <v>299</v>
      </c>
      <c r="C73" s="167">
        <v>1</v>
      </c>
      <c r="D73" s="166">
        <v>30000</v>
      </c>
      <c r="E73" s="166">
        <f t="shared" si="12"/>
        <v>30000</v>
      </c>
      <c r="F73" s="159"/>
      <c r="G73" s="159"/>
    </row>
    <row r="74" spans="2:8" x14ac:dyDescent="0.3">
      <c r="B74" s="167"/>
      <c r="C74" s="167"/>
      <c r="D74" s="166"/>
      <c r="E74"/>
    </row>
    <row r="75" spans="2:8" x14ac:dyDescent="0.3">
      <c r="B75" s="165" t="s">
        <v>300</v>
      </c>
      <c r="C75" s="165"/>
      <c r="D75" s="166"/>
      <c r="E75"/>
    </row>
    <row r="76" spans="2:8" x14ac:dyDescent="0.3">
      <c r="B76" s="167" t="s">
        <v>301</v>
      </c>
      <c r="C76" s="167">
        <v>1</v>
      </c>
      <c r="D76" s="166">
        <v>10000</v>
      </c>
      <c r="E76" s="166">
        <f t="shared" ref="E76" si="13">C76*D76</f>
        <v>10000</v>
      </c>
    </row>
    <row r="77" spans="2:8" x14ac:dyDescent="0.3">
      <c r="B77" s="167"/>
      <c r="C77" s="167"/>
      <c r="D77" s="166"/>
      <c r="E77"/>
    </row>
    <row r="78" spans="2:8" x14ac:dyDescent="0.3">
      <c r="B78" s="165" t="s">
        <v>302</v>
      </c>
      <c r="C78" s="165"/>
      <c r="D78" s="166"/>
      <c r="E78"/>
    </row>
    <row r="79" spans="2:8" x14ac:dyDescent="0.3">
      <c r="B79" s="167" t="s">
        <v>303</v>
      </c>
      <c r="C79" s="167">
        <v>2</v>
      </c>
      <c r="D79" s="166">
        <v>10000</v>
      </c>
      <c r="E79" s="166">
        <f t="shared" ref="E79:E103" si="14">C79*D79</f>
        <v>20000</v>
      </c>
    </row>
    <row r="80" spans="2:8" x14ac:dyDescent="0.3">
      <c r="B80" s="167" t="s">
        <v>304</v>
      </c>
      <c r="C80" s="167">
        <v>2</v>
      </c>
      <c r="D80" s="166">
        <v>15000</v>
      </c>
      <c r="E80" s="166">
        <f t="shared" si="14"/>
        <v>30000</v>
      </c>
    </row>
    <row r="81" spans="2:5" x14ac:dyDescent="0.3">
      <c r="B81" s="167" t="s">
        <v>305</v>
      </c>
      <c r="C81" s="167">
        <v>2</v>
      </c>
      <c r="D81" s="166">
        <v>15000</v>
      </c>
      <c r="E81" s="166">
        <f t="shared" si="14"/>
        <v>30000</v>
      </c>
    </row>
    <row r="82" spans="2:5" x14ac:dyDescent="0.3">
      <c r="B82" s="167" t="s">
        <v>306</v>
      </c>
      <c r="C82" s="167">
        <v>1</v>
      </c>
      <c r="D82" s="166">
        <v>30000</v>
      </c>
      <c r="E82" s="166">
        <f t="shared" si="14"/>
        <v>30000</v>
      </c>
    </row>
    <row r="83" spans="2:5" x14ac:dyDescent="0.3">
      <c r="B83" s="167" t="s">
        <v>307</v>
      </c>
      <c r="C83" s="167">
        <v>1</v>
      </c>
      <c r="D83" s="166">
        <v>35000</v>
      </c>
      <c r="E83" s="166">
        <f t="shared" si="14"/>
        <v>35000</v>
      </c>
    </row>
    <row r="84" spans="2:5" x14ac:dyDescent="0.3">
      <c r="B84" s="167" t="s">
        <v>308</v>
      </c>
      <c r="C84" s="167">
        <v>1</v>
      </c>
      <c r="D84" s="166">
        <v>15000</v>
      </c>
      <c r="E84" s="166">
        <f t="shared" si="14"/>
        <v>15000</v>
      </c>
    </row>
    <row r="85" spans="2:5" x14ac:dyDescent="0.3">
      <c r="B85" s="167" t="s">
        <v>309</v>
      </c>
      <c r="C85" s="167">
        <v>1</v>
      </c>
      <c r="D85" s="166">
        <v>5000</v>
      </c>
      <c r="E85" s="166">
        <f t="shared" si="14"/>
        <v>5000</v>
      </c>
    </row>
    <row r="86" spans="2:5" x14ac:dyDescent="0.3">
      <c r="B86" s="167" t="s">
        <v>310</v>
      </c>
      <c r="C86" s="167">
        <v>1</v>
      </c>
      <c r="D86" s="166">
        <v>70000</v>
      </c>
      <c r="E86" s="166">
        <f t="shared" si="14"/>
        <v>70000</v>
      </c>
    </row>
    <row r="87" spans="2:5" x14ac:dyDescent="0.3">
      <c r="B87" s="167" t="s">
        <v>311</v>
      </c>
      <c r="C87" s="167">
        <v>1</v>
      </c>
      <c r="D87" s="166">
        <v>10000</v>
      </c>
      <c r="E87" s="166">
        <f t="shared" si="14"/>
        <v>10000</v>
      </c>
    </row>
    <row r="88" spans="2:5" x14ac:dyDescent="0.3">
      <c r="B88" s="167" t="s">
        <v>312</v>
      </c>
      <c r="C88" s="167">
        <v>2</v>
      </c>
      <c r="D88" s="166">
        <v>45000</v>
      </c>
      <c r="E88" s="166">
        <f t="shared" si="14"/>
        <v>90000</v>
      </c>
    </row>
    <row r="89" spans="2:5" x14ac:dyDescent="0.3">
      <c r="B89" s="167" t="s">
        <v>313</v>
      </c>
      <c r="C89" s="167">
        <v>1</v>
      </c>
      <c r="D89" s="166">
        <v>20000</v>
      </c>
      <c r="E89" s="166">
        <f t="shared" si="14"/>
        <v>20000</v>
      </c>
    </row>
    <row r="90" spans="2:5" x14ac:dyDescent="0.3">
      <c r="B90" s="167" t="s">
        <v>314</v>
      </c>
      <c r="C90" s="171">
        <v>1</v>
      </c>
      <c r="D90" s="166">
        <v>15000</v>
      </c>
      <c r="E90" s="166">
        <f t="shared" si="14"/>
        <v>15000</v>
      </c>
    </row>
    <row r="91" spans="2:5" x14ac:dyDescent="0.3">
      <c r="B91" s="167" t="s">
        <v>315</v>
      </c>
      <c r="C91" s="167">
        <v>2</v>
      </c>
      <c r="D91" s="166">
        <v>2250</v>
      </c>
      <c r="E91" s="166">
        <f t="shared" si="14"/>
        <v>4500</v>
      </c>
    </row>
    <row r="92" spans="2:5" x14ac:dyDescent="0.3">
      <c r="B92" s="167" t="s">
        <v>316</v>
      </c>
      <c r="C92" s="167">
        <v>2</v>
      </c>
      <c r="D92" s="166">
        <v>2000</v>
      </c>
      <c r="E92" s="166">
        <f t="shared" si="14"/>
        <v>4000</v>
      </c>
    </row>
    <row r="93" spans="2:5" x14ac:dyDescent="0.3">
      <c r="B93" s="167" t="s">
        <v>317</v>
      </c>
      <c r="C93" s="167">
        <v>2</v>
      </c>
      <c r="D93" s="166">
        <v>45000</v>
      </c>
      <c r="E93" s="166">
        <f t="shared" si="14"/>
        <v>90000</v>
      </c>
    </row>
    <row r="94" spans="2:5" x14ac:dyDescent="0.3">
      <c r="B94" s="167" t="s">
        <v>318</v>
      </c>
      <c r="C94" s="167">
        <v>1</v>
      </c>
      <c r="D94" s="166">
        <v>20000</v>
      </c>
      <c r="E94" s="166">
        <f t="shared" si="14"/>
        <v>20000</v>
      </c>
    </row>
    <row r="95" spans="2:5" x14ac:dyDescent="0.3">
      <c r="B95" s="167" t="s">
        <v>319</v>
      </c>
      <c r="C95" s="167">
        <v>2</v>
      </c>
      <c r="D95" s="166">
        <v>20000</v>
      </c>
      <c r="E95" s="166">
        <f t="shared" si="14"/>
        <v>40000</v>
      </c>
    </row>
    <row r="96" spans="2:5" x14ac:dyDescent="0.3">
      <c r="B96" s="167" t="s">
        <v>320</v>
      </c>
      <c r="C96" s="167">
        <v>1</v>
      </c>
      <c r="D96" s="166">
        <v>10000</v>
      </c>
      <c r="E96" s="166">
        <f t="shared" si="14"/>
        <v>10000</v>
      </c>
    </row>
    <row r="97" spans="2:8" x14ac:dyDescent="0.3">
      <c r="B97" s="167" t="s">
        <v>321</v>
      </c>
      <c r="C97" s="167">
        <v>1</v>
      </c>
      <c r="D97" s="166">
        <v>250000</v>
      </c>
      <c r="E97" s="166">
        <f t="shared" si="14"/>
        <v>250000</v>
      </c>
    </row>
    <row r="98" spans="2:8" x14ac:dyDescent="0.3">
      <c r="B98" s="167" t="s">
        <v>322</v>
      </c>
      <c r="C98" s="167">
        <v>1</v>
      </c>
      <c r="D98" s="166">
        <v>44000</v>
      </c>
      <c r="E98" s="166">
        <f t="shared" si="14"/>
        <v>44000</v>
      </c>
    </row>
    <row r="99" spans="2:8" x14ac:dyDescent="0.3">
      <c r="B99" s="167" t="s">
        <v>323</v>
      </c>
      <c r="C99" s="167">
        <v>1</v>
      </c>
      <c r="D99" s="168">
        <v>5000</v>
      </c>
      <c r="E99" s="166">
        <f>C99*D99</f>
        <v>5000</v>
      </c>
    </row>
    <row r="100" spans="2:8" x14ac:dyDescent="0.3">
      <c r="B100" s="167" t="s">
        <v>324</v>
      </c>
      <c r="C100" s="167">
        <v>1</v>
      </c>
      <c r="D100" s="166">
        <v>5000</v>
      </c>
      <c r="E100" s="166">
        <f>C100*D100</f>
        <v>5000</v>
      </c>
    </row>
    <row r="101" spans="2:8" x14ac:dyDescent="0.3">
      <c r="B101" s="167" t="s">
        <v>325</v>
      </c>
      <c r="C101" s="167">
        <v>1</v>
      </c>
      <c r="D101" s="166">
        <v>20000</v>
      </c>
      <c r="E101" s="166">
        <f t="shared" si="14"/>
        <v>20000</v>
      </c>
      <c r="H101" s="155"/>
    </row>
    <row r="102" spans="2:8" x14ac:dyDescent="0.3">
      <c r="B102" s="167" t="s">
        <v>326</v>
      </c>
      <c r="C102" s="167">
        <v>1</v>
      </c>
      <c r="D102" s="166">
        <v>92000</v>
      </c>
      <c r="E102" s="166">
        <f t="shared" si="14"/>
        <v>92000</v>
      </c>
    </row>
    <row r="103" spans="2:8" x14ac:dyDescent="0.3">
      <c r="B103" s="167" t="s">
        <v>327</v>
      </c>
      <c r="C103" s="167">
        <v>1</v>
      </c>
      <c r="D103" s="166">
        <v>10000</v>
      </c>
      <c r="E103" s="166">
        <f t="shared" si="14"/>
        <v>10000</v>
      </c>
    </row>
    <row r="104" spans="2:8" x14ac:dyDescent="0.3">
      <c r="B104" s="167" t="s">
        <v>328</v>
      </c>
      <c r="C104" s="167">
        <v>1</v>
      </c>
      <c r="D104" s="166">
        <v>90000</v>
      </c>
      <c r="E104" s="166">
        <f>C104*D104</f>
        <v>90000</v>
      </c>
    </row>
    <row r="105" spans="2:8" x14ac:dyDescent="0.3">
      <c r="B105" s="167" t="s">
        <v>329</v>
      </c>
      <c r="C105" s="167">
        <v>1</v>
      </c>
      <c r="D105" s="172">
        <v>590000</v>
      </c>
      <c r="E105" s="166">
        <f>C105*D105</f>
        <v>590000</v>
      </c>
    </row>
    <row r="106" spans="2:8" x14ac:dyDescent="0.3">
      <c r="B106"/>
      <c r="C106"/>
      <c r="D106" s="166"/>
      <c r="E106"/>
    </row>
    <row r="107" spans="2:8" x14ac:dyDescent="0.3">
      <c r="B107"/>
      <c r="C107"/>
      <c r="D107" s="166"/>
      <c r="E107"/>
    </row>
    <row r="108" spans="2:8" x14ac:dyDescent="0.3">
      <c r="B108" s="173" t="s">
        <v>330</v>
      </c>
      <c r="C108"/>
      <c r="D108" s="166"/>
      <c r="E108"/>
    </row>
    <row r="109" spans="2:8" x14ac:dyDescent="0.3">
      <c r="B109"/>
      <c r="C109"/>
      <c r="D109" s="166"/>
      <c r="E109"/>
    </row>
    <row r="110" spans="2:8" x14ac:dyDescent="0.3">
      <c r="B110" t="s">
        <v>331</v>
      </c>
      <c r="C110">
        <v>7</v>
      </c>
      <c r="D110" s="166"/>
      <c r="E110"/>
    </row>
    <row r="111" spans="2:8" x14ac:dyDescent="0.3">
      <c r="B111" t="s">
        <v>332</v>
      </c>
      <c r="C111">
        <f>C110*14</f>
        <v>98</v>
      </c>
      <c r="D111" s="166"/>
      <c r="E111"/>
    </row>
    <row r="112" spans="2:8" x14ac:dyDescent="0.3">
      <c r="B112"/>
      <c r="C112"/>
      <c r="D112" s="166"/>
      <c r="E112"/>
    </row>
    <row r="113" spans="2:6" x14ac:dyDescent="0.3">
      <c r="B113" t="s">
        <v>333</v>
      </c>
      <c r="C113">
        <v>50</v>
      </c>
      <c r="D113" s="166"/>
      <c r="E113"/>
    </row>
    <row r="114" spans="2:6" x14ac:dyDescent="0.3">
      <c r="B114" t="s">
        <v>334</v>
      </c>
      <c r="C114">
        <v>20</v>
      </c>
      <c r="D114" s="166"/>
      <c r="E114"/>
    </row>
    <row r="115" spans="2:6" x14ac:dyDescent="0.3">
      <c r="B115" t="s">
        <v>335</v>
      </c>
      <c r="C115">
        <v>25</v>
      </c>
      <c r="D115" s="166"/>
      <c r="E115"/>
    </row>
    <row r="116" spans="2:6" x14ac:dyDescent="0.3">
      <c r="B116" t="s">
        <v>336</v>
      </c>
      <c r="C116">
        <v>20</v>
      </c>
      <c r="D116" s="166"/>
      <c r="E116"/>
    </row>
    <row r="117" spans="2:6" x14ac:dyDescent="0.3">
      <c r="B117"/>
      <c r="C117"/>
      <c r="D117" s="166"/>
      <c r="E117"/>
    </row>
    <row r="118" spans="2:6" x14ac:dyDescent="0.3">
      <c r="B118" t="s">
        <v>337</v>
      </c>
      <c r="C118">
        <f>(316000)/(76.8+15.695)</f>
        <v>3416.4008865344072</v>
      </c>
      <c r="D118" s="166"/>
      <c r="E118"/>
    </row>
    <row r="119" spans="2:6" x14ac:dyDescent="0.3">
      <c r="B119" t="s">
        <v>338</v>
      </c>
      <c r="C119">
        <f>SUM(C111:C116)</f>
        <v>213</v>
      </c>
      <c r="D119" s="166"/>
      <c r="E119"/>
    </row>
    <row r="120" spans="2:6" x14ac:dyDescent="0.3">
      <c r="B120" t="s">
        <v>339</v>
      </c>
      <c r="C120">
        <f>C119</f>
        <v>213</v>
      </c>
      <c r="D120" s="166">
        <f>C118</f>
        <v>3416.4008865344072</v>
      </c>
      <c r="E120" s="166">
        <f>C120*D120</f>
        <v>727693.38883182872</v>
      </c>
    </row>
    <row r="121" spans="2:6" x14ac:dyDescent="0.3">
      <c r="B121" t="s">
        <v>340</v>
      </c>
      <c r="C121">
        <f>C120</f>
        <v>213</v>
      </c>
      <c r="D121" s="166">
        <v>250</v>
      </c>
      <c r="E121" s="166">
        <f>C121*D121</f>
        <v>53250</v>
      </c>
    </row>
    <row r="122" spans="2:6" x14ac:dyDescent="0.3">
      <c r="B122" t="s">
        <v>341</v>
      </c>
      <c r="C122">
        <v>2</v>
      </c>
      <c r="D122" s="166">
        <v>20000</v>
      </c>
      <c r="E122" s="166">
        <f>C122*D122</f>
        <v>40000</v>
      </c>
    </row>
    <row r="123" spans="2:6" x14ac:dyDescent="0.3">
      <c r="B123" t="s">
        <v>342</v>
      </c>
      <c r="C123">
        <v>1</v>
      </c>
      <c r="D123" s="166">
        <v>24000</v>
      </c>
      <c r="E123" s="166">
        <f t="shared" ref="E123:E124" si="15">C123*D123</f>
        <v>24000</v>
      </c>
    </row>
    <row r="124" spans="2:6" x14ac:dyDescent="0.3">
      <c r="B124" s="174" t="s">
        <v>364</v>
      </c>
      <c r="C124" s="174">
        <v>1</v>
      </c>
      <c r="D124" s="172">
        <v>350000</v>
      </c>
      <c r="E124" s="172">
        <f t="shared" si="15"/>
        <v>350000</v>
      </c>
    </row>
    <row r="125" spans="2:6" x14ac:dyDescent="0.3">
      <c r="B125"/>
      <c r="C125"/>
      <c r="D125" s="166"/>
      <c r="E125"/>
    </row>
    <row r="126" spans="2:6" x14ac:dyDescent="0.3">
      <c r="B126" s="173" t="s">
        <v>343</v>
      </c>
      <c r="C126"/>
      <c r="D126" s="166"/>
      <c r="E126"/>
    </row>
    <row r="127" spans="2:6" x14ac:dyDescent="0.3">
      <c r="B127"/>
      <c r="C127"/>
      <c r="D127" s="166"/>
      <c r="E127"/>
      <c r="F127" s="164"/>
    </row>
    <row r="128" spans="2:6" x14ac:dyDescent="0.3">
      <c r="B128" t="s">
        <v>344</v>
      </c>
      <c r="C128"/>
      <c r="D128" s="166"/>
      <c r="E128"/>
    </row>
    <row r="129" spans="2:5" x14ac:dyDescent="0.3">
      <c r="B129" t="s">
        <v>345</v>
      </c>
      <c r="C129">
        <v>1</v>
      </c>
      <c r="D129" s="166">
        <v>6150</v>
      </c>
      <c r="E129" s="166">
        <f>C129*D129</f>
        <v>6150</v>
      </c>
    </row>
    <row r="130" spans="2:5" x14ac:dyDescent="0.3">
      <c r="B130" t="s">
        <v>346</v>
      </c>
      <c r="C130">
        <v>1</v>
      </c>
      <c r="D130" s="166">
        <v>17950</v>
      </c>
      <c r="E130" s="166">
        <f t="shared" ref="E130:E139" si="16">C130*D130</f>
        <v>17950</v>
      </c>
    </row>
    <row r="131" spans="2:5" x14ac:dyDescent="0.3">
      <c r="B131" t="s">
        <v>347</v>
      </c>
      <c r="C131">
        <v>1</v>
      </c>
      <c r="D131" s="166">
        <v>5100</v>
      </c>
      <c r="E131" s="166">
        <f t="shared" si="16"/>
        <v>5100</v>
      </c>
    </row>
    <row r="132" spans="2:5" x14ac:dyDescent="0.3">
      <c r="B132" t="s">
        <v>348</v>
      </c>
      <c r="C132">
        <v>1</v>
      </c>
      <c r="D132" s="166">
        <v>6000</v>
      </c>
      <c r="E132" s="166">
        <f t="shared" si="16"/>
        <v>6000</v>
      </c>
    </row>
    <row r="133" spans="2:5" x14ac:dyDescent="0.3">
      <c r="B133" t="s">
        <v>349</v>
      </c>
      <c r="C133">
        <v>1</v>
      </c>
      <c r="D133" s="166">
        <v>4000</v>
      </c>
      <c r="E133" s="166">
        <f t="shared" si="16"/>
        <v>4000</v>
      </c>
    </row>
    <row r="134" spans="2:5" x14ac:dyDescent="0.3">
      <c r="B134" t="s">
        <v>350</v>
      </c>
      <c r="C134">
        <v>50</v>
      </c>
      <c r="D134" s="166">
        <f>2000/50</f>
        <v>40</v>
      </c>
      <c r="E134" s="166">
        <f t="shared" si="16"/>
        <v>2000</v>
      </c>
    </row>
    <row r="135" spans="2:5" x14ac:dyDescent="0.3">
      <c r="B135" t="s">
        <v>351</v>
      </c>
      <c r="C135">
        <v>50</v>
      </c>
      <c r="D135" s="166">
        <f>2000/50</f>
        <v>40</v>
      </c>
      <c r="E135" s="166">
        <f t="shared" si="16"/>
        <v>2000</v>
      </c>
    </row>
    <row r="136" spans="2:5" x14ac:dyDescent="0.3">
      <c r="B136" t="s">
        <v>352</v>
      </c>
      <c r="C136">
        <v>1</v>
      </c>
      <c r="D136" s="166">
        <v>10000</v>
      </c>
      <c r="E136" s="166">
        <f t="shared" si="16"/>
        <v>10000</v>
      </c>
    </row>
    <row r="137" spans="2:5" x14ac:dyDescent="0.3">
      <c r="B137"/>
      <c r="C137"/>
      <c r="D137" s="166"/>
      <c r="E137"/>
    </row>
    <row r="138" spans="2:5" x14ac:dyDescent="0.3">
      <c r="B138" t="s">
        <v>353</v>
      </c>
      <c r="C138">
        <v>1</v>
      </c>
      <c r="D138" s="166">
        <v>5000</v>
      </c>
      <c r="E138" s="166">
        <f t="shared" si="16"/>
        <v>5000</v>
      </c>
    </row>
    <row r="139" spans="2:5" x14ac:dyDescent="0.3">
      <c r="B139" t="s">
        <v>354</v>
      </c>
      <c r="C139">
        <v>1</v>
      </c>
      <c r="D139" s="166">
        <v>2000</v>
      </c>
      <c r="E139" s="166">
        <f t="shared" si="16"/>
        <v>2000</v>
      </c>
    </row>
  </sheetData>
  <pageMargins left="0.7" right="0.7" top="0.78740157499999996" bottom="0.78740157499999996" header="0.3" footer="0.3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02478-5A5F-449B-8AD5-7E2648AFB136}">
  <sheetPr codeName="Tabelle15">
    <pageSetUpPr fitToPage="1"/>
  </sheetPr>
  <dimension ref="A1:BB117"/>
  <sheetViews>
    <sheetView topLeftCell="A48" zoomScale="80" zoomScaleNormal="80" workbookViewId="0">
      <selection activeCell="B60" sqref="B60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e">
        <f>#REF!</f>
        <v>#REF!</v>
      </c>
      <c r="C4" s="111" t="e">
        <f>#REF!</f>
        <v>#REF!</v>
      </c>
      <c r="D4" s="97" t="e">
        <f>IF(#REF!="","",#REF!)</f>
        <v>#REF!</v>
      </c>
      <c r="E4" s="18" t="e">
        <f>IF($B4="Gehalt auswählen","",IF($D4="",$C4,IF($D4="durchschnittliche Preissteigerungs-rate",$C4*(1+(VLOOKUP($A4,Personalnormkosten!$G$1:$H$4,2,FALSE)))^E$1,IF($D$4&lt;&gt;"",$C4*(1+(VLOOKUP($D4,Personalnormkosten!$E$1:$F$9,2,FALSE)))^E$1,""))))</f>
        <v>#REF!</v>
      </c>
      <c r="F4" s="18" t="e">
        <f>IF($B4="Gehalt auswählen","",IF($D4="",$C4,IF($D4="durchschnittliche Preissteigerungs-rate",$C4*(1+(VLOOKUP($A4,Personalnormkosten!$G$1:$H$4,2,FALSE)))^F$1,IF($D$4&lt;&gt;"",$C4*(1+(VLOOKUP($D4,Personalnormkosten!$E$1:$F$9,2,FALSE)))^F$1,""))))</f>
        <v>#REF!</v>
      </c>
      <c r="G4" s="18" t="e">
        <f>IF($B4="Gehalt auswählen","",IF($D4="",$C4,IF($D4="durchschnittliche Preissteigerungs-rate",$C4*(1+(VLOOKUP($A4,Personalnormkosten!$G$1:$H$4,2,FALSE)))^G$1,IF($D$4&lt;&gt;"",$C4*(1+(VLOOKUP($D4,Personalnormkosten!$E$1:$F$9,2,FALSE)))^G$1,""))))</f>
        <v>#REF!</v>
      </c>
      <c r="H4" s="18" t="e">
        <f>IF($B4="Gehalt auswählen","",IF($D4="",$C4,IF($D4="durchschnittliche Preissteigerungs-rate",$C4*(1+(VLOOKUP($A4,Personalnormkosten!$G$1:$H$4,2,FALSE)))^H$1,IF($D$4&lt;&gt;"",$C4*(1+(VLOOKUP($D4,Personalnormkosten!$E$1:$F$9,2,FALSE)))^H$1,""))))</f>
        <v>#REF!</v>
      </c>
      <c r="I4" s="18" t="e">
        <f>IF($B4="Gehalt auswählen","",IF($D4="",$C4,IF($D4="durchschnittliche Preissteigerungs-rate",$C4*(1+(VLOOKUP($A4,Personalnormkosten!$G$1:$H$4,2,FALSE)))^I$1,IF($D$4&lt;&gt;"",$C4*(1+(VLOOKUP($D4,Personalnormkosten!$E$1:$F$9,2,FALSE)))^I$1,""))))</f>
        <v>#REF!</v>
      </c>
      <c r="J4" s="18" t="e">
        <f>IF($B4="Gehalt auswählen","",IF($D4="",$C4,IF($D4="durchschnittliche Preissteigerungs-rate",$C4*(1+(VLOOKUP($A4,Personalnormkosten!$G$1:$H$4,2,FALSE)))^J$1,IF($D$4&lt;&gt;"",$C4*(1+(VLOOKUP($D4,Personalnormkosten!$E$1:$F$9,2,FALSE)))^J$1,""))))</f>
        <v>#REF!</v>
      </c>
      <c r="K4" s="18" t="e">
        <f>IF($B4="Gehalt auswählen","",IF($D4="",$C4,IF($D4="durchschnittliche Preissteigerungs-rate",$C4*(1+(VLOOKUP($A4,Personalnormkosten!$G$1:$H$4,2,FALSE)))^K$1,IF($D$4&lt;&gt;"",$C4*(1+(VLOOKUP($D4,Personalnormkosten!$E$1:$F$9,2,FALSE)))^K$1,""))))</f>
        <v>#REF!</v>
      </c>
      <c r="L4" s="18" t="e">
        <f>IF($B4="Gehalt auswählen","",IF($D4="",$C4,IF($D4="durchschnittliche Preissteigerungs-rate",$C4*(1+(VLOOKUP($A4,Personalnormkosten!$G$1:$H$4,2,FALSE)))^L$1,IF($D$4&lt;&gt;"",$C4*(1+(VLOOKUP($D4,Personalnormkosten!$E$1:$F$9,2,FALSE)))^L$1,""))))</f>
        <v>#REF!</v>
      </c>
      <c r="M4" s="18" t="e">
        <f>IF($B4="Gehalt auswählen","",IF($D4="",$C4,IF($D4="durchschnittliche Preissteigerungs-rate",$C4*(1+(VLOOKUP($A4,Personalnormkosten!$G$1:$H$4,2,FALSE)))^M$1,IF($D$4&lt;&gt;"",$C4*(1+(VLOOKUP($D4,Personalnormkosten!$E$1:$F$9,2,FALSE)))^M$1,""))))</f>
        <v>#REF!</v>
      </c>
      <c r="N4" s="18" t="e">
        <f>IF($B4="Gehalt auswählen","",IF($D4="",$C4,IF($D4="durchschnittliche Preissteigerungs-rate",$C4*(1+(VLOOKUP($A4,Personalnormkosten!$G$1:$H$4,2,FALSE)))^N$1,IF($D$4&lt;&gt;"",$C4*(1+(VLOOKUP($D4,Personalnormkosten!$E$1:$F$9,2,FALSE)))^N$1,""))))</f>
        <v>#REF!</v>
      </c>
      <c r="O4" s="18" t="e">
        <f>IF($B4="Gehalt auswählen","",IF($D4="",$C4,IF($D4="durchschnittliche Preissteigerungs-rate",$C4*(1+(VLOOKUP($A4,Personalnormkosten!$G$1:$H$4,2,FALSE)))^O$1,IF($D$4&lt;&gt;"",$C4*(1+(VLOOKUP($D4,Personalnormkosten!$E$1:$F$9,2,FALSE)))^O$1,""))))</f>
        <v>#REF!</v>
      </c>
      <c r="P4" s="18" t="e">
        <f>IF($B4="Gehalt auswählen","",IF($D4="",$C4,IF($D4="durchschnittliche Preissteigerungs-rate",$C4*(1+(VLOOKUP($A4,Personalnormkosten!$G$1:$H$4,2,FALSE)))^P$1,IF($D$4&lt;&gt;"",$C4*(1+(VLOOKUP($D4,Personalnormkosten!$E$1:$F$9,2,FALSE)))^P$1,""))))</f>
        <v>#REF!</v>
      </c>
      <c r="Q4" s="18" t="e">
        <f>IF($B4="Gehalt auswählen","",IF($D4="",$C4,IF($D4="durchschnittliche Preissteigerungs-rate",$C4*(1+(VLOOKUP($A4,Personalnormkosten!$G$1:$H$4,2,FALSE)))^Q$1,IF($D$4&lt;&gt;"",$C4*(1+(VLOOKUP($D4,Personalnormkosten!$E$1:$F$9,2,FALSE)))^Q$1,""))))</f>
        <v>#REF!</v>
      </c>
      <c r="R4" s="18" t="e">
        <f>IF($B4="Gehalt auswählen","",IF($D4="",$C4,IF($D4="durchschnittliche Preissteigerungs-rate",$C4*(1+(VLOOKUP($A4,Personalnormkosten!$G$1:$H$4,2,FALSE)))^R$1,IF($D$4&lt;&gt;"",$C4*(1+(VLOOKUP($D4,Personalnormkosten!$E$1:$F$9,2,FALSE)))^R$1,""))))</f>
        <v>#REF!</v>
      </c>
      <c r="S4" s="18" t="e">
        <f>IF($B4="Gehalt auswählen","",IF($D4="",$C4,IF($D4="durchschnittliche Preissteigerungs-rate",$C4*(1+(VLOOKUP($A4,Personalnormkosten!$G$1:$H$4,2,FALSE)))^S$1,IF($D$4&lt;&gt;"",$C4*(1+(VLOOKUP($D4,Personalnormkosten!$E$1:$F$9,2,FALSE)))^S$1,""))))</f>
        <v>#REF!</v>
      </c>
      <c r="T4" s="18" t="e">
        <f>IF($B4="Gehalt auswählen","",IF($D4="",$C4,IF($D4="durchschnittliche Preissteigerungs-rate",$C4*(1+(VLOOKUP($A4,Personalnormkosten!$G$1:$H$4,2,FALSE)))^T$1,IF($D$4&lt;&gt;"",$C4*(1+(VLOOKUP($D4,Personalnormkosten!$E$1:$F$9,2,FALSE)))^T$1,""))))</f>
        <v>#REF!</v>
      </c>
      <c r="U4" s="18" t="e">
        <f>IF($B4="Gehalt auswählen","",IF($D4="",$C4,IF($D4="durchschnittliche Preissteigerungs-rate",$C4*(1+(VLOOKUP($A4,Personalnormkosten!$G$1:$H$4,2,FALSE)))^U$1,IF($D$4&lt;&gt;"",$C4*(1+(VLOOKUP($D4,Personalnormkosten!$E$1:$F$9,2,FALSE)))^U$1,""))))</f>
        <v>#REF!</v>
      </c>
      <c r="V4" s="18" t="e">
        <f>IF($B4="Gehalt auswählen","",IF($D4="",$C4,IF($D4="durchschnittliche Preissteigerungs-rate",$C4*(1+(VLOOKUP($A4,Personalnormkosten!$G$1:$H$4,2,FALSE)))^V$1,IF($D$4&lt;&gt;"",$C4*(1+(VLOOKUP($D4,Personalnormkosten!$E$1:$F$9,2,FALSE)))^V$1,""))))</f>
        <v>#REF!</v>
      </c>
      <c r="W4" s="18" t="e">
        <f>IF($B4="Gehalt auswählen","",IF($D4="",$C4,IF($D4="durchschnittliche Preissteigerungs-rate",$C4*(1+(VLOOKUP($A4,Personalnormkosten!$G$1:$H$4,2,FALSE)))^W$1,IF($D$4&lt;&gt;"",$C4*(1+(VLOOKUP($D4,Personalnormkosten!$E$1:$F$9,2,FALSE)))^W$1,""))))</f>
        <v>#REF!</v>
      </c>
      <c r="X4" s="18" t="e">
        <f>IF($B4="Gehalt auswählen","",IF($D4="",$C4,IF($D4="durchschnittliche Preissteigerungs-rate",$C4*(1+(VLOOKUP($A4,Personalnormkosten!$G$1:$H$4,2,FALSE)))^X$1,IF($D$4&lt;&gt;"",$C4*(1+(VLOOKUP($D4,Personalnormkosten!$E$1:$F$9,2,FALSE)))^X$1,""))))</f>
        <v>#REF!</v>
      </c>
      <c r="Y4" s="18" t="e">
        <f>IF($B4="Gehalt auswählen","",IF($D4="",$C4,IF($D4="durchschnittliche Preissteigerungs-rate",$C4*(1+(VLOOKUP($A4,Personalnormkosten!$G$1:$H$4,2,FALSE)))^Y$1,IF($D$4&lt;&gt;"",$C4*(1+(VLOOKUP($D4,Personalnormkosten!$E$1:$F$9,2,FALSE)))^Y$1,""))))</f>
        <v>#REF!</v>
      </c>
      <c r="Z4" s="18" t="e">
        <f>IF($B4="Gehalt auswählen","",IF($D4="",$C4,IF($D4="durchschnittliche Preissteigerungs-rate",$C4*(1+(VLOOKUP($A4,Personalnormkosten!$G$1:$H$4,2,FALSE)))^Z$1,IF($D$4&lt;&gt;"",$C4*(1+(VLOOKUP($D4,Personalnormkosten!$E$1:$F$9,2,FALSE)))^Z$1,""))))</f>
        <v>#REF!</v>
      </c>
      <c r="AA4" s="18" t="e">
        <f>IF($B4="Gehalt auswählen","",IF($D4="",$C4,IF($D4="durchschnittliche Preissteigerungs-rate",$C4*(1+(VLOOKUP($A4,Personalnormkosten!$G$1:$H$4,2,FALSE)))^AA$1,IF($D$4&lt;&gt;"",$C4*(1+(VLOOKUP($D4,Personalnormkosten!$E$1:$F$9,2,FALSE)))^AA$1,""))))</f>
        <v>#REF!</v>
      </c>
      <c r="AB4" s="18" t="e">
        <f>IF($B4="Gehalt auswählen","",IF($D4="",$C4,IF($D4="durchschnittliche Preissteigerungs-rate",$C4*(1+(VLOOKUP($A4,Personalnormkosten!$G$1:$H$4,2,FALSE)))^AB$1,IF($D$4&lt;&gt;"",$C4*(1+(VLOOKUP($D4,Personalnormkosten!$E$1:$F$9,2,FALSE)))^AB$1,""))))</f>
        <v>#REF!</v>
      </c>
      <c r="AC4" s="18" t="e">
        <f>IF($B4="Gehalt auswählen","",IF($D4="",$C4,IF($D4="durchschnittliche Preissteigerungs-rate",$C4*(1+(VLOOKUP($A4,Personalnormkosten!$G$1:$H$4,2,FALSE)))^AC$1,IF($D$4&lt;&gt;"",$C4*(1+(VLOOKUP($D4,Personalnormkosten!$E$1:$F$9,2,FALSE)))^AC$1,""))))</f>
        <v>#REF!</v>
      </c>
      <c r="AD4" s="18" t="e">
        <f>IF($B4="Gehalt auswählen","",IF($D4="",$C4,IF($D4="durchschnittliche Preissteigerungs-rate",$C4*(1+(VLOOKUP($A4,Personalnormkosten!$G$1:$H$4,2,FALSE)))^AD$1,IF($D$4&lt;&gt;"",$C4*(1+(VLOOKUP($D4,Personalnormkosten!$E$1:$F$9,2,FALSE)))^AD$1,""))))</f>
        <v>#REF!</v>
      </c>
      <c r="AE4" s="18" t="e">
        <f>IF($B4="Gehalt auswählen","",IF($D4="",$C4,IF($D4="durchschnittliche Preissteigerungs-rate",$C4*(1+(VLOOKUP($A4,Personalnormkosten!$G$1:$H$4,2,FALSE)))^AE$1,IF($D$4&lt;&gt;"",$C4*(1+(VLOOKUP($D4,Personalnormkosten!$E$1:$F$9,2,FALSE)))^AE$1,""))))</f>
        <v>#REF!</v>
      </c>
      <c r="AF4" s="18" t="e">
        <f>IF($B4="Gehalt auswählen","",IF($D4="",$C4,IF($D4="durchschnittliche Preissteigerungs-rate",$C4*(1+(VLOOKUP($A4,Personalnormkosten!$G$1:$H$4,2,FALSE)))^AF$1,IF($D$4&lt;&gt;"",$C4*(1+(VLOOKUP($D4,Personalnormkosten!$E$1:$F$9,2,FALSE)))^AF$1,""))))</f>
        <v>#REF!</v>
      </c>
      <c r="AG4" s="18" t="e">
        <f>IF($B4="Gehalt auswählen","",IF($D4="",$C4,IF($D4="durchschnittliche Preissteigerungs-rate",$C4*(1+(VLOOKUP($A4,Personalnormkosten!$G$1:$H$4,2,FALSE)))^AG$1,IF($D$4&lt;&gt;"",$C4*(1+(VLOOKUP($D4,Personalnormkosten!$E$1:$F$9,2,FALSE)))^AG$1,""))))</f>
        <v>#REF!</v>
      </c>
      <c r="AH4" s="18" t="e">
        <f>IF($B4="Gehalt auswählen","",IF($D4="",$C4,IF($D4="durchschnittliche Preissteigerungs-rate",$C4*(1+(VLOOKUP($A4,Personalnormkosten!$G$1:$H$4,2,FALSE)))^AH$1,IF($D$4&lt;&gt;"",$C4*(1+(VLOOKUP($D4,Personalnormkosten!$E$1:$F$9,2,FALSE)))^AH$1,""))))</f>
        <v>#REF!</v>
      </c>
      <c r="AI4" s="18" t="e">
        <f>IF($B4="Gehalt auswählen","",IF($D4="",$C4,IF($D4="durchschnittliche Preissteigerungs-rate",$C4*(1+(VLOOKUP($A4,Personalnormkosten!$G$1:$H$4,2,FALSE)))^AI$1,IF($D$4&lt;&gt;"",$C4*(1+(VLOOKUP($D4,Personalnormkosten!$E$1:$F$9,2,FALSE)))^AI$1,""))))</f>
        <v>#REF!</v>
      </c>
      <c r="AJ4" s="18" t="e">
        <f>IF($B4="Gehalt auswählen","",IF($D4="",$C4,IF($D4="durchschnittliche Preissteigerungs-rate",$C4*(1+(VLOOKUP($A4,Personalnormkosten!$G$1:$H$4,2,FALSE)))^AJ$1,IF($D$4&lt;&gt;"",$C4*(1+(VLOOKUP($D4,Personalnormkosten!$E$1:$F$9,2,FALSE)))^AJ$1,""))))</f>
        <v>#REF!</v>
      </c>
      <c r="AK4" s="18" t="e">
        <f>IF($B4="Gehalt auswählen","",IF($D4="",$C4,IF($D4="durchschnittliche Preissteigerungs-rate",$C4*(1+(VLOOKUP($A4,Personalnormkosten!$G$1:$H$4,2,FALSE)))^AK$1,IF($D$4&lt;&gt;"",$C4*(1+(VLOOKUP($D4,Personalnormkosten!$E$1:$F$9,2,FALSE)))^AK$1,""))))</f>
        <v>#REF!</v>
      </c>
      <c r="AL4" s="18" t="e">
        <f>IF($B4="Gehalt auswählen","",IF($D4="",$C4,IF($D4="durchschnittliche Preissteigerungs-rate",$C4*(1+(VLOOKUP($A4,Personalnormkosten!$G$1:$H$4,2,FALSE)))^AL$1,IF($D$4&lt;&gt;"",$C4*(1+(VLOOKUP($D4,Personalnormkosten!$E$1:$F$9,2,FALSE)))^AL$1,""))))</f>
        <v>#REF!</v>
      </c>
      <c r="AM4" s="18" t="e">
        <f>IF($B4="Gehalt auswählen","",IF($D4="",$C4,IF($D4="durchschnittliche Preissteigerungs-rate",$C4*(1+(VLOOKUP($A4,Personalnormkosten!$G$1:$H$4,2,FALSE)))^AM$1,IF($D$4&lt;&gt;"",$C4*(1+(VLOOKUP($D4,Personalnormkosten!$E$1:$F$9,2,FALSE)))^AM$1,""))))</f>
        <v>#REF!</v>
      </c>
      <c r="AN4" s="18" t="e">
        <f>IF($B4="Gehalt auswählen","",IF($D4="",$C4,IF($D4="durchschnittliche Preissteigerungs-rate",$C4*(1+(VLOOKUP($A4,Personalnormkosten!$G$1:$H$4,2,FALSE)))^AN$1,IF($D$4&lt;&gt;"",$C4*(1+(VLOOKUP($D4,Personalnormkosten!$E$1:$F$9,2,FALSE)))^AN$1,""))))</f>
        <v>#REF!</v>
      </c>
      <c r="AO4" s="18" t="e">
        <f>IF($B4="Gehalt auswählen","",IF($D4="",$C4,IF($D4="durchschnittliche Preissteigerungs-rate",$C4*(1+(VLOOKUP($A4,Personalnormkosten!$G$1:$H$4,2,FALSE)))^AO$1,IF($D$4&lt;&gt;"",$C4*(1+(VLOOKUP($D4,Personalnormkosten!$E$1:$F$9,2,FALSE)))^AO$1,""))))</f>
        <v>#REF!</v>
      </c>
      <c r="AP4" s="18" t="e">
        <f>IF($B4="Gehalt auswählen","",IF($D4="",$C4,IF($D4="durchschnittliche Preissteigerungs-rate",$C4*(1+(VLOOKUP($A4,Personalnormkosten!$G$1:$H$4,2,FALSE)))^AP$1,IF($D$4&lt;&gt;"",$C4*(1+(VLOOKUP($D4,Personalnormkosten!$E$1:$F$9,2,FALSE)))^AP$1,""))))</f>
        <v>#REF!</v>
      </c>
      <c r="AQ4" s="18" t="e">
        <f>IF($B4="Gehalt auswählen","",IF($D4="",$C4,IF($D4="durchschnittliche Preissteigerungs-rate",$C4*(1+(VLOOKUP($A4,Personalnormkosten!$G$1:$H$4,2,FALSE)))^AQ$1,IF($D$4&lt;&gt;"",$C4*(1+(VLOOKUP($D4,Personalnormkosten!$E$1:$F$9,2,FALSE)))^AQ$1,""))))</f>
        <v>#REF!</v>
      </c>
      <c r="AR4" s="18" t="e">
        <f>IF($B4="Gehalt auswählen","",IF($D4="",$C4,IF($D4="durchschnittliche Preissteigerungs-rate",$C4*(1+(VLOOKUP($A4,Personalnormkosten!$G$1:$H$4,2,FALSE)))^AR$1,IF($D$4&lt;&gt;"",$C4*(1+(VLOOKUP($D4,Personalnormkosten!$E$1:$F$9,2,FALSE)))^AR$1,""))))</f>
        <v>#REF!</v>
      </c>
      <c r="AS4" s="18" t="e">
        <f>IF($B4="Gehalt auswählen","",IF($D4="",$C4,IF($D4="durchschnittliche Preissteigerungs-rate",$C4*(1+(VLOOKUP($A4,Personalnormkosten!$G$1:$H$4,2,FALSE)))^AS$1,IF($D$4&lt;&gt;"",$C4*(1+(VLOOKUP($D4,Personalnormkosten!$E$1:$F$9,2,FALSE)))^AS$1,""))))</f>
        <v>#REF!</v>
      </c>
      <c r="AT4" s="18" t="e">
        <f>IF($B4="Gehalt auswählen","",IF($D4="",$C4,IF($D4="durchschnittliche Preissteigerungs-rate",$C4*(1+(VLOOKUP($A4,Personalnormkosten!$G$1:$H$4,2,FALSE)))^AT$1,IF($D$4&lt;&gt;"",$C4*(1+(VLOOKUP($D4,Personalnormkosten!$E$1:$F$9,2,FALSE)))^AT$1,""))))</f>
        <v>#REF!</v>
      </c>
      <c r="AU4" s="18" t="e">
        <f>IF($B4="Gehalt auswählen","",IF($D4="",$C4,IF($D4="durchschnittliche Preissteigerungs-rate",$C4*(1+(VLOOKUP($A4,Personalnormkosten!$G$1:$H$4,2,FALSE)))^AU$1,IF($D$4&lt;&gt;"",$C4*(1+(VLOOKUP($D4,Personalnormkosten!$E$1:$F$9,2,FALSE)))^AU$1,""))))</f>
        <v>#REF!</v>
      </c>
      <c r="AV4" s="18" t="e">
        <f>IF($B4="Gehalt auswählen","",IF($D4="",$C4,IF($D4="durchschnittliche Preissteigerungs-rate",$C4*(1+(VLOOKUP($A4,Personalnormkosten!$G$1:$H$4,2,FALSE)))^AV$1,IF($D$4&lt;&gt;"",$C4*(1+(VLOOKUP($D4,Personalnormkosten!$E$1:$F$9,2,FALSE)))^AV$1,""))))</f>
        <v>#REF!</v>
      </c>
      <c r="AW4" s="18" t="e">
        <f>IF($B4="Gehalt auswählen","",IF($D4="",$C4,IF($D4="durchschnittliche Preissteigerungs-rate",$C4*(1+(VLOOKUP($A4,Personalnormkosten!$G$1:$H$4,2,FALSE)))^AW$1,IF($D$4&lt;&gt;"",$C4*(1+(VLOOKUP($D4,Personalnormkosten!$E$1:$F$9,2,FALSE)))^AW$1,""))))</f>
        <v>#REF!</v>
      </c>
      <c r="AX4" s="18" t="e">
        <f>IF($B4="Gehalt auswählen","",IF($D4="",$C4,IF($D4="durchschnittliche Preissteigerungs-rate",$C4*(1+(VLOOKUP($A4,Personalnormkosten!$G$1:$H$4,2,FALSE)))^AX$1,IF($D$4&lt;&gt;"",$C4*(1+(VLOOKUP($D4,Personalnormkosten!$E$1:$F$9,2,FALSE)))^AX$1,""))))</f>
        <v>#REF!</v>
      </c>
      <c r="AY4" s="18" t="e">
        <f>IF($B4="Gehalt auswählen","",IF($D4="",$C4,IF($D4="durchschnittliche Preissteigerungs-rate",$C4*(1+(VLOOKUP($A4,Personalnormkosten!$G$1:$H$4,2,FALSE)))^AY$1,IF($D$4&lt;&gt;"",$C4*(1+(VLOOKUP($D4,Personalnormkosten!$E$1:$F$9,2,FALSE)))^AY$1,""))))</f>
        <v>#REF!</v>
      </c>
      <c r="AZ4" s="18" t="e">
        <f>IF($B4="Gehalt auswählen","",IF($D4="",$C4,IF($D4="durchschnittliche Preissteigerungs-rate",$C4*(1+(VLOOKUP($A4,Personalnormkosten!$G$1:$H$4,2,FALSE)))^AZ$1,IF($D$4&lt;&gt;"",$C4*(1+(VLOOKUP($D4,Personalnormkosten!$E$1:$F$9,2,FALSE)))^AZ$1,""))))</f>
        <v>#REF!</v>
      </c>
      <c r="BA4" s="18" t="e">
        <f>IF($B4="Gehalt auswählen","",IF($D4="",$C4,IF($D4="durchschnittliche Preissteigerungs-rate",$C4*(1+(VLOOKUP($A4,Personalnormkosten!$G$1:$H$4,2,FALSE)))^BA$1,IF($D$4&lt;&gt;"",$C4*(1+(VLOOKUP($D4,Personalnormkosten!$E$1:$F$9,2,FALSE)))^BA$1,""))))</f>
        <v>#REF!</v>
      </c>
      <c r="BB4" s="18" t="e">
        <f>IF($B4="Gehalt auswählen","",IF($D4="",$C4,IF($D4="durchschnittliche Preissteigerungs-rate",$C4*(1+(VLOOKUP($A4,Personalnormkosten!$G$1:$H$4,2,FALSE)))^BB$1,IF($D$4&lt;&gt;"",$C4*(1+(VLOOKUP($D4,Personalnormkosten!$E$1:$F$9,2,FALSE)))^BB$1,""))))</f>
        <v>#REF!</v>
      </c>
    </row>
    <row r="5" spans="1:54" ht="16.2" thickBot="1" x14ac:dyDescent="0.3">
      <c r="A5" s="115"/>
      <c r="B5" s="19" t="s">
        <v>1</v>
      </c>
      <c r="C5" s="112" t="e">
        <f t="shared" ref="C5" si="30">IF(C4="","",C3*C4)</f>
        <v>#REF!</v>
      </c>
      <c r="D5" s="117"/>
      <c r="E5" s="20" t="e">
        <f t="shared" ref="E5:X5" si="31">IF(E4="","",E3*E4)</f>
        <v>#REF!</v>
      </c>
      <c r="F5" s="20" t="e">
        <f t="shared" si="31"/>
        <v>#REF!</v>
      </c>
      <c r="G5" s="20" t="e">
        <f t="shared" si="31"/>
        <v>#REF!</v>
      </c>
      <c r="H5" s="20" t="e">
        <f t="shared" si="31"/>
        <v>#REF!</v>
      </c>
      <c r="I5" s="20" t="e">
        <f t="shared" si="31"/>
        <v>#REF!</v>
      </c>
      <c r="J5" s="20" t="e">
        <f t="shared" si="31"/>
        <v>#REF!</v>
      </c>
      <c r="K5" s="20" t="e">
        <f t="shared" si="31"/>
        <v>#REF!</v>
      </c>
      <c r="L5" s="20" t="e">
        <f t="shared" si="31"/>
        <v>#REF!</v>
      </c>
      <c r="M5" s="20" t="e">
        <f t="shared" si="31"/>
        <v>#REF!</v>
      </c>
      <c r="N5" s="20" t="e">
        <f t="shared" si="31"/>
        <v>#REF!</v>
      </c>
      <c r="O5" s="20" t="e">
        <f t="shared" si="31"/>
        <v>#REF!</v>
      </c>
      <c r="P5" s="20" t="e">
        <f t="shared" si="31"/>
        <v>#REF!</v>
      </c>
      <c r="Q5" s="20" t="e">
        <f t="shared" si="31"/>
        <v>#REF!</v>
      </c>
      <c r="R5" s="20" t="e">
        <f t="shared" si="31"/>
        <v>#REF!</v>
      </c>
      <c r="S5" s="20" t="e">
        <f t="shared" si="31"/>
        <v>#REF!</v>
      </c>
      <c r="T5" s="20" t="e">
        <f t="shared" si="31"/>
        <v>#REF!</v>
      </c>
      <c r="U5" s="20" t="e">
        <f t="shared" si="31"/>
        <v>#REF!</v>
      </c>
      <c r="V5" s="20" t="e">
        <f t="shared" si="31"/>
        <v>#REF!</v>
      </c>
      <c r="W5" s="20" t="e">
        <f t="shared" si="31"/>
        <v>#REF!</v>
      </c>
      <c r="X5" s="20" t="e">
        <f t="shared" si="31"/>
        <v>#REF!</v>
      </c>
      <c r="Y5" s="20" t="e">
        <f t="shared" ref="Y5:BB5" si="32">IF(Y4="","",Y3*Y4)</f>
        <v>#REF!</v>
      </c>
      <c r="Z5" s="20" t="e">
        <f t="shared" si="32"/>
        <v>#REF!</v>
      </c>
      <c r="AA5" s="20" t="e">
        <f t="shared" si="32"/>
        <v>#REF!</v>
      </c>
      <c r="AB5" s="20" t="e">
        <f t="shared" si="32"/>
        <v>#REF!</v>
      </c>
      <c r="AC5" s="20" t="e">
        <f t="shared" si="32"/>
        <v>#REF!</v>
      </c>
      <c r="AD5" s="20" t="e">
        <f t="shared" si="32"/>
        <v>#REF!</v>
      </c>
      <c r="AE5" s="20" t="e">
        <f t="shared" si="32"/>
        <v>#REF!</v>
      </c>
      <c r="AF5" s="20" t="e">
        <f t="shared" si="32"/>
        <v>#REF!</v>
      </c>
      <c r="AG5" s="20" t="e">
        <f t="shared" si="32"/>
        <v>#REF!</v>
      </c>
      <c r="AH5" s="20" t="e">
        <f t="shared" si="32"/>
        <v>#REF!</v>
      </c>
      <c r="AI5" s="20" t="e">
        <f t="shared" si="32"/>
        <v>#REF!</v>
      </c>
      <c r="AJ5" s="20" t="e">
        <f t="shared" si="32"/>
        <v>#REF!</v>
      </c>
      <c r="AK5" s="20" t="e">
        <f t="shared" si="32"/>
        <v>#REF!</v>
      </c>
      <c r="AL5" s="20" t="e">
        <f t="shared" si="32"/>
        <v>#REF!</v>
      </c>
      <c r="AM5" s="20" t="e">
        <f t="shared" si="32"/>
        <v>#REF!</v>
      </c>
      <c r="AN5" s="20" t="e">
        <f t="shared" si="32"/>
        <v>#REF!</v>
      </c>
      <c r="AO5" s="20" t="e">
        <f t="shared" si="32"/>
        <v>#REF!</v>
      </c>
      <c r="AP5" s="20" t="e">
        <f t="shared" si="32"/>
        <v>#REF!</v>
      </c>
      <c r="AQ5" s="20" t="e">
        <f t="shared" si="32"/>
        <v>#REF!</v>
      </c>
      <c r="AR5" s="20" t="e">
        <f t="shared" si="32"/>
        <v>#REF!</v>
      </c>
      <c r="AS5" s="20" t="e">
        <f t="shared" si="32"/>
        <v>#REF!</v>
      </c>
      <c r="AT5" s="20" t="e">
        <f t="shared" si="32"/>
        <v>#REF!</v>
      </c>
      <c r="AU5" s="20" t="e">
        <f t="shared" si="32"/>
        <v>#REF!</v>
      </c>
      <c r="AV5" s="20" t="e">
        <f t="shared" si="32"/>
        <v>#REF!</v>
      </c>
      <c r="AW5" s="20" t="e">
        <f t="shared" si="32"/>
        <v>#REF!</v>
      </c>
      <c r="AX5" s="20" t="e">
        <f t="shared" si="32"/>
        <v>#REF!</v>
      </c>
      <c r="AY5" s="20" t="e">
        <f t="shared" si="32"/>
        <v>#REF!</v>
      </c>
      <c r="AZ5" s="20" t="e">
        <f t="shared" si="32"/>
        <v>#REF!</v>
      </c>
      <c r="BA5" s="20" t="e">
        <f t="shared" si="32"/>
        <v>#REF!</v>
      </c>
      <c r="BB5" s="20" t="e">
        <f t="shared" si="32"/>
        <v>#REF!</v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e">
        <f>#REF!</f>
        <v>#REF!</v>
      </c>
      <c r="C7" s="111" t="e">
        <f>#REF!</f>
        <v>#REF!</v>
      </c>
      <c r="D7" s="97" t="e">
        <f>IF(#REF!="","",#REF!)</f>
        <v>#REF!</v>
      </c>
      <c r="E7" s="18" t="e">
        <f>IF($B7="Gehalt auswählen","",IF($D7="",$C7,IF($D7="durchschnittliche Preissteigerungs-rate",$C7*(1+(VLOOKUP($A7,Personalnormkosten!$G$1:$H$4,2,FALSE)))^E$1,IF($D$7&lt;&gt;"",$C7*(1+(VLOOKUP($D7,Personalnormkosten!$E$1:$F$9,2,FALSE)))^E$1,""))))</f>
        <v>#REF!</v>
      </c>
      <c r="F7" s="18" t="e">
        <f>IF($B7="Gehalt auswählen","",IF($D7="",$C7,IF($D7="durchschnittliche Preissteigerungs-rate",$C7*(1+(VLOOKUP($A7,Personalnormkosten!$G$1:$H$4,2,FALSE)))^F$1,IF($D$7&lt;&gt;"",$C7*(1+(VLOOKUP($D7,Personalnormkosten!$E$1:$F$9,2,FALSE)))^F$1,""))))</f>
        <v>#REF!</v>
      </c>
      <c r="G7" s="18" t="e">
        <f>IF($B7="Gehalt auswählen","",IF($D7="",$C7,IF($D7="durchschnittliche Preissteigerungs-rate",$C7*(1+(VLOOKUP($A7,Personalnormkosten!$G$1:$H$4,2,FALSE)))^G$1,IF($D$7&lt;&gt;"",$C7*(1+(VLOOKUP($D7,Personalnormkosten!$E$1:$F$9,2,FALSE)))^G$1,""))))</f>
        <v>#REF!</v>
      </c>
      <c r="H7" s="18" t="e">
        <f>IF($B7="Gehalt auswählen","",IF($D7="",$C7,IF($D7="durchschnittliche Preissteigerungs-rate",$C7*(1+(VLOOKUP($A7,Personalnormkosten!$G$1:$H$4,2,FALSE)))^H$1,IF($D$7&lt;&gt;"",$C7*(1+(VLOOKUP($D7,Personalnormkosten!$E$1:$F$9,2,FALSE)))^H$1,""))))</f>
        <v>#REF!</v>
      </c>
      <c r="I7" s="18" t="e">
        <f>IF($B7="Gehalt auswählen","",IF($D7="",$C7,IF($D7="durchschnittliche Preissteigerungs-rate",$C7*(1+(VLOOKUP($A7,Personalnormkosten!$G$1:$H$4,2,FALSE)))^I$1,IF($D$7&lt;&gt;"",$C7*(1+(VLOOKUP($D7,Personalnormkosten!$E$1:$F$9,2,FALSE)))^I$1,""))))</f>
        <v>#REF!</v>
      </c>
      <c r="J7" s="18" t="e">
        <f>IF($B7="Gehalt auswählen","",IF($D7="",$C7,IF($D7="durchschnittliche Preissteigerungs-rate",$C7*(1+(VLOOKUP($A7,Personalnormkosten!$G$1:$H$4,2,FALSE)))^J$1,IF($D$7&lt;&gt;"",$C7*(1+(VLOOKUP($D7,Personalnormkosten!$E$1:$F$9,2,FALSE)))^J$1,""))))</f>
        <v>#REF!</v>
      </c>
      <c r="K7" s="18" t="e">
        <f>IF($B7="Gehalt auswählen","",IF($D7="",$C7,IF($D7="durchschnittliche Preissteigerungs-rate",$C7*(1+(VLOOKUP($A7,Personalnormkosten!$G$1:$H$4,2,FALSE)))^K$1,IF($D$7&lt;&gt;"",$C7*(1+(VLOOKUP($D7,Personalnormkosten!$E$1:$F$9,2,FALSE)))^K$1,""))))</f>
        <v>#REF!</v>
      </c>
      <c r="L7" s="18" t="e">
        <f>IF($B7="Gehalt auswählen","",IF($D7="",$C7,IF($D7="durchschnittliche Preissteigerungs-rate",$C7*(1+(VLOOKUP($A7,Personalnormkosten!$G$1:$H$4,2,FALSE)))^L$1,IF($D$7&lt;&gt;"",$C7*(1+(VLOOKUP($D7,Personalnormkosten!$E$1:$F$9,2,FALSE)))^L$1,""))))</f>
        <v>#REF!</v>
      </c>
      <c r="M7" s="18" t="e">
        <f>IF($B7="Gehalt auswählen","",IF($D7="",$C7,IF($D7="durchschnittliche Preissteigerungs-rate",$C7*(1+(VLOOKUP($A7,Personalnormkosten!$G$1:$H$4,2,FALSE)))^M$1,IF($D$7&lt;&gt;"",$C7*(1+(VLOOKUP($D7,Personalnormkosten!$E$1:$F$9,2,FALSE)))^M$1,""))))</f>
        <v>#REF!</v>
      </c>
      <c r="N7" s="18" t="e">
        <f>IF($B7="Gehalt auswählen","",IF($D7="",$C7,IF($D7="durchschnittliche Preissteigerungs-rate",$C7*(1+(VLOOKUP($A7,Personalnormkosten!$G$1:$H$4,2,FALSE)))^N$1,IF($D$7&lt;&gt;"",$C7*(1+(VLOOKUP($D7,Personalnormkosten!$E$1:$F$9,2,FALSE)))^N$1,""))))</f>
        <v>#REF!</v>
      </c>
      <c r="O7" s="18" t="e">
        <f>IF($B7="Gehalt auswählen","",IF($D7="",$C7,IF($D7="durchschnittliche Preissteigerungs-rate",$C7*(1+(VLOOKUP($A7,Personalnormkosten!$G$1:$H$4,2,FALSE)))^O$1,IF($D$7&lt;&gt;"",$C7*(1+(VLOOKUP($D7,Personalnormkosten!$E$1:$F$9,2,FALSE)))^O$1,""))))</f>
        <v>#REF!</v>
      </c>
      <c r="P7" s="18" t="e">
        <f>IF($B7="Gehalt auswählen","",IF($D7="",$C7,IF($D7="durchschnittliche Preissteigerungs-rate",$C7*(1+(VLOOKUP($A7,Personalnormkosten!$G$1:$H$4,2,FALSE)))^P$1,IF($D$7&lt;&gt;"",$C7*(1+(VLOOKUP($D7,Personalnormkosten!$E$1:$F$9,2,FALSE)))^P$1,""))))</f>
        <v>#REF!</v>
      </c>
      <c r="Q7" s="18" t="e">
        <f>IF($B7="Gehalt auswählen","",IF($D7="",$C7,IF($D7="durchschnittliche Preissteigerungs-rate",$C7*(1+(VLOOKUP($A7,Personalnormkosten!$G$1:$H$4,2,FALSE)))^Q$1,IF($D$7&lt;&gt;"",$C7*(1+(VLOOKUP($D7,Personalnormkosten!$E$1:$F$9,2,FALSE)))^Q$1,""))))</f>
        <v>#REF!</v>
      </c>
      <c r="R7" s="18" t="e">
        <f>IF($B7="Gehalt auswählen","",IF($D7="",$C7,IF($D7="durchschnittliche Preissteigerungs-rate",$C7*(1+(VLOOKUP($A7,Personalnormkosten!$G$1:$H$4,2,FALSE)))^R$1,IF($D$7&lt;&gt;"",$C7*(1+(VLOOKUP($D7,Personalnormkosten!$E$1:$F$9,2,FALSE)))^R$1,""))))</f>
        <v>#REF!</v>
      </c>
      <c r="S7" s="18" t="e">
        <f>IF($B7="Gehalt auswählen","",IF($D7="",$C7,IF($D7="durchschnittliche Preissteigerungs-rate",$C7*(1+(VLOOKUP($A7,Personalnormkosten!$G$1:$H$4,2,FALSE)))^S$1,IF($D$7&lt;&gt;"",$C7*(1+(VLOOKUP($D7,Personalnormkosten!$E$1:$F$9,2,FALSE)))^S$1,""))))</f>
        <v>#REF!</v>
      </c>
      <c r="T7" s="18" t="e">
        <f>IF($B7="Gehalt auswählen","",IF($D7="",$C7,IF($D7="durchschnittliche Preissteigerungs-rate",$C7*(1+(VLOOKUP($A7,Personalnormkosten!$G$1:$H$4,2,FALSE)))^T$1,IF($D$7&lt;&gt;"",$C7*(1+(VLOOKUP($D7,Personalnormkosten!$E$1:$F$9,2,FALSE)))^T$1,""))))</f>
        <v>#REF!</v>
      </c>
      <c r="U7" s="18" t="e">
        <f>IF($B7="Gehalt auswählen","",IF($D7="",$C7,IF($D7="durchschnittliche Preissteigerungs-rate",$C7*(1+(VLOOKUP($A7,Personalnormkosten!$G$1:$H$4,2,FALSE)))^U$1,IF($D$7&lt;&gt;"",$C7*(1+(VLOOKUP($D7,Personalnormkosten!$E$1:$F$9,2,FALSE)))^U$1,""))))</f>
        <v>#REF!</v>
      </c>
      <c r="V7" s="18" t="e">
        <f>IF($B7="Gehalt auswählen","",IF($D7="",$C7,IF($D7="durchschnittliche Preissteigerungs-rate",$C7*(1+(VLOOKUP($A7,Personalnormkosten!$G$1:$H$4,2,FALSE)))^V$1,IF($D$7&lt;&gt;"",$C7*(1+(VLOOKUP($D7,Personalnormkosten!$E$1:$F$9,2,FALSE)))^V$1,""))))</f>
        <v>#REF!</v>
      </c>
      <c r="W7" s="18" t="e">
        <f>IF($B7="Gehalt auswählen","",IF($D7="",$C7,IF($D7="durchschnittliche Preissteigerungs-rate",$C7*(1+(VLOOKUP($A7,Personalnormkosten!$G$1:$H$4,2,FALSE)))^W$1,IF($D$7&lt;&gt;"",$C7*(1+(VLOOKUP($D7,Personalnormkosten!$E$1:$F$9,2,FALSE)))^W$1,""))))</f>
        <v>#REF!</v>
      </c>
      <c r="X7" s="18" t="e">
        <f>IF($B7="Gehalt auswählen","",IF($D7="",$C7,IF($D7="durchschnittliche Preissteigerungs-rate",$C7*(1+(VLOOKUP($A7,Personalnormkosten!$G$1:$H$4,2,FALSE)))^X$1,IF($D$7&lt;&gt;"",$C7*(1+(VLOOKUP($D7,Personalnormkosten!$E$1:$F$9,2,FALSE)))^X$1,""))))</f>
        <v>#REF!</v>
      </c>
      <c r="Y7" s="18" t="e">
        <f>IF($B7="Gehalt auswählen","",IF($D7="",$C7,IF($D7="durchschnittliche Preissteigerungs-rate",$C7*(1+(VLOOKUP($A7,Personalnormkosten!$G$1:$H$4,2,FALSE)))^Y$1,IF($D$7&lt;&gt;"",$C7*(1+(VLOOKUP($D7,Personalnormkosten!$E$1:$F$9,2,FALSE)))^Y$1,""))))</f>
        <v>#REF!</v>
      </c>
      <c r="Z7" s="18" t="e">
        <f>IF($B7="Gehalt auswählen","",IF($D7="",$C7,IF($D7="durchschnittliche Preissteigerungs-rate",$C7*(1+(VLOOKUP($A7,Personalnormkosten!$G$1:$H$4,2,FALSE)))^Z$1,IF($D$7&lt;&gt;"",$C7*(1+(VLOOKUP($D7,Personalnormkosten!$E$1:$F$9,2,FALSE)))^Z$1,""))))</f>
        <v>#REF!</v>
      </c>
      <c r="AA7" s="18" t="e">
        <f>IF($B7="Gehalt auswählen","",IF($D7="",$C7,IF($D7="durchschnittliche Preissteigerungs-rate",$C7*(1+(VLOOKUP($A7,Personalnormkosten!$G$1:$H$4,2,FALSE)))^AA$1,IF($D$7&lt;&gt;"",$C7*(1+(VLOOKUP($D7,Personalnormkosten!$E$1:$F$9,2,FALSE)))^AA$1,""))))</f>
        <v>#REF!</v>
      </c>
      <c r="AB7" s="18" t="e">
        <f>IF($B7="Gehalt auswählen","",IF($D7="",$C7,IF($D7="durchschnittliche Preissteigerungs-rate",$C7*(1+(VLOOKUP($A7,Personalnormkosten!$G$1:$H$4,2,FALSE)))^AB$1,IF($D$7&lt;&gt;"",$C7*(1+(VLOOKUP($D7,Personalnormkosten!$E$1:$F$9,2,FALSE)))^AB$1,""))))</f>
        <v>#REF!</v>
      </c>
      <c r="AC7" s="18" t="e">
        <f>IF($B7="Gehalt auswählen","",IF($D7="",$C7,IF($D7="durchschnittliche Preissteigerungs-rate",$C7*(1+(VLOOKUP($A7,Personalnormkosten!$G$1:$H$4,2,FALSE)))^AC$1,IF($D$7&lt;&gt;"",$C7*(1+(VLOOKUP($D7,Personalnormkosten!$E$1:$F$9,2,FALSE)))^AC$1,""))))</f>
        <v>#REF!</v>
      </c>
      <c r="AD7" s="18" t="e">
        <f>IF($B7="Gehalt auswählen","",IF($D7="",$C7,IF($D7="durchschnittliche Preissteigerungs-rate",$C7*(1+(VLOOKUP($A7,Personalnormkosten!$G$1:$H$4,2,FALSE)))^AD$1,IF($D$7&lt;&gt;"",$C7*(1+(VLOOKUP($D7,Personalnormkosten!$E$1:$F$9,2,FALSE)))^AD$1,""))))</f>
        <v>#REF!</v>
      </c>
      <c r="AE7" s="18" t="e">
        <f>IF($B7="Gehalt auswählen","",IF($D7="",$C7,IF($D7="durchschnittliche Preissteigerungs-rate",$C7*(1+(VLOOKUP($A7,Personalnormkosten!$G$1:$H$4,2,FALSE)))^AE$1,IF($D$7&lt;&gt;"",$C7*(1+(VLOOKUP($D7,Personalnormkosten!$E$1:$F$9,2,FALSE)))^AE$1,""))))</f>
        <v>#REF!</v>
      </c>
      <c r="AF7" s="18" t="e">
        <f>IF($B7="Gehalt auswählen","",IF($D7="",$C7,IF($D7="durchschnittliche Preissteigerungs-rate",$C7*(1+(VLOOKUP($A7,Personalnormkosten!$G$1:$H$4,2,FALSE)))^AF$1,IF($D$7&lt;&gt;"",$C7*(1+(VLOOKUP($D7,Personalnormkosten!$E$1:$F$9,2,FALSE)))^AF$1,""))))</f>
        <v>#REF!</v>
      </c>
      <c r="AG7" s="18" t="e">
        <f>IF($B7="Gehalt auswählen","",IF($D7="",$C7,IF($D7="durchschnittliche Preissteigerungs-rate",$C7*(1+(VLOOKUP($A7,Personalnormkosten!$G$1:$H$4,2,FALSE)))^AG$1,IF($D$7&lt;&gt;"",$C7*(1+(VLOOKUP($D7,Personalnormkosten!$E$1:$F$9,2,FALSE)))^AG$1,""))))</f>
        <v>#REF!</v>
      </c>
      <c r="AH7" s="18" t="e">
        <f>IF($B7="Gehalt auswählen","",IF($D7="",$C7,IF($D7="durchschnittliche Preissteigerungs-rate",$C7*(1+(VLOOKUP($A7,Personalnormkosten!$G$1:$H$4,2,FALSE)))^AH$1,IF($D$7&lt;&gt;"",$C7*(1+(VLOOKUP($D7,Personalnormkosten!$E$1:$F$9,2,FALSE)))^AH$1,""))))</f>
        <v>#REF!</v>
      </c>
      <c r="AI7" s="18" t="e">
        <f>IF($B7="Gehalt auswählen","",IF($D7="",$C7,IF($D7="durchschnittliche Preissteigerungs-rate",$C7*(1+(VLOOKUP($A7,Personalnormkosten!$G$1:$H$4,2,FALSE)))^AI$1,IF($D$7&lt;&gt;"",$C7*(1+(VLOOKUP($D7,Personalnormkosten!$E$1:$F$9,2,FALSE)))^AI$1,""))))</f>
        <v>#REF!</v>
      </c>
      <c r="AJ7" s="18" t="e">
        <f>IF($B7="Gehalt auswählen","",IF($D7="",$C7,IF($D7="durchschnittliche Preissteigerungs-rate",$C7*(1+(VLOOKUP($A7,Personalnormkosten!$G$1:$H$4,2,FALSE)))^AJ$1,IF($D$7&lt;&gt;"",$C7*(1+(VLOOKUP($D7,Personalnormkosten!$E$1:$F$9,2,FALSE)))^AJ$1,""))))</f>
        <v>#REF!</v>
      </c>
      <c r="AK7" s="18" t="e">
        <f>IF($B7="Gehalt auswählen","",IF($D7="",$C7,IF($D7="durchschnittliche Preissteigerungs-rate",$C7*(1+(VLOOKUP($A7,Personalnormkosten!$G$1:$H$4,2,FALSE)))^AK$1,IF($D$7&lt;&gt;"",$C7*(1+(VLOOKUP($D7,Personalnormkosten!$E$1:$F$9,2,FALSE)))^AK$1,""))))</f>
        <v>#REF!</v>
      </c>
      <c r="AL7" s="18" t="e">
        <f>IF($B7="Gehalt auswählen","",IF($D7="",$C7,IF($D7="durchschnittliche Preissteigerungs-rate",$C7*(1+(VLOOKUP($A7,Personalnormkosten!$G$1:$H$4,2,FALSE)))^AL$1,IF($D$7&lt;&gt;"",$C7*(1+(VLOOKUP($D7,Personalnormkosten!$E$1:$F$9,2,FALSE)))^AL$1,""))))</f>
        <v>#REF!</v>
      </c>
      <c r="AM7" s="18" t="e">
        <f>IF($B7="Gehalt auswählen","",IF($D7="",$C7,IF($D7="durchschnittliche Preissteigerungs-rate",$C7*(1+(VLOOKUP($A7,Personalnormkosten!$G$1:$H$4,2,FALSE)))^AM$1,IF($D$7&lt;&gt;"",$C7*(1+(VLOOKUP($D7,Personalnormkosten!$E$1:$F$9,2,FALSE)))^AM$1,""))))</f>
        <v>#REF!</v>
      </c>
      <c r="AN7" s="18" t="e">
        <f>IF($B7="Gehalt auswählen","",IF($D7="",$C7,IF($D7="durchschnittliche Preissteigerungs-rate",$C7*(1+(VLOOKUP($A7,Personalnormkosten!$G$1:$H$4,2,FALSE)))^AN$1,IF($D$7&lt;&gt;"",$C7*(1+(VLOOKUP($D7,Personalnormkosten!$E$1:$F$9,2,FALSE)))^AN$1,""))))</f>
        <v>#REF!</v>
      </c>
      <c r="AO7" s="18" t="e">
        <f>IF($B7="Gehalt auswählen","",IF($D7="",$C7,IF($D7="durchschnittliche Preissteigerungs-rate",$C7*(1+(VLOOKUP($A7,Personalnormkosten!$G$1:$H$4,2,FALSE)))^AO$1,IF($D$7&lt;&gt;"",$C7*(1+(VLOOKUP($D7,Personalnormkosten!$E$1:$F$9,2,FALSE)))^AO$1,""))))</f>
        <v>#REF!</v>
      </c>
      <c r="AP7" s="18" t="e">
        <f>IF($B7="Gehalt auswählen","",IF($D7="",$C7,IF($D7="durchschnittliche Preissteigerungs-rate",$C7*(1+(VLOOKUP($A7,Personalnormkosten!$G$1:$H$4,2,FALSE)))^AP$1,IF($D$7&lt;&gt;"",$C7*(1+(VLOOKUP($D7,Personalnormkosten!$E$1:$F$9,2,FALSE)))^AP$1,""))))</f>
        <v>#REF!</v>
      </c>
      <c r="AQ7" s="18" t="e">
        <f>IF($B7="Gehalt auswählen","",IF($D7="",$C7,IF($D7="durchschnittliche Preissteigerungs-rate",$C7*(1+(VLOOKUP($A7,Personalnormkosten!$G$1:$H$4,2,FALSE)))^AQ$1,IF($D$7&lt;&gt;"",$C7*(1+(VLOOKUP($D7,Personalnormkosten!$E$1:$F$9,2,FALSE)))^AQ$1,""))))</f>
        <v>#REF!</v>
      </c>
      <c r="AR7" s="18" t="e">
        <f>IF($B7="Gehalt auswählen","",IF($D7="",$C7,IF($D7="durchschnittliche Preissteigerungs-rate",$C7*(1+(VLOOKUP($A7,Personalnormkosten!$G$1:$H$4,2,FALSE)))^AR$1,IF($D$7&lt;&gt;"",$C7*(1+(VLOOKUP($D7,Personalnormkosten!$E$1:$F$9,2,FALSE)))^AR$1,""))))</f>
        <v>#REF!</v>
      </c>
      <c r="AS7" s="18" t="e">
        <f>IF($B7="Gehalt auswählen","",IF($D7="",$C7,IF($D7="durchschnittliche Preissteigerungs-rate",$C7*(1+(VLOOKUP($A7,Personalnormkosten!$G$1:$H$4,2,FALSE)))^AS$1,IF($D$7&lt;&gt;"",$C7*(1+(VLOOKUP($D7,Personalnormkosten!$E$1:$F$9,2,FALSE)))^AS$1,""))))</f>
        <v>#REF!</v>
      </c>
      <c r="AT7" s="18" t="e">
        <f>IF($B7="Gehalt auswählen","",IF($D7="",$C7,IF($D7="durchschnittliche Preissteigerungs-rate",$C7*(1+(VLOOKUP($A7,Personalnormkosten!$G$1:$H$4,2,FALSE)))^AT$1,IF($D$7&lt;&gt;"",$C7*(1+(VLOOKUP($D7,Personalnormkosten!$E$1:$F$9,2,FALSE)))^AT$1,""))))</f>
        <v>#REF!</v>
      </c>
      <c r="AU7" s="18" t="e">
        <f>IF($B7="Gehalt auswählen","",IF($D7="",$C7,IF($D7="durchschnittliche Preissteigerungs-rate",$C7*(1+(VLOOKUP($A7,Personalnormkosten!$G$1:$H$4,2,FALSE)))^AU$1,IF($D$7&lt;&gt;"",$C7*(1+(VLOOKUP($D7,Personalnormkosten!$E$1:$F$9,2,FALSE)))^AU$1,""))))</f>
        <v>#REF!</v>
      </c>
      <c r="AV7" s="18" t="e">
        <f>IF($B7="Gehalt auswählen","",IF($D7="",$C7,IF($D7="durchschnittliche Preissteigerungs-rate",$C7*(1+(VLOOKUP($A7,Personalnormkosten!$G$1:$H$4,2,FALSE)))^AV$1,IF($D$7&lt;&gt;"",$C7*(1+(VLOOKUP($D7,Personalnormkosten!$E$1:$F$9,2,FALSE)))^AV$1,""))))</f>
        <v>#REF!</v>
      </c>
      <c r="AW7" s="18" t="e">
        <f>IF($B7="Gehalt auswählen","",IF($D7="",$C7,IF($D7="durchschnittliche Preissteigerungs-rate",$C7*(1+(VLOOKUP($A7,Personalnormkosten!$G$1:$H$4,2,FALSE)))^AW$1,IF($D$7&lt;&gt;"",$C7*(1+(VLOOKUP($D7,Personalnormkosten!$E$1:$F$9,2,FALSE)))^AW$1,""))))</f>
        <v>#REF!</v>
      </c>
      <c r="AX7" s="18" t="e">
        <f>IF($B7="Gehalt auswählen","",IF($D7="",$C7,IF($D7="durchschnittliche Preissteigerungs-rate",$C7*(1+(VLOOKUP($A7,Personalnormkosten!$G$1:$H$4,2,FALSE)))^AX$1,IF($D$7&lt;&gt;"",$C7*(1+(VLOOKUP($D7,Personalnormkosten!$E$1:$F$9,2,FALSE)))^AX$1,""))))</f>
        <v>#REF!</v>
      </c>
      <c r="AY7" s="18" t="e">
        <f>IF($B7="Gehalt auswählen","",IF($D7="",$C7,IF($D7="durchschnittliche Preissteigerungs-rate",$C7*(1+(VLOOKUP($A7,Personalnormkosten!$G$1:$H$4,2,FALSE)))^AY$1,IF($D$7&lt;&gt;"",$C7*(1+(VLOOKUP($D7,Personalnormkosten!$E$1:$F$9,2,FALSE)))^AY$1,""))))</f>
        <v>#REF!</v>
      </c>
      <c r="AZ7" s="18" t="e">
        <f>IF($B7="Gehalt auswählen","",IF($D7="",$C7,IF($D7="durchschnittliche Preissteigerungs-rate",$C7*(1+(VLOOKUP($A7,Personalnormkosten!$G$1:$H$4,2,FALSE)))^AZ$1,IF($D$7&lt;&gt;"",$C7*(1+(VLOOKUP($D7,Personalnormkosten!$E$1:$F$9,2,FALSE)))^AZ$1,""))))</f>
        <v>#REF!</v>
      </c>
      <c r="BA7" s="18" t="e">
        <f>IF($B7="Gehalt auswählen","",IF($D7="",$C7,IF($D7="durchschnittliche Preissteigerungs-rate",$C7*(1+(VLOOKUP($A7,Personalnormkosten!$G$1:$H$4,2,FALSE)))^BA$1,IF($D$7&lt;&gt;"",$C7*(1+(VLOOKUP($D7,Personalnormkosten!$E$1:$F$9,2,FALSE)))^BA$1,""))))</f>
        <v>#REF!</v>
      </c>
      <c r="BB7" s="18" t="e">
        <f>IF($B7="Gehalt auswählen","",IF($D7="",$C7,IF($D7="durchschnittliche Preissteigerungs-rate",$C7*(1+(VLOOKUP($A7,Personalnormkosten!$G$1:$H$4,2,FALSE)))^BB$1,IF($D$7&lt;&gt;"",$C7*(1+(VLOOKUP($D7,Personalnormkosten!$E$1:$F$9,2,FALSE)))^BB$1,""))))</f>
        <v>#REF!</v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X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ref="Y8:BB8" si="35">IF(Y6="","",Y6*Y7)</f>
        <v/>
      </c>
      <c r="Z8" s="20" t="str">
        <f t="shared" si="35"/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e">
        <f>#REF!</f>
        <v>#REF!</v>
      </c>
      <c r="C10" s="111" t="e">
        <f>#REF!</f>
        <v>#REF!</v>
      </c>
      <c r="D10" s="97" t="e">
        <f>IF(#REF!="","",#REF!)</f>
        <v>#REF!</v>
      </c>
      <c r="E10" s="18" t="e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>#REF!</v>
      </c>
      <c r="F10" s="18" t="e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>#REF!</v>
      </c>
      <c r="G10" s="18" t="e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>#REF!</v>
      </c>
      <c r="H10" s="18" t="e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>#REF!</v>
      </c>
      <c r="I10" s="18" t="e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>#REF!</v>
      </c>
      <c r="J10" s="18" t="e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>#REF!</v>
      </c>
      <c r="K10" s="18" t="e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>#REF!</v>
      </c>
      <c r="L10" s="18" t="e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>#REF!</v>
      </c>
      <c r="M10" s="18" t="e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>#REF!</v>
      </c>
      <c r="N10" s="18" t="e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>#REF!</v>
      </c>
      <c r="O10" s="18" t="e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>#REF!</v>
      </c>
      <c r="P10" s="18" t="e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>#REF!</v>
      </c>
      <c r="Q10" s="18" t="e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>#REF!</v>
      </c>
      <c r="R10" s="18" t="e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>#REF!</v>
      </c>
      <c r="S10" s="18" t="e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>#REF!</v>
      </c>
      <c r="T10" s="18" t="e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>#REF!</v>
      </c>
      <c r="U10" s="18" t="e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>#REF!</v>
      </c>
      <c r="V10" s="18" t="e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>#REF!</v>
      </c>
      <c r="W10" s="18" t="e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>#REF!</v>
      </c>
      <c r="X10" s="18" t="e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>#REF!</v>
      </c>
      <c r="Y10" s="18" t="e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>#REF!</v>
      </c>
      <c r="Z10" s="18" t="e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>#REF!</v>
      </c>
      <c r="AA10" s="18" t="e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>#REF!</v>
      </c>
      <c r="AB10" s="18" t="e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>#REF!</v>
      </c>
      <c r="AC10" s="18" t="e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>#REF!</v>
      </c>
      <c r="AD10" s="18" t="e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>#REF!</v>
      </c>
      <c r="AE10" s="18" t="e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>#REF!</v>
      </c>
      <c r="AF10" s="18" t="e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>#REF!</v>
      </c>
      <c r="AG10" s="18" t="e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>#REF!</v>
      </c>
      <c r="AH10" s="18" t="e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>#REF!</v>
      </c>
      <c r="AI10" s="18" t="e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>#REF!</v>
      </c>
      <c r="AJ10" s="18" t="e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>#REF!</v>
      </c>
      <c r="AK10" s="18" t="e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>#REF!</v>
      </c>
      <c r="AL10" s="18" t="e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>#REF!</v>
      </c>
      <c r="AM10" s="18" t="e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>#REF!</v>
      </c>
      <c r="AN10" s="18" t="e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>#REF!</v>
      </c>
      <c r="AO10" s="18" t="e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>#REF!</v>
      </c>
      <c r="AP10" s="18" t="e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>#REF!</v>
      </c>
      <c r="AQ10" s="18" t="e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>#REF!</v>
      </c>
      <c r="AR10" s="18" t="e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>#REF!</v>
      </c>
      <c r="AS10" s="18" t="e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>#REF!</v>
      </c>
      <c r="AT10" s="18" t="e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>#REF!</v>
      </c>
      <c r="AU10" s="18" t="e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>#REF!</v>
      </c>
      <c r="AV10" s="18" t="e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>#REF!</v>
      </c>
      <c r="AW10" s="18" t="e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>#REF!</v>
      </c>
      <c r="AX10" s="18" t="e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>#REF!</v>
      </c>
      <c r="AY10" s="18" t="e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>#REF!</v>
      </c>
      <c r="AZ10" s="18" t="e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>#REF!</v>
      </c>
      <c r="BA10" s="18" t="e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>#REF!</v>
      </c>
      <c r="BB10" s="18" t="e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>#REF!</v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X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ref="Y11:BB11" si="38">IF(Y9="","",Y9*Y10)</f>
        <v/>
      </c>
      <c r="Z11" s="20" t="str">
        <f t="shared" si="38"/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e">
        <f>#REF!</f>
        <v>#REF!</v>
      </c>
      <c r="C13" s="111" t="e">
        <f>#REF!</f>
        <v>#REF!</v>
      </c>
      <c r="D13" s="97" t="e">
        <f>IF(#REF!="","",#REF!)</f>
        <v>#REF!</v>
      </c>
      <c r="E13" s="18" t="e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>#REF!</v>
      </c>
      <c r="F13" s="18" t="e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>#REF!</v>
      </c>
      <c r="G13" s="18" t="e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>#REF!</v>
      </c>
      <c r="H13" s="18" t="e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>#REF!</v>
      </c>
      <c r="I13" s="18" t="e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>#REF!</v>
      </c>
      <c r="J13" s="18" t="e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>#REF!</v>
      </c>
      <c r="K13" s="18" t="e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>#REF!</v>
      </c>
      <c r="L13" s="18" t="e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>#REF!</v>
      </c>
      <c r="M13" s="18" t="e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>#REF!</v>
      </c>
      <c r="N13" s="18" t="e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>#REF!</v>
      </c>
      <c r="O13" s="18" t="e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>#REF!</v>
      </c>
      <c r="P13" s="18" t="e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>#REF!</v>
      </c>
      <c r="Q13" s="18" t="e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>#REF!</v>
      </c>
      <c r="R13" s="18" t="e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>#REF!</v>
      </c>
      <c r="S13" s="18" t="e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>#REF!</v>
      </c>
      <c r="T13" s="18" t="e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>#REF!</v>
      </c>
      <c r="U13" s="18" t="e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>#REF!</v>
      </c>
      <c r="V13" s="18" t="e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>#REF!</v>
      </c>
      <c r="W13" s="18" t="e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>#REF!</v>
      </c>
      <c r="X13" s="18" t="e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>#REF!</v>
      </c>
      <c r="Y13" s="18" t="e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>#REF!</v>
      </c>
      <c r="Z13" s="18" t="e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>#REF!</v>
      </c>
      <c r="AA13" s="18" t="e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>#REF!</v>
      </c>
      <c r="AB13" s="18" t="e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>#REF!</v>
      </c>
      <c r="AC13" s="18" t="e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>#REF!</v>
      </c>
      <c r="AD13" s="18" t="e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>#REF!</v>
      </c>
      <c r="AE13" s="18" t="e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>#REF!</v>
      </c>
      <c r="AF13" s="18" t="e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>#REF!</v>
      </c>
      <c r="AG13" s="18" t="e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>#REF!</v>
      </c>
      <c r="AH13" s="18" t="e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>#REF!</v>
      </c>
      <c r="AI13" s="18" t="e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>#REF!</v>
      </c>
      <c r="AJ13" s="18" t="e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>#REF!</v>
      </c>
      <c r="AK13" s="18" t="e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>#REF!</v>
      </c>
      <c r="AL13" s="18" t="e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>#REF!</v>
      </c>
      <c r="AM13" s="18" t="e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>#REF!</v>
      </c>
      <c r="AN13" s="18" t="e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>#REF!</v>
      </c>
      <c r="AO13" s="18" t="e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>#REF!</v>
      </c>
      <c r="AP13" s="18" t="e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>#REF!</v>
      </c>
      <c r="AQ13" s="18" t="e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>#REF!</v>
      </c>
      <c r="AR13" s="18" t="e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>#REF!</v>
      </c>
      <c r="AS13" s="18" t="e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>#REF!</v>
      </c>
      <c r="AT13" s="18" t="e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>#REF!</v>
      </c>
      <c r="AU13" s="18" t="e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>#REF!</v>
      </c>
      <c r="AV13" s="18" t="e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>#REF!</v>
      </c>
      <c r="AW13" s="18" t="e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>#REF!</v>
      </c>
      <c r="AX13" s="18" t="e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>#REF!</v>
      </c>
      <c r="AY13" s="18" t="e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>#REF!</v>
      </c>
      <c r="AZ13" s="18" t="e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>#REF!</v>
      </c>
      <c r="BA13" s="18" t="e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>#REF!</v>
      </c>
      <c r="BB13" s="18" t="e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>#REF!</v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X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ref="Y14:BB14" si="41">IF(Y12="","",Y12*Y13)</f>
        <v/>
      </c>
      <c r="Z14" s="20" t="str">
        <f t="shared" si="41"/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e">
        <f>#REF!</f>
        <v>#REF!</v>
      </c>
      <c r="C16" s="111" t="e">
        <f>#REF!</f>
        <v>#REF!</v>
      </c>
      <c r="D16" s="97" t="e">
        <f>IF(#REF!="","",#REF!)</f>
        <v>#REF!</v>
      </c>
      <c r="E16" s="18" t="e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>#REF!</v>
      </c>
      <c r="F16" s="18" t="e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>#REF!</v>
      </c>
      <c r="G16" s="18" t="e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>#REF!</v>
      </c>
      <c r="H16" s="18" t="e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>#REF!</v>
      </c>
      <c r="I16" s="18" t="e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>#REF!</v>
      </c>
      <c r="J16" s="18" t="e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>#REF!</v>
      </c>
      <c r="K16" s="18" t="e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>#REF!</v>
      </c>
      <c r="L16" s="18" t="e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>#REF!</v>
      </c>
      <c r="M16" s="18" t="e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>#REF!</v>
      </c>
      <c r="N16" s="18" t="e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>#REF!</v>
      </c>
      <c r="O16" s="18" t="e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>#REF!</v>
      </c>
      <c r="P16" s="18" t="e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>#REF!</v>
      </c>
      <c r="Q16" s="18" t="e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>#REF!</v>
      </c>
      <c r="R16" s="18" t="e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>#REF!</v>
      </c>
      <c r="S16" s="18" t="e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>#REF!</v>
      </c>
      <c r="T16" s="18" t="e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>#REF!</v>
      </c>
      <c r="U16" s="18" t="e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>#REF!</v>
      </c>
      <c r="V16" s="18" t="e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>#REF!</v>
      </c>
      <c r="W16" s="18" t="e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>#REF!</v>
      </c>
      <c r="X16" s="18" t="e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>#REF!</v>
      </c>
      <c r="Y16" s="18" t="e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>#REF!</v>
      </c>
      <c r="Z16" s="18" t="e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>#REF!</v>
      </c>
      <c r="AA16" s="18" t="e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>#REF!</v>
      </c>
      <c r="AB16" s="18" t="e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>#REF!</v>
      </c>
      <c r="AC16" s="18" t="e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>#REF!</v>
      </c>
      <c r="AD16" s="18" t="e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>#REF!</v>
      </c>
      <c r="AE16" s="18" t="e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>#REF!</v>
      </c>
      <c r="AF16" s="18" t="e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>#REF!</v>
      </c>
      <c r="AG16" s="18" t="e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>#REF!</v>
      </c>
      <c r="AH16" s="18" t="e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>#REF!</v>
      </c>
      <c r="AI16" s="18" t="e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>#REF!</v>
      </c>
      <c r="AJ16" s="18" t="e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>#REF!</v>
      </c>
      <c r="AK16" s="18" t="e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>#REF!</v>
      </c>
      <c r="AL16" s="18" t="e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>#REF!</v>
      </c>
      <c r="AM16" s="18" t="e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>#REF!</v>
      </c>
      <c r="AN16" s="18" t="e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>#REF!</v>
      </c>
      <c r="AO16" s="18" t="e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>#REF!</v>
      </c>
      <c r="AP16" s="18" t="e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>#REF!</v>
      </c>
      <c r="AQ16" s="18" t="e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>#REF!</v>
      </c>
      <c r="AR16" s="18" t="e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>#REF!</v>
      </c>
      <c r="AS16" s="18" t="e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>#REF!</v>
      </c>
      <c r="AT16" s="18" t="e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>#REF!</v>
      </c>
      <c r="AU16" s="18" t="e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>#REF!</v>
      </c>
      <c r="AV16" s="18" t="e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>#REF!</v>
      </c>
      <c r="AW16" s="18" t="e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>#REF!</v>
      </c>
      <c r="AX16" s="18" t="e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>#REF!</v>
      </c>
      <c r="AY16" s="18" t="e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>#REF!</v>
      </c>
      <c r="AZ16" s="18" t="e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>#REF!</v>
      </c>
      <c r="BA16" s="18" t="e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>#REF!</v>
      </c>
      <c r="BB16" s="18" t="e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>#REF!</v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X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ref="Y17:BB17" si="44">IF(Y15="","",Y15*Y16)</f>
        <v/>
      </c>
      <c r="Z17" s="20" t="str">
        <f t="shared" si="44"/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e">
        <f>#REF!</f>
        <v>#REF!</v>
      </c>
      <c r="C19" s="111" t="e">
        <f>#REF!</f>
        <v>#REF!</v>
      </c>
      <c r="D19" s="97" t="e">
        <f>IF(#REF!="","",#REF!)</f>
        <v>#REF!</v>
      </c>
      <c r="E19" s="18" t="e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>#REF!</v>
      </c>
      <c r="F19" s="18" t="e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>#REF!</v>
      </c>
      <c r="G19" s="18" t="e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>#REF!</v>
      </c>
      <c r="H19" s="18" t="e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>#REF!</v>
      </c>
      <c r="I19" s="18" t="e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>#REF!</v>
      </c>
      <c r="J19" s="18" t="e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>#REF!</v>
      </c>
      <c r="K19" s="18" t="e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>#REF!</v>
      </c>
      <c r="L19" s="18" t="e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>#REF!</v>
      </c>
      <c r="M19" s="18" t="e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>#REF!</v>
      </c>
      <c r="N19" s="18" t="e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>#REF!</v>
      </c>
      <c r="O19" s="18" t="e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>#REF!</v>
      </c>
      <c r="P19" s="18" t="e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>#REF!</v>
      </c>
      <c r="Q19" s="18" t="e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>#REF!</v>
      </c>
      <c r="R19" s="18" t="e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>#REF!</v>
      </c>
      <c r="S19" s="18" t="e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>#REF!</v>
      </c>
      <c r="T19" s="18" t="e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>#REF!</v>
      </c>
      <c r="U19" s="18" t="e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>#REF!</v>
      </c>
      <c r="V19" s="18" t="e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>#REF!</v>
      </c>
      <c r="W19" s="18" t="e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>#REF!</v>
      </c>
      <c r="X19" s="18" t="e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>#REF!</v>
      </c>
      <c r="Y19" s="18" t="e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>#REF!</v>
      </c>
      <c r="Z19" s="18" t="e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>#REF!</v>
      </c>
      <c r="AA19" s="18" t="e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>#REF!</v>
      </c>
      <c r="AB19" s="18" t="e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>#REF!</v>
      </c>
      <c r="AC19" s="18" t="e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>#REF!</v>
      </c>
      <c r="AD19" s="18" t="e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>#REF!</v>
      </c>
      <c r="AE19" s="18" t="e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>#REF!</v>
      </c>
      <c r="AF19" s="18" t="e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>#REF!</v>
      </c>
      <c r="AG19" s="18" t="e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>#REF!</v>
      </c>
      <c r="AH19" s="18" t="e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>#REF!</v>
      </c>
      <c r="AI19" s="18" t="e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>#REF!</v>
      </c>
      <c r="AJ19" s="18" t="e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>#REF!</v>
      </c>
      <c r="AK19" s="18" t="e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>#REF!</v>
      </c>
      <c r="AL19" s="18" t="e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>#REF!</v>
      </c>
      <c r="AM19" s="18" t="e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>#REF!</v>
      </c>
      <c r="AN19" s="18" t="e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>#REF!</v>
      </c>
      <c r="AO19" s="18" t="e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>#REF!</v>
      </c>
      <c r="AP19" s="18" t="e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>#REF!</v>
      </c>
      <c r="AQ19" s="18" t="e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>#REF!</v>
      </c>
      <c r="AR19" s="18" t="e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>#REF!</v>
      </c>
      <c r="AS19" s="18" t="e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>#REF!</v>
      </c>
      <c r="AT19" s="18" t="e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>#REF!</v>
      </c>
      <c r="AU19" s="18" t="e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>#REF!</v>
      </c>
      <c r="AV19" s="18" t="e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>#REF!</v>
      </c>
      <c r="AW19" s="18" t="e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>#REF!</v>
      </c>
      <c r="AX19" s="18" t="e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>#REF!</v>
      </c>
      <c r="AY19" s="18" t="e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>#REF!</v>
      </c>
      <c r="AZ19" s="18" t="e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>#REF!</v>
      </c>
      <c r="BA19" s="18" t="e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>#REF!</v>
      </c>
      <c r="BB19" s="18" t="e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>#REF!</v>
      </c>
    </row>
    <row r="20" spans="1:54" ht="16.2" thickBot="1" x14ac:dyDescent="0.3">
      <c r="A20" s="115"/>
      <c r="B20" s="19" t="s">
        <v>1</v>
      </c>
      <c r="C20" s="112" t="e">
        <f t="shared" ref="C20" si="45">IF(C19="","",C18*C19)</f>
        <v>#REF!</v>
      </c>
      <c r="D20" s="117"/>
      <c r="E20" s="20" t="e">
        <f t="shared" ref="E20:Y20" si="46">IF(E19="","",E18*E19)</f>
        <v>#REF!</v>
      </c>
      <c r="F20" s="20" t="e">
        <f t="shared" si="46"/>
        <v>#REF!</v>
      </c>
      <c r="G20" s="20" t="e">
        <f t="shared" si="46"/>
        <v>#REF!</v>
      </c>
      <c r="H20" s="20" t="e">
        <f t="shared" si="46"/>
        <v>#REF!</v>
      </c>
      <c r="I20" s="20" t="e">
        <f t="shared" si="46"/>
        <v>#REF!</v>
      </c>
      <c r="J20" s="20" t="e">
        <f t="shared" si="46"/>
        <v>#REF!</v>
      </c>
      <c r="K20" s="20" t="e">
        <f t="shared" si="46"/>
        <v>#REF!</v>
      </c>
      <c r="L20" s="20" t="e">
        <f t="shared" si="46"/>
        <v>#REF!</v>
      </c>
      <c r="M20" s="20" t="e">
        <f t="shared" si="46"/>
        <v>#REF!</v>
      </c>
      <c r="N20" s="20" t="e">
        <f t="shared" si="46"/>
        <v>#REF!</v>
      </c>
      <c r="O20" s="20" t="e">
        <f t="shared" si="46"/>
        <v>#REF!</v>
      </c>
      <c r="P20" s="20" t="e">
        <f t="shared" si="46"/>
        <v>#REF!</v>
      </c>
      <c r="Q20" s="20" t="e">
        <f t="shared" si="46"/>
        <v>#REF!</v>
      </c>
      <c r="R20" s="20" t="e">
        <f t="shared" si="46"/>
        <v>#REF!</v>
      </c>
      <c r="S20" s="20" t="e">
        <f t="shared" si="46"/>
        <v>#REF!</v>
      </c>
      <c r="T20" s="20" t="e">
        <f t="shared" si="46"/>
        <v>#REF!</v>
      </c>
      <c r="U20" s="20" t="e">
        <f t="shared" si="46"/>
        <v>#REF!</v>
      </c>
      <c r="V20" s="20" t="e">
        <f t="shared" si="46"/>
        <v>#REF!</v>
      </c>
      <c r="W20" s="20" t="e">
        <f t="shared" si="46"/>
        <v>#REF!</v>
      </c>
      <c r="X20" s="20" t="e">
        <f t="shared" si="46"/>
        <v>#REF!</v>
      </c>
      <c r="Y20" s="20" t="e">
        <f t="shared" si="46"/>
        <v>#REF!</v>
      </c>
      <c r="Z20" s="20" t="e">
        <f t="shared" ref="Z20:BB20" si="47">IF(Z19="","",Z18*Z19)</f>
        <v>#REF!</v>
      </c>
      <c r="AA20" s="20" t="e">
        <f t="shared" si="47"/>
        <v>#REF!</v>
      </c>
      <c r="AB20" s="20" t="e">
        <f t="shared" si="47"/>
        <v>#REF!</v>
      </c>
      <c r="AC20" s="20" t="e">
        <f t="shared" si="47"/>
        <v>#REF!</v>
      </c>
      <c r="AD20" s="20" t="e">
        <f t="shared" si="47"/>
        <v>#REF!</v>
      </c>
      <c r="AE20" s="20" t="e">
        <f t="shared" si="47"/>
        <v>#REF!</v>
      </c>
      <c r="AF20" s="20" t="e">
        <f t="shared" si="47"/>
        <v>#REF!</v>
      </c>
      <c r="AG20" s="20" t="e">
        <f t="shared" si="47"/>
        <v>#REF!</v>
      </c>
      <c r="AH20" s="20" t="e">
        <f t="shared" si="47"/>
        <v>#REF!</v>
      </c>
      <c r="AI20" s="20" t="e">
        <f t="shared" si="47"/>
        <v>#REF!</v>
      </c>
      <c r="AJ20" s="20" t="e">
        <f t="shared" si="47"/>
        <v>#REF!</v>
      </c>
      <c r="AK20" s="20" t="e">
        <f t="shared" si="47"/>
        <v>#REF!</v>
      </c>
      <c r="AL20" s="20" t="e">
        <f t="shared" si="47"/>
        <v>#REF!</v>
      </c>
      <c r="AM20" s="20" t="e">
        <f t="shared" si="47"/>
        <v>#REF!</v>
      </c>
      <c r="AN20" s="20" t="e">
        <f t="shared" si="47"/>
        <v>#REF!</v>
      </c>
      <c r="AO20" s="20" t="e">
        <f t="shared" si="47"/>
        <v>#REF!</v>
      </c>
      <c r="AP20" s="20" t="e">
        <f t="shared" si="47"/>
        <v>#REF!</v>
      </c>
      <c r="AQ20" s="20" t="e">
        <f t="shared" si="47"/>
        <v>#REF!</v>
      </c>
      <c r="AR20" s="20" t="e">
        <f t="shared" si="47"/>
        <v>#REF!</v>
      </c>
      <c r="AS20" s="20" t="e">
        <f t="shared" si="47"/>
        <v>#REF!</v>
      </c>
      <c r="AT20" s="20" t="e">
        <f t="shared" si="47"/>
        <v>#REF!</v>
      </c>
      <c r="AU20" s="20" t="e">
        <f t="shared" si="47"/>
        <v>#REF!</v>
      </c>
      <c r="AV20" s="20" t="e">
        <f t="shared" si="47"/>
        <v>#REF!</v>
      </c>
      <c r="AW20" s="20" t="e">
        <f t="shared" si="47"/>
        <v>#REF!</v>
      </c>
      <c r="AX20" s="20" t="e">
        <f t="shared" si="47"/>
        <v>#REF!</v>
      </c>
      <c r="AY20" s="20" t="e">
        <f t="shared" si="47"/>
        <v>#REF!</v>
      </c>
      <c r="AZ20" s="20" t="e">
        <f t="shared" si="47"/>
        <v>#REF!</v>
      </c>
      <c r="BA20" s="20" t="e">
        <f t="shared" si="47"/>
        <v>#REF!</v>
      </c>
      <c r="BB20" s="20" t="e">
        <f t="shared" si="47"/>
        <v>#REF!</v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e">
        <f>#REF!</f>
        <v>#REF!</v>
      </c>
      <c r="C22" s="111" t="e">
        <f>#REF!</f>
        <v>#REF!</v>
      </c>
      <c r="D22" s="97" t="e">
        <f>IF(#REF!="","",#REF!)</f>
        <v>#REF!</v>
      </c>
      <c r="E22" s="18" t="e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>#REF!</v>
      </c>
      <c r="F22" s="18" t="e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>#REF!</v>
      </c>
      <c r="G22" s="18" t="e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>#REF!</v>
      </c>
      <c r="H22" s="18" t="e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>#REF!</v>
      </c>
      <c r="I22" s="18" t="e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>#REF!</v>
      </c>
      <c r="J22" s="18" t="e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>#REF!</v>
      </c>
      <c r="K22" s="18" t="e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>#REF!</v>
      </c>
      <c r="L22" s="18" t="e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>#REF!</v>
      </c>
      <c r="M22" s="18" t="e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>#REF!</v>
      </c>
      <c r="N22" s="18" t="e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>#REF!</v>
      </c>
      <c r="O22" s="18" t="e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>#REF!</v>
      </c>
      <c r="P22" s="18" t="e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>#REF!</v>
      </c>
      <c r="Q22" s="18" t="e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>#REF!</v>
      </c>
      <c r="R22" s="18" t="e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>#REF!</v>
      </c>
      <c r="S22" s="18" t="e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>#REF!</v>
      </c>
      <c r="T22" s="18" t="e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>#REF!</v>
      </c>
      <c r="U22" s="18" t="e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>#REF!</v>
      </c>
      <c r="V22" s="18" t="e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>#REF!</v>
      </c>
      <c r="W22" s="18" t="e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>#REF!</v>
      </c>
      <c r="X22" s="18" t="e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>#REF!</v>
      </c>
      <c r="Y22" s="18" t="e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>#REF!</v>
      </c>
      <c r="Z22" s="18" t="e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>#REF!</v>
      </c>
      <c r="AA22" s="18" t="e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>#REF!</v>
      </c>
      <c r="AB22" s="18" t="e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>#REF!</v>
      </c>
      <c r="AC22" s="18" t="e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>#REF!</v>
      </c>
      <c r="AD22" s="18" t="e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>#REF!</v>
      </c>
      <c r="AE22" s="18" t="e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>#REF!</v>
      </c>
      <c r="AF22" s="18" t="e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>#REF!</v>
      </c>
      <c r="AG22" s="18" t="e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>#REF!</v>
      </c>
      <c r="AH22" s="18" t="e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>#REF!</v>
      </c>
      <c r="AI22" s="18" t="e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>#REF!</v>
      </c>
      <c r="AJ22" s="18" t="e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>#REF!</v>
      </c>
      <c r="AK22" s="18" t="e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>#REF!</v>
      </c>
      <c r="AL22" s="18" t="e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>#REF!</v>
      </c>
      <c r="AM22" s="18" t="e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>#REF!</v>
      </c>
      <c r="AN22" s="18" t="e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>#REF!</v>
      </c>
      <c r="AO22" s="18" t="e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>#REF!</v>
      </c>
      <c r="AP22" s="18" t="e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>#REF!</v>
      </c>
      <c r="AQ22" s="18" t="e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>#REF!</v>
      </c>
      <c r="AR22" s="18" t="e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>#REF!</v>
      </c>
      <c r="AS22" s="18" t="e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>#REF!</v>
      </c>
      <c r="AT22" s="18" t="e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>#REF!</v>
      </c>
      <c r="AU22" s="18" t="e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>#REF!</v>
      </c>
      <c r="AV22" s="18" t="e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>#REF!</v>
      </c>
      <c r="AW22" s="18" t="e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>#REF!</v>
      </c>
      <c r="AX22" s="18" t="e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>#REF!</v>
      </c>
      <c r="AY22" s="18" t="e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>#REF!</v>
      </c>
      <c r="AZ22" s="18" t="e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>#REF!</v>
      </c>
      <c r="BA22" s="18" t="e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>#REF!</v>
      </c>
      <c r="BB22" s="18" t="e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>#REF!</v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e">
        <f>#REF!</f>
        <v>#REF!</v>
      </c>
      <c r="C25" s="111" t="e">
        <f>#REF!</f>
        <v>#REF!</v>
      </c>
      <c r="D25" s="97" t="e">
        <f>IF(#REF!="","",#REF!)</f>
        <v>#REF!</v>
      </c>
      <c r="E25" s="18" t="e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>#REF!</v>
      </c>
      <c r="F25" s="18" t="e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>#REF!</v>
      </c>
      <c r="G25" s="18" t="e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>#REF!</v>
      </c>
      <c r="H25" s="18" t="e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>#REF!</v>
      </c>
      <c r="I25" s="18" t="e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>#REF!</v>
      </c>
      <c r="J25" s="18" t="e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>#REF!</v>
      </c>
      <c r="K25" s="18" t="e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>#REF!</v>
      </c>
      <c r="L25" s="18" t="e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>#REF!</v>
      </c>
      <c r="M25" s="18" t="e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>#REF!</v>
      </c>
      <c r="N25" s="18" t="e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>#REF!</v>
      </c>
      <c r="O25" s="18" t="e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>#REF!</v>
      </c>
      <c r="P25" s="18" t="e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>#REF!</v>
      </c>
      <c r="Q25" s="18" t="e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>#REF!</v>
      </c>
      <c r="R25" s="18" t="e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>#REF!</v>
      </c>
      <c r="S25" s="18" t="e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>#REF!</v>
      </c>
      <c r="T25" s="18" t="e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>#REF!</v>
      </c>
      <c r="U25" s="18" t="e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>#REF!</v>
      </c>
      <c r="V25" s="18" t="e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>#REF!</v>
      </c>
      <c r="W25" s="18" t="e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>#REF!</v>
      </c>
      <c r="X25" s="18" t="e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>#REF!</v>
      </c>
      <c r="Y25" s="18" t="e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>#REF!</v>
      </c>
      <c r="Z25" s="18" t="e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>#REF!</v>
      </c>
      <c r="AA25" s="18" t="e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>#REF!</v>
      </c>
      <c r="AB25" s="18" t="e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>#REF!</v>
      </c>
      <c r="AC25" s="18" t="e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>#REF!</v>
      </c>
      <c r="AD25" s="18" t="e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>#REF!</v>
      </c>
      <c r="AE25" s="18" t="e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>#REF!</v>
      </c>
      <c r="AF25" s="18" t="e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>#REF!</v>
      </c>
      <c r="AG25" s="18" t="e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>#REF!</v>
      </c>
      <c r="AH25" s="18" t="e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>#REF!</v>
      </c>
      <c r="AI25" s="18" t="e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>#REF!</v>
      </c>
      <c r="AJ25" s="18" t="e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>#REF!</v>
      </c>
      <c r="AK25" s="18" t="e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>#REF!</v>
      </c>
      <c r="AL25" s="18" t="e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>#REF!</v>
      </c>
      <c r="AM25" s="18" t="e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>#REF!</v>
      </c>
      <c r="AN25" s="18" t="e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>#REF!</v>
      </c>
      <c r="AO25" s="18" t="e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>#REF!</v>
      </c>
      <c r="AP25" s="18" t="e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>#REF!</v>
      </c>
      <c r="AQ25" s="18" t="e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>#REF!</v>
      </c>
      <c r="AR25" s="18" t="e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>#REF!</v>
      </c>
      <c r="AS25" s="18" t="e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>#REF!</v>
      </c>
      <c r="AT25" s="18" t="e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>#REF!</v>
      </c>
      <c r="AU25" s="18" t="e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>#REF!</v>
      </c>
      <c r="AV25" s="18" t="e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>#REF!</v>
      </c>
      <c r="AW25" s="18" t="e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>#REF!</v>
      </c>
      <c r="AX25" s="18" t="e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>#REF!</v>
      </c>
      <c r="AY25" s="18" t="e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>#REF!</v>
      </c>
      <c r="AZ25" s="18" t="e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>#REF!</v>
      </c>
      <c r="BA25" s="18" t="e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>#REF!</v>
      </c>
      <c r="BB25" s="18" t="e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>#REF!</v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e">
        <f>#REF!</f>
        <v>#REF!</v>
      </c>
      <c r="C28" s="111" t="e">
        <f>#REF!</f>
        <v>#REF!</v>
      </c>
      <c r="D28" s="97" t="e">
        <f>IF(#REF!="","",#REF!)</f>
        <v>#REF!</v>
      </c>
      <c r="E28" s="18" t="e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>#REF!</v>
      </c>
      <c r="F28" s="18" t="e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>#REF!</v>
      </c>
      <c r="G28" s="18" t="e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>#REF!</v>
      </c>
      <c r="H28" s="18" t="e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>#REF!</v>
      </c>
      <c r="I28" s="18" t="e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>#REF!</v>
      </c>
      <c r="J28" s="18" t="e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>#REF!</v>
      </c>
      <c r="K28" s="18" t="e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>#REF!</v>
      </c>
      <c r="L28" s="18" t="e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>#REF!</v>
      </c>
      <c r="M28" s="18" t="e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>#REF!</v>
      </c>
      <c r="N28" s="18" t="e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>#REF!</v>
      </c>
      <c r="O28" s="18" t="e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>#REF!</v>
      </c>
      <c r="P28" s="18" t="e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>#REF!</v>
      </c>
      <c r="Q28" s="18" t="e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>#REF!</v>
      </c>
      <c r="R28" s="18" t="e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>#REF!</v>
      </c>
      <c r="S28" s="18" t="e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>#REF!</v>
      </c>
      <c r="T28" s="18" t="e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>#REF!</v>
      </c>
      <c r="U28" s="18" t="e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>#REF!</v>
      </c>
      <c r="V28" s="18" t="e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>#REF!</v>
      </c>
      <c r="W28" s="18" t="e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>#REF!</v>
      </c>
      <c r="X28" s="18" t="e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>#REF!</v>
      </c>
      <c r="Y28" s="18" t="e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>#REF!</v>
      </c>
      <c r="Z28" s="18" t="e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>#REF!</v>
      </c>
      <c r="AA28" s="18" t="e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>#REF!</v>
      </c>
      <c r="AB28" s="18" t="e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>#REF!</v>
      </c>
      <c r="AC28" s="18" t="e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>#REF!</v>
      </c>
      <c r="AD28" s="18" t="e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>#REF!</v>
      </c>
      <c r="AE28" s="18" t="e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>#REF!</v>
      </c>
      <c r="AF28" s="18" t="e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>#REF!</v>
      </c>
      <c r="AG28" s="18" t="e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>#REF!</v>
      </c>
      <c r="AH28" s="18" t="e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>#REF!</v>
      </c>
      <c r="AI28" s="18" t="e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>#REF!</v>
      </c>
      <c r="AJ28" s="18" t="e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>#REF!</v>
      </c>
      <c r="AK28" s="18" t="e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>#REF!</v>
      </c>
      <c r="AL28" s="18" t="e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>#REF!</v>
      </c>
      <c r="AM28" s="18" t="e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>#REF!</v>
      </c>
      <c r="AN28" s="18" t="e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>#REF!</v>
      </c>
      <c r="AO28" s="18" t="e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>#REF!</v>
      </c>
      <c r="AP28" s="18" t="e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>#REF!</v>
      </c>
      <c r="AQ28" s="18" t="e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>#REF!</v>
      </c>
      <c r="AR28" s="18" t="e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>#REF!</v>
      </c>
      <c r="AS28" s="18" t="e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>#REF!</v>
      </c>
      <c r="AT28" s="18" t="e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>#REF!</v>
      </c>
      <c r="AU28" s="18" t="e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>#REF!</v>
      </c>
      <c r="AV28" s="18" t="e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>#REF!</v>
      </c>
      <c r="AW28" s="18" t="e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>#REF!</v>
      </c>
      <c r="AX28" s="18" t="e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>#REF!</v>
      </c>
      <c r="AY28" s="18" t="e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>#REF!</v>
      </c>
      <c r="AZ28" s="18" t="e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>#REF!</v>
      </c>
      <c r="BA28" s="18" t="e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>#REF!</v>
      </c>
      <c r="BB28" s="18" t="e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>#REF!</v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e">
        <f>#REF!</f>
        <v>#REF!</v>
      </c>
      <c r="C31" s="111" t="e">
        <f>#REF!</f>
        <v>#REF!</v>
      </c>
      <c r="D31" s="97" t="e">
        <f>IF(#REF!="","",#REF!)</f>
        <v>#REF!</v>
      </c>
      <c r="E31" s="18" t="e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>#REF!</v>
      </c>
      <c r="F31" s="18" t="e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>#REF!</v>
      </c>
      <c r="G31" s="18" t="e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>#REF!</v>
      </c>
      <c r="H31" s="18" t="e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>#REF!</v>
      </c>
      <c r="I31" s="18" t="e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>#REF!</v>
      </c>
      <c r="J31" s="18" t="e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>#REF!</v>
      </c>
      <c r="K31" s="18" t="e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>#REF!</v>
      </c>
      <c r="L31" s="18" t="e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>#REF!</v>
      </c>
      <c r="M31" s="18" t="e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>#REF!</v>
      </c>
      <c r="N31" s="18" t="e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>#REF!</v>
      </c>
      <c r="O31" s="18" t="e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>#REF!</v>
      </c>
      <c r="P31" s="18" t="e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>#REF!</v>
      </c>
      <c r="Q31" s="18" t="e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>#REF!</v>
      </c>
      <c r="R31" s="18" t="e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>#REF!</v>
      </c>
      <c r="S31" s="18" t="e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>#REF!</v>
      </c>
      <c r="T31" s="18" t="e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>#REF!</v>
      </c>
      <c r="U31" s="18" t="e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>#REF!</v>
      </c>
      <c r="V31" s="18" t="e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>#REF!</v>
      </c>
      <c r="W31" s="18" t="e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>#REF!</v>
      </c>
      <c r="X31" s="18" t="e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>#REF!</v>
      </c>
      <c r="Y31" s="18" t="e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>#REF!</v>
      </c>
      <c r="Z31" s="18" t="e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>#REF!</v>
      </c>
      <c r="AA31" s="18" t="e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>#REF!</v>
      </c>
      <c r="AB31" s="18" t="e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>#REF!</v>
      </c>
      <c r="AC31" s="18" t="e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>#REF!</v>
      </c>
      <c r="AD31" s="18" t="e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>#REF!</v>
      </c>
      <c r="AE31" s="18" t="e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>#REF!</v>
      </c>
      <c r="AF31" s="18" t="e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>#REF!</v>
      </c>
      <c r="AG31" s="18" t="e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>#REF!</v>
      </c>
      <c r="AH31" s="18" t="e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>#REF!</v>
      </c>
      <c r="AI31" s="18" t="e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>#REF!</v>
      </c>
      <c r="AJ31" s="18" t="e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>#REF!</v>
      </c>
      <c r="AK31" s="18" t="e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>#REF!</v>
      </c>
      <c r="AL31" s="18" t="e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>#REF!</v>
      </c>
      <c r="AM31" s="18" t="e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>#REF!</v>
      </c>
      <c r="AN31" s="18" t="e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>#REF!</v>
      </c>
      <c r="AO31" s="18" t="e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>#REF!</v>
      </c>
      <c r="AP31" s="18" t="e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>#REF!</v>
      </c>
      <c r="AQ31" s="18" t="e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>#REF!</v>
      </c>
      <c r="AR31" s="18" t="e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>#REF!</v>
      </c>
      <c r="AS31" s="18" t="e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>#REF!</v>
      </c>
      <c r="AT31" s="18" t="e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>#REF!</v>
      </c>
      <c r="AU31" s="18" t="e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>#REF!</v>
      </c>
      <c r="AV31" s="18" t="e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>#REF!</v>
      </c>
      <c r="AW31" s="18" t="e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>#REF!</v>
      </c>
      <c r="AX31" s="18" t="e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>#REF!</v>
      </c>
      <c r="AY31" s="18" t="e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>#REF!</v>
      </c>
      <c r="AZ31" s="18" t="e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>#REF!</v>
      </c>
      <c r="BA31" s="18" t="e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>#REF!</v>
      </c>
      <c r="BB31" s="18" t="e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>#REF!</v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e">
        <f>#REF!</f>
        <v>#REF!</v>
      </c>
      <c r="C34" s="111" t="e">
        <f>#REF!</f>
        <v>#REF!</v>
      </c>
      <c r="D34" s="97" t="e">
        <f>IF(#REF!="","",#REF!)</f>
        <v>#REF!</v>
      </c>
      <c r="E34" s="18" t="e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>#REF!</v>
      </c>
      <c r="F34" s="18" t="e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>#REF!</v>
      </c>
      <c r="G34" s="18" t="e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>#REF!</v>
      </c>
      <c r="H34" s="18" t="e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>#REF!</v>
      </c>
      <c r="I34" s="18" t="e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>#REF!</v>
      </c>
      <c r="J34" s="18" t="e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>#REF!</v>
      </c>
      <c r="K34" s="18" t="e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>#REF!</v>
      </c>
      <c r="L34" s="18" t="e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>#REF!</v>
      </c>
      <c r="M34" s="18" t="e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>#REF!</v>
      </c>
      <c r="N34" s="18" t="e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>#REF!</v>
      </c>
      <c r="O34" s="18" t="e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>#REF!</v>
      </c>
      <c r="P34" s="18" t="e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>#REF!</v>
      </c>
      <c r="Q34" s="18" t="e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>#REF!</v>
      </c>
      <c r="R34" s="18" t="e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>#REF!</v>
      </c>
      <c r="S34" s="18" t="e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>#REF!</v>
      </c>
      <c r="T34" s="18" t="e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>#REF!</v>
      </c>
      <c r="U34" s="18" t="e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>#REF!</v>
      </c>
      <c r="V34" s="18" t="e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>#REF!</v>
      </c>
      <c r="W34" s="18" t="e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>#REF!</v>
      </c>
      <c r="X34" s="18" t="e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>#REF!</v>
      </c>
      <c r="Y34" s="18" t="e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>#REF!</v>
      </c>
      <c r="Z34" s="18" t="e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>#REF!</v>
      </c>
      <c r="AA34" s="18" t="e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>#REF!</v>
      </c>
      <c r="AB34" s="18" t="e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>#REF!</v>
      </c>
      <c r="AC34" s="18" t="e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>#REF!</v>
      </c>
      <c r="AD34" s="18" t="e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>#REF!</v>
      </c>
      <c r="AE34" s="18" t="e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>#REF!</v>
      </c>
      <c r="AF34" s="18" t="e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>#REF!</v>
      </c>
      <c r="AG34" s="18" t="e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>#REF!</v>
      </c>
      <c r="AH34" s="18" t="e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>#REF!</v>
      </c>
      <c r="AI34" s="18" t="e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>#REF!</v>
      </c>
      <c r="AJ34" s="18" t="e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>#REF!</v>
      </c>
      <c r="AK34" s="18" t="e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>#REF!</v>
      </c>
      <c r="AL34" s="18" t="e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>#REF!</v>
      </c>
      <c r="AM34" s="18" t="e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>#REF!</v>
      </c>
      <c r="AN34" s="18" t="e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>#REF!</v>
      </c>
      <c r="AO34" s="18" t="e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>#REF!</v>
      </c>
      <c r="AP34" s="18" t="e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>#REF!</v>
      </c>
      <c r="AQ34" s="18" t="e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>#REF!</v>
      </c>
      <c r="AR34" s="18" t="e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>#REF!</v>
      </c>
      <c r="AS34" s="18" t="e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>#REF!</v>
      </c>
      <c r="AT34" s="18" t="e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>#REF!</v>
      </c>
      <c r="AU34" s="18" t="e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>#REF!</v>
      </c>
      <c r="AV34" s="18" t="e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>#REF!</v>
      </c>
      <c r="AW34" s="18" t="e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>#REF!</v>
      </c>
      <c r="AX34" s="18" t="e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>#REF!</v>
      </c>
      <c r="AY34" s="18" t="e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>#REF!</v>
      </c>
      <c r="AZ34" s="18" t="e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>#REF!</v>
      </c>
      <c r="BA34" s="18" t="e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>#REF!</v>
      </c>
      <c r="BB34" s="18" t="e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>#REF!</v>
      </c>
    </row>
    <row r="35" spans="1:54" ht="16.2" thickBot="1" x14ac:dyDescent="0.3">
      <c r="A35" s="115"/>
      <c r="B35" s="19" t="s">
        <v>1</v>
      </c>
      <c r="C35" s="112" t="e">
        <f t="shared" ref="C35" si="60">IF(C34="","",C33*C34)</f>
        <v>#REF!</v>
      </c>
      <c r="D35" s="117"/>
      <c r="E35" s="20" t="e">
        <f t="shared" ref="E35:BB35" si="61">IF(E34="","",E33*E34)</f>
        <v>#REF!</v>
      </c>
      <c r="F35" s="20" t="e">
        <f t="shared" si="61"/>
        <v>#REF!</v>
      </c>
      <c r="G35" s="20" t="e">
        <f t="shared" si="61"/>
        <v>#REF!</v>
      </c>
      <c r="H35" s="20" t="e">
        <f t="shared" si="61"/>
        <v>#REF!</v>
      </c>
      <c r="I35" s="20" t="e">
        <f t="shared" si="61"/>
        <v>#REF!</v>
      </c>
      <c r="J35" s="20" t="e">
        <f t="shared" si="61"/>
        <v>#REF!</v>
      </c>
      <c r="K35" s="20" t="e">
        <f t="shared" si="61"/>
        <v>#REF!</v>
      </c>
      <c r="L35" s="20" t="e">
        <f t="shared" si="61"/>
        <v>#REF!</v>
      </c>
      <c r="M35" s="20" t="e">
        <f t="shared" si="61"/>
        <v>#REF!</v>
      </c>
      <c r="N35" s="20" t="e">
        <f t="shared" si="61"/>
        <v>#REF!</v>
      </c>
      <c r="O35" s="20" t="e">
        <f t="shared" si="61"/>
        <v>#REF!</v>
      </c>
      <c r="P35" s="20" t="e">
        <f t="shared" si="61"/>
        <v>#REF!</v>
      </c>
      <c r="Q35" s="20" t="e">
        <f t="shared" si="61"/>
        <v>#REF!</v>
      </c>
      <c r="R35" s="20" t="e">
        <f t="shared" si="61"/>
        <v>#REF!</v>
      </c>
      <c r="S35" s="20" t="e">
        <f t="shared" si="61"/>
        <v>#REF!</v>
      </c>
      <c r="T35" s="20" t="e">
        <f t="shared" si="61"/>
        <v>#REF!</v>
      </c>
      <c r="U35" s="20" t="e">
        <f t="shared" si="61"/>
        <v>#REF!</v>
      </c>
      <c r="V35" s="20" t="e">
        <f t="shared" si="61"/>
        <v>#REF!</v>
      </c>
      <c r="W35" s="20" t="e">
        <f t="shared" si="61"/>
        <v>#REF!</v>
      </c>
      <c r="X35" s="20" t="e">
        <f t="shared" si="61"/>
        <v>#REF!</v>
      </c>
      <c r="Y35" s="20" t="e">
        <f t="shared" si="61"/>
        <v>#REF!</v>
      </c>
      <c r="Z35" s="20" t="e">
        <f t="shared" si="61"/>
        <v>#REF!</v>
      </c>
      <c r="AA35" s="20" t="e">
        <f t="shared" si="61"/>
        <v>#REF!</v>
      </c>
      <c r="AB35" s="20" t="e">
        <f t="shared" si="61"/>
        <v>#REF!</v>
      </c>
      <c r="AC35" s="20" t="e">
        <f t="shared" si="61"/>
        <v>#REF!</v>
      </c>
      <c r="AD35" s="20" t="e">
        <f t="shared" si="61"/>
        <v>#REF!</v>
      </c>
      <c r="AE35" s="20" t="e">
        <f t="shared" si="61"/>
        <v>#REF!</v>
      </c>
      <c r="AF35" s="20" t="e">
        <f t="shared" si="61"/>
        <v>#REF!</v>
      </c>
      <c r="AG35" s="20" t="e">
        <f t="shared" si="61"/>
        <v>#REF!</v>
      </c>
      <c r="AH35" s="20" t="e">
        <f t="shared" si="61"/>
        <v>#REF!</v>
      </c>
      <c r="AI35" s="20" t="e">
        <f t="shared" si="61"/>
        <v>#REF!</v>
      </c>
      <c r="AJ35" s="20" t="e">
        <f t="shared" si="61"/>
        <v>#REF!</v>
      </c>
      <c r="AK35" s="20" t="e">
        <f t="shared" si="61"/>
        <v>#REF!</v>
      </c>
      <c r="AL35" s="20" t="e">
        <f t="shared" si="61"/>
        <v>#REF!</v>
      </c>
      <c r="AM35" s="20" t="e">
        <f t="shared" si="61"/>
        <v>#REF!</v>
      </c>
      <c r="AN35" s="20" t="e">
        <f t="shared" si="61"/>
        <v>#REF!</v>
      </c>
      <c r="AO35" s="20" t="e">
        <f t="shared" si="61"/>
        <v>#REF!</v>
      </c>
      <c r="AP35" s="20" t="e">
        <f t="shared" si="61"/>
        <v>#REF!</v>
      </c>
      <c r="AQ35" s="20" t="e">
        <f t="shared" si="61"/>
        <v>#REF!</v>
      </c>
      <c r="AR35" s="20" t="e">
        <f t="shared" si="61"/>
        <v>#REF!</v>
      </c>
      <c r="AS35" s="20" t="e">
        <f t="shared" si="61"/>
        <v>#REF!</v>
      </c>
      <c r="AT35" s="20" t="e">
        <f t="shared" si="61"/>
        <v>#REF!</v>
      </c>
      <c r="AU35" s="20" t="e">
        <f t="shared" si="61"/>
        <v>#REF!</v>
      </c>
      <c r="AV35" s="20" t="e">
        <f t="shared" si="61"/>
        <v>#REF!</v>
      </c>
      <c r="AW35" s="20" t="e">
        <f t="shared" si="61"/>
        <v>#REF!</v>
      </c>
      <c r="AX35" s="20" t="e">
        <f t="shared" si="61"/>
        <v>#REF!</v>
      </c>
      <c r="AY35" s="20" t="e">
        <f t="shared" si="61"/>
        <v>#REF!</v>
      </c>
      <c r="AZ35" s="20" t="e">
        <f t="shared" si="61"/>
        <v>#REF!</v>
      </c>
      <c r="BA35" s="20" t="e">
        <f t="shared" si="61"/>
        <v>#REF!</v>
      </c>
      <c r="BB35" s="20" t="e">
        <f t="shared" si="61"/>
        <v>#REF!</v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e">
        <f>#REF!</f>
        <v>#REF!</v>
      </c>
      <c r="C37" s="111" t="e">
        <f>#REF!</f>
        <v>#REF!</v>
      </c>
      <c r="D37" s="97" t="e">
        <f>IF(#REF!="","",#REF!)</f>
        <v>#REF!</v>
      </c>
      <c r="E37" s="18" t="e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>#REF!</v>
      </c>
      <c r="F37" s="18" t="e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>#REF!</v>
      </c>
      <c r="G37" s="18" t="e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>#REF!</v>
      </c>
      <c r="H37" s="18" t="e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>#REF!</v>
      </c>
      <c r="I37" s="18" t="e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>#REF!</v>
      </c>
      <c r="J37" s="18" t="e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>#REF!</v>
      </c>
      <c r="K37" s="18" t="e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>#REF!</v>
      </c>
      <c r="L37" s="18" t="e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>#REF!</v>
      </c>
      <c r="M37" s="18" t="e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>#REF!</v>
      </c>
      <c r="N37" s="18" t="e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>#REF!</v>
      </c>
      <c r="O37" s="18" t="e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>#REF!</v>
      </c>
      <c r="P37" s="18" t="e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>#REF!</v>
      </c>
      <c r="Q37" s="18" t="e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>#REF!</v>
      </c>
      <c r="R37" s="18" t="e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>#REF!</v>
      </c>
      <c r="S37" s="18" t="e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>#REF!</v>
      </c>
      <c r="T37" s="18" t="e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>#REF!</v>
      </c>
      <c r="U37" s="18" t="e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>#REF!</v>
      </c>
      <c r="V37" s="18" t="e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>#REF!</v>
      </c>
      <c r="W37" s="18" t="e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>#REF!</v>
      </c>
      <c r="X37" s="18" t="e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>#REF!</v>
      </c>
      <c r="Y37" s="18" t="e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>#REF!</v>
      </c>
      <c r="Z37" s="18" t="e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>#REF!</v>
      </c>
      <c r="AA37" s="18" t="e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>#REF!</v>
      </c>
      <c r="AB37" s="18" t="e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>#REF!</v>
      </c>
      <c r="AC37" s="18" t="e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>#REF!</v>
      </c>
      <c r="AD37" s="18" t="e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>#REF!</v>
      </c>
      <c r="AE37" s="18" t="e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>#REF!</v>
      </c>
      <c r="AF37" s="18" t="e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>#REF!</v>
      </c>
      <c r="AG37" s="18" t="e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>#REF!</v>
      </c>
      <c r="AH37" s="18" t="e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>#REF!</v>
      </c>
      <c r="AI37" s="18" t="e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>#REF!</v>
      </c>
      <c r="AJ37" s="18" t="e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>#REF!</v>
      </c>
      <c r="AK37" s="18" t="e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>#REF!</v>
      </c>
      <c r="AL37" s="18" t="e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>#REF!</v>
      </c>
      <c r="AM37" s="18" t="e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>#REF!</v>
      </c>
      <c r="AN37" s="18" t="e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>#REF!</v>
      </c>
      <c r="AO37" s="18" t="e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>#REF!</v>
      </c>
      <c r="AP37" s="18" t="e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>#REF!</v>
      </c>
      <c r="AQ37" s="18" t="e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>#REF!</v>
      </c>
      <c r="AR37" s="18" t="e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>#REF!</v>
      </c>
      <c r="AS37" s="18" t="e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>#REF!</v>
      </c>
      <c r="AT37" s="18" t="e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>#REF!</v>
      </c>
      <c r="AU37" s="18" t="e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>#REF!</v>
      </c>
      <c r="AV37" s="18" t="e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>#REF!</v>
      </c>
      <c r="AW37" s="18" t="e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>#REF!</v>
      </c>
      <c r="AX37" s="18" t="e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>#REF!</v>
      </c>
      <c r="AY37" s="18" t="e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>#REF!</v>
      </c>
      <c r="AZ37" s="18" t="e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>#REF!</v>
      </c>
      <c r="BA37" s="18" t="e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>#REF!</v>
      </c>
      <c r="BB37" s="18" t="e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>#REF!</v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e">
        <f>#REF!</f>
        <v>#REF!</v>
      </c>
      <c r="C40" s="111" t="e">
        <f>#REF!</f>
        <v>#REF!</v>
      </c>
      <c r="D40" s="97" t="e">
        <f>IF(#REF!="","",#REF!)</f>
        <v>#REF!</v>
      </c>
      <c r="E40" s="18" t="e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>#REF!</v>
      </c>
      <c r="F40" s="18" t="e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>#REF!</v>
      </c>
      <c r="G40" s="18" t="e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>#REF!</v>
      </c>
      <c r="H40" s="18" t="e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>#REF!</v>
      </c>
      <c r="I40" s="18" t="e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>#REF!</v>
      </c>
      <c r="J40" s="18" t="e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>#REF!</v>
      </c>
      <c r="K40" s="18" t="e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>#REF!</v>
      </c>
      <c r="L40" s="18" t="e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>#REF!</v>
      </c>
      <c r="M40" s="18" t="e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>#REF!</v>
      </c>
      <c r="N40" s="18" t="e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>#REF!</v>
      </c>
      <c r="O40" s="18" t="e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>#REF!</v>
      </c>
      <c r="P40" s="18" t="e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>#REF!</v>
      </c>
      <c r="Q40" s="18" t="e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>#REF!</v>
      </c>
      <c r="R40" s="18" t="e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>#REF!</v>
      </c>
      <c r="S40" s="18" t="e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>#REF!</v>
      </c>
      <c r="T40" s="18" t="e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>#REF!</v>
      </c>
      <c r="U40" s="18" t="e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>#REF!</v>
      </c>
      <c r="V40" s="18" t="e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>#REF!</v>
      </c>
      <c r="W40" s="18" t="e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>#REF!</v>
      </c>
      <c r="X40" s="18" t="e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>#REF!</v>
      </c>
      <c r="Y40" s="18" t="e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>#REF!</v>
      </c>
      <c r="Z40" s="18" t="e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>#REF!</v>
      </c>
      <c r="AA40" s="18" t="e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>#REF!</v>
      </c>
      <c r="AB40" s="18" t="e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>#REF!</v>
      </c>
      <c r="AC40" s="18" t="e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>#REF!</v>
      </c>
      <c r="AD40" s="18" t="e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>#REF!</v>
      </c>
      <c r="AE40" s="18" t="e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>#REF!</v>
      </c>
      <c r="AF40" s="18" t="e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>#REF!</v>
      </c>
      <c r="AG40" s="18" t="e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>#REF!</v>
      </c>
      <c r="AH40" s="18" t="e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>#REF!</v>
      </c>
      <c r="AI40" s="18" t="e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>#REF!</v>
      </c>
      <c r="AJ40" s="18" t="e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>#REF!</v>
      </c>
      <c r="AK40" s="18" t="e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>#REF!</v>
      </c>
      <c r="AL40" s="18" t="e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>#REF!</v>
      </c>
      <c r="AM40" s="18" t="e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>#REF!</v>
      </c>
      <c r="AN40" s="18" t="e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>#REF!</v>
      </c>
      <c r="AO40" s="18" t="e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>#REF!</v>
      </c>
      <c r="AP40" s="18" t="e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>#REF!</v>
      </c>
      <c r="AQ40" s="18" t="e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>#REF!</v>
      </c>
      <c r="AR40" s="18" t="e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>#REF!</v>
      </c>
      <c r="AS40" s="18" t="e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>#REF!</v>
      </c>
      <c r="AT40" s="18" t="e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>#REF!</v>
      </c>
      <c r="AU40" s="18" t="e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>#REF!</v>
      </c>
      <c r="AV40" s="18" t="e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>#REF!</v>
      </c>
      <c r="AW40" s="18" t="e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>#REF!</v>
      </c>
      <c r="AX40" s="18" t="e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>#REF!</v>
      </c>
      <c r="AY40" s="18" t="e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>#REF!</v>
      </c>
      <c r="AZ40" s="18" t="e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>#REF!</v>
      </c>
      <c r="BA40" s="18" t="e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>#REF!</v>
      </c>
      <c r="BB40" s="18" t="e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>#REF!</v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e">
        <f>#REF!</f>
        <v>#REF!</v>
      </c>
      <c r="C43" s="111" t="e">
        <f>#REF!</f>
        <v>#REF!</v>
      </c>
      <c r="D43" s="97" t="e">
        <f>IF(#REF!="","",#REF!)</f>
        <v>#REF!</v>
      </c>
      <c r="E43" s="18" t="e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>#REF!</v>
      </c>
      <c r="F43" s="18" t="e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>#REF!</v>
      </c>
      <c r="G43" s="18" t="e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>#REF!</v>
      </c>
      <c r="H43" s="18" t="e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>#REF!</v>
      </c>
      <c r="I43" s="18" t="e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>#REF!</v>
      </c>
      <c r="J43" s="18" t="e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>#REF!</v>
      </c>
      <c r="K43" s="18" t="e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>#REF!</v>
      </c>
      <c r="L43" s="18" t="e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>#REF!</v>
      </c>
      <c r="M43" s="18" t="e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>#REF!</v>
      </c>
      <c r="N43" s="18" t="e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>#REF!</v>
      </c>
      <c r="O43" s="18" t="e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>#REF!</v>
      </c>
      <c r="P43" s="18" t="e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>#REF!</v>
      </c>
      <c r="Q43" s="18" t="e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>#REF!</v>
      </c>
      <c r="R43" s="18" t="e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>#REF!</v>
      </c>
      <c r="S43" s="18" t="e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>#REF!</v>
      </c>
      <c r="T43" s="18" t="e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>#REF!</v>
      </c>
      <c r="U43" s="18" t="e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>#REF!</v>
      </c>
      <c r="V43" s="18" t="e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>#REF!</v>
      </c>
      <c r="W43" s="18" t="e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>#REF!</v>
      </c>
      <c r="X43" s="18" t="e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>#REF!</v>
      </c>
      <c r="Y43" s="18" t="e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>#REF!</v>
      </c>
      <c r="Z43" s="18" t="e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>#REF!</v>
      </c>
      <c r="AA43" s="18" t="e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>#REF!</v>
      </c>
      <c r="AB43" s="18" t="e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>#REF!</v>
      </c>
      <c r="AC43" s="18" t="e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>#REF!</v>
      </c>
      <c r="AD43" s="18" t="e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>#REF!</v>
      </c>
      <c r="AE43" s="18" t="e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>#REF!</v>
      </c>
      <c r="AF43" s="18" t="e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>#REF!</v>
      </c>
      <c r="AG43" s="18" t="e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>#REF!</v>
      </c>
      <c r="AH43" s="18" t="e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>#REF!</v>
      </c>
      <c r="AI43" s="18" t="e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>#REF!</v>
      </c>
      <c r="AJ43" s="18" t="e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>#REF!</v>
      </c>
      <c r="AK43" s="18" t="e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>#REF!</v>
      </c>
      <c r="AL43" s="18" t="e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>#REF!</v>
      </c>
      <c r="AM43" s="18" t="e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>#REF!</v>
      </c>
      <c r="AN43" s="18" t="e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>#REF!</v>
      </c>
      <c r="AO43" s="18" t="e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>#REF!</v>
      </c>
      <c r="AP43" s="18" t="e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>#REF!</v>
      </c>
      <c r="AQ43" s="18" t="e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>#REF!</v>
      </c>
      <c r="AR43" s="18" t="e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>#REF!</v>
      </c>
      <c r="AS43" s="18" t="e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>#REF!</v>
      </c>
      <c r="AT43" s="18" t="e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>#REF!</v>
      </c>
      <c r="AU43" s="18" t="e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>#REF!</v>
      </c>
      <c r="AV43" s="18" t="e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>#REF!</v>
      </c>
      <c r="AW43" s="18" t="e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>#REF!</v>
      </c>
      <c r="AX43" s="18" t="e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>#REF!</v>
      </c>
      <c r="AY43" s="18" t="e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>#REF!</v>
      </c>
      <c r="AZ43" s="18" t="e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>#REF!</v>
      </c>
      <c r="BA43" s="18" t="e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>#REF!</v>
      </c>
      <c r="BB43" s="18" t="e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>#REF!</v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e">
        <f>#REF!</f>
        <v>#REF!</v>
      </c>
      <c r="C46" s="111" t="e">
        <f>#REF!</f>
        <v>#REF!</v>
      </c>
      <c r="D46" s="97" t="e">
        <f>IF(#REF!="","",#REF!)</f>
        <v>#REF!</v>
      </c>
      <c r="E46" s="18" t="e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>#REF!</v>
      </c>
      <c r="F46" s="18" t="e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>#REF!</v>
      </c>
      <c r="G46" s="18" t="e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>#REF!</v>
      </c>
      <c r="H46" s="18" t="e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>#REF!</v>
      </c>
      <c r="I46" s="18" t="e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>#REF!</v>
      </c>
      <c r="J46" s="18" t="e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>#REF!</v>
      </c>
      <c r="K46" s="18" t="e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>#REF!</v>
      </c>
      <c r="L46" s="18" t="e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>#REF!</v>
      </c>
      <c r="M46" s="18" t="e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>#REF!</v>
      </c>
      <c r="N46" s="18" t="e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>#REF!</v>
      </c>
      <c r="O46" s="18" t="e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>#REF!</v>
      </c>
      <c r="P46" s="18" t="e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>#REF!</v>
      </c>
      <c r="Q46" s="18" t="e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>#REF!</v>
      </c>
      <c r="R46" s="18" t="e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>#REF!</v>
      </c>
      <c r="S46" s="18" t="e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>#REF!</v>
      </c>
      <c r="T46" s="18" t="e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>#REF!</v>
      </c>
      <c r="U46" s="18" t="e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>#REF!</v>
      </c>
      <c r="V46" s="18" t="e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>#REF!</v>
      </c>
      <c r="W46" s="18" t="e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>#REF!</v>
      </c>
      <c r="X46" s="18" t="e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>#REF!</v>
      </c>
      <c r="Y46" s="18" t="e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>#REF!</v>
      </c>
      <c r="Z46" s="18" t="e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>#REF!</v>
      </c>
      <c r="AA46" s="18" t="e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>#REF!</v>
      </c>
      <c r="AB46" s="18" t="e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>#REF!</v>
      </c>
      <c r="AC46" s="18" t="e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>#REF!</v>
      </c>
      <c r="AD46" s="18" t="e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>#REF!</v>
      </c>
      <c r="AE46" s="18" t="e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>#REF!</v>
      </c>
      <c r="AF46" s="18" t="e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>#REF!</v>
      </c>
      <c r="AG46" s="18" t="e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>#REF!</v>
      </c>
      <c r="AH46" s="18" t="e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>#REF!</v>
      </c>
      <c r="AI46" s="18" t="e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>#REF!</v>
      </c>
      <c r="AJ46" s="18" t="e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>#REF!</v>
      </c>
      <c r="AK46" s="18" t="e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>#REF!</v>
      </c>
      <c r="AL46" s="18" t="e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>#REF!</v>
      </c>
      <c r="AM46" s="18" t="e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>#REF!</v>
      </c>
      <c r="AN46" s="18" t="e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>#REF!</v>
      </c>
      <c r="AO46" s="18" t="e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>#REF!</v>
      </c>
      <c r="AP46" s="18" t="e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>#REF!</v>
      </c>
      <c r="AQ46" s="18" t="e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>#REF!</v>
      </c>
      <c r="AR46" s="18" t="e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>#REF!</v>
      </c>
      <c r="AS46" s="18" t="e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>#REF!</v>
      </c>
      <c r="AT46" s="18" t="e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>#REF!</v>
      </c>
      <c r="AU46" s="18" t="e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>#REF!</v>
      </c>
      <c r="AV46" s="18" t="e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>#REF!</v>
      </c>
      <c r="AW46" s="18" t="e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>#REF!</v>
      </c>
      <c r="AX46" s="18" t="e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>#REF!</v>
      </c>
      <c r="AY46" s="18" t="e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>#REF!</v>
      </c>
      <c r="AZ46" s="18" t="e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>#REF!</v>
      </c>
      <c r="BA46" s="18" t="e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>#REF!</v>
      </c>
      <c r="BB46" s="18" t="e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>#REF!</v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e">
        <f>#REF!</f>
        <v>#REF!</v>
      </c>
      <c r="C49" s="111" t="e">
        <f>#REF!</f>
        <v>#REF!</v>
      </c>
      <c r="D49" s="97" t="e">
        <f>IF(#REF!="","",#REF!)</f>
        <v>#REF!</v>
      </c>
      <c r="E49" s="18" t="e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>#REF!</v>
      </c>
      <c r="F49" s="18" t="e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>#REF!</v>
      </c>
      <c r="G49" s="18" t="e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>#REF!</v>
      </c>
      <c r="H49" s="18" t="e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>#REF!</v>
      </c>
      <c r="I49" s="18" t="e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>#REF!</v>
      </c>
      <c r="J49" s="18" t="e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>#REF!</v>
      </c>
      <c r="K49" s="18" t="e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>#REF!</v>
      </c>
      <c r="L49" s="18" t="e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>#REF!</v>
      </c>
      <c r="M49" s="18" t="e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>#REF!</v>
      </c>
      <c r="N49" s="18" t="e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>#REF!</v>
      </c>
      <c r="O49" s="18" t="e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>#REF!</v>
      </c>
      <c r="P49" s="18" t="e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>#REF!</v>
      </c>
      <c r="Q49" s="18" t="e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>#REF!</v>
      </c>
      <c r="R49" s="18" t="e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>#REF!</v>
      </c>
      <c r="S49" s="18" t="e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>#REF!</v>
      </c>
      <c r="T49" s="18" t="e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>#REF!</v>
      </c>
      <c r="U49" s="18" t="e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>#REF!</v>
      </c>
      <c r="V49" s="18" t="e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>#REF!</v>
      </c>
      <c r="W49" s="18" t="e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>#REF!</v>
      </c>
      <c r="X49" s="18" t="e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>#REF!</v>
      </c>
      <c r="Y49" s="18" t="e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>#REF!</v>
      </c>
      <c r="Z49" s="18" t="e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>#REF!</v>
      </c>
      <c r="AA49" s="18" t="e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>#REF!</v>
      </c>
      <c r="AB49" s="18" t="e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>#REF!</v>
      </c>
      <c r="AC49" s="18" t="e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>#REF!</v>
      </c>
      <c r="AD49" s="18" t="e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>#REF!</v>
      </c>
      <c r="AE49" s="18" t="e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>#REF!</v>
      </c>
      <c r="AF49" s="18" t="e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>#REF!</v>
      </c>
      <c r="AG49" s="18" t="e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>#REF!</v>
      </c>
      <c r="AH49" s="18" t="e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>#REF!</v>
      </c>
      <c r="AI49" s="18" t="e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>#REF!</v>
      </c>
      <c r="AJ49" s="18" t="e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>#REF!</v>
      </c>
      <c r="AK49" s="18" t="e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>#REF!</v>
      </c>
      <c r="AL49" s="18" t="e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>#REF!</v>
      </c>
      <c r="AM49" s="18" t="e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>#REF!</v>
      </c>
      <c r="AN49" s="18" t="e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>#REF!</v>
      </c>
      <c r="AO49" s="18" t="e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>#REF!</v>
      </c>
      <c r="AP49" s="18" t="e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>#REF!</v>
      </c>
      <c r="AQ49" s="18" t="e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>#REF!</v>
      </c>
      <c r="AR49" s="18" t="e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>#REF!</v>
      </c>
      <c r="AS49" s="18" t="e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>#REF!</v>
      </c>
      <c r="AT49" s="18" t="e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>#REF!</v>
      </c>
      <c r="AU49" s="18" t="e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>#REF!</v>
      </c>
      <c r="AV49" s="18" t="e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>#REF!</v>
      </c>
      <c r="AW49" s="18" t="e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>#REF!</v>
      </c>
      <c r="AX49" s="18" t="e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>#REF!</v>
      </c>
      <c r="AY49" s="18" t="e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>#REF!</v>
      </c>
      <c r="AZ49" s="18" t="e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>#REF!</v>
      </c>
      <c r="BA49" s="18" t="e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>#REF!</v>
      </c>
      <c r="BB49" s="18" t="e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>#REF!</v>
      </c>
    </row>
    <row r="50" spans="1:54" ht="16.2" thickBot="1" x14ac:dyDescent="0.3">
      <c r="A50" s="115"/>
      <c r="B50" s="19" t="s">
        <v>1</v>
      </c>
      <c r="C50" s="112" t="e">
        <f t="shared" ref="C50" si="70">IF(C49="","",C48*C49)</f>
        <v>#REF!</v>
      </c>
      <c r="D50" s="117"/>
      <c r="E50" s="20" t="e">
        <f t="shared" ref="E50:BB50" si="71">IF(E49="","",E48*E49)</f>
        <v>#REF!</v>
      </c>
      <c r="F50" s="20" t="e">
        <f t="shared" si="71"/>
        <v>#REF!</v>
      </c>
      <c r="G50" s="20" t="e">
        <f t="shared" si="71"/>
        <v>#REF!</v>
      </c>
      <c r="H50" s="20" t="e">
        <f t="shared" si="71"/>
        <v>#REF!</v>
      </c>
      <c r="I50" s="20" t="e">
        <f t="shared" si="71"/>
        <v>#REF!</v>
      </c>
      <c r="J50" s="20" t="e">
        <f t="shared" si="71"/>
        <v>#REF!</v>
      </c>
      <c r="K50" s="20" t="e">
        <f t="shared" si="71"/>
        <v>#REF!</v>
      </c>
      <c r="L50" s="20" t="e">
        <f t="shared" si="71"/>
        <v>#REF!</v>
      </c>
      <c r="M50" s="20" t="e">
        <f t="shared" si="71"/>
        <v>#REF!</v>
      </c>
      <c r="N50" s="20" t="e">
        <f t="shared" si="71"/>
        <v>#REF!</v>
      </c>
      <c r="O50" s="20" t="e">
        <f t="shared" si="71"/>
        <v>#REF!</v>
      </c>
      <c r="P50" s="20" t="e">
        <f t="shared" si="71"/>
        <v>#REF!</v>
      </c>
      <c r="Q50" s="20" t="e">
        <f t="shared" si="71"/>
        <v>#REF!</v>
      </c>
      <c r="R50" s="20" t="e">
        <f t="shared" si="71"/>
        <v>#REF!</v>
      </c>
      <c r="S50" s="20" t="e">
        <f t="shared" si="71"/>
        <v>#REF!</v>
      </c>
      <c r="T50" s="20" t="e">
        <f t="shared" si="71"/>
        <v>#REF!</v>
      </c>
      <c r="U50" s="20" t="e">
        <f t="shared" si="71"/>
        <v>#REF!</v>
      </c>
      <c r="V50" s="20" t="e">
        <f t="shared" si="71"/>
        <v>#REF!</v>
      </c>
      <c r="W50" s="20" t="e">
        <f t="shared" si="71"/>
        <v>#REF!</v>
      </c>
      <c r="X50" s="20" t="e">
        <f t="shared" si="71"/>
        <v>#REF!</v>
      </c>
      <c r="Y50" s="20" t="e">
        <f t="shared" si="71"/>
        <v>#REF!</v>
      </c>
      <c r="Z50" s="20" t="e">
        <f t="shared" si="71"/>
        <v>#REF!</v>
      </c>
      <c r="AA50" s="20" t="e">
        <f t="shared" si="71"/>
        <v>#REF!</v>
      </c>
      <c r="AB50" s="20" t="e">
        <f t="shared" si="71"/>
        <v>#REF!</v>
      </c>
      <c r="AC50" s="20" t="e">
        <f t="shared" si="71"/>
        <v>#REF!</v>
      </c>
      <c r="AD50" s="20" t="e">
        <f t="shared" si="71"/>
        <v>#REF!</v>
      </c>
      <c r="AE50" s="20" t="e">
        <f t="shared" si="71"/>
        <v>#REF!</v>
      </c>
      <c r="AF50" s="20" t="e">
        <f t="shared" si="71"/>
        <v>#REF!</v>
      </c>
      <c r="AG50" s="20" t="e">
        <f t="shared" si="71"/>
        <v>#REF!</v>
      </c>
      <c r="AH50" s="20" t="e">
        <f t="shared" si="71"/>
        <v>#REF!</v>
      </c>
      <c r="AI50" s="20" t="e">
        <f t="shared" si="71"/>
        <v>#REF!</v>
      </c>
      <c r="AJ50" s="20" t="e">
        <f t="shared" si="71"/>
        <v>#REF!</v>
      </c>
      <c r="AK50" s="20" t="e">
        <f t="shared" si="71"/>
        <v>#REF!</v>
      </c>
      <c r="AL50" s="20" t="e">
        <f t="shared" si="71"/>
        <v>#REF!</v>
      </c>
      <c r="AM50" s="20" t="e">
        <f t="shared" si="71"/>
        <v>#REF!</v>
      </c>
      <c r="AN50" s="20" t="e">
        <f t="shared" si="71"/>
        <v>#REF!</v>
      </c>
      <c r="AO50" s="20" t="e">
        <f t="shared" si="71"/>
        <v>#REF!</v>
      </c>
      <c r="AP50" s="20" t="e">
        <f t="shared" si="71"/>
        <v>#REF!</v>
      </c>
      <c r="AQ50" s="20" t="e">
        <f t="shared" si="71"/>
        <v>#REF!</v>
      </c>
      <c r="AR50" s="20" t="e">
        <f t="shared" si="71"/>
        <v>#REF!</v>
      </c>
      <c r="AS50" s="20" t="e">
        <f t="shared" si="71"/>
        <v>#REF!</v>
      </c>
      <c r="AT50" s="20" t="e">
        <f t="shared" si="71"/>
        <v>#REF!</v>
      </c>
      <c r="AU50" s="20" t="e">
        <f t="shared" si="71"/>
        <v>#REF!</v>
      </c>
      <c r="AV50" s="20" t="e">
        <f t="shared" si="71"/>
        <v>#REF!</v>
      </c>
      <c r="AW50" s="20" t="e">
        <f t="shared" si="71"/>
        <v>#REF!</v>
      </c>
      <c r="AX50" s="20" t="e">
        <f t="shared" si="71"/>
        <v>#REF!</v>
      </c>
      <c r="AY50" s="20" t="e">
        <f t="shared" si="71"/>
        <v>#REF!</v>
      </c>
      <c r="AZ50" s="20" t="e">
        <f t="shared" si="71"/>
        <v>#REF!</v>
      </c>
      <c r="BA50" s="20" t="e">
        <f t="shared" si="71"/>
        <v>#REF!</v>
      </c>
      <c r="BB50" s="20" t="e">
        <f t="shared" si="71"/>
        <v>#REF!</v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e">
        <f>#REF!</f>
        <v>#REF!</v>
      </c>
      <c r="C52" s="111" t="e">
        <f>#REF!</f>
        <v>#REF!</v>
      </c>
      <c r="D52" s="97" t="e">
        <f>IF(#REF!="","",#REF!)</f>
        <v>#REF!</v>
      </c>
      <c r="E52" s="18" t="e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>#REF!</v>
      </c>
      <c r="F52" s="18" t="e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>#REF!</v>
      </c>
      <c r="G52" s="18" t="e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>#REF!</v>
      </c>
      <c r="H52" s="18" t="e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>#REF!</v>
      </c>
      <c r="I52" s="18" t="e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>#REF!</v>
      </c>
      <c r="J52" s="18" t="e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>#REF!</v>
      </c>
      <c r="K52" s="18" t="e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>#REF!</v>
      </c>
      <c r="L52" s="18" t="e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>#REF!</v>
      </c>
      <c r="M52" s="18" t="e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>#REF!</v>
      </c>
      <c r="N52" s="18" t="e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>#REF!</v>
      </c>
      <c r="O52" s="18" t="e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>#REF!</v>
      </c>
      <c r="P52" s="18" t="e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>#REF!</v>
      </c>
      <c r="Q52" s="18" t="e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>#REF!</v>
      </c>
      <c r="R52" s="18" t="e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>#REF!</v>
      </c>
      <c r="S52" s="18" t="e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>#REF!</v>
      </c>
      <c r="T52" s="18" t="e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>#REF!</v>
      </c>
      <c r="U52" s="18" t="e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>#REF!</v>
      </c>
      <c r="V52" s="18" t="e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>#REF!</v>
      </c>
      <c r="W52" s="18" t="e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>#REF!</v>
      </c>
      <c r="X52" s="18" t="e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>#REF!</v>
      </c>
      <c r="Y52" s="18" t="e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>#REF!</v>
      </c>
      <c r="Z52" s="18" t="e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>#REF!</v>
      </c>
      <c r="AA52" s="18" t="e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>#REF!</v>
      </c>
      <c r="AB52" s="18" t="e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>#REF!</v>
      </c>
      <c r="AC52" s="18" t="e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>#REF!</v>
      </c>
      <c r="AD52" s="18" t="e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>#REF!</v>
      </c>
      <c r="AE52" s="18" t="e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>#REF!</v>
      </c>
      <c r="AF52" s="18" t="e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>#REF!</v>
      </c>
      <c r="AG52" s="18" t="e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>#REF!</v>
      </c>
      <c r="AH52" s="18" t="e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>#REF!</v>
      </c>
      <c r="AI52" s="18" t="e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>#REF!</v>
      </c>
      <c r="AJ52" s="18" t="e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>#REF!</v>
      </c>
      <c r="AK52" s="18" t="e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>#REF!</v>
      </c>
      <c r="AL52" s="18" t="e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>#REF!</v>
      </c>
      <c r="AM52" s="18" t="e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>#REF!</v>
      </c>
      <c r="AN52" s="18" t="e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>#REF!</v>
      </c>
      <c r="AO52" s="18" t="e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>#REF!</v>
      </c>
      <c r="AP52" s="18" t="e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>#REF!</v>
      </c>
      <c r="AQ52" s="18" t="e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>#REF!</v>
      </c>
      <c r="AR52" s="18" t="e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>#REF!</v>
      </c>
      <c r="AS52" s="18" t="e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>#REF!</v>
      </c>
      <c r="AT52" s="18" t="e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>#REF!</v>
      </c>
      <c r="AU52" s="18" t="e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>#REF!</v>
      </c>
      <c r="AV52" s="18" t="e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>#REF!</v>
      </c>
      <c r="AW52" s="18" t="e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>#REF!</v>
      </c>
      <c r="AX52" s="18" t="e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>#REF!</v>
      </c>
      <c r="AY52" s="18" t="e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>#REF!</v>
      </c>
      <c r="AZ52" s="18" t="e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>#REF!</v>
      </c>
      <c r="BA52" s="18" t="e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>#REF!</v>
      </c>
      <c r="BB52" s="18" t="e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>#REF!</v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e">
        <f>#REF!</f>
        <v>#REF!</v>
      </c>
      <c r="C55" s="111" t="e">
        <f>#REF!</f>
        <v>#REF!</v>
      </c>
      <c r="D55" s="97" t="e">
        <f>IF(#REF!="","",#REF!)</f>
        <v>#REF!</v>
      </c>
      <c r="E55" s="18" t="e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>#REF!</v>
      </c>
      <c r="F55" s="18" t="e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>#REF!</v>
      </c>
      <c r="G55" s="18" t="e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>#REF!</v>
      </c>
      <c r="H55" s="18" t="e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>#REF!</v>
      </c>
      <c r="I55" s="18" t="e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>#REF!</v>
      </c>
      <c r="J55" s="18" t="e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>#REF!</v>
      </c>
      <c r="K55" s="18" t="e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>#REF!</v>
      </c>
      <c r="L55" s="18" t="e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>#REF!</v>
      </c>
      <c r="M55" s="18" t="e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>#REF!</v>
      </c>
      <c r="N55" s="18" t="e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>#REF!</v>
      </c>
      <c r="O55" s="18" t="e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>#REF!</v>
      </c>
      <c r="P55" s="18" t="e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>#REF!</v>
      </c>
      <c r="Q55" s="18" t="e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>#REF!</v>
      </c>
      <c r="R55" s="18" t="e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>#REF!</v>
      </c>
      <c r="S55" s="18" t="e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>#REF!</v>
      </c>
      <c r="T55" s="18" t="e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>#REF!</v>
      </c>
      <c r="U55" s="18" t="e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>#REF!</v>
      </c>
      <c r="V55" s="18" t="e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>#REF!</v>
      </c>
      <c r="W55" s="18" t="e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>#REF!</v>
      </c>
      <c r="X55" s="18" t="e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>#REF!</v>
      </c>
      <c r="Y55" s="18" t="e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>#REF!</v>
      </c>
      <c r="Z55" s="18" t="e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>#REF!</v>
      </c>
      <c r="AA55" s="18" t="e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>#REF!</v>
      </c>
      <c r="AB55" s="18" t="e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>#REF!</v>
      </c>
      <c r="AC55" s="18" t="e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>#REF!</v>
      </c>
      <c r="AD55" s="18" t="e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>#REF!</v>
      </c>
      <c r="AE55" s="18" t="e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>#REF!</v>
      </c>
      <c r="AF55" s="18" t="e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>#REF!</v>
      </c>
      <c r="AG55" s="18" t="e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>#REF!</v>
      </c>
      <c r="AH55" s="18" t="e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>#REF!</v>
      </c>
      <c r="AI55" s="18" t="e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>#REF!</v>
      </c>
      <c r="AJ55" s="18" t="e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>#REF!</v>
      </c>
      <c r="AK55" s="18" t="e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>#REF!</v>
      </c>
      <c r="AL55" s="18" t="e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>#REF!</v>
      </c>
      <c r="AM55" s="18" t="e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>#REF!</v>
      </c>
      <c r="AN55" s="18" t="e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>#REF!</v>
      </c>
      <c r="AO55" s="18" t="e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>#REF!</v>
      </c>
      <c r="AP55" s="18" t="e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>#REF!</v>
      </c>
      <c r="AQ55" s="18" t="e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>#REF!</v>
      </c>
      <c r="AR55" s="18" t="e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>#REF!</v>
      </c>
      <c r="AS55" s="18" t="e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>#REF!</v>
      </c>
      <c r="AT55" s="18" t="e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>#REF!</v>
      </c>
      <c r="AU55" s="18" t="e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>#REF!</v>
      </c>
      <c r="AV55" s="18" t="e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>#REF!</v>
      </c>
      <c r="AW55" s="18" t="e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>#REF!</v>
      </c>
      <c r="AX55" s="18" t="e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>#REF!</v>
      </c>
      <c r="AY55" s="18" t="e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>#REF!</v>
      </c>
      <c r="AZ55" s="18" t="e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>#REF!</v>
      </c>
      <c r="BA55" s="18" t="e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>#REF!</v>
      </c>
      <c r="BB55" s="18" t="e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>#REF!</v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e">
        <f>#REF!</f>
        <v>#REF!</v>
      </c>
      <c r="C58" s="111" t="e">
        <f>#REF!</f>
        <v>#REF!</v>
      </c>
      <c r="D58" s="97" t="e">
        <f>IF(#REF!="","",#REF!)</f>
        <v>#REF!</v>
      </c>
      <c r="E58" s="18" t="e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>#REF!</v>
      </c>
      <c r="F58" s="18" t="e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>#REF!</v>
      </c>
      <c r="G58" s="18" t="e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>#REF!</v>
      </c>
      <c r="H58" s="18" t="e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>#REF!</v>
      </c>
      <c r="I58" s="18" t="e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>#REF!</v>
      </c>
      <c r="J58" s="18" t="e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>#REF!</v>
      </c>
      <c r="K58" s="18" t="e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>#REF!</v>
      </c>
      <c r="L58" s="18" t="e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>#REF!</v>
      </c>
      <c r="M58" s="18" t="e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>#REF!</v>
      </c>
      <c r="N58" s="18" t="e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>#REF!</v>
      </c>
      <c r="O58" s="18" t="e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>#REF!</v>
      </c>
      <c r="P58" s="18" t="e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>#REF!</v>
      </c>
      <c r="Q58" s="18" t="e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>#REF!</v>
      </c>
      <c r="R58" s="18" t="e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>#REF!</v>
      </c>
      <c r="S58" s="18" t="e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>#REF!</v>
      </c>
      <c r="T58" s="18" t="e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>#REF!</v>
      </c>
      <c r="U58" s="18" t="e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>#REF!</v>
      </c>
      <c r="V58" s="18" t="e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>#REF!</v>
      </c>
      <c r="W58" s="18" t="e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>#REF!</v>
      </c>
      <c r="X58" s="18" t="e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>#REF!</v>
      </c>
      <c r="Y58" s="18" t="e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>#REF!</v>
      </c>
      <c r="Z58" s="18" t="e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>#REF!</v>
      </c>
      <c r="AA58" s="18" t="e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>#REF!</v>
      </c>
      <c r="AB58" s="18" t="e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>#REF!</v>
      </c>
      <c r="AC58" s="18" t="e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>#REF!</v>
      </c>
      <c r="AD58" s="18" t="e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>#REF!</v>
      </c>
      <c r="AE58" s="18" t="e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>#REF!</v>
      </c>
      <c r="AF58" s="18" t="e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>#REF!</v>
      </c>
      <c r="AG58" s="18" t="e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>#REF!</v>
      </c>
      <c r="AH58" s="18" t="e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>#REF!</v>
      </c>
      <c r="AI58" s="18" t="e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>#REF!</v>
      </c>
      <c r="AJ58" s="18" t="e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>#REF!</v>
      </c>
      <c r="AK58" s="18" t="e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>#REF!</v>
      </c>
      <c r="AL58" s="18" t="e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>#REF!</v>
      </c>
      <c r="AM58" s="18" t="e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>#REF!</v>
      </c>
      <c r="AN58" s="18" t="e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>#REF!</v>
      </c>
      <c r="AO58" s="18" t="e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>#REF!</v>
      </c>
      <c r="AP58" s="18" t="e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>#REF!</v>
      </c>
      <c r="AQ58" s="18" t="e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>#REF!</v>
      </c>
      <c r="AR58" s="18" t="e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>#REF!</v>
      </c>
      <c r="AS58" s="18" t="e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>#REF!</v>
      </c>
      <c r="AT58" s="18" t="e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>#REF!</v>
      </c>
      <c r="AU58" s="18" t="e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>#REF!</v>
      </c>
      <c r="AV58" s="18" t="e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>#REF!</v>
      </c>
      <c r="AW58" s="18" t="e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>#REF!</v>
      </c>
      <c r="AX58" s="18" t="e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>#REF!</v>
      </c>
      <c r="AY58" s="18" t="e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>#REF!</v>
      </c>
      <c r="AZ58" s="18" t="e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>#REF!</v>
      </c>
      <c r="BA58" s="18" t="e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>#REF!</v>
      </c>
      <c r="BB58" s="18" t="e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>#REF!</v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e">
        <f>#REF!</f>
        <v>#REF!</v>
      </c>
      <c r="C61" s="111" t="e">
        <f>#REF!</f>
        <v>#REF!</v>
      </c>
      <c r="D61" s="97" t="e">
        <f>IF(#REF!="","",#REF!)</f>
        <v>#REF!</v>
      </c>
      <c r="E61" s="18" t="e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>#REF!</v>
      </c>
      <c r="F61" s="18" t="e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>#REF!</v>
      </c>
      <c r="G61" s="18" t="e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>#REF!</v>
      </c>
      <c r="H61" s="18" t="e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>#REF!</v>
      </c>
      <c r="I61" s="18" t="e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>#REF!</v>
      </c>
      <c r="J61" s="18" t="e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>#REF!</v>
      </c>
      <c r="K61" s="18" t="e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>#REF!</v>
      </c>
      <c r="L61" s="18" t="e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>#REF!</v>
      </c>
      <c r="M61" s="18" t="e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>#REF!</v>
      </c>
      <c r="N61" s="18" t="e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>#REF!</v>
      </c>
      <c r="O61" s="18" t="e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>#REF!</v>
      </c>
      <c r="P61" s="18" t="e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>#REF!</v>
      </c>
      <c r="Q61" s="18" t="e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>#REF!</v>
      </c>
      <c r="R61" s="18" t="e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>#REF!</v>
      </c>
      <c r="S61" s="18" t="e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>#REF!</v>
      </c>
      <c r="T61" s="18" t="e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>#REF!</v>
      </c>
      <c r="U61" s="18" t="e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>#REF!</v>
      </c>
      <c r="V61" s="18" t="e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>#REF!</v>
      </c>
      <c r="W61" s="18" t="e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>#REF!</v>
      </c>
      <c r="X61" s="18" t="e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>#REF!</v>
      </c>
      <c r="Y61" s="18" t="e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>#REF!</v>
      </c>
      <c r="Z61" s="18" t="e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>#REF!</v>
      </c>
      <c r="AA61" s="18" t="e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>#REF!</v>
      </c>
      <c r="AB61" s="18" t="e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>#REF!</v>
      </c>
      <c r="AC61" s="18" t="e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>#REF!</v>
      </c>
      <c r="AD61" s="18" t="e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>#REF!</v>
      </c>
      <c r="AE61" s="18" t="e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>#REF!</v>
      </c>
      <c r="AF61" s="18" t="e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>#REF!</v>
      </c>
      <c r="AG61" s="18" t="e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>#REF!</v>
      </c>
      <c r="AH61" s="18" t="e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>#REF!</v>
      </c>
      <c r="AI61" s="18" t="e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>#REF!</v>
      </c>
      <c r="AJ61" s="18" t="e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>#REF!</v>
      </c>
      <c r="AK61" s="18" t="e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>#REF!</v>
      </c>
      <c r="AL61" s="18" t="e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>#REF!</v>
      </c>
      <c r="AM61" s="18" t="e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>#REF!</v>
      </c>
      <c r="AN61" s="18" t="e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>#REF!</v>
      </c>
      <c r="AO61" s="18" t="e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>#REF!</v>
      </c>
      <c r="AP61" s="18" t="e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>#REF!</v>
      </c>
      <c r="AQ61" s="18" t="e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>#REF!</v>
      </c>
      <c r="AR61" s="18" t="e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>#REF!</v>
      </c>
      <c r="AS61" s="18" t="e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>#REF!</v>
      </c>
      <c r="AT61" s="18" t="e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>#REF!</v>
      </c>
      <c r="AU61" s="18" t="e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>#REF!</v>
      </c>
      <c r="AV61" s="18" t="e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>#REF!</v>
      </c>
      <c r="AW61" s="18" t="e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>#REF!</v>
      </c>
      <c r="AX61" s="18" t="e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>#REF!</v>
      </c>
      <c r="AY61" s="18" t="e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>#REF!</v>
      </c>
      <c r="AZ61" s="18" t="e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>#REF!</v>
      </c>
      <c r="BA61" s="18" t="e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>#REF!</v>
      </c>
      <c r="BB61" s="18" t="e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>#REF!</v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 t="e">
        <f>IF(SUM(E5,E8,E11,E14,E17)=0,0,SUM(E5,E8,E11,E14,E17))</f>
        <v>#REF!</v>
      </c>
      <c r="F63" s="22" t="e">
        <f t="shared" ref="F63:Y63" si="80">IF(SUM(F5,F8,F11,F14,F17)=0,0,SUM(F5,F8,F11,F14,F17))</f>
        <v>#REF!</v>
      </c>
      <c r="G63" s="22" t="e">
        <f t="shared" si="80"/>
        <v>#REF!</v>
      </c>
      <c r="H63" s="22" t="e">
        <f t="shared" si="80"/>
        <v>#REF!</v>
      </c>
      <c r="I63" s="22" t="e">
        <f t="shared" si="80"/>
        <v>#REF!</v>
      </c>
      <c r="J63" s="22" t="e">
        <f t="shared" si="80"/>
        <v>#REF!</v>
      </c>
      <c r="K63" s="22" t="e">
        <f t="shared" si="80"/>
        <v>#REF!</v>
      </c>
      <c r="L63" s="22" t="e">
        <f t="shared" si="80"/>
        <v>#REF!</v>
      </c>
      <c r="M63" s="22" t="e">
        <f t="shared" si="80"/>
        <v>#REF!</v>
      </c>
      <c r="N63" s="22" t="e">
        <f t="shared" si="80"/>
        <v>#REF!</v>
      </c>
      <c r="O63" s="22" t="e">
        <f t="shared" si="80"/>
        <v>#REF!</v>
      </c>
      <c r="P63" s="22" t="e">
        <f t="shared" si="80"/>
        <v>#REF!</v>
      </c>
      <c r="Q63" s="22" t="e">
        <f t="shared" si="80"/>
        <v>#REF!</v>
      </c>
      <c r="R63" s="22" t="e">
        <f t="shared" si="80"/>
        <v>#REF!</v>
      </c>
      <c r="S63" s="22" t="e">
        <f t="shared" si="80"/>
        <v>#REF!</v>
      </c>
      <c r="T63" s="22" t="e">
        <f t="shared" si="80"/>
        <v>#REF!</v>
      </c>
      <c r="U63" s="22" t="e">
        <f t="shared" si="80"/>
        <v>#REF!</v>
      </c>
      <c r="V63" s="22" t="e">
        <f t="shared" si="80"/>
        <v>#REF!</v>
      </c>
      <c r="W63" s="22" t="e">
        <f t="shared" si="80"/>
        <v>#REF!</v>
      </c>
      <c r="X63" s="22" t="e">
        <f t="shared" si="80"/>
        <v>#REF!</v>
      </c>
      <c r="Y63" s="22" t="e">
        <f t="shared" si="80"/>
        <v>#REF!</v>
      </c>
      <c r="Z63" s="22" t="e">
        <f t="shared" ref="Z63:BB63" si="81">IF(SUM(Z5,Z8,Z11,Z14,Z17)=0,0,SUM(Z5,Z8,Z11,Z14,Z17))</f>
        <v>#REF!</v>
      </c>
      <c r="AA63" s="22" t="e">
        <f t="shared" si="81"/>
        <v>#REF!</v>
      </c>
      <c r="AB63" s="22" t="e">
        <f t="shared" si="81"/>
        <v>#REF!</v>
      </c>
      <c r="AC63" s="22" t="e">
        <f t="shared" si="81"/>
        <v>#REF!</v>
      </c>
      <c r="AD63" s="22" t="e">
        <f t="shared" si="81"/>
        <v>#REF!</v>
      </c>
      <c r="AE63" s="22" t="e">
        <f t="shared" si="81"/>
        <v>#REF!</v>
      </c>
      <c r="AF63" s="22" t="e">
        <f t="shared" si="81"/>
        <v>#REF!</v>
      </c>
      <c r="AG63" s="22" t="e">
        <f t="shared" si="81"/>
        <v>#REF!</v>
      </c>
      <c r="AH63" s="22" t="e">
        <f t="shared" si="81"/>
        <v>#REF!</v>
      </c>
      <c r="AI63" s="22" t="e">
        <f t="shared" si="81"/>
        <v>#REF!</v>
      </c>
      <c r="AJ63" s="22" t="e">
        <f t="shared" si="81"/>
        <v>#REF!</v>
      </c>
      <c r="AK63" s="22" t="e">
        <f t="shared" si="81"/>
        <v>#REF!</v>
      </c>
      <c r="AL63" s="22" t="e">
        <f t="shared" si="81"/>
        <v>#REF!</v>
      </c>
      <c r="AM63" s="22" t="e">
        <f t="shared" si="81"/>
        <v>#REF!</v>
      </c>
      <c r="AN63" s="22" t="e">
        <f t="shared" si="81"/>
        <v>#REF!</v>
      </c>
      <c r="AO63" s="22" t="e">
        <f t="shared" si="81"/>
        <v>#REF!</v>
      </c>
      <c r="AP63" s="22" t="e">
        <f t="shared" si="81"/>
        <v>#REF!</v>
      </c>
      <c r="AQ63" s="22" t="e">
        <f t="shared" si="81"/>
        <v>#REF!</v>
      </c>
      <c r="AR63" s="22" t="e">
        <f t="shared" si="81"/>
        <v>#REF!</v>
      </c>
      <c r="AS63" s="22" t="e">
        <f t="shared" si="81"/>
        <v>#REF!</v>
      </c>
      <c r="AT63" s="22" t="e">
        <f t="shared" si="81"/>
        <v>#REF!</v>
      </c>
      <c r="AU63" s="22" t="e">
        <f t="shared" si="81"/>
        <v>#REF!</v>
      </c>
      <c r="AV63" s="22" t="e">
        <f t="shared" si="81"/>
        <v>#REF!</v>
      </c>
      <c r="AW63" s="22" t="e">
        <f t="shared" si="81"/>
        <v>#REF!</v>
      </c>
      <c r="AX63" s="22" t="e">
        <f t="shared" si="81"/>
        <v>#REF!</v>
      </c>
      <c r="AY63" s="22" t="e">
        <f t="shared" si="81"/>
        <v>#REF!</v>
      </c>
      <c r="AZ63" s="22" t="e">
        <f t="shared" si="81"/>
        <v>#REF!</v>
      </c>
      <c r="BA63" s="22" t="e">
        <f t="shared" si="81"/>
        <v>#REF!</v>
      </c>
      <c r="BB63" s="22" t="e">
        <f t="shared" si="81"/>
        <v>#REF!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e">
        <f>IF(#REF!="","",#REF!)</f>
        <v>#REF!</v>
      </c>
      <c r="B67" s="33"/>
      <c r="C67" s="34" t="e">
        <f>IF(#REF!="","",#REF!)</f>
        <v>#REF!</v>
      </c>
      <c r="D67" s="97" t="e">
        <f>IF(#REF!="","",#REF!)</f>
        <v>#REF!</v>
      </c>
      <c r="E67" s="2" t="e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>#REF!</v>
      </c>
      <c r="F67" s="23" t="e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>#REF!</v>
      </c>
      <c r="G67" s="23" t="e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>#REF!</v>
      </c>
      <c r="H67" s="23" t="e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>#REF!</v>
      </c>
      <c r="I67" s="23" t="e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>#REF!</v>
      </c>
      <c r="J67" s="23" t="e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>#REF!</v>
      </c>
      <c r="K67" s="23" t="e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>#REF!</v>
      </c>
      <c r="L67" s="23" t="e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>#REF!</v>
      </c>
      <c r="M67" s="23" t="e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>#REF!</v>
      </c>
      <c r="N67" s="23" t="e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>#REF!</v>
      </c>
      <c r="O67" s="23" t="e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>#REF!</v>
      </c>
      <c r="P67" s="23" t="e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>#REF!</v>
      </c>
      <c r="Q67" s="23" t="e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>#REF!</v>
      </c>
      <c r="R67" s="23" t="e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>#REF!</v>
      </c>
      <c r="S67" s="23" t="e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>#REF!</v>
      </c>
      <c r="T67" s="23" t="e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>#REF!</v>
      </c>
      <c r="U67" s="23" t="e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>#REF!</v>
      </c>
      <c r="V67" s="23" t="e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>#REF!</v>
      </c>
      <c r="W67" s="23" t="e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>#REF!</v>
      </c>
      <c r="X67" s="23" t="e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>#REF!</v>
      </c>
      <c r="Y67" s="23" t="e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>#REF!</v>
      </c>
      <c r="Z67" s="23" t="e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>#REF!</v>
      </c>
      <c r="AA67" s="23" t="e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>#REF!</v>
      </c>
      <c r="AB67" s="23" t="e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>#REF!</v>
      </c>
      <c r="AC67" s="23" t="e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>#REF!</v>
      </c>
      <c r="AD67" s="23" t="e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>#REF!</v>
      </c>
      <c r="AE67" s="23" t="e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>#REF!</v>
      </c>
      <c r="AF67" s="23" t="e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>#REF!</v>
      </c>
      <c r="AG67" s="23" t="e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>#REF!</v>
      </c>
      <c r="AH67" s="23" t="e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>#REF!</v>
      </c>
      <c r="AI67" s="23" t="e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>#REF!</v>
      </c>
      <c r="AJ67" s="23" t="e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>#REF!</v>
      </c>
      <c r="AK67" s="23" t="e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>#REF!</v>
      </c>
      <c r="AL67" s="23" t="e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>#REF!</v>
      </c>
      <c r="AM67" s="23" t="e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>#REF!</v>
      </c>
      <c r="AN67" s="23" t="e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>#REF!</v>
      </c>
      <c r="AO67" s="23" t="e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>#REF!</v>
      </c>
      <c r="AP67" s="23" t="e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>#REF!</v>
      </c>
      <c r="AQ67" s="23" t="e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>#REF!</v>
      </c>
      <c r="AR67" s="23" t="e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>#REF!</v>
      </c>
      <c r="AS67" s="23" t="e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>#REF!</v>
      </c>
      <c r="AT67" s="23" t="e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>#REF!</v>
      </c>
      <c r="AU67" s="23" t="e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>#REF!</v>
      </c>
      <c r="AV67" s="23" t="e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>#REF!</v>
      </c>
      <c r="AW67" s="23" t="e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>#REF!</v>
      </c>
      <c r="AX67" s="23" t="e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>#REF!</v>
      </c>
      <c r="AY67" s="23" t="e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>#REF!</v>
      </c>
      <c r="AZ67" s="23" t="e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>#REF!</v>
      </c>
      <c r="BA67" s="23" t="e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>#REF!</v>
      </c>
      <c r="BB67" s="23" t="e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>#REF!</v>
      </c>
    </row>
    <row r="68" spans="1:54" ht="41.4" x14ac:dyDescent="0.25">
      <c r="A68" s="41" t="e">
        <f>IF(#REF!="","",#REF!)</f>
        <v>#REF!</v>
      </c>
      <c r="B68" s="33"/>
      <c r="C68" s="34" t="e">
        <f>IF(#REF!="","",#REF!)</f>
        <v>#REF!</v>
      </c>
      <c r="D68" s="98" t="e">
        <f>IF(#REF!="","",#REF!)</f>
        <v>#REF!</v>
      </c>
      <c r="E68" s="23" t="e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>#REF!</v>
      </c>
      <c r="F68" s="23" t="e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>#REF!</v>
      </c>
      <c r="G68" s="23" t="e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>#REF!</v>
      </c>
      <c r="H68" s="23" t="e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>#REF!</v>
      </c>
      <c r="I68" s="23" t="e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>#REF!</v>
      </c>
      <c r="J68" s="23" t="e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>#REF!</v>
      </c>
      <c r="K68" s="23" t="e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>#REF!</v>
      </c>
      <c r="L68" s="23" t="e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>#REF!</v>
      </c>
      <c r="M68" s="23" t="e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>#REF!</v>
      </c>
      <c r="N68" s="23" t="e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>#REF!</v>
      </c>
      <c r="O68" s="23" t="e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>#REF!</v>
      </c>
      <c r="P68" s="23" t="e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>#REF!</v>
      </c>
      <c r="Q68" s="23" t="e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>#REF!</v>
      </c>
      <c r="R68" s="23" t="e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>#REF!</v>
      </c>
      <c r="S68" s="23" t="e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>#REF!</v>
      </c>
      <c r="T68" s="23" t="e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>#REF!</v>
      </c>
      <c r="U68" s="23" t="e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>#REF!</v>
      </c>
      <c r="V68" s="23" t="e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>#REF!</v>
      </c>
      <c r="W68" s="23" t="e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>#REF!</v>
      </c>
      <c r="X68" s="23" t="e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>#REF!</v>
      </c>
      <c r="Y68" s="23" t="e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>#REF!</v>
      </c>
      <c r="Z68" s="23" t="e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>#REF!</v>
      </c>
      <c r="AA68" s="23" t="e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>#REF!</v>
      </c>
      <c r="AB68" s="23" t="e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>#REF!</v>
      </c>
      <c r="AC68" s="23" t="e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>#REF!</v>
      </c>
      <c r="AD68" s="23" t="e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>#REF!</v>
      </c>
      <c r="AE68" s="23" t="e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>#REF!</v>
      </c>
      <c r="AF68" s="23" t="e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>#REF!</v>
      </c>
      <c r="AG68" s="23" t="e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>#REF!</v>
      </c>
      <c r="AH68" s="23" t="e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>#REF!</v>
      </c>
      <c r="AI68" s="23" t="e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>#REF!</v>
      </c>
      <c r="AJ68" s="23" t="e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>#REF!</v>
      </c>
      <c r="AK68" s="23" t="e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>#REF!</v>
      </c>
      <c r="AL68" s="23" t="e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>#REF!</v>
      </c>
      <c r="AM68" s="23" t="e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>#REF!</v>
      </c>
      <c r="AN68" s="23" t="e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>#REF!</v>
      </c>
      <c r="AO68" s="23" t="e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>#REF!</v>
      </c>
      <c r="AP68" s="23" t="e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>#REF!</v>
      </c>
      <c r="AQ68" s="23" t="e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>#REF!</v>
      </c>
      <c r="AR68" s="23" t="e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>#REF!</v>
      </c>
      <c r="AS68" s="23" t="e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>#REF!</v>
      </c>
      <c r="AT68" s="23" t="e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>#REF!</v>
      </c>
      <c r="AU68" s="23" t="e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>#REF!</v>
      </c>
      <c r="AV68" s="23" t="e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>#REF!</v>
      </c>
      <c r="AW68" s="23" t="e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>#REF!</v>
      </c>
      <c r="AX68" s="23" t="e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>#REF!</v>
      </c>
      <c r="AY68" s="23" t="e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>#REF!</v>
      </c>
      <c r="AZ68" s="23" t="e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>#REF!</v>
      </c>
      <c r="BA68" s="23" t="e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>#REF!</v>
      </c>
      <c r="BB68" s="23" t="e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>#REF!</v>
      </c>
    </row>
    <row r="69" spans="1:54" ht="41.4" x14ac:dyDescent="0.25">
      <c r="A69" s="41" t="e">
        <f>IF(#REF!="","",#REF!)</f>
        <v>#REF!</v>
      </c>
      <c r="B69" s="33"/>
      <c r="C69" s="34" t="e">
        <f>IF(#REF!="","",#REF!)</f>
        <v>#REF!</v>
      </c>
      <c r="D69" s="98" t="e">
        <f>IF(#REF!="","",#REF!)</f>
        <v>#REF!</v>
      </c>
      <c r="E69" s="23" t="e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>#REF!</v>
      </c>
      <c r="F69" s="23" t="e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>#REF!</v>
      </c>
      <c r="G69" s="23" t="e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>#REF!</v>
      </c>
      <c r="H69" s="23" t="e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>#REF!</v>
      </c>
      <c r="I69" s="23" t="e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>#REF!</v>
      </c>
      <c r="J69" s="23" t="e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>#REF!</v>
      </c>
      <c r="K69" s="23" t="e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>#REF!</v>
      </c>
      <c r="L69" s="23" t="e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>#REF!</v>
      </c>
      <c r="M69" s="23" t="e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>#REF!</v>
      </c>
      <c r="N69" s="23" t="e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>#REF!</v>
      </c>
      <c r="O69" s="23" t="e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>#REF!</v>
      </c>
      <c r="P69" s="23" t="e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>#REF!</v>
      </c>
      <c r="Q69" s="23" t="e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>#REF!</v>
      </c>
      <c r="R69" s="23" t="e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>#REF!</v>
      </c>
      <c r="S69" s="23" t="e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>#REF!</v>
      </c>
      <c r="T69" s="23" t="e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>#REF!</v>
      </c>
      <c r="U69" s="23" t="e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>#REF!</v>
      </c>
      <c r="V69" s="23" t="e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>#REF!</v>
      </c>
      <c r="W69" s="23" t="e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>#REF!</v>
      </c>
      <c r="X69" s="23" t="e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>#REF!</v>
      </c>
      <c r="Y69" s="23" t="e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>#REF!</v>
      </c>
      <c r="Z69" s="23" t="e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>#REF!</v>
      </c>
      <c r="AA69" s="23" t="e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>#REF!</v>
      </c>
      <c r="AB69" s="23" t="e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>#REF!</v>
      </c>
      <c r="AC69" s="23" t="e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>#REF!</v>
      </c>
      <c r="AD69" s="23" t="e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>#REF!</v>
      </c>
      <c r="AE69" s="23" t="e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>#REF!</v>
      </c>
      <c r="AF69" s="23" t="e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>#REF!</v>
      </c>
      <c r="AG69" s="23" t="e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>#REF!</v>
      </c>
      <c r="AH69" s="23" t="e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>#REF!</v>
      </c>
      <c r="AI69" s="23" t="e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>#REF!</v>
      </c>
      <c r="AJ69" s="23" t="e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>#REF!</v>
      </c>
      <c r="AK69" s="23" t="e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>#REF!</v>
      </c>
      <c r="AL69" s="23" t="e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>#REF!</v>
      </c>
      <c r="AM69" s="23" t="e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>#REF!</v>
      </c>
      <c r="AN69" s="23" t="e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>#REF!</v>
      </c>
      <c r="AO69" s="23" t="e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>#REF!</v>
      </c>
      <c r="AP69" s="23" t="e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>#REF!</v>
      </c>
      <c r="AQ69" s="23" t="e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>#REF!</v>
      </c>
      <c r="AR69" s="23" t="e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>#REF!</v>
      </c>
      <c r="AS69" s="23" t="e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>#REF!</v>
      </c>
      <c r="AT69" s="23" t="e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>#REF!</v>
      </c>
      <c r="AU69" s="23" t="e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>#REF!</v>
      </c>
      <c r="AV69" s="23" t="e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>#REF!</v>
      </c>
      <c r="AW69" s="23" t="e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>#REF!</v>
      </c>
      <c r="AX69" s="23" t="e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>#REF!</v>
      </c>
      <c r="AY69" s="23" t="e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>#REF!</v>
      </c>
      <c r="AZ69" s="23" t="e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>#REF!</v>
      </c>
      <c r="BA69" s="23" t="e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>#REF!</v>
      </c>
      <c r="BB69" s="23" t="e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>#REF!</v>
      </c>
    </row>
    <row r="70" spans="1:54" ht="41.4" x14ac:dyDescent="0.25">
      <c r="A70" s="41" t="e">
        <f>IF(#REF!="","",#REF!)</f>
        <v>#REF!</v>
      </c>
      <c r="B70" s="33"/>
      <c r="C70" s="34" t="e">
        <f>IF(#REF!="","",#REF!)</f>
        <v>#REF!</v>
      </c>
      <c r="D70" s="98" t="e">
        <f>IF(#REF!="","",#REF!)</f>
        <v>#REF!</v>
      </c>
      <c r="E70" s="23" t="e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>#REF!</v>
      </c>
      <c r="F70" s="23" t="e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>#REF!</v>
      </c>
      <c r="G70" s="23" t="e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>#REF!</v>
      </c>
      <c r="H70" s="23" t="e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>#REF!</v>
      </c>
      <c r="I70" s="23" t="e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>#REF!</v>
      </c>
      <c r="J70" s="23" t="e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>#REF!</v>
      </c>
      <c r="K70" s="23" t="e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>#REF!</v>
      </c>
      <c r="L70" s="23" t="e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>#REF!</v>
      </c>
      <c r="M70" s="23" t="e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>#REF!</v>
      </c>
      <c r="N70" s="23" t="e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>#REF!</v>
      </c>
      <c r="O70" s="23" t="e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>#REF!</v>
      </c>
      <c r="P70" s="23" t="e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>#REF!</v>
      </c>
      <c r="Q70" s="23" t="e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>#REF!</v>
      </c>
      <c r="R70" s="23" t="e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>#REF!</v>
      </c>
      <c r="S70" s="23" t="e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>#REF!</v>
      </c>
      <c r="T70" s="23" t="e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>#REF!</v>
      </c>
      <c r="U70" s="23" t="e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>#REF!</v>
      </c>
      <c r="V70" s="23" t="e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>#REF!</v>
      </c>
      <c r="W70" s="23" t="e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>#REF!</v>
      </c>
      <c r="X70" s="23" t="e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>#REF!</v>
      </c>
      <c r="Y70" s="23" t="e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>#REF!</v>
      </c>
      <c r="Z70" s="23" t="e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>#REF!</v>
      </c>
      <c r="AA70" s="23" t="e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>#REF!</v>
      </c>
      <c r="AB70" s="23" t="e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>#REF!</v>
      </c>
      <c r="AC70" s="23" t="e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>#REF!</v>
      </c>
      <c r="AD70" s="23" t="e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>#REF!</v>
      </c>
      <c r="AE70" s="23" t="e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>#REF!</v>
      </c>
      <c r="AF70" s="23" t="e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>#REF!</v>
      </c>
      <c r="AG70" s="23" t="e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>#REF!</v>
      </c>
      <c r="AH70" s="23" t="e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>#REF!</v>
      </c>
      <c r="AI70" s="23" t="e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>#REF!</v>
      </c>
      <c r="AJ70" s="23" t="e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>#REF!</v>
      </c>
      <c r="AK70" s="23" t="e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>#REF!</v>
      </c>
      <c r="AL70" s="23" t="e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>#REF!</v>
      </c>
      <c r="AM70" s="23" t="e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>#REF!</v>
      </c>
      <c r="AN70" s="23" t="e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>#REF!</v>
      </c>
      <c r="AO70" s="23" t="e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>#REF!</v>
      </c>
      <c r="AP70" s="23" t="e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>#REF!</v>
      </c>
      <c r="AQ70" s="23" t="e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>#REF!</v>
      </c>
      <c r="AR70" s="23" t="e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>#REF!</v>
      </c>
      <c r="AS70" s="23" t="e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>#REF!</v>
      </c>
      <c r="AT70" s="23" t="e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>#REF!</v>
      </c>
      <c r="AU70" s="23" t="e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>#REF!</v>
      </c>
      <c r="AV70" s="23" t="e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>#REF!</v>
      </c>
      <c r="AW70" s="23" t="e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>#REF!</v>
      </c>
      <c r="AX70" s="23" t="e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>#REF!</v>
      </c>
      <c r="AY70" s="23" t="e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>#REF!</v>
      </c>
      <c r="AZ70" s="23" t="e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>#REF!</v>
      </c>
      <c r="BA70" s="23" t="e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>#REF!</v>
      </c>
      <c r="BB70" s="23" t="e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>#REF!</v>
      </c>
    </row>
    <row r="71" spans="1:54" ht="41.4" x14ac:dyDescent="0.25">
      <c r="A71" s="49" t="e">
        <f>IF(#REF!="","",#REF!)</f>
        <v>#REF!</v>
      </c>
      <c r="B71" s="33"/>
      <c r="C71" s="34" t="e">
        <f>IF(#REF!="","",#REF!)</f>
        <v>#REF!</v>
      </c>
      <c r="D71" s="98" t="e">
        <f>IF(#REF!="","",#REF!)</f>
        <v>#REF!</v>
      </c>
      <c r="E71" s="23" t="e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>#REF!</v>
      </c>
      <c r="F71" s="23" t="e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>#REF!</v>
      </c>
      <c r="G71" s="23" t="e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>#REF!</v>
      </c>
      <c r="H71" s="23" t="e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>#REF!</v>
      </c>
      <c r="I71" s="23" t="e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>#REF!</v>
      </c>
      <c r="J71" s="23" t="e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>#REF!</v>
      </c>
      <c r="K71" s="23" t="e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>#REF!</v>
      </c>
      <c r="L71" s="23" t="e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>#REF!</v>
      </c>
      <c r="M71" s="23" t="e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>#REF!</v>
      </c>
      <c r="N71" s="23" t="e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>#REF!</v>
      </c>
      <c r="O71" s="23" t="e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>#REF!</v>
      </c>
      <c r="P71" s="23" t="e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>#REF!</v>
      </c>
      <c r="Q71" s="23" t="e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>#REF!</v>
      </c>
      <c r="R71" s="23" t="e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>#REF!</v>
      </c>
      <c r="S71" s="23" t="e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>#REF!</v>
      </c>
      <c r="T71" s="23" t="e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>#REF!</v>
      </c>
      <c r="U71" s="23" t="e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>#REF!</v>
      </c>
      <c r="V71" s="23" t="e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>#REF!</v>
      </c>
      <c r="W71" s="23" t="e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>#REF!</v>
      </c>
      <c r="X71" s="23" t="e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>#REF!</v>
      </c>
      <c r="Y71" s="23" t="e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>#REF!</v>
      </c>
      <c r="Z71" s="23" t="e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>#REF!</v>
      </c>
      <c r="AA71" s="23" t="e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>#REF!</v>
      </c>
      <c r="AB71" s="23" t="e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>#REF!</v>
      </c>
      <c r="AC71" s="23" t="e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>#REF!</v>
      </c>
      <c r="AD71" s="23" t="e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>#REF!</v>
      </c>
      <c r="AE71" s="23" t="e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>#REF!</v>
      </c>
      <c r="AF71" s="23" t="e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>#REF!</v>
      </c>
      <c r="AG71" s="23" t="e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>#REF!</v>
      </c>
      <c r="AH71" s="23" t="e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>#REF!</v>
      </c>
      <c r="AI71" s="23" t="e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>#REF!</v>
      </c>
      <c r="AJ71" s="23" t="e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>#REF!</v>
      </c>
      <c r="AK71" s="23" t="e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>#REF!</v>
      </c>
      <c r="AL71" s="23" t="e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>#REF!</v>
      </c>
      <c r="AM71" s="23" t="e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>#REF!</v>
      </c>
      <c r="AN71" s="23" t="e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>#REF!</v>
      </c>
      <c r="AO71" s="23" t="e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>#REF!</v>
      </c>
      <c r="AP71" s="23" t="e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>#REF!</v>
      </c>
      <c r="AQ71" s="23" t="e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>#REF!</v>
      </c>
      <c r="AR71" s="23" t="e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>#REF!</v>
      </c>
      <c r="AS71" s="23" t="e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>#REF!</v>
      </c>
      <c r="AT71" s="23" t="e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>#REF!</v>
      </c>
      <c r="AU71" s="23" t="e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>#REF!</v>
      </c>
      <c r="AV71" s="23" t="e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>#REF!</v>
      </c>
      <c r="AW71" s="23" t="e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>#REF!</v>
      </c>
      <c r="AX71" s="23" t="e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>#REF!</v>
      </c>
      <c r="AY71" s="23" t="e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>#REF!</v>
      </c>
      <c r="AZ71" s="23" t="e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>#REF!</v>
      </c>
      <c r="BA71" s="23" t="e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>#REF!</v>
      </c>
      <c r="BB71" s="23" t="e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>#REF!</v>
      </c>
    </row>
    <row r="72" spans="1:54" ht="41.4" x14ac:dyDescent="0.25">
      <c r="A72" s="41" t="e">
        <f>IF(#REF!="","",#REF!)</f>
        <v>#REF!</v>
      </c>
      <c r="B72" s="33"/>
      <c r="C72" s="34" t="e">
        <f>IF(#REF!="","",#REF!)</f>
        <v>#REF!</v>
      </c>
      <c r="D72" s="98" t="e">
        <f>IF(#REF!="","",#REF!)</f>
        <v>#REF!</v>
      </c>
      <c r="E72" s="23" t="e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>#REF!</v>
      </c>
      <c r="F72" s="23" t="e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>#REF!</v>
      </c>
      <c r="G72" s="23" t="e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>#REF!</v>
      </c>
      <c r="H72" s="23" t="e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>#REF!</v>
      </c>
      <c r="I72" s="23" t="e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>#REF!</v>
      </c>
      <c r="J72" s="23" t="e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>#REF!</v>
      </c>
      <c r="K72" s="23" t="e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>#REF!</v>
      </c>
      <c r="L72" s="23" t="e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>#REF!</v>
      </c>
      <c r="M72" s="23" t="e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>#REF!</v>
      </c>
      <c r="N72" s="23" t="e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>#REF!</v>
      </c>
      <c r="O72" s="23" t="e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>#REF!</v>
      </c>
      <c r="P72" s="23" t="e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>#REF!</v>
      </c>
      <c r="Q72" s="23" t="e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>#REF!</v>
      </c>
      <c r="R72" s="23" t="e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>#REF!</v>
      </c>
      <c r="S72" s="23" t="e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>#REF!</v>
      </c>
      <c r="T72" s="23" t="e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>#REF!</v>
      </c>
      <c r="U72" s="23" t="e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>#REF!</v>
      </c>
      <c r="V72" s="23" t="e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>#REF!</v>
      </c>
      <c r="W72" s="23" t="e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>#REF!</v>
      </c>
      <c r="X72" s="23" t="e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>#REF!</v>
      </c>
      <c r="Y72" s="23" t="e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>#REF!</v>
      </c>
      <c r="Z72" s="23" t="e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>#REF!</v>
      </c>
      <c r="AA72" s="23" t="e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>#REF!</v>
      </c>
      <c r="AB72" s="23" t="e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>#REF!</v>
      </c>
      <c r="AC72" s="23" t="e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>#REF!</v>
      </c>
      <c r="AD72" s="23" t="e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>#REF!</v>
      </c>
      <c r="AE72" s="23" t="e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>#REF!</v>
      </c>
      <c r="AF72" s="23" t="e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>#REF!</v>
      </c>
      <c r="AG72" s="23" t="e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>#REF!</v>
      </c>
      <c r="AH72" s="23" t="e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>#REF!</v>
      </c>
      <c r="AI72" s="23" t="e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>#REF!</v>
      </c>
      <c r="AJ72" s="23" t="e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>#REF!</v>
      </c>
      <c r="AK72" s="23" t="e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>#REF!</v>
      </c>
      <c r="AL72" s="23" t="e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>#REF!</v>
      </c>
      <c r="AM72" s="23" t="e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>#REF!</v>
      </c>
      <c r="AN72" s="23" t="e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>#REF!</v>
      </c>
      <c r="AO72" s="23" t="e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>#REF!</v>
      </c>
      <c r="AP72" s="23" t="e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>#REF!</v>
      </c>
      <c r="AQ72" s="23" t="e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>#REF!</v>
      </c>
      <c r="AR72" s="23" t="e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>#REF!</v>
      </c>
      <c r="AS72" s="23" t="e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>#REF!</v>
      </c>
      <c r="AT72" s="23" t="e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>#REF!</v>
      </c>
      <c r="AU72" s="23" t="e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>#REF!</v>
      </c>
      <c r="AV72" s="23" t="e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>#REF!</v>
      </c>
      <c r="AW72" s="23" t="e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>#REF!</v>
      </c>
      <c r="AX72" s="23" t="e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>#REF!</v>
      </c>
      <c r="AY72" s="23" t="e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>#REF!</v>
      </c>
      <c r="AZ72" s="23" t="e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>#REF!</v>
      </c>
      <c r="BA72" s="23" t="e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>#REF!</v>
      </c>
      <c r="BB72" s="23" t="e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>#REF!</v>
      </c>
    </row>
    <row r="73" spans="1:54" ht="41.4" x14ac:dyDescent="0.25">
      <c r="A73" s="41" t="e">
        <f>IF(#REF!="","",#REF!)</f>
        <v>#REF!</v>
      </c>
      <c r="B73" s="33"/>
      <c r="C73" s="34" t="e">
        <f>IF(#REF!="","",#REF!)</f>
        <v>#REF!</v>
      </c>
      <c r="D73" s="98" t="e">
        <f>IF(#REF!="","",#REF!)</f>
        <v>#REF!</v>
      </c>
      <c r="E73" s="23" t="e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>#REF!</v>
      </c>
      <c r="F73" s="23" t="e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>#REF!</v>
      </c>
      <c r="G73" s="23" t="e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>#REF!</v>
      </c>
      <c r="H73" s="23" t="e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>#REF!</v>
      </c>
      <c r="I73" s="23" t="e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>#REF!</v>
      </c>
      <c r="J73" s="23" t="e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>#REF!</v>
      </c>
      <c r="K73" s="23" t="e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>#REF!</v>
      </c>
      <c r="L73" s="23" t="e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>#REF!</v>
      </c>
      <c r="M73" s="23" t="e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>#REF!</v>
      </c>
      <c r="N73" s="23" t="e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>#REF!</v>
      </c>
      <c r="O73" s="23" t="e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>#REF!</v>
      </c>
      <c r="P73" s="23" t="e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>#REF!</v>
      </c>
      <c r="Q73" s="23" t="e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>#REF!</v>
      </c>
      <c r="R73" s="23" t="e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>#REF!</v>
      </c>
      <c r="S73" s="23" t="e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>#REF!</v>
      </c>
      <c r="T73" s="23" t="e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>#REF!</v>
      </c>
      <c r="U73" s="23" t="e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>#REF!</v>
      </c>
      <c r="V73" s="23" t="e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>#REF!</v>
      </c>
      <c r="W73" s="23" t="e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>#REF!</v>
      </c>
      <c r="X73" s="23" t="e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>#REF!</v>
      </c>
      <c r="Y73" s="23" t="e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>#REF!</v>
      </c>
      <c r="Z73" s="23" t="e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>#REF!</v>
      </c>
      <c r="AA73" s="23" t="e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>#REF!</v>
      </c>
      <c r="AB73" s="23" t="e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>#REF!</v>
      </c>
      <c r="AC73" s="23" t="e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>#REF!</v>
      </c>
      <c r="AD73" s="23" t="e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>#REF!</v>
      </c>
      <c r="AE73" s="23" t="e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>#REF!</v>
      </c>
      <c r="AF73" s="23" t="e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>#REF!</v>
      </c>
      <c r="AG73" s="23" t="e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>#REF!</v>
      </c>
      <c r="AH73" s="23" t="e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>#REF!</v>
      </c>
      <c r="AI73" s="23" t="e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>#REF!</v>
      </c>
      <c r="AJ73" s="23" t="e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>#REF!</v>
      </c>
      <c r="AK73" s="23" t="e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>#REF!</v>
      </c>
      <c r="AL73" s="23" t="e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>#REF!</v>
      </c>
      <c r="AM73" s="23" t="e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>#REF!</v>
      </c>
      <c r="AN73" s="23" t="e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>#REF!</v>
      </c>
      <c r="AO73" s="23" t="e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>#REF!</v>
      </c>
      <c r="AP73" s="23" t="e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>#REF!</v>
      </c>
      <c r="AQ73" s="23" t="e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>#REF!</v>
      </c>
      <c r="AR73" s="23" t="e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>#REF!</v>
      </c>
      <c r="AS73" s="23" t="e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>#REF!</v>
      </c>
      <c r="AT73" s="23" t="e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>#REF!</v>
      </c>
      <c r="AU73" s="23" t="e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>#REF!</v>
      </c>
      <c r="AV73" s="23" t="e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>#REF!</v>
      </c>
      <c r="AW73" s="23" t="e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>#REF!</v>
      </c>
      <c r="AX73" s="23" t="e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>#REF!</v>
      </c>
      <c r="AY73" s="23" t="e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>#REF!</v>
      </c>
      <c r="AZ73" s="23" t="e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>#REF!</v>
      </c>
      <c r="BA73" s="23" t="e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>#REF!</v>
      </c>
      <c r="BB73" s="23" t="e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>#REF!</v>
      </c>
    </row>
    <row r="74" spans="1:54" ht="41.4" x14ac:dyDescent="0.25">
      <c r="A74" s="41" t="e">
        <f>IF(#REF!="","",#REF!)</f>
        <v>#REF!</v>
      </c>
      <c r="B74" s="33"/>
      <c r="C74" s="34" t="e">
        <f>IF(#REF!="","",#REF!)</f>
        <v>#REF!</v>
      </c>
      <c r="D74" s="98" t="e">
        <f>IF(#REF!="","",#REF!)</f>
        <v>#REF!</v>
      </c>
      <c r="E74" s="23" t="e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>#REF!</v>
      </c>
      <c r="F74" s="23" t="e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>#REF!</v>
      </c>
      <c r="G74" s="23" t="e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>#REF!</v>
      </c>
      <c r="H74" s="23" t="e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>#REF!</v>
      </c>
      <c r="I74" s="23" t="e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>#REF!</v>
      </c>
      <c r="J74" s="23" t="e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>#REF!</v>
      </c>
      <c r="K74" s="23" t="e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>#REF!</v>
      </c>
      <c r="L74" s="23" t="e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>#REF!</v>
      </c>
      <c r="M74" s="23" t="e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>#REF!</v>
      </c>
      <c r="N74" s="23" t="e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>#REF!</v>
      </c>
      <c r="O74" s="23" t="e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>#REF!</v>
      </c>
      <c r="P74" s="23" t="e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>#REF!</v>
      </c>
      <c r="Q74" s="23" t="e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>#REF!</v>
      </c>
      <c r="R74" s="23" t="e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>#REF!</v>
      </c>
      <c r="S74" s="23" t="e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>#REF!</v>
      </c>
      <c r="T74" s="23" t="e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>#REF!</v>
      </c>
      <c r="U74" s="23" t="e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>#REF!</v>
      </c>
      <c r="V74" s="23" t="e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>#REF!</v>
      </c>
      <c r="W74" s="23" t="e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>#REF!</v>
      </c>
      <c r="X74" s="23" t="e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>#REF!</v>
      </c>
      <c r="Y74" s="23" t="e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>#REF!</v>
      </c>
      <c r="Z74" s="23" t="e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>#REF!</v>
      </c>
      <c r="AA74" s="23" t="e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>#REF!</v>
      </c>
      <c r="AB74" s="23" t="e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>#REF!</v>
      </c>
      <c r="AC74" s="23" t="e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>#REF!</v>
      </c>
      <c r="AD74" s="23" t="e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>#REF!</v>
      </c>
      <c r="AE74" s="23" t="e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>#REF!</v>
      </c>
      <c r="AF74" s="23" t="e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>#REF!</v>
      </c>
      <c r="AG74" s="23" t="e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>#REF!</v>
      </c>
      <c r="AH74" s="23" t="e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>#REF!</v>
      </c>
      <c r="AI74" s="23" t="e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>#REF!</v>
      </c>
      <c r="AJ74" s="23" t="e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>#REF!</v>
      </c>
      <c r="AK74" s="23" t="e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>#REF!</v>
      </c>
      <c r="AL74" s="23" t="e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>#REF!</v>
      </c>
      <c r="AM74" s="23" t="e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>#REF!</v>
      </c>
      <c r="AN74" s="23" t="e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>#REF!</v>
      </c>
      <c r="AO74" s="23" t="e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>#REF!</v>
      </c>
      <c r="AP74" s="23" t="e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>#REF!</v>
      </c>
      <c r="AQ74" s="23" t="e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>#REF!</v>
      </c>
      <c r="AR74" s="23" t="e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>#REF!</v>
      </c>
      <c r="AS74" s="23" t="e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>#REF!</v>
      </c>
      <c r="AT74" s="23" t="e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>#REF!</v>
      </c>
      <c r="AU74" s="23" t="e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>#REF!</v>
      </c>
      <c r="AV74" s="23" t="e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>#REF!</v>
      </c>
      <c r="AW74" s="23" t="e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>#REF!</v>
      </c>
      <c r="AX74" s="23" t="e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>#REF!</v>
      </c>
      <c r="AY74" s="23" t="e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>#REF!</v>
      </c>
      <c r="AZ74" s="23" t="e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>#REF!</v>
      </c>
      <c r="BA74" s="23" t="e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>#REF!</v>
      </c>
      <c r="BB74" s="23" t="e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>#REF!</v>
      </c>
    </row>
    <row r="75" spans="1:54" ht="41.4" x14ac:dyDescent="0.25">
      <c r="A75" s="41" t="e">
        <f>IF(#REF!="","",#REF!)</f>
        <v>#REF!</v>
      </c>
      <c r="B75" s="33"/>
      <c r="C75" s="34" t="e">
        <f>IF(#REF!="","",#REF!)</f>
        <v>#REF!</v>
      </c>
      <c r="D75" s="98" t="e">
        <f>IF(#REF!="","",#REF!)</f>
        <v>#REF!</v>
      </c>
      <c r="E75" s="23" t="e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>#REF!</v>
      </c>
      <c r="F75" s="23" t="e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>#REF!</v>
      </c>
      <c r="G75" s="23" t="e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>#REF!</v>
      </c>
      <c r="H75" s="23" t="e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>#REF!</v>
      </c>
      <c r="I75" s="23" t="e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>#REF!</v>
      </c>
      <c r="J75" s="23" t="e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>#REF!</v>
      </c>
      <c r="K75" s="23" t="e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>#REF!</v>
      </c>
      <c r="L75" s="23" t="e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>#REF!</v>
      </c>
      <c r="M75" s="23" t="e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>#REF!</v>
      </c>
      <c r="N75" s="23" t="e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>#REF!</v>
      </c>
      <c r="O75" s="23" t="e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>#REF!</v>
      </c>
      <c r="P75" s="23" t="e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>#REF!</v>
      </c>
      <c r="Q75" s="23" t="e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>#REF!</v>
      </c>
      <c r="R75" s="23" t="e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>#REF!</v>
      </c>
      <c r="S75" s="23" t="e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>#REF!</v>
      </c>
      <c r="T75" s="23" t="e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>#REF!</v>
      </c>
      <c r="U75" s="23" t="e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>#REF!</v>
      </c>
      <c r="V75" s="23" t="e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>#REF!</v>
      </c>
      <c r="W75" s="23" t="e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>#REF!</v>
      </c>
      <c r="X75" s="23" t="e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>#REF!</v>
      </c>
      <c r="Y75" s="23" t="e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>#REF!</v>
      </c>
      <c r="Z75" s="23" t="e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>#REF!</v>
      </c>
      <c r="AA75" s="23" t="e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>#REF!</v>
      </c>
      <c r="AB75" s="23" t="e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>#REF!</v>
      </c>
      <c r="AC75" s="23" t="e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>#REF!</v>
      </c>
      <c r="AD75" s="23" t="e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>#REF!</v>
      </c>
      <c r="AE75" s="23" t="e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>#REF!</v>
      </c>
      <c r="AF75" s="23" t="e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>#REF!</v>
      </c>
      <c r="AG75" s="23" t="e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>#REF!</v>
      </c>
      <c r="AH75" s="23" t="e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>#REF!</v>
      </c>
      <c r="AI75" s="23" t="e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>#REF!</v>
      </c>
      <c r="AJ75" s="23" t="e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>#REF!</v>
      </c>
      <c r="AK75" s="23" t="e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>#REF!</v>
      </c>
      <c r="AL75" s="23" t="e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>#REF!</v>
      </c>
      <c r="AM75" s="23" t="e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>#REF!</v>
      </c>
      <c r="AN75" s="23" t="e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>#REF!</v>
      </c>
      <c r="AO75" s="23" t="e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>#REF!</v>
      </c>
      <c r="AP75" s="23" t="e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>#REF!</v>
      </c>
      <c r="AQ75" s="23" t="e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>#REF!</v>
      </c>
      <c r="AR75" s="23" t="e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>#REF!</v>
      </c>
      <c r="AS75" s="23" t="e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>#REF!</v>
      </c>
      <c r="AT75" s="23" t="e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>#REF!</v>
      </c>
      <c r="AU75" s="23" t="e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>#REF!</v>
      </c>
      <c r="AV75" s="23" t="e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>#REF!</v>
      </c>
      <c r="AW75" s="23" t="e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>#REF!</v>
      </c>
      <c r="AX75" s="23" t="e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>#REF!</v>
      </c>
      <c r="AY75" s="23" t="e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>#REF!</v>
      </c>
      <c r="AZ75" s="23" t="e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>#REF!</v>
      </c>
      <c r="BA75" s="23" t="e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>#REF!</v>
      </c>
      <c r="BB75" s="23" t="e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>#REF!</v>
      </c>
    </row>
    <row r="76" spans="1:54" ht="41.4" x14ac:dyDescent="0.25">
      <c r="A76" s="49" t="e">
        <f>IF(#REF!="","",#REF!)</f>
        <v>#REF!</v>
      </c>
      <c r="B76" s="33"/>
      <c r="C76" s="34" t="e">
        <f>IF(#REF!="","",#REF!)</f>
        <v>#REF!</v>
      </c>
      <c r="D76" s="98" t="e">
        <f>IF(#REF!="","",#REF!)</f>
        <v>#REF!</v>
      </c>
      <c r="E76" s="23" t="e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>#REF!</v>
      </c>
      <c r="F76" s="23" t="e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>#REF!</v>
      </c>
      <c r="G76" s="23" t="e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>#REF!</v>
      </c>
      <c r="H76" s="23" t="e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>#REF!</v>
      </c>
      <c r="I76" s="23" t="e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>#REF!</v>
      </c>
      <c r="J76" s="23" t="e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>#REF!</v>
      </c>
      <c r="K76" s="23" t="e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>#REF!</v>
      </c>
      <c r="L76" s="23" t="e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>#REF!</v>
      </c>
      <c r="M76" s="23" t="e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>#REF!</v>
      </c>
      <c r="N76" s="23" t="e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>#REF!</v>
      </c>
      <c r="O76" s="23" t="e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>#REF!</v>
      </c>
      <c r="P76" s="23" t="e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>#REF!</v>
      </c>
      <c r="Q76" s="23" t="e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>#REF!</v>
      </c>
      <c r="R76" s="23" t="e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>#REF!</v>
      </c>
      <c r="S76" s="23" t="e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>#REF!</v>
      </c>
      <c r="T76" s="23" t="e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>#REF!</v>
      </c>
      <c r="U76" s="23" t="e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>#REF!</v>
      </c>
      <c r="V76" s="23" t="e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>#REF!</v>
      </c>
      <c r="W76" s="23" t="e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>#REF!</v>
      </c>
      <c r="X76" s="23" t="e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>#REF!</v>
      </c>
      <c r="Y76" s="23" t="e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>#REF!</v>
      </c>
      <c r="Z76" s="23" t="e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>#REF!</v>
      </c>
      <c r="AA76" s="23" t="e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>#REF!</v>
      </c>
      <c r="AB76" s="23" t="e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>#REF!</v>
      </c>
      <c r="AC76" s="23" t="e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>#REF!</v>
      </c>
      <c r="AD76" s="23" t="e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>#REF!</v>
      </c>
      <c r="AE76" s="23" t="e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>#REF!</v>
      </c>
      <c r="AF76" s="23" t="e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>#REF!</v>
      </c>
      <c r="AG76" s="23" t="e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>#REF!</v>
      </c>
      <c r="AH76" s="23" t="e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>#REF!</v>
      </c>
      <c r="AI76" s="23" t="e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>#REF!</v>
      </c>
      <c r="AJ76" s="23" t="e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>#REF!</v>
      </c>
      <c r="AK76" s="23" t="e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>#REF!</v>
      </c>
      <c r="AL76" s="23" t="e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>#REF!</v>
      </c>
      <c r="AM76" s="23" t="e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>#REF!</v>
      </c>
      <c r="AN76" s="23" t="e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>#REF!</v>
      </c>
      <c r="AO76" s="23" t="e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>#REF!</v>
      </c>
      <c r="AP76" s="23" t="e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>#REF!</v>
      </c>
      <c r="AQ76" s="23" t="e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>#REF!</v>
      </c>
      <c r="AR76" s="23" t="e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>#REF!</v>
      </c>
      <c r="AS76" s="23" t="e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>#REF!</v>
      </c>
      <c r="AT76" s="23" t="e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>#REF!</v>
      </c>
      <c r="AU76" s="23" t="e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>#REF!</v>
      </c>
      <c r="AV76" s="23" t="e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>#REF!</v>
      </c>
      <c r="AW76" s="23" t="e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>#REF!</v>
      </c>
      <c r="AX76" s="23" t="e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>#REF!</v>
      </c>
      <c r="AY76" s="23" t="e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>#REF!</v>
      </c>
      <c r="AZ76" s="23" t="e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>#REF!</v>
      </c>
      <c r="BA76" s="23" t="e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>#REF!</v>
      </c>
      <c r="BB76" s="23" t="e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>#REF!</v>
      </c>
    </row>
    <row r="77" spans="1:54" ht="41.4" x14ac:dyDescent="0.25">
      <c r="A77" s="41" t="e">
        <f>IF(#REF!="","",#REF!)</f>
        <v>#REF!</v>
      </c>
      <c r="B77" s="33"/>
      <c r="C77" s="34" t="e">
        <f>IF(#REF!="","",#REF!)</f>
        <v>#REF!</v>
      </c>
      <c r="D77" s="98" t="e">
        <f>IF(#REF!="","",#REF!)</f>
        <v>#REF!</v>
      </c>
      <c r="E77" s="23" t="e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>#REF!</v>
      </c>
      <c r="F77" s="23" t="e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>#REF!</v>
      </c>
      <c r="G77" s="23" t="e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>#REF!</v>
      </c>
      <c r="H77" s="23" t="e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>#REF!</v>
      </c>
      <c r="I77" s="23" t="e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>#REF!</v>
      </c>
      <c r="J77" s="23" t="e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>#REF!</v>
      </c>
      <c r="K77" s="23" t="e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>#REF!</v>
      </c>
      <c r="L77" s="23" t="e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>#REF!</v>
      </c>
      <c r="M77" s="23" t="e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>#REF!</v>
      </c>
      <c r="N77" s="23" t="e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>#REF!</v>
      </c>
      <c r="O77" s="23" t="e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>#REF!</v>
      </c>
      <c r="P77" s="23" t="e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>#REF!</v>
      </c>
      <c r="Q77" s="23" t="e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>#REF!</v>
      </c>
      <c r="R77" s="23" t="e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>#REF!</v>
      </c>
      <c r="S77" s="23" t="e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>#REF!</v>
      </c>
      <c r="T77" s="23" t="e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>#REF!</v>
      </c>
      <c r="U77" s="23" t="e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>#REF!</v>
      </c>
      <c r="V77" s="23" t="e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>#REF!</v>
      </c>
      <c r="W77" s="23" t="e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>#REF!</v>
      </c>
      <c r="X77" s="23" t="e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>#REF!</v>
      </c>
      <c r="Y77" s="23" t="e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>#REF!</v>
      </c>
      <c r="Z77" s="23" t="e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>#REF!</v>
      </c>
      <c r="AA77" s="23" t="e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>#REF!</v>
      </c>
      <c r="AB77" s="23" t="e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>#REF!</v>
      </c>
      <c r="AC77" s="23" t="e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>#REF!</v>
      </c>
      <c r="AD77" s="23" t="e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>#REF!</v>
      </c>
      <c r="AE77" s="23" t="e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>#REF!</v>
      </c>
      <c r="AF77" s="23" t="e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>#REF!</v>
      </c>
      <c r="AG77" s="23" t="e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>#REF!</v>
      </c>
      <c r="AH77" s="23" t="e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>#REF!</v>
      </c>
      <c r="AI77" s="23" t="e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>#REF!</v>
      </c>
      <c r="AJ77" s="23" t="e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>#REF!</v>
      </c>
      <c r="AK77" s="23" t="e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>#REF!</v>
      </c>
      <c r="AL77" s="23" t="e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>#REF!</v>
      </c>
      <c r="AM77" s="23" t="e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>#REF!</v>
      </c>
      <c r="AN77" s="23" t="e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>#REF!</v>
      </c>
      <c r="AO77" s="23" t="e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>#REF!</v>
      </c>
      <c r="AP77" s="23" t="e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>#REF!</v>
      </c>
      <c r="AQ77" s="23" t="e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>#REF!</v>
      </c>
      <c r="AR77" s="23" t="e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>#REF!</v>
      </c>
      <c r="AS77" s="23" t="e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>#REF!</v>
      </c>
      <c r="AT77" s="23" t="e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>#REF!</v>
      </c>
      <c r="AU77" s="23" t="e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>#REF!</v>
      </c>
      <c r="AV77" s="23" t="e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>#REF!</v>
      </c>
      <c r="AW77" s="23" t="e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>#REF!</v>
      </c>
      <c r="AX77" s="23" t="e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>#REF!</v>
      </c>
      <c r="AY77" s="23" t="e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>#REF!</v>
      </c>
      <c r="AZ77" s="23" t="e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>#REF!</v>
      </c>
      <c r="BA77" s="23" t="e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>#REF!</v>
      </c>
      <c r="BB77" s="23" t="e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>#REF!</v>
      </c>
    </row>
    <row r="78" spans="1:54" ht="41.4" x14ac:dyDescent="0.25">
      <c r="A78" s="41" t="e">
        <f>IF(#REF!="","",#REF!)</f>
        <v>#REF!</v>
      </c>
      <c r="B78" s="33"/>
      <c r="C78" s="34" t="e">
        <f>IF(#REF!="","",#REF!)</f>
        <v>#REF!</v>
      </c>
      <c r="D78" s="98" t="e">
        <f>IF(#REF!="","",#REF!)</f>
        <v>#REF!</v>
      </c>
      <c r="E78" s="23" t="e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>#REF!</v>
      </c>
      <c r="F78" s="23" t="e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>#REF!</v>
      </c>
      <c r="G78" s="23" t="e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>#REF!</v>
      </c>
      <c r="H78" s="23" t="e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>#REF!</v>
      </c>
      <c r="I78" s="23" t="e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>#REF!</v>
      </c>
      <c r="J78" s="23" t="e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>#REF!</v>
      </c>
      <c r="K78" s="23" t="e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>#REF!</v>
      </c>
      <c r="L78" s="23" t="e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>#REF!</v>
      </c>
      <c r="M78" s="23" t="e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>#REF!</v>
      </c>
      <c r="N78" s="23" t="e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>#REF!</v>
      </c>
      <c r="O78" s="23" t="e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>#REF!</v>
      </c>
      <c r="P78" s="23" t="e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>#REF!</v>
      </c>
      <c r="Q78" s="23" t="e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>#REF!</v>
      </c>
      <c r="R78" s="23" t="e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>#REF!</v>
      </c>
      <c r="S78" s="23" t="e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>#REF!</v>
      </c>
      <c r="T78" s="23" t="e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>#REF!</v>
      </c>
      <c r="U78" s="23" t="e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>#REF!</v>
      </c>
      <c r="V78" s="23" t="e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>#REF!</v>
      </c>
      <c r="W78" s="23" t="e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>#REF!</v>
      </c>
      <c r="X78" s="23" t="e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>#REF!</v>
      </c>
      <c r="Y78" s="23" t="e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>#REF!</v>
      </c>
      <c r="Z78" s="23" t="e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>#REF!</v>
      </c>
      <c r="AA78" s="23" t="e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>#REF!</v>
      </c>
      <c r="AB78" s="23" t="e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>#REF!</v>
      </c>
      <c r="AC78" s="23" t="e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>#REF!</v>
      </c>
      <c r="AD78" s="23" t="e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>#REF!</v>
      </c>
      <c r="AE78" s="23" t="e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>#REF!</v>
      </c>
      <c r="AF78" s="23" t="e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>#REF!</v>
      </c>
      <c r="AG78" s="23" t="e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>#REF!</v>
      </c>
      <c r="AH78" s="23" t="e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>#REF!</v>
      </c>
      <c r="AI78" s="23" t="e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>#REF!</v>
      </c>
      <c r="AJ78" s="23" t="e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>#REF!</v>
      </c>
      <c r="AK78" s="23" t="e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>#REF!</v>
      </c>
      <c r="AL78" s="23" t="e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>#REF!</v>
      </c>
      <c r="AM78" s="23" t="e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>#REF!</v>
      </c>
      <c r="AN78" s="23" t="e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>#REF!</v>
      </c>
      <c r="AO78" s="23" t="e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>#REF!</v>
      </c>
      <c r="AP78" s="23" t="e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>#REF!</v>
      </c>
      <c r="AQ78" s="23" t="e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>#REF!</v>
      </c>
      <c r="AR78" s="23" t="e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>#REF!</v>
      </c>
      <c r="AS78" s="23" t="e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>#REF!</v>
      </c>
      <c r="AT78" s="23" t="e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>#REF!</v>
      </c>
      <c r="AU78" s="23" t="e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>#REF!</v>
      </c>
      <c r="AV78" s="23" t="e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>#REF!</v>
      </c>
      <c r="AW78" s="23" t="e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>#REF!</v>
      </c>
      <c r="AX78" s="23" t="e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>#REF!</v>
      </c>
      <c r="AY78" s="23" t="e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>#REF!</v>
      </c>
      <c r="AZ78" s="23" t="e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>#REF!</v>
      </c>
      <c r="BA78" s="23" t="e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>#REF!</v>
      </c>
      <c r="BB78" s="23" t="e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>#REF!</v>
      </c>
    </row>
    <row r="79" spans="1:54" ht="41.4" x14ac:dyDescent="0.25">
      <c r="A79" s="41" t="e">
        <f>IF(#REF!="","",#REF!)</f>
        <v>#REF!</v>
      </c>
      <c r="B79" s="33"/>
      <c r="C79" s="34" t="e">
        <f>IF(#REF!="","",#REF!)</f>
        <v>#REF!</v>
      </c>
      <c r="D79" s="98" t="e">
        <f>IF(#REF!="","",#REF!)</f>
        <v>#REF!</v>
      </c>
      <c r="E79" s="23" t="e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>#REF!</v>
      </c>
      <c r="F79" s="23" t="e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>#REF!</v>
      </c>
      <c r="G79" s="23" t="e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>#REF!</v>
      </c>
      <c r="H79" s="23" t="e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>#REF!</v>
      </c>
      <c r="I79" s="23" t="e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>#REF!</v>
      </c>
      <c r="J79" s="23" t="e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>#REF!</v>
      </c>
      <c r="K79" s="23" t="e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>#REF!</v>
      </c>
      <c r="L79" s="23" t="e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>#REF!</v>
      </c>
      <c r="M79" s="23" t="e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>#REF!</v>
      </c>
      <c r="N79" s="23" t="e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>#REF!</v>
      </c>
      <c r="O79" s="23" t="e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>#REF!</v>
      </c>
      <c r="P79" s="23" t="e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>#REF!</v>
      </c>
      <c r="Q79" s="23" t="e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>#REF!</v>
      </c>
      <c r="R79" s="23" t="e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>#REF!</v>
      </c>
      <c r="S79" s="23" t="e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>#REF!</v>
      </c>
      <c r="T79" s="23" t="e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>#REF!</v>
      </c>
      <c r="U79" s="23" t="e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>#REF!</v>
      </c>
      <c r="V79" s="23" t="e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>#REF!</v>
      </c>
      <c r="W79" s="23" t="e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>#REF!</v>
      </c>
      <c r="X79" s="23" t="e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>#REF!</v>
      </c>
      <c r="Y79" s="23" t="e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>#REF!</v>
      </c>
      <c r="Z79" s="23" t="e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>#REF!</v>
      </c>
      <c r="AA79" s="23" t="e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>#REF!</v>
      </c>
      <c r="AB79" s="23" t="e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>#REF!</v>
      </c>
      <c r="AC79" s="23" t="e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>#REF!</v>
      </c>
      <c r="AD79" s="23" t="e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>#REF!</v>
      </c>
      <c r="AE79" s="23" t="e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>#REF!</v>
      </c>
      <c r="AF79" s="23" t="e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>#REF!</v>
      </c>
      <c r="AG79" s="23" t="e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>#REF!</v>
      </c>
      <c r="AH79" s="23" t="e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>#REF!</v>
      </c>
      <c r="AI79" s="23" t="e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>#REF!</v>
      </c>
      <c r="AJ79" s="23" t="e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>#REF!</v>
      </c>
      <c r="AK79" s="23" t="e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>#REF!</v>
      </c>
      <c r="AL79" s="23" t="e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>#REF!</v>
      </c>
      <c r="AM79" s="23" t="e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>#REF!</v>
      </c>
      <c r="AN79" s="23" t="e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>#REF!</v>
      </c>
      <c r="AO79" s="23" t="e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>#REF!</v>
      </c>
      <c r="AP79" s="23" t="e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>#REF!</v>
      </c>
      <c r="AQ79" s="23" t="e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>#REF!</v>
      </c>
      <c r="AR79" s="23" t="e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>#REF!</v>
      </c>
      <c r="AS79" s="23" t="e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>#REF!</v>
      </c>
      <c r="AT79" s="23" t="e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>#REF!</v>
      </c>
      <c r="AU79" s="23" t="e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>#REF!</v>
      </c>
      <c r="AV79" s="23" t="e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>#REF!</v>
      </c>
      <c r="AW79" s="23" t="e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>#REF!</v>
      </c>
      <c r="AX79" s="23" t="e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>#REF!</v>
      </c>
      <c r="AY79" s="23" t="e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>#REF!</v>
      </c>
      <c r="AZ79" s="23" t="e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>#REF!</v>
      </c>
      <c r="BA79" s="23" t="e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>#REF!</v>
      </c>
      <c r="BB79" s="23" t="e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>#REF!</v>
      </c>
    </row>
    <row r="80" spans="1:54" ht="41.4" x14ac:dyDescent="0.25">
      <c r="A80" s="41" t="e">
        <f>IF(#REF!="","",#REF!)</f>
        <v>#REF!</v>
      </c>
      <c r="B80" s="33"/>
      <c r="C80" s="34" t="e">
        <f>IF(#REF!="","",#REF!)</f>
        <v>#REF!</v>
      </c>
      <c r="D80" s="98" t="e">
        <f>IF(#REF!="","",#REF!)</f>
        <v>#REF!</v>
      </c>
      <c r="E80" s="23" t="e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>#REF!</v>
      </c>
      <c r="F80" s="23" t="e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>#REF!</v>
      </c>
      <c r="G80" s="23" t="e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>#REF!</v>
      </c>
      <c r="H80" s="23" t="e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>#REF!</v>
      </c>
      <c r="I80" s="23" t="e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>#REF!</v>
      </c>
      <c r="J80" s="23" t="e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>#REF!</v>
      </c>
      <c r="K80" s="23" t="e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>#REF!</v>
      </c>
      <c r="L80" s="23" t="e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>#REF!</v>
      </c>
      <c r="M80" s="23" t="e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>#REF!</v>
      </c>
      <c r="N80" s="23" t="e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>#REF!</v>
      </c>
      <c r="O80" s="23" t="e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>#REF!</v>
      </c>
      <c r="P80" s="23" t="e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>#REF!</v>
      </c>
      <c r="Q80" s="23" t="e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>#REF!</v>
      </c>
      <c r="R80" s="23" t="e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>#REF!</v>
      </c>
      <c r="S80" s="23" t="e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>#REF!</v>
      </c>
      <c r="T80" s="23" t="e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>#REF!</v>
      </c>
      <c r="U80" s="23" t="e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>#REF!</v>
      </c>
      <c r="V80" s="23" t="e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>#REF!</v>
      </c>
      <c r="W80" s="23" t="e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>#REF!</v>
      </c>
      <c r="X80" s="23" t="e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>#REF!</v>
      </c>
      <c r="Y80" s="23" t="e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>#REF!</v>
      </c>
      <c r="Z80" s="23" t="e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>#REF!</v>
      </c>
      <c r="AA80" s="23" t="e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>#REF!</v>
      </c>
      <c r="AB80" s="23" t="e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>#REF!</v>
      </c>
      <c r="AC80" s="23" t="e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>#REF!</v>
      </c>
      <c r="AD80" s="23" t="e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>#REF!</v>
      </c>
      <c r="AE80" s="23" t="e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>#REF!</v>
      </c>
      <c r="AF80" s="23" t="e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>#REF!</v>
      </c>
      <c r="AG80" s="23" t="e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>#REF!</v>
      </c>
      <c r="AH80" s="23" t="e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>#REF!</v>
      </c>
      <c r="AI80" s="23" t="e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>#REF!</v>
      </c>
      <c r="AJ80" s="23" t="e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>#REF!</v>
      </c>
      <c r="AK80" s="23" t="e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>#REF!</v>
      </c>
      <c r="AL80" s="23" t="e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>#REF!</v>
      </c>
      <c r="AM80" s="23" t="e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>#REF!</v>
      </c>
      <c r="AN80" s="23" t="e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>#REF!</v>
      </c>
      <c r="AO80" s="23" t="e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>#REF!</v>
      </c>
      <c r="AP80" s="23" t="e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>#REF!</v>
      </c>
      <c r="AQ80" s="23" t="e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>#REF!</v>
      </c>
      <c r="AR80" s="23" t="e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>#REF!</v>
      </c>
      <c r="AS80" s="23" t="e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>#REF!</v>
      </c>
      <c r="AT80" s="23" t="e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>#REF!</v>
      </c>
      <c r="AU80" s="23" t="e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>#REF!</v>
      </c>
      <c r="AV80" s="23" t="e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>#REF!</v>
      </c>
      <c r="AW80" s="23" t="e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>#REF!</v>
      </c>
      <c r="AX80" s="23" t="e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>#REF!</v>
      </c>
      <c r="AY80" s="23" t="e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>#REF!</v>
      </c>
      <c r="AZ80" s="23" t="e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>#REF!</v>
      </c>
      <c r="BA80" s="23" t="e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>#REF!</v>
      </c>
      <c r="BB80" s="23" t="e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>#REF!</v>
      </c>
    </row>
    <row r="81" spans="1:54" ht="41.4" x14ac:dyDescent="0.25">
      <c r="A81" s="41" t="e">
        <f>IF(#REF!="","",#REF!)</f>
        <v>#REF!</v>
      </c>
      <c r="B81" s="33"/>
      <c r="C81" s="34" t="e">
        <f>IF(#REF!="","",#REF!)</f>
        <v>#REF!</v>
      </c>
      <c r="D81" s="98" t="e">
        <f>IF(#REF!="","",#REF!)</f>
        <v>#REF!</v>
      </c>
      <c r="E81" s="23" t="e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>#REF!</v>
      </c>
      <c r="F81" s="23" t="e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>#REF!</v>
      </c>
      <c r="G81" s="23" t="e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>#REF!</v>
      </c>
      <c r="H81" s="23" t="e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>#REF!</v>
      </c>
      <c r="I81" s="23" t="e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>#REF!</v>
      </c>
      <c r="J81" s="23" t="e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>#REF!</v>
      </c>
      <c r="K81" s="23" t="e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>#REF!</v>
      </c>
      <c r="L81" s="23" t="e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>#REF!</v>
      </c>
      <c r="M81" s="23" t="e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>#REF!</v>
      </c>
      <c r="N81" s="23" t="e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>#REF!</v>
      </c>
      <c r="O81" s="23" t="e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>#REF!</v>
      </c>
      <c r="P81" s="23" t="e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>#REF!</v>
      </c>
      <c r="Q81" s="23" t="e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>#REF!</v>
      </c>
      <c r="R81" s="23" t="e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>#REF!</v>
      </c>
      <c r="S81" s="23" t="e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>#REF!</v>
      </c>
      <c r="T81" s="23" t="e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>#REF!</v>
      </c>
      <c r="U81" s="23" t="e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>#REF!</v>
      </c>
      <c r="V81" s="23" t="e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>#REF!</v>
      </c>
      <c r="W81" s="23" t="e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>#REF!</v>
      </c>
      <c r="X81" s="23" t="e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>#REF!</v>
      </c>
      <c r="Y81" s="23" t="e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>#REF!</v>
      </c>
      <c r="Z81" s="23" t="e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>#REF!</v>
      </c>
      <c r="AA81" s="23" t="e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>#REF!</v>
      </c>
      <c r="AB81" s="23" t="e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>#REF!</v>
      </c>
      <c r="AC81" s="23" t="e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>#REF!</v>
      </c>
      <c r="AD81" s="23" t="e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>#REF!</v>
      </c>
      <c r="AE81" s="23" t="e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>#REF!</v>
      </c>
      <c r="AF81" s="23" t="e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>#REF!</v>
      </c>
      <c r="AG81" s="23" t="e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>#REF!</v>
      </c>
      <c r="AH81" s="23" t="e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>#REF!</v>
      </c>
      <c r="AI81" s="23" t="e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>#REF!</v>
      </c>
      <c r="AJ81" s="23" t="e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>#REF!</v>
      </c>
      <c r="AK81" s="23" t="e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>#REF!</v>
      </c>
      <c r="AL81" s="23" t="e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>#REF!</v>
      </c>
      <c r="AM81" s="23" t="e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>#REF!</v>
      </c>
      <c r="AN81" s="23" t="e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>#REF!</v>
      </c>
      <c r="AO81" s="23" t="e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>#REF!</v>
      </c>
      <c r="AP81" s="23" t="e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>#REF!</v>
      </c>
      <c r="AQ81" s="23" t="e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>#REF!</v>
      </c>
      <c r="AR81" s="23" t="e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>#REF!</v>
      </c>
      <c r="AS81" s="23" t="e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>#REF!</v>
      </c>
      <c r="AT81" s="23" t="e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>#REF!</v>
      </c>
      <c r="AU81" s="23" t="e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>#REF!</v>
      </c>
      <c r="AV81" s="23" t="e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>#REF!</v>
      </c>
      <c r="AW81" s="23" t="e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>#REF!</v>
      </c>
      <c r="AX81" s="23" t="e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>#REF!</v>
      </c>
      <c r="AY81" s="23" t="e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>#REF!</v>
      </c>
      <c r="AZ81" s="23" t="e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>#REF!</v>
      </c>
      <c r="BA81" s="23" t="e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>#REF!</v>
      </c>
      <c r="BB81" s="23" t="e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>#REF!</v>
      </c>
    </row>
    <row r="82" spans="1:54" ht="41.4" x14ac:dyDescent="0.25">
      <c r="A82" s="41" t="e">
        <f>IF(#REF!="","",#REF!)</f>
        <v>#REF!</v>
      </c>
      <c r="B82" s="33"/>
      <c r="C82" s="34" t="e">
        <f>IF(#REF!="","",#REF!)</f>
        <v>#REF!</v>
      </c>
      <c r="D82" s="98" t="e">
        <f>IF(#REF!="","",#REF!)</f>
        <v>#REF!</v>
      </c>
      <c r="E82" s="23" t="e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>#REF!</v>
      </c>
      <c r="F82" s="23" t="e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>#REF!</v>
      </c>
      <c r="G82" s="23" t="e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>#REF!</v>
      </c>
      <c r="H82" s="23" t="e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>#REF!</v>
      </c>
      <c r="I82" s="23" t="e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>#REF!</v>
      </c>
      <c r="J82" s="23" t="e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>#REF!</v>
      </c>
      <c r="K82" s="23" t="e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>#REF!</v>
      </c>
      <c r="L82" s="23" t="e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>#REF!</v>
      </c>
      <c r="M82" s="23" t="e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>#REF!</v>
      </c>
      <c r="N82" s="23" t="e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>#REF!</v>
      </c>
      <c r="O82" s="23" t="e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>#REF!</v>
      </c>
      <c r="P82" s="23" t="e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>#REF!</v>
      </c>
      <c r="Q82" s="23" t="e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>#REF!</v>
      </c>
      <c r="R82" s="23" t="e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>#REF!</v>
      </c>
      <c r="S82" s="23" t="e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>#REF!</v>
      </c>
      <c r="T82" s="23" t="e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>#REF!</v>
      </c>
      <c r="U82" s="23" t="e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>#REF!</v>
      </c>
      <c r="V82" s="23" t="e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>#REF!</v>
      </c>
      <c r="W82" s="23" t="e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>#REF!</v>
      </c>
      <c r="X82" s="23" t="e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>#REF!</v>
      </c>
      <c r="Y82" s="23" t="e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>#REF!</v>
      </c>
      <c r="Z82" s="23" t="e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>#REF!</v>
      </c>
      <c r="AA82" s="23" t="e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>#REF!</v>
      </c>
      <c r="AB82" s="23" t="e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>#REF!</v>
      </c>
      <c r="AC82" s="23" t="e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>#REF!</v>
      </c>
      <c r="AD82" s="23" t="e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>#REF!</v>
      </c>
      <c r="AE82" s="23" t="e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>#REF!</v>
      </c>
      <c r="AF82" s="23" t="e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>#REF!</v>
      </c>
      <c r="AG82" s="23" t="e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>#REF!</v>
      </c>
      <c r="AH82" s="23" t="e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>#REF!</v>
      </c>
      <c r="AI82" s="23" t="e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>#REF!</v>
      </c>
      <c r="AJ82" s="23" t="e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>#REF!</v>
      </c>
      <c r="AK82" s="23" t="e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>#REF!</v>
      </c>
      <c r="AL82" s="23" t="e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>#REF!</v>
      </c>
      <c r="AM82" s="23" t="e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>#REF!</v>
      </c>
      <c r="AN82" s="23" t="e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>#REF!</v>
      </c>
      <c r="AO82" s="23" t="e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>#REF!</v>
      </c>
      <c r="AP82" s="23" t="e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>#REF!</v>
      </c>
      <c r="AQ82" s="23" t="e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>#REF!</v>
      </c>
      <c r="AR82" s="23" t="e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>#REF!</v>
      </c>
      <c r="AS82" s="23" t="e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>#REF!</v>
      </c>
      <c r="AT82" s="23" t="e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>#REF!</v>
      </c>
      <c r="AU82" s="23" t="e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>#REF!</v>
      </c>
      <c r="AV82" s="23" t="e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>#REF!</v>
      </c>
      <c r="AW82" s="23" t="e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>#REF!</v>
      </c>
      <c r="AX82" s="23" t="e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>#REF!</v>
      </c>
      <c r="AY82" s="23" t="e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>#REF!</v>
      </c>
      <c r="AZ82" s="23" t="e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>#REF!</v>
      </c>
      <c r="BA82" s="23" t="e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>#REF!</v>
      </c>
      <c r="BB82" s="23" t="e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>#REF!</v>
      </c>
    </row>
    <row r="83" spans="1:54" ht="41.4" x14ac:dyDescent="0.25">
      <c r="A83" s="41" t="e">
        <f>IF(#REF!="","",#REF!)</f>
        <v>#REF!</v>
      </c>
      <c r="B83" s="33"/>
      <c r="C83" s="34" t="e">
        <f>IF(#REF!="","",#REF!)</f>
        <v>#REF!</v>
      </c>
      <c r="D83" s="98" t="e">
        <f>IF(#REF!="","",#REF!)</f>
        <v>#REF!</v>
      </c>
      <c r="E83" s="23" t="e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>#REF!</v>
      </c>
      <c r="F83" s="23" t="e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>#REF!</v>
      </c>
      <c r="G83" s="23" t="e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>#REF!</v>
      </c>
      <c r="H83" s="23" t="e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>#REF!</v>
      </c>
      <c r="I83" s="23" t="e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>#REF!</v>
      </c>
      <c r="J83" s="23" t="e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>#REF!</v>
      </c>
      <c r="K83" s="23" t="e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>#REF!</v>
      </c>
      <c r="L83" s="23" t="e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>#REF!</v>
      </c>
      <c r="M83" s="23" t="e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>#REF!</v>
      </c>
      <c r="N83" s="23" t="e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>#REF!</v>
      </c>
      <c r="O83" s="23" t="e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>#REF!</v>
      </c>
      <c r="P83" s="23" t="e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>#REF!</v>
      </c>
      <c r="Q83" s="23" t="e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>#REF!</v>
      </c>
      <c r="R83" s="23" t="e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>#REF!</v>
      </c>
      <c r="S83" s="23" t="e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>#REF!</v>
      </c>
      <c r="T83" s="23" t="e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>#REF!</v>
      </c>
      <c r="U83" s="23" t="e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>#REF!</v>
      </c>
      <c r="V83" s="23" t="e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>#REF!</v>
      </c>
      <c r="W83" s="23" t="e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>#REF!</v>
      </c>
      <c r="X83" s="23" t="e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>#REF!</v>
      </c>
      <c r="Y83" s="23" t="e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>#REF!</v>
      </c>
      <c r="Z83" s="23" t="e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>#REF!</v>
      </c>
      <c r="AA83" s="23" t="e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>#REF!</v>
      </c>
      <c r="AB83" s="23" t="e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>#REF!</v>
      </c>
      <c r="AC83" s="23" t="e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>#REF!</v>
      </c>
      <c r="AD83" s="23" t="e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>#REF!</v>
      </c>
      <c r="AE83" s="23" t="e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>#REF!</v>
      </c>
      <c r="AF83" s="23" t="e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>#REF!</v>
      </c>
      <c r="AG83" s="23" t="e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>#REF!</v>
      </c>
      <c r="AH83" s="23" t="e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>#REF!</v>
      </c>
      <c r="AI83" s="23" t="e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>#REF!</v>
      </c>
      <c r="AJ83" s="23" t="e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>#REF!</v>
      </c>
      <c r="AK83" s="23" t="e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>#REF!</v>
      </c>
      <c r="AL83" s="23" t="e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>#REF!</v>
      </c>
      <c r="AM83" s="23" t="e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>#REF!</v>
      </c>
      <c r="AN83" s="23" t="e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>#REF!</v>
      </c>
      <c r="AO83" s="23" t="e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>#REF!</v>
      </c>
      <c r="AP83" s="23" t="e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>#REF!</v>
      </c>
      <c r="AQ83" s="23" t="e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>#REF!</v>
      </c>
      <c r="AR83" s="23" t="e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>#REF!</v>
      </c>
      <c r="AS83" s="23" t="e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>#REF!</v>
      </c>
      <c r="AT83" s="23" t="e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>#REF!</v>
      </c>
      <c r="AU83" s="23" t="e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>#REF!</v>
      </c>
      <c r="AV83" s="23" t="e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>#REF!</v>
      </c>
      <c r="AW83" s="23" t="e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>#REF!</v>
      </c>
      <c r="AX83" s="23" t="e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>#REF!</v>
      </c>
      <c r="AY83" s="23" t="e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>#REF!</v>
      </c>
      <c r="AZ83" s="23" t="e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>#REF!</v>
      </c>
      <c r="BA83" s="23" t="e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>#REF!</v>
      </c>
      <c r="BB83" s="23" t="e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>#REF!</v>
      </c>
    </row>
    <row r="84" spans="1:54" ht="41.4" x14ac:dyDescent="0.25">
      <c r="A84" s="41" t="e">
        <f>IF(#REF!="","",#REF!)</f>
        <v>#REF!</v>
      </c>
      <c r="B84" s="33"/>
      <c r="C84" s="34" t="e">
        <f>IF(#REF!="","",#REF!)</f>
        <v>#REF!</v>
      </c>
      <c r="D84" s="98" t="e">
        <f>IF(#REF!="","",#REF!)</f>
        <v>#REF!</v>
      </c>
      <c r="E84" s="23" t="e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>#REF!</v>
      </c>
      <c r="F84" s="23" t="e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>#REF!</v>
      </c>
      <c r="G84" s="23" t="e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>#REF!</v>
      </c>
      <c r="H84" s="23" t="e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>#REF!</v>
      </c>
      <c r="I84" s="23" t="e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>#REF!</v>
      </c>
      <c r="J84" s="23" t="e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>#REF!</v>
      </c>
      <c r="K84" s="23" t="e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>#REF!</v>
      </c>
      <c r="L84" s="23" t="e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>#REF!</v>
      </c>
      <c r="M84" s="23" t="e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>#REF!</v>
      </c>
      <c r="N84" s="23" t="e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>#REF!</v>
      </c>
      <c r="O84" s="23" t="e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>#REF!</v>
      </c>
      <c r="P84" s="23" t="e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>#REF!</v>
      </c>
      <c r="Q84" s="23" t="e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>#REF!</v>
      </c>
      <c r="R84" s="23" t="e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>#REF!</v>
      </c>
      <c r="S84" s="23" t="e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>#REF!</v>
      </c>
      <c r="T84" s="23" t="e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>#REF!</v>
      </c>
      <c r="U84" s="23" t="e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>#REF!</v>
      </c>
      <c r="V84" s="23" t="e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>#REF!</v>
      </c>
      <c r="W84" s="23" t="e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>#REF!</v>
      </c>
      <c r="X84" s="23" t="e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>#REF!</v>
      </c>
      <c r="Y84" s="23" t="e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>#REF!</v>
      </c>
      <c r="Z84" s="23" t="e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>#REF!</v>
      </c>
      <c r="AA84" s="23" t="e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>#REF!</v>
      </c>
      <c r="AB84" s="23" t="e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>#REF!</v>
      </c>
      <c r="AC84" s="23" t="e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>#REF!</v>
      </c>
      <c r="AD84" s="23" t="e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>#REF!</v>
      </c>
      <c r="AE84" s="23" t="e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>#REF!</v>
      </c>
      <c r="AF84" s="23" t="e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>#REF!</v>
      </c>
      <c r="AG84" s="23" t="e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>#REF!</v>
      </c>
      <c r="AH84" s="23" t="e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>#REF!</v>
      </c>
      <c r="AI84" s="23" t="e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>#REF!</v>
      </c>
      <c r="AJ84" s="23" t="e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>#REF!</v>
      </c>
      <c r="AK84" s="23" t="e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>#REF!</v>
      </c>
      <c r="AL84" s="23" t="e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>#REF!</v>
      </c>
      <c r="AM84" s="23" t="e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>#REF!</v>
      </c>
      <c r="AN84" s="23" t="e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>#REF!</v>
      </c>
      <c r="AO84" s="23" t="e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>#REF!</v>
      </c>
      <c r="AP84" s="23" t="e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>#REF!</v>
      </c>
      <c r="AQ84" s="23" t="e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>#REF!</v>
      </c>
      <c r="AR84" s="23" t="e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>#REF!</v>
      </c>
      <c r="AS84" s="23" t="e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>#REF!</v>
      </c>
      <c r="AT84" s="23" t="e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>#REF!</v>
      </c>
      <c r="AU84" s="23" t="e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>#REF!</v>
      </c>
      <c r="AV84" s="23" t="e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>#REF!</v>
      </c>
      <c r="AW84" s="23" t="e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>#REF!</v>
      </c>
      <c r="AX84" s="23" t="e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>#REF!</v>
      </c>
      <c r="AY84" s="23" t="e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>#REF!</v>
      </c>
      <c r="AZ84" s="23" t="e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>#REF!</v>
      </c>
      <c r="BA84" s="23" t="e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>#REF!</v>
      </c>
      <c r="BB84" s="23" t="e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>#REF!</v>
      </c>
    </row>
    <row r="85" spans="1:54" ht="41.4" x14ac:dyDescent="0.25">
      <c r="A85" s="41" t="e">
        <f>IF(#REF!="","",#REF!)</f>
        <v>#REF!</v>
      </c>
      <c r="B85" s="33"/>
      <c r="C85" s="34" t="e">
        <f>IF(#REF!="","",#REF!)</f>
        <v>#REF!</v>
      </c>
      <c r="D85" s="98" t="e">
        <f>IF(#REF!="","",#REF!)</f>
        <v>#REF!</v>
      </c>
      <c r="E85" s="23" t="e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>#REF!</v>
      </c>
      <c r="F85" s="23" t="e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>#REF!</v>
      </c>
      <c r="G85" s="23" t="e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>#REF!</v>
      </c>
      <c r="H85" s="23" t="e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>#REF!</v>
      </c>
      <c r="I85" s="23" t="e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>#REF!</v>
      </c>
      <c r="J85" s="23" t="e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>#REF!</v>
      </c>
      <c r="K85" s="23" t="e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>#REF!</v>
      </c>
      <c r="L85" s="23" t="e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>#REF!</v>
      </c>
      <c r="M85" s="23" t="e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>#REF!</v>
      </c>
      <c r="N85" s="23" t="e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>#REF!</v>
      </c>
      <c r="O85" s="23" t="e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>#REF!</v>
      </c>
      <c r="P85" s="23" t="e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>#REF!</v>
      </c>
      <c r="Q85" s="23" t="e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>#REF!</v>
      </c>
      <c r="R85" s="23" t="e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>#REF!</v>
      </c>
      <c r="S85" s="23" t="e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>#REF!</v>
      </c>
      <c r="T85" s="23" t="e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>#REF!</v>
      </c>
      <c r="U85" s="23" t="e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>#REF!</v>
      </c>
      <c r="V85" s="23" t="e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>#REF!</v>
      </c>
      <c r="W85" s="23" t="e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>#REF!</v>
      </c>
      <c r="X85" s="23" t="e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>#REF!</v>
      </c>
      <c r="Y85" s="23" t="e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>#REF!</v>
      </c>
      <c r="Z85" s="23" t="e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>#REF!</v>
      </c>
      <c r="AA85" s="23" t="e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>#REF!</v>
      </c>
      <c r="AB85" s="23" t="e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>#REF!</v>
      </c>
      <c r="AC85" s="23" t="e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>#REF!</v>
      </c>
      <c r="AD85" s="23" t="e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>#REF!</v>
      </c>
      <c r="AE85" s="23" t="e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>#REF!</v>
      </c>
      <c r="AF85" s="23" t="e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>#REF!</v>
      </c>
      <c r="AG85" s="23" t="e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>#REF!</v>
      </c>
      <c r="AH85" s="23" t="e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>#REF!</v>
      </c>
      <c r="AI85" s="23" t="e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>#REF!</v>
      </c>
      <c r="AJ85" s="23" t="e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>#REF!</v>
      </c>
      <c r="AK85" s="23" t="e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>#REF!</v>
      </c>
      <c r="AL85" s="23" t="e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>#REF!</v>
      </c>
      <c r="AM85" s="23" t="e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>#REF!</v>
      </c>
      <c r="AN85" s="23" t="e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>#REF!</v>
      </c>
      <c r="AO85" s="23" t="e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>#REF!</v>
      </c>
      <c r="AP85" s="23" t="e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>#REF!</v>
      </c>
      <c r="AQ85" s="23" t="e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>#REF!</v>
      </c>
      <c r="AR85" s="23" t="e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>#REF!</v>
      </c>
      <c r="AS85" s="23" t="e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>#REF!</v>
      </c>
      <c r="AT85" s="23" t="e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>#REF!</v>
      </c>
      <c r="AU85" s="23" t="e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>#REF!</v>
      </c>
      <c r="AV85" s="23" t="e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>#REF!</v>
      </c>
      <c r="AW85" s="23" t="e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>#REF!</v>
      </c>
      <c r="AX85" s="23" t="e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>#REF!</v>
      </c>
      <c r="AY85" s="23" t="e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>#REF!</v>
      </c>
      <c r="AZ85" s="23" t="e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>#REF!</v>
      </c>
      <c r="BA85" s="23" t="e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>#REF!</v>
      </c>
      <c r="BB85" s="23" t="e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>#REF!</v>
      </c>
    </row>
    <row r="86" spans="1:54" ht="41.4" x14ac:dyDescent="0.25">
      <c r="A86" s="41" t="e">
        <f>IF(#REF!="","",#REF!)</f>
        <v>#REF!</v>
      </c>
      <c r="B86" s="33"/>
      <c r="C86" s="34" t="e">
        <f>IF(#REF!="","",#REF!)</f>
        <v>#REF!</v>
      </c>
      <c r="D86" s="98" t="e">
        <f>IF(#REF!="","",#REF!)</f>
        <v>#REF!</v>
      </c>
      <c r="E86" s="23" t="e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>#REF!</v>
      </c>
      <c r="F86" s="23" t="e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>#REF!</v>
      </c>
      <c r="G86" s="23" t="e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>#REF!</v>
      </c>
      <c r="H86" s="23" t="e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>#REF!</v>
      </c>
      <c r="I86" s="23" t="e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>#REF!</v>
      </c>
      <c r="J86" s="23" t="e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>#REF!</v>
      </c>
      <c r="K86" s="23" t="e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>#REF!</v>
      </c>
      <c r="L86" s="23" t="e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>#REF!</v>
      </c>
      <c r="M86" s="23" t="e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>#REF!</v>
      </c>
      <c r="N86" s="23" t="e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>#REF!</v>
      </c>
      <c r="O86" s="23" t="e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>#REF!</v>
      </c>
      <c r="P86" s="23" t="e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>#REF!</v>
      </c>
      <c r="Q86" s="23" t="e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>#REF!</v>
      </c>
      <c r="R86" s="23" t="e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>#REF!</v>
      </c>
      <c r="S86" s="23" t="e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>#REF!</v>
      </c>
      <c r="T86" s="23" t="e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>#REF!</v>
      </c>
      <c r="U86" s="23" t="e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>#REF!</v>
      </c>
      <c r="V86" s="23" t="e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>#REF!</v>
      </c>
      <c r="W86" s="23" t="e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>#REF!</v>
      </c>
      <c r="X86" s="23" t="e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>#REF!</v>
      </c>
      <c r="Y86" s="23" t="e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>#REF!</v>
      </c>
      <c r="Z86" s="23" t="e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>#REF!</v>
      </c>
      <c r="AA86" s="23" t="e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>#REF!</v>
      </c>
      <c r="AB86" s="23" t="e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>#REF!</v>
      </c>
      <c r="AC86" s="23" t="e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>#REF!</v>
      </c>
      <c r="AD86" s="23" t="e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>#REF!</v>
      </c>
      <c r="AE86" s="23" t="e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>#REF!</v>
      </c>
      <c r="AF86" s="23" t="e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>#REF!</v>
      </c>
      <c r="AG86" s="23" t="e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>#REF!</v>
      </c>
      <c r="AH86" s="23" t="e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>#REF!</v>
      </c>
      <c r="AI86" s="23" t="e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>#REF!</v>
      </c>
      <c r="AJ86" s="23" t="e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>#REF!</v>
      </c>
      <c r="AK86" s="23" t="e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>#REF!</v>
      </c>
      <c r="AL86" s="23" t="e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>#REF!</v>
      </c>
      <c r="AM86" s="23" t="e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>#REF!</v>
      </c>
      <c r="AN86" s="23" t="e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>#REF!</v>
      </c>
      <c r="AO86" s="23" t="e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>#REF!</v>
      </c>
      <c r="AP86" s="23" t="e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>#REF!</v>
      </c>
      <c r="AQ86" s="23" t="e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>#REF!</v>
      </c>
      <c r="AR86" s="23" t="e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>#REF!</v>
      </c>
      <c r="AS86" s="23" t="e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>#REF!</v>
      </c>
      <c r="AT86" s="23" t="e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>#REF!</v>
      </c>
      <c r="AU86" s="23" t="e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>#REF!</v>
      </c>
      <c r="AV86" s="23" t="e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>#REF!</v>
      </c>
      <c r="AW86" s="23" t="e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>#REF!</v>
      </c>
      <c r="AX86" s="23" t="e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>#REF!</v>
      </c>
      <c r="AY86" s="23" t="e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>#REF!</v>
      </c>
      <c r="AZ86" s="23" t="e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>#REF!</v>
      </c>
      <c r="BA86" s="23" t="e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>#REF!</v>
      </c>
      <c r="BB86" s="23" t="e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>#REF!</v>
      </c>
    </row>
    <row r="87" spans="1:54" ht="41.4" x14ac:dyDescent="0.25">
      <c r="A87" s="41" t="e">
        <f>IF(#REF!="","",#REF!)</f>
        <v>#REF!</v>
      </c>
      <c r="B87" s="33"/>
      <c r="C87" s="34" t="e">
        <f>IF(#REF!="","",#REF!)</f>
        <v>#REF!</v>
      </c>
      <c r="D87" s="98" t="e">
        <f>IF(#REF!="","",#REF!)</f>
        <v>#REF!</v>
      </c>
      <c r="E87" s="23" t="e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>#REF!</v>
      </c>
      <c r="F87" s="23" t="e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>#REF!</v>
      </c>
      <c r="G87" s="23" t="e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>#REF!</v>
      </c>
      <c r="H87" s="23" t="e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>#REF!</v>
      </c>
      <c r="I87" s="23" t="e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>#REF!</v>
      </c>
      <c r="J87" s="23" t="e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>#REF!</v>
      </c>
      <c r="K87" s="23" t="e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>#REF!</v>
      </c>
      <c r="L87" s="23" t="e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>#REF!</v>
      </c>
      <c r="M87" s="23" t="e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>#REF!</v>
      </c>
      <c r="N87" s="23" t="e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>#REF!</v>
      </c>
      <c r="O87" s="23" t="e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>#REF!</v>
      </c>
      <c r="P87" s="23" t="e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>#REF!</v>
      </c>
      <c r="Q87" s="23" t="e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>#REF!</v>
      </c>
      <c r="R87" s="23" t="e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>#REF!</v>
      </c>
      <c r="S87" s="23" t="e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>#REF!</v>
      </c>
      <c r="T87" s="23" t="e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>#REF!</v>
      </c>
      <c r="U87" s="23" t="e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>#REF!</v>
      </c>
      <c r="V87" s="23" t="e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>#REF!</v>
      </c>
      <c r="W87" s="23" t="e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>#REF!</v>
      </c>
      <c r="X87" s="23" t="e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>#REF!</v>
      </c>
      <c r="Y87" s="23" t="e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>#REF!</v>
      </c>
      <c r="Z87" s="23" t="e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>#REF!</v>
      </c>
      <c r="AA87" s="23" t="e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>#REF!</v>
      </c>
      <c r="AB87" s="23" t="e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>#REF!</v>
      </c>
      <c r="AC87" s="23" t="e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>#REF!</v>
      </c>
      <c r="AD87" s="23" t="e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>#REF!</v>
      </c>
      <c r="AE87" s="23" t="e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>#REF!</v>
      </c>
      <c r="AF87" s="23" t="e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>#REF!</v>
      </c>
      <c r="AG87" s="23" t="e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>#REF!</v>
      </c>
      <c r="AH87" s="23" t="e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>#REF!</v>
      </c>
      <c r="AI87" s="23" t="e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>#REF!</v>
      </c>
      <c r="AJ87" s="23" t="e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>#REF!</v>
      </c>
      <c r="AK87" s="23" t="e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>#REF!</v>
      </c>
      <c r="AL87" s="23" t="e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>#REF!</v>
      </c>
      <c r="AM87" s="23" t="e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>#REF!</v>
      </c>
      <c r="AN87" s="23" t="e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>#REF!</v>
      </c>
      <c r="AO87" s="23" t="e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>#REF!</v>
      </c>
      <c r="AP87" s="23" t="e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>#REF!</v>
      </c>
      <c r="AQ87" s="23" t="e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>#REF!</v>
      </c>
      <c r="AR87" s="23" t="e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>#REF!</v>
      </c>
      <c r="AS87" s="23" t="e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>#REF!</v>
      </c>
      <c r="AT87" s="23" t="e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>#REF!</v>
      </c>
      <c r="AU87" s="23" t="e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>#REF!</v>
      </c>
      <c r="AV87" s="23" t="e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>#REF!</v>
      </c>
      <c r="AW87" s="23" t="e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>#REF!</v>
      </c>
      <c r="AX87" s="23" t="e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>#REF!</v>
      </c>
      <c r="AY87" s="23" t="e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>#REF!</v>
      </c>
      <c r="AZ87" s="23" t="e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>#REF!</v>
      </c>
      <c r="BA87" s="23" t="e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>#REF!</v>
      </c>
      <c r="BB87" s="23" t="e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>#REF!</v>
      </c>
    </row>
    <row r="88" spans="1:54" ht="41.4" x14ac:dyDescent="0.25">
      <c r="A88" s="41" t="e">
        <f>IF(#REF!="","",#REF!)</f>
        <v>#REF!</v>
      </c>
      <c r="B88" s="33"/>
      <c r="C88" s="34" t="e">
        <f>IF(#REF!="","",#REF!)</f>
        <v>#REF!</v>
      </c>
      <c r="D88" s="98" t="e">
        <f>IF(#REF!="","",#REF!)</f>
        <v>#REF!</v>
      </c>
      <c r="E88" s="23" t="e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>#REF!</v>
      </c>
      <c r="F88" s="23" t="e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>#REF!</v>
      </c>
      <c r="G88" s="23" t="e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>#REF!</v>
      </c>
      <c r="H88" s="23" t="e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>#REF!</v>
      </c>
      <c r="I88" s="23" t="e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>#REF!</v>
      </c>
      <c r="J88" s="23" t="e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>#REF!</v>
      </c>
      <c r="K88" s="23" t="e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>#REF!</v>
      </c>
      <c r="L88" s="23" t="e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>#REF!</v>
      </c>
      <c r="M88" s="23" t="e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>#REF!</v>
      </c>
      <c r="N88" s="23" t="e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>#REF!</v>
      </c>
      <c r="O88" s="23" t="e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>#REF!</v>
      </c>
      <c r="P88" s="23" t="e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>#REF!</v>
      </c>
      <c r="Q88" s="23" t="e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>#REF!</v>
      </c>
      <c r="R88" s="23" t="e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>#REF!</v>
      </c>
      <c r="S88" s="23" t="e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>#REF!</v>
      </c>
      <c r="T88" s="23" t="e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>#REF!</v>
      </c>
      <c r="U88" s="23" t="e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>#REF!</v>
      </c>
      <c r="V88" s="23" t="e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>#REF!</v>
      </c>
      <c r="W88" s="23" t="e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>#REF!</v>
      </c>
      <c r="X88" s="23" t="e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>#REF!</v>
      </c>
      <c r="Y88" s="23" t="e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>#REF!</v>
      </c>
      <c r="Z88" s="23" t="e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>#REF!</v>
      </c>
      <c r="AA88" s="23" t="e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>#REF!</v>
      </c>
      <c r="AB88" s="23" t="e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>#REF!</v>
      </c>
      <c r="AC88" s="23" t="e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>#REF!</v>
      </c>
      <c r="AD88" s="23" t="e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>#REF!</v>
      </c>
      <c r="AE88" s="23" t="e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>#REF!</v>
      </c>
      <c r="AF88" s="23" t="e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>#REF!</v>
      </c>
      <c r="AG88" s="23" t="e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>#REF!</v>
      </c>
      <c r="AH88" s="23" t="e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>#REF!</v>
      </c>
      <c r="AI88" s="23" t="e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>#REF!</v>
      </c>
      <c r="AJ88" s="23" t="e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>#REF!</v>
      </c>
      <c r="AK88" s="23" t="e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>#REF!</v>
      </c>
      <c r="AL88" s="23" t="e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>#REF!</v>
      </c>
      <c r="AM88" s="23" t="e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>#REF!</v>
      </c>
      <c r="AN88" s="23" t="e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>#REF!</v>
      </c>
      <c r="AO88" s="23" t="e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>#REF!</v>
      </c>
      <c r="AP88" s="23" t="e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>#REF!</v>
      </c>
      <c r="AQ88" s="23" t="e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>#REF!</v>
      </c>
      <c r="AR88" s="23" t="e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>#REF!</v>
      </c>
      <c r="AS88" s="23" t="e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>#REF!</v>
      </c>
      <c r="AT88" s="23" t="e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>#REF!</v>
      </c>
      <c r="AU88" s="23" t="e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>#REF!</v>
      </c>
      <c r="AV88" s="23" t="e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>#REF!</v>
      </c>
      <c r="AW88" s="23" t="e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>#REF!</v>
      </c>
      <c r="AX88" s="23" t="e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>#REF!</v>
      </c>
      <c r="AY88" s="23" t="e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>#REF!</v>
      </c>
      <c r="AZ88" s="23" t="e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>#REF!</v>
      </c>
      <c r="BA88" s="23" t="e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>#REF!</v>
      </c>
      <c r="BB88" s="23" t="e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>#REF!</v>
      </c>
    </row>
    <row r="89" spans="1:54" ht="41.4" x14ac:dyDescent="0.25">
      <c r="A89" s="41" t="e">
        <f>IF(#REF!="","",#REF!)</f>
        <v>#REF!</v>
      </c>
      <c r="B89" s="33"/>
      <c r="C89" s="34" t="e">
        <f>IF(#REF!="","",#REF!)</f>
        <v>#REF!</v>
      </c>
      <c r="D89" s="98" t="e">
        <f>IF(#REF!="","",#REF!)</f>
        <v>#REF!</v>
      </c>
      <c r="E89" s="23" t="e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>#REF!</v>
      </c>
      <c r="F89" s="23" t="e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>#REF!</v>
      </c>
      <c r="G89" s="23" t="e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>#REF!</v>
      </c>
      <c r="H89" s="23" t="e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>#REF!</v>
      </c>
      <c r="I89" s="23" t="e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>#REF!</v>
      </c>
      <c r="J89" s="23" t="e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>#REF!</v>
      </c>
      <c r="K89" s="23" t="e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>#REF!</v>
      </c>
      <c r="L89" s="23" t="e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>#REF!</v>
      </c>
      <c r="M89" s="23" t="e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>#REF!</v>
      </c>
      <c r="N89" s="23" t="e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>#REF!</v>
      </c>
      <c r="O89" s="23" t="e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>#REF!</v>
      </c>
      <c r="P89" s="23" t="e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>#REF!</v>
      </c>
      <c r="Q89" s="23" t="e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>#REF!</v>
      </c>
      <c r="R89" s="23" t="e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>#REF!</v>
      </c>
      <c r="S89" s="23" t="e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>#REF!</v>
      </c>
      <c r="T89" s="23" t="e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>#REF!</v>
      </c>
      <c r="U89" s="23" t="e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>#REF!</v>
      </c>
      <c r="V89" s="23" t="e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>#REF!</v>
      </c>
      <c r="W89" s="23" t="e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>#REF!</v>
      </c>
      <c r="X89" s="23" t="e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>#REF!</v>
      </c>
      <c r="Y89" s="23" t="e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>#REF!</v>
      </c>
      <c r="Z89" s="23" t="e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>#REF!</v>
      </c>
      <c r="AA89" s="23" t="e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>#REF!</v>
      </c>
      <c r="AB89" s="23" t="e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>#REF!</v>
      </c>
      <c r="AC89" s="23" t="e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>#REF!</v>
      </c>
      <c r="AD89" s="23" t="e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>#REF!</v>
      </c>
      <c r="AE89" s="23" t="e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>#REF!</v>
      </c>
      <c r="AF89" s="23" t="e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>#REF!</v>
      </c>
      <c r="AG89" s="23" t="e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>#REF!</v>
      </c>
      <c r="AH89" s="23" t="e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>#REF!</v>
      </c>
      <c r="AI89" s="23" t="e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>#REF!</v>
      </c>
      <c r="AJ89" s="23" t="e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>#REF!</v>
      </c>
      <c r="AK89" s="23" t="e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>#REF!</v>
      </c>
      <c r="AL89" s="23" t="e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>#REF!</v>
      </c>
      <c r="AM89" s="23" t="e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>#REF!</v>
      </c>
      <c r="AN89" s="23" t="e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>#REF!</v>
      </c>
      <c r="AO89" s="23" t="e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>#REF!</v>
      </c>
      <c r="AP89" s="23" t="e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>#REF!</v>
      </c>
      <c r="AQ89" s="23" t="e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>#REF!</v>
      </c>
      <c r="AR89" s="23" t="e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>#REF!</v>
      </c>
      <c r="AS89" s="23" t="e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>#REF!</v>
      </c>
      <c r="AT89" s="23" t="e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>#REF!</v>
      </c>
      <c r="AU89" s="23" t="e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>#REF!</v>
      </c>
      <c r="AV89" s="23" t="e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>#REF!</v>
      </c>
      <c r="AW89" s="23" t="e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>#REF!</v>
      </c>
      <c r="AX89" s="23" t="e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>#REF!</v>
      </c>
      <c r="AY89" s="23" t="e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>#REF!</v>
      </c>
      <c r="AZ89" s="23" t="e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>#REF!</v>
      </c>
      <c r="BA89" s="23" t="e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>#REF!</v>
      </c>
      <c r="BB89" s="23" t="e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>#REF!</v>
      </c>
    </row>
    <row r="90" spans="1:54" ht="41.4" x14ac:dyDescent="0.25">
      <c r="A90" s="41" t="e">
        <f>IF(#REF!="","",#REF!)</f>
        <v>#REF!</v>
      </c>
      <c r="B90" s="33"/>
      <c r="C90" s="34" t="e">
        <f>IF(#REF!="","",#REF!)</f>
        <v>#REF!</v>
      </c>
      <c r="D90" s="98" t="e">
        <f>IF(#REF!="","",#REF!)</f>
        <v>#REF!</v>
      </c>
      <c r="E90" s="23" t="e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>#REF!</v>
      </c>
      <c r="F90" s="23" t="e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>#REF!</v>
      </c>
      <c r="G90" s="23" t="e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>#REF!</v>
      </c>
      <c r="H90" s="23" t="e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>#REF!</v>
      </c>
      <c r="I90" s="23" t="e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>#REF!</v>
      </c>
      <c r="J90" s="23" t="e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>#REF!</v>
      </c>
      <c r="K90" s="23" t="e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>#REF!</v>
      </c>
      <c r="L90" s="23" t="e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>#REF!</v>
      </c>
      <c r="M90" s="23" t="e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>#REF!</v>
      </c>
      <c r="N90" s="23" t="e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>#REF!</v>
      </c>
      <c r="O90" s="23" t="e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>#REF!</v>
      </c>
      <c r="P90" s="23" t="e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>#REF!</v>
      </c>
      <c r="Q90" s="23" t="e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>#REF!</v>
      </c>
      <c r="R90" s="23" t="e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>#REF!</v>
      </c>
      <c r="S90" s="23" t="e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>#REF!</v>
      </c>
      <c r="T90" s="23" t="e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>#REF!</v>
      </c>
      <c r="U90" s="23" t="e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>#REF!</v>
      </c>
      <c r="V90" s="23" t="e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>#REF!</v>
      </c>
      <c r="W90" s="23" t="e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>#REF!</v>
      </c>
      <c r="X90" s="23" t="e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>#REF!</v>
      </c>
      <c r="Y90" s="23" t="e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>#REF!</v>
      </c>
      <c r="Z90" s="23" t="e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>#REF!</v>
      </c>
      <c r="AA90" s="23" t="e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>#REF!</v>
      </c>
      <c r="AB90" s="23" t="e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>#REF!</v>
      </c>
      <c r="AC90" s="23" t="e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>#REF!</v>
      </c>
      <c r="AD90" s="23" t="e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>#REF!</v>
      </c>
      <c r="AE90" s="23" t="e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>#REF!</v>
      </c>
      <c r="AF90" s="23" t="e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>#REF!</v>
      </c>
      <c r="AG90" s="23" t="e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>#REF!</v>
      </c>
      <c r="AH90" s="23" t="e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>#REF!</v>
      </c>
      <c r="AI90" s="23" t="e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>#REF!</v>
      </c>
      <c r="AJ90" s="23" t="e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>#REF!</v>
      </c>
      <c r="AK90" s="23" t="e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>#REF!</v>
      </c>
      <c r="AL90" s="23" t="e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>#REF!</v>
      </c>
      <c r="AM90" s="23" t="e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>#REF!</v>
      </c>
      <c r="AN90" s="23" t="e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>#REF!</v>
      </c>
      <c r="AO90" s="23" t="e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>#REF!</v>
      </c>
      <c r="AP90" s="23" t="e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>#REF!</v>
      </c>
      <c r="AQ90" s="23" t="e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>#REF!</v>
      </c>
      <c r="AR90" s="23" t="e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>#REF!</v>
      </c>
      <c r="AS90" s="23" t="e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>#REF!</v>
      </c>
      <c r="AT90" s="23" t="e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>#REF!</v>
      </c>
      <c r="AU90" s="23" t="e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>#REF!</v>
      </c>
      <c r="AV90" s="23" t="e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>#REF!</v>
      </c>
      <c r="AW90" s="23" t="e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>#REF!</v>
      </c>
      <c r="AX90" s="23" t="e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>#REF!</v>
      </c>
      <c r="AY90" s="23" t="e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>#REF!</v>
      </c>
      <c r="AZ90" s="23" t="e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>#REF!</v>
      </c>
      <c r="BA90" s="23" t="e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>#REF!</v>
      </c>
      <c r="BB90" s="23" t="e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>#REF!</v>
      </c>
    </row>
    <row r="91" spans="1:54" ht="42" thickBot="1" x14ac:dyDescent="0.3">
      <c r="A91" s="41" t="e">
        <f>IF(#REF!="","",#REF!)</f>
        <v>#REF!</v>
      </c>
      <c r="B91" s="33"/>
      <c r="C91" s="34" t="e">
        <f>IF(#REF!="","",#REF!)</f>
        <v>#REF!</v>
      </c>
      <c r="D91" s="98" t="e">
        <f>IF(#REF!="","",#REF!)</f>
        <v>#REF!</v>
      </c>
      <c r="E91" s="23" t="e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>#REF!</v>
      </c>
      <c r="F91" s="23" t="e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>#REF!</v>
      </c>
      <c r="G91" s="23" t="e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>#REF!</v>
      </c>
      <c r="H91" s="23" t="e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>#REF!</v>
      </c>
      <c r="I91" s="23" t="e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>#REF!</v>
      </c>
      <c r="J91" s="23" t="e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>#REF!</v>
      </c>
      <c r="K91" s="23" t="e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>#REF!</v>
      </c>
      <c r="L91" s="23" t="e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>#REF!</v>
      </c>
      <c r="M91" s="23" t="e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>#REF!</v>
      </c>
      <c r="N91" s="23" t="e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>#REF!</v>
      </c>
      <c r="O91" s="23" t="e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>#REF!</v>
      </c>
      <c r="P91" s="23" t="e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>#REF!</v>
      </c>
      <c r="Q91" s="23" t="e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>#REF!</v>
      </c>
      <c r="R91" s="23" t="e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>#REF!</v>
      </c>
      <c r="S91" s="23" t="e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>#REF!</v>
      </c>
      <c r="T91" s="23" t="e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>#REF!</v>
      </c>
      <c r="U91" s="23" t="e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>#REF!</v>
      </c>
      <c r="V91" s="23" t="e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>#REF!</v>
      </c>
      <c r="W91" s="23" t="e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>#REF!</v>
      </c>
      <c r="X91" s="23" t="e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>#REF!</v>
      </c>
      <c r="Y91" s="23" t="e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>#REF!</v>
      </c>
      <c r="Z91" s="23" t="e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>#REF!</v>
      </c>
      <c r="AA91" s="23" t="e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>#REF!</v>
      </c>
      <c r="AB91" s="23" t="e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>#REF!</v>
      </c>
      <c r="AC91" s="23" t="e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>#REF!</v>
      </c>
      <c r="AD91" s="23" t="e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>#REF!</v>
      </c>
      <c r="AE91" s="23" t="e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>#REF!</v>
      </c>
      <c r="AF91" s="23" t="e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>#REF!</v>
      </c>
      <c r="AG91" s="23" t="e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>#REF!</v>
      </c>
      <c r="AH91" s="23" t="e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>#REF!</v>
      </c>
      <c r="AI91" s="23" t="e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>#REF!</v>
      </c>
      <c r="AJ91" s="23" t="e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>#REF!</v>
      </c>
      <c r="AK91" s="23" t="e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>#REF!</v>
      </c>
      <c r="AL91" s="23" t="e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>#REF!</v>
      </c>
      <c r="AM91" s="23" t="e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>#REF!</v>
      </c>
      <c r="AN91" s="23" t="e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>#REF!</v>
      </c>
      <c r="AO91" s="23" t="e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>#REF!</v>
      </c>
      <c r="AP91" s="23" t="e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>#REF!</v>
      </c>
      <c r="AQ91" s="23" t="e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>#REF!</v>
      </c>
      <c r="AR91" s="23" t="e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>#REF!</v>
      </c>
      <c r="AS91" s="23" t="e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>#REF!</v>
      </c>
      <c r="AT91" s="23" t="e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>#REF!</v>
      </c>
      <c r="AU91" s="23" t="e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>#REF!</v>
      </c>
      <c r="AV91" s="23" t="e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>#REF!</v>
      </c>
      <c r="AW91" s="23" t="e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>#REF!</v>
      </c>
      <c r="AX91" s="23" t="e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>#REF!</v>
      </c>
      <c r="AY91" s="23" t="e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>#REF!</v>
      </c>
      <c r="AZ91" s="23" t="e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>#REF!</v>
      </c>
      <c r="BA91" s="23" t="e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>#REF!</v>
      </c>
      <c r="BB91" s="23" t="e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>#REF!</v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e">
        <f>IF(#REF!="","",#REF!)</f>
        <v>#REF!</v>
      </c>
      <c r="B99" s="46"/>
      <c r="C99" s="34" t="e">
        <f>IF(#REF!="","",#REF!)</f>
        <v>#REF!</v>
      </c>
      <c r="D99" s="97" t="e">
        <f>IF(#REF!="","",#REF!)</f>
        <v>#REF!</v>
      </c>
      <c r="E99" s="23" t="e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>#REF!</v>
      </c>
      <c r="F99" s="23" t="e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>#REF!</v>
      </c>
      <c r="G99" s="23" t="e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>#REF!</v>
      </c>
      <c r="H99" s="23" t="e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>#REF!</v>
      </c>
      <c r="I99" s="23" t="e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>#REF!</v>
      </c>
      <c r="J99" s="23" t="e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>#REF!</v>
      </c>
      <c r="K99" s="23" t="e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>#REF!</v>
      </c>
      <c r="L99" s="23" t="e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>#REF!</v>
      </c>
      <c r="M99" s="23" t="e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>#REF!</v>
      </c>
      <c r="N99" s="23" t="e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>#REF!</v>
      </c>
      <c r="O99" s="23" t="e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>#REF!</v>
      </c>
      <c r="P99" s="23" t="e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>#REF!</v>
      </c>
      <c r="Q99" s="23" t="e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>#REF!</v>
      </c>
      <c r="R99" s="23" t="e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>#REF!</v>
      </c>
      <c r="S99" s="23" t="e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>#REF!</v>
      </c>
      <c r="T99" s="23" t="e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>#REF!</v>
      </c>
      <c r="U99" s="23" t="e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>#REF!</v>
      </c>
      <c r="V99" s="23" t="e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>#REF!</v>
      </c>
      <c r="W99" s="23" t="e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>#REF!</v>
      </c>
      <c r="X99" s="23" t="e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>#REF!</v>
      </c>
      <c r="Y99" s="23" t="e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>#REF!</v>
      </c>
      <c r="Z99" s="23" t="e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>#REF!</v>
      </c>
      <c r="AA99" s="23" t="e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>#REF!</v>
      </c>
      <c r="AB99" s="23" t="e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>#REF!</v>
      </c>
      <c r="AC99" s="23" t="e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>#REF!</v>
      </c>
      <c r="AD99" s="23" t="e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>#REF!</v>
      </c>
      <c r="AE99" s="23" t="e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>#REF!</v>
      </c>
      <c r="AF99" s="23" t="e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>#REF!</v>
      </c>
      <c r="AG99" s="23" t="e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>#REF!</v>
      </c>
      <c r="AH99" s="23" t="e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>#REF!</v>
      </c>
      <c r="AI99" s="23" t="e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>#REF!</v>
      </c>
      <c r="AJ99" s="23" t="e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>#REF!</v>
      </c>
      <c r="AK99" s="23" t="e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>#REF!</v>
      </c>
      <c r="AL99" s="23" t="e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>#REF!</v>
      </c>
      <c r="AM99" s="23" t="e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>#REF!</v>
      </c>
      <c r="AN99" s="23" t="e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>#REF!</v>
      </c>
      <c r="AO99" s="23" t="e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>#REF!</v>
      </c>
      <c r="AP99" s="23" t="e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>#REF!</v>
      </c>
      <c r="AQ99" s="23" t="e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>#REF!</v>
      </c>
      <c r="AR99" s="23" t="e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>#REF!</v>
      </c>
      <c r="AS99" s="23" t="e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>#REF!</v>
      </c>
      <c r="AT99" s="23" t="e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>#REF!</v>
      </c>
      <c r="AU99" s="23" t="e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>#REF!</v>
      </c>
      <c r="AV99" s="23" t="e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>#REF!</v>
      </c>
      <c r="AW99" s="23" t="e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>#REF!</v>
      </c>
      <c r="AX99" s="23" t="e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>#REF!</v>
      </c>
      <c r="AY99" s="23" t="e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>#REF!</v>
      </c>
      <c r="AZ99" s="23" t="e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>#REF!</v>
      </c>
      <c r="BA99" s="23" t="e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>#REF!</v>
      </c>
      <c r="BB99" s="23" t="e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>#REF!</v>
      </c>
    </row>
    <row r="100" spans="1:54" ht="41.4" x14ac:dyDescent="0.25">
      <c r="A100" s="49" t="e">
        <f>IF(#REF!="","",#REF!)</f>
        <v>#REF!</v>
      </c>
      <c r="B100" s="47"/>
      <c r="C100" s="35" t="e">
        <f>IF(#REF!="","",#REF!)</f>
        <v>#REF!</v>
      </c>
      <c r="D100" s="98" t="e">
        <f>IF(#REF!="","",#REF!)</f>
        <v>#REF!</v>
      </c>
      <c r="E100" s="23" t="e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>#REF!</v>
      </c>
      <c r="F100" s="23" t="e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>#REF!</v>
      </c>
      <c r="G100" s="23" t="e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>#REF!</v>
      </c>
      <c r="H100" s="23" t="e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>#REF!</v>
      </c>
      <c r="I100" s="23" t="e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>#REF!</v>
      </c>
      <c r="J100" s="23" t="e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>#REF!</v>
      </c>
      <c r="K100" s="23" t="e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>#REF!</v>
      </c>
      <c r="L100" s="23" t="e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>#REF!</v>
      </c>
      <c r="M100" s="23" t="e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>#REF!</v>
      </c>
      <c r="N100" s="23" t="e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>#REF!</v>
      </c>
      <c r="O100" s="23" t="e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>#REF!</v>
      </c>
      <c r="P100" s="23" t="e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>#REF!</v>
      </c>
      <c r="Q100" s="23" t="e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>#REF!</v>
      </c>
      <c r="R100" s="23" t="e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>#REF!</v>
      </c>
      <c r="S100" s="23" t="e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>#REF!</v>
      </c>
      <c r="T100" s="23" t="e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>#REF!</v>
      </c>
      <c r="U100" s="23" t="e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>#REF!</v>
      </c>
      <c r="V100" s="23" t="e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>#REF!</v>
      </c>
      <c r="W100" s="23" t="e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>#REF!</v>
      </c>
      <c r="X100" s="23" t="e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>#REF!</v>
      </c>
      <c r="Y100" s="23" t="e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>#REF!</v>
      </c>
      <c r="Z100" s="23" t="e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>#REF!</v>
      </c>
      <c r="AA100" s="23" t="e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>#REF!</v>
      </c>
      <c r="AB100" s="23" t="e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>#REF!</v>
      </c>
      <c r="AC100" s="23" t="e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>#REF!</v>
      </c>
      <c r="AD100" s="23" t="e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>#REF!</v>
      </c>
      <c r="AE100" s="23" t="e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>#REF!</v>
      </c>
      <c r="AF100" s="23" t="e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>#REF!</v>
      </c>
      <c r="AG100" s="23" t="e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>#REF!</v>
      </c>
      <c r="AH100" s="23" t="e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>#REF!</v>
      </c>
      <c r="AI100" s="23" t="e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>#REF!</v>
      </c>
      <c r="AJ100" s="23" t="e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>#REF!</v>
      </c>
      <c r="AK100" s="23" t="e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>#REF!</v>
      </c>
      <c r="AL100" s="23" t="e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>#REF!</v>
      </c>
      <c r="AM100" s="23" t="e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>#REF!</v>
      </c>
      <c r="AN100" s="23" t="e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>#REF!</v>
      </c>
      <c r="AO100" s="23" t="e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>#REF!</v>
      </c>
      <c r="AP100" s="23" t="e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>#REF!</v>
      </c>
      <c r="AQ100" s="23" t="e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>#REF!</v>
      </c>
      <c r="AR100" s="23" t="e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>#REF!</v>
      </c>
      <c r="AS100" s="23" t="e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>#REF!</v>
      </c>
      <c r="AT100" s="23" t="e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>#REF!</v>
      </c>
      <c r="AU100" s="23" t="e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>#REF!</v>
      </c>
      <c r="AV100" s="23" t="e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>#REF!</v>
      </c>
      <c r="AW100" s="23" t="e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>#REF!</v>
      </c>
      <c r="AX100" s="23" t="e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>#REF!</v>
      </c>
      <c r="AY100" s="23" t="e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>#REF!</v>
      </c>
      <c r="AZ100" s="23" t="e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>#REF!</v>
      </c>
      <c r="BA100" s="23" t="e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>#REF!</v>
      </c>
      <c r="BB100" s="23" t="e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>#REF!</v>
      </c>
    </row>
    <row r="101" spans="1:54" ht="41.4" x14ac:dyDescent="0.25">
      <c r="A101" s="49" t="e">
        <f>IF(#REF!="","",#REF!)</f>
        <v>#REF!</v>
      </c>
      <c r="B101" s="47"/>
      <c r="C101" s="35" t="e">
        <f>IF(#REF!="","",#REF!)</f>
        <v>#REF!</v>
      </c>
      <c r="D101" s="98" t="e">
        <f>IF(#REF!="","",#REF!)</f>
        <v>#REF!</v>
      </c>
      <c r="E101" s="23" t="e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>#REF!</v>
      </c>
      <c r="F101" s="23" t="e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>#REF!</v>
      </c>
      <c r="G101" s="23" t="e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>#REF!</v>
      </c>
      <c r="H101" s="23" t="e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>#REF!</v>
      </c>
      <c r="I101" s="23" t="e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>#REF!</v>
      </c>
      <c r="J101" s="23" t="e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>#REF!</v>
      </c>
      <c r="K101" s="23" t="e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>#REF!</v>
      </c>
      <c r="L101" s="23" t="e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>#REF!</v>
      </c>
      <c r="M101" s="23" t="e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>#REF!</v>
      </c>
      <c r="N101" s="23" t="e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>#REF!</v>
      </c>
      <c r="O101" s="23" t="e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>#REF!</v>
      </c>
      <c r="P101" s="23" t="e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>#REF!</v>
      </c>
      <c r="Q101" s="23" t="e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>#REF!</v>
      </c>
      <c r="R101" s="23" t="e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>#REF!</v>
      </c>
      <c r="S101" s="23" t="e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>#REF!</v>
      </c>
      <c r="T101" s="23" t="e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>#REF!</v>
      </c>
      <c r="U101" s="23" t="e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>#REF!</v>
      </c>
      <c r="V101" s="23" t="e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>#REF!</v>
      </c>
      <c r="W101" s="23" t="e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>#REF!</v>
      </c>
      <c r="X101" s="23" t="e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>#REF!</v>
      </c>
      <c r="Y101" s="23" t="e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>#REF!</v>
      </c>
      <c r="Z101" s="23" t="e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>#REF!</v>
      </c>
      <c r="AA101" s="23" t="e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>#REF!</v>
      </c>
      <c r="AB101" s="23" t="e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>#REF!</v>
      </c>
      <c r="AC101" s="23" t="e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>#REF!</v>
      </c>
      <c r="AD101" s="23" t="e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>#REF!</v>
      </c>
      <c r="AE101" s="23" t="e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>#REF!</v>
      </c>
      <c r="AF101" s="23" t="e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>#REF!</v>
      </c>
      <c r="AG101" s="23" t="e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>#REF!</v>
      </c>
      <c r="AH101" s="23" t="e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>#REF!</v>
      </c>
      <c r="AI101" s="23" t="e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>#REF!</v>
      </c>
      <c r="AJ101" s="23" t="e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>#REF!</v>
      </c>
      <c r="AK101" s="23" t="e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>#REF!</v>
      </c>
      <c r="AL101" s="23" t="e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>#REF!</v>
      </c>
      <c r="AM101" s="23" t="e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>#REF!</v>
      </c>
      <c r="AN101" s="23" t="e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>#REF!</v>
      </c>
      <c r="AO101" s="23" t="e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>#REF!</v>
      </c>
      <c r="AP101" s="23" t="e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>#REF!</v>
      </c>
      <c r="AQ101" s="23" t="e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>#REF!</v>
      </c>
      <c r="AR101" s="23" t="e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>#REF!</v>
      </c>
      <c r="AS101" s="23" t="e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>#REF!</v>
      </c>
      <c r="AT101" s="23" t="e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>#REF!</v>
      </c>
      <c r="AU101" s="23" t="e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>#REF!</v>
      </c>
      <c r="AV101" s="23" t="e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>#REF!</v>
      </c>
      <c r="AW101" s="23" t="e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>#REF!</v>
      </c>
      <c r="AX101" s="23" t="e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>#REF!</v>
      </c>
      <c r="AY101" s="23" t="e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>#REF!</v>
      </c>
      <c r="AZ101" s="23" t="e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>#REF!</v>
      </c>
      <c r="BA101" s="23" t="e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>#REF!</v>
      </c>
      <c r="BB101" s="23" t="e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>#REF!</v>
      </c>
    </row>
    <row r="102" spans="1:54" ht="41.4" x14ac:dyDescent="0.25">
      <c r="A102" s="49" t="e">
        <f>IF(#REF!="","",#REF!)</f>
        <v>#REF!</v>
      </c>
      <c r="B102" s="47"/>
      <c r="C102" s="35" t="e">
        <f>IF(#REF!="","",#REF!)</f>
        <v>#REF!</v>
      </c>
      <c r="D102" s="98" t="e">
        <f>IF(#REF!="","",#REF!)</f>
        <v>#REF!</v>
      </c>
      <c r="E102" s="23" t="e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>#REF!</v>
      </c>
      <c r="F102" s="23" t="e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>#REF!</v>
      </c>
      <c r="G102" s="23" t="e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>#REF!</v>
      </c>
      <c r="H102" s="23" t="e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>#REF!</v>
      </c>
      <c r="I102" s="23" t="e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>#REF!</v>
      </c>
      <c r="J102" s="23" t="e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>#REF!</v>
      </c>
      <c r="K102" s="23" t="e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>#REF!</v>
      </c>
      <c r="L102" s="23" t="e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>#REF!</v>
      </c>
      <c r="M102" s="23" t="e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>#REF!</v>
      </c>
      <c r="N102" s="23" t="e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>#REF!</v>
      </c>
      <c r="O102" s="23" t="e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>#REF!</v>
      </c>
      <c r="P102" s="23" t="e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>#REF!</v>
      </c>
      <c r="Q102" s="23" t="e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>#REF!</v>
      </c>
      <c r="R102" s="23" t="e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>#REF!</v>
      </c>
      <c r="S102" s="23" t="e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>#REF!</v>
      </c>
      <c r="T102" s="23" t="e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>#REF!</v>
      </c>
      <c r="U102" s="23" t="e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>#REF!</v>
      </c>
      <c r="V102" s="23" t="e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>#REF!</v>
      </c>
      <c r="W102" s="23" t="e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>#REF!</v>
      </c>
      <c r="X102" s="23" t="e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>#REF!</v>
      </c>
      <c r="Y102" s="23" t="e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>#REF!</v>
      </c>
      <c r="Z102" s="23" t="e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>#REF!</v>
      </c>
      <c r="AA102" s="23" t="e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>#REF!</v>
      </c>
      <c r="AB102" s="23" t="e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>#REF!</v>
      </c>
      <c r="AC102" s="23" t="e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>#REF!</v>
      </c>
      <c r="AD102" s="23" t="e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>#REF!</v>
      </c>
      <c r="AE102" s="23" t="e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>#REF!</v>
      </c>
      <c r="AF102" s="23" t="e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>#REF!</v>
      </c>
      <c r="AG102" s="23" t="e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>#REF!</v>
      </c>
      <c r="AH102" s="23" t="e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>#REF!</v>
      </c>
      <c r="AI102" s="23" t="e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>#REF!</v>
      </c>
      <c r="AJ102" s="23" t="e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>#REF!</v>
      </c>
      <c r="AK102" s="23" t="e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>#REF!</v>
      </c>
      <c r="AL102" s="23" t="e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>#REF!</v>
      </c>
      <c r="AM102" s="23" t="e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>#REF!</v>
      </c>
      <c r="AN102" s="23" t="e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>#REF!</v>
      </c>
      <c r="AO102" s="23" t="e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>#REF!</v>
      </c>
      <c r="AP102" s="23" t="e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>#REF!</v>
      </c>
      <c r="AQ102" s="23" t="e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>#REF!</v>
      </c>
      <c r="AR102" s="23" t="e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>#REF!</v>
      </c>
      <c r="AS102" s="23" t="e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>#REF!</v>
      </c>
      <c r="AT102" s="23" t="e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>#REF!</v>
      </c>
      <c r="AU102" s="23" t="e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>#REF!</v>
      </c>
      <c r="AV102" s="23" t="e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>#REF!</v>
      </c>
      <c r="AW102" s="23" t="e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>#REF!</v>
      </c>
      <c r="AX102" s="23" t="e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>#REF!</v>
      </c>
      <c r="AY102" s="23" t="e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>#REF!</v>
      </c>
      <c r="AZ102" s="23" t="e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>#REF!</v>
      </c>
      <c r="BA102" s="23" t="e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>#REF!</v>
      </c>
      <c r="BB102" s="23" t="e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>#REF!</v>
      </c>
    </row>
    <row r="103" spans="1:54" ht="42" thickBot="1" x14ac:dyDescent="0.3">
      <c r="A103" s="50" t="e">
        <f>IF(#REF!="","",#REF!)</f>
        <v>#REF!</v>
      </c>
      <c r="B103" s="48"/>
      <c r="C103" s="36" t="e">
        <f>IF(#REF!="","",#REF!)</f>
        <v>#REF!</v>
      </c>
      <c r="D103" s="99" t="e">
        <f>IF(#REF!="","",#REF!)</f>
        <v>#REF!</v>
      </c>
      <c r="E103" s="23" t="e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>#REF!</v>
      </c>
      <c r="F103" s="23" t="e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>#REF!</v>
      </c>
      <c r="G103" s="23" t="e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>#REF!</v>
      </c>
      <c r="H103" s="23" t="e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>#REF!</v>
      </c>
      <c r="I103" s="23" t="e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>#REF!</v>
      </c>
      <c r="J103" s="23" t="e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>#REF!</v>
      </c>
      <c r="K103" s="23" t="e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>#REF!</v>
      </c>
      <c r="L103" s="23" t="e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>#REF!</v>
      </c>
      <c r="M103" s="23" t="e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>#REF!</v>
      </c>
      <c r="N103" s="23" t="e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>#REF!</v>
      </c>
      <c r="O103" s="23" t="e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>#REF!</v>
      </c>
      <c r="P103" s="23" t="e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>#REF!</v>
      </c>
      <c r="Q103" s="23" t="e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>#REF!</v>
      </c>
      <c r="R103" s="23" t="e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>#REF!</v>
      </c>
      <c r="S103" s="23" t="e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>#REF!</v>
      </c>
      <c r="T103" s="23" t="e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>#REF!</v>
      </c>
      <c r="U103" s="23" t="e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>#REF!</v>
      </c>
      <c r="V103" s="23" t="e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>#REF!</v>
      </c>
      <c r="W103" s="23" t="e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>#REF!</v>
      </c>
      <c r="X103" s="23" t="e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>#REF!</v>
      </c>
      <c r="Y103" s="23" t="e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>#REF!</v>
      </c>
      <c r="Z103" s="23" t="e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>#REF!</v>
      </c>
      <c r="AA103" s="23" t="e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>#REF!</v>
      </c>
      <c r="AB103" s="23" t="e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>#REF!</v>
      </c>
      <c r="AC103" s="23" t="e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>#REF!</v>
      </c>
      <c r="AD103" s="23" t="e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>#REF!</v>
      </c>
      <c r="AE103" s="23" t="e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>#REF!</v>
      </c>
      <c r="AF103" s="23" t="e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>#REF!</v>
      </c>
      <c r="AG103" s="23" t="e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>#REF!</v>
      </c>
      <c r="AH103" s="23" t="e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>#REF!</v>
      </c>
      <c r="AI103" s="23" t="e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>#REF!</v>
      </c>
      <c r="AJ103" s="23" t="e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>#REF!</v>
      </c>
      <c r="AK103" s="23" t="e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>#REF!</v>
      </c>
      <c r="AL103" s="23" t="e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>#REF!</v>
      </c>
      <c r="AM103" s="23" t="e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>#REF!</v>
      </c>
      <c r="AN103" s="23" t="e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>#REF!</v>
      </c>
      <c r="AO103" s="23" t="e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>#REF!</v>
      </c>
      <c r="AP103" s="23" t="e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>#REF!</v>
      </c>
      <c r="AQ103" s="23" t="e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>#REF!</v>
      </c>
      <c r="AR103" s="23" t="e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>#REF!</v>
      </c>
      <c r="AS103" s="23" t="e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>#REF!</v>
      </c>
      <c r="AT103" s="23" t="e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>#REF!</v>
      </c>
      <c r="AU103" s="23" t="e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>#REF!</v>
      </c>
      <c r="AV103" s="23" t="e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>#REF!</v>
      </c>
      <c r="AW103" s="23" t="e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>#REF!</v>
      </c>
      <c r="AX103" s="23" t="e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>#REF!</v>
      </c>
      <c r="AY103" s="23" t="e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>#REF!</v>
      </c>
      <c r="AZ103" s="23" t="e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>#REF!</v>
      </c>
      <c r="BA103" s="23" t="e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>#REF!</v>
      </c>
      <c r="BB103" s="23" t="e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>#REF!</v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e">
        <f>IF(#REF!="","",#REF!)</f>
        <v>#REF!</v>
      </c>
      <c r="B112" s="51" t="s">
        <v>113</v>
      </c>
      <c r="C112" s="35" t="e">
        <f>IF(#REF!="","",#REF!)</f>
        <v>#REF!</v>
      </c>
      <c r="D112" s="97" t="e">
        <f>IF(#REF!="","",#REF!)</f>
        <v>#REF!</v>
      </c>
      <c r="E112" s="2" t="e">
        <f>IF(OR(E$111="",$C112="",$A112=""),"",IF($D112="",$C112*Parameter!B14,IF($D112="durchschnittliche Preissteigerungs-rate",($C112*Parameter!B14)*(1+(VLOOKUP($A112,Personalnormkosten!$G$1:$H$4,2,FALSE)))^E$110,($C112*Parameter!B14)*(1+(VLOOKUP($D112,Personalnormkosten!$E$1:$F$9,2,FALSE)))^E$110)))</f>
        <v>#REF!</v>
      </c>
      <c r="F112" s="2" t="e">
        <f>IF(OR(F$111="",$C112="",$A112=""),"",IF($D112="",$C112*Parameter!C14,IF($D112="durchschnittliche Preissteigerungs-rate",($C112*Parameter!C14)*(1+(VLOOKUP($A112,Personalnormkosten!$G$1:$H$4,2,FALSE)))^F$110,($C112*Parameter!C14)*(1+(VLOOKUP($D112,Personalnormkosten!$E$1:$F$9,2,FALSE)))^F$110)))</f>
        <v>#REF!</v>
      </c>
      <c r="G112" s="2" t="e">
        <f>IF(OR(G$111="",$C112="",$A112=""),"",IF($D112="",$C112*Parameter!D14,IF($D112="durchschnittliche Preissteigerungs-rate",($C112*Parameter!D14)*(1+(VLOOKUP($A112,Personalnormkosten!$G$1:$H$4,2,FALSE)))^G$110,($C112*Parameter!D14)*(1+(VLOOKUP($D112,Personalnormkosten!$E$1:$F$9,2,FALSE)))^G$110)))</f>
        <v>#REF!</v>
      </c>
      <c r="H112" s="2" t="e">
        <f>IF(OR(H$111="",$C112="",$A112=""),"",IF($D112="",$C112*Parameter!E14,IF($D112="durchschnittliche Preissteigerungs-rate",($C112*Parameter!E14)*(1+(VLOOKUP($A112,Personalnormkosten!$G$1:$H$4,2,FALSE)))^H$110,($C112*Parameter!E14)*(1+(VLOOKUP($D112,Personalnormkosten!$E$1:$F$9,2,FALSE)))^H$110)))</f>
        <v>#REF!</v>
      </c>
      <c r="I112" s="2" t="e">
        <f>IF(OR(I$111="",$C112="",$A112=""),"",IF($D112="",$C112*Parameter!F14,IF($D112="durchschnittliche Preissteigerungs-rate",($C112*Parameter!F14)*(1+(VLOOKUP($A112,Personalnormkosten!$G$1:$H$4,2,FALSE)))^I$110,($C112*Parameter!F14)*(1+(VLOOKUP($D112,Personalnormkosten!$E$1:$F$9,2,FALSE)))^I$110)))</f>
        <v>#REF!</v>
      </c>
      <c r="J112" s="2" t="e">
        <f>IF(OR(J$111="",$C112="",$A112=""),"",IF($D112="",$C112*Parameter!G14,IF($D112="durchschnittliche Preissteigerungs-rate",($C112*Parameter!G14)*(1+(VLOOKUP($A112,Personalnormkosten!$G$1:$H$4,2,FALSE)))^J$110,($C112*Parameter!G14)*(1+(VLOOKUP($D112,Personalnormkosten!$E$1:$F$9,2,FALSE)))^J$110)))</f>
        <v>#REF!</v>
      </c>
      <c r="K112" s="2" t="e">
        <f>IF(OR(K$111="",$C112="",$A112=""),"",IF($D112="",$C112*Parameter!H14,IF($D112="durchschnittliche Preissteigerungs-rate",($C112*Parameter!H14)*(1+(VLOOKUP($A112,Personalnormkosten!$G$1:$H$4,2,FALSE)))^K$110,($C112*Parameter!H14)*(1+(VLOOKUP($D112,Personalnormkosten!$E$1:$F$9,2,FALSE)))^K$110)))</f>
        <v>#REF!</v>
      </c>
      <c r="L112" s="2" t="e">
        <f>IF(OR(L$111="",$C112="",$A112=""),"",IF($D112="",$C112*Parameter!I14,IF($D112="durchschnittliche Preissteigerungs-rate",($C112*Parameter!I14)*(1+(VLOOKUP($A112,Personalnormkosten!$G$1:$H$4,2,FALSE)))^L$110,($C112*Parameter!I14)*(1+(VLOOKUP($D112,Personalnormkosten!$E$1:$F$9,2,FALSE)))^L$110)))</f>
        <v>#REF!</v>
      </c>
      <c r="M112" s="2" t="e">
        <f>IF(OR(M$111="",$C112="",$A112=""),"",IF($D112="",$C112*Parameter!J14,IF($D112="durchschnittliche Preissteigerungs-rate",($C112*Parameter!J14)*(1+(VLOOKUP($A112,Personalnormkosten!$G$1:$H$4,2,FALSE)))^M$110,($C112*Parameter!J14)*(1+(VLOOKUP($D112,Personalnormkosten!$E$1:$F$9,2,FALSE)))^M$110)))</f>
        <v>#REF!</v>
      </c>
      <c r="N112" s="2" t="e">
        <f>IF(OR(N$111="",$C112="",$A112=""),"",IF($D112="",$C112*Parameter!K14,IF($D112="durchschnittliche Preissteigerungs-rate",($C112*Parameter!K14)*(1+(VLOOKUP($A112,Personalnormkosten!$G$1:$H$4,2,FALSE)))^N$110,($C112*Parameter!K14)*(1+(VLOOKUP($D112,Personalnormkosten!$E$1:$F$9,2,FALSE)))^N$110)))</f>
        <v>#REF!</v>
      </c>
      <c r="O112" s="2" t="e">
        <f>IF(OR(O$111="",$C112="",$A112=""),"",IF($D112="",$C112*Parameter!L14,IF($D112="durchschnittliche Preissteigerungs-rate",($C112*Parameter!L14)*(1+(VLOOKUP($A112,Personalnormkosten!$G$1:$H$4,2,FALSE)))^O$110,($C112*Parameter!L14)*(1+(VLOOKUP($D112,Personalnormkosten!$E$1:$F$9,2,FALSE)))^O$110)))</f>
        <v>#REF!</v>
      </c>
      <c r="P112" s="2" t="e">
        <f>IF(OR(P$111="",$C112="",$A112=""),"",IF($D112="",$C112*Parameter!M14,IF($D112="durchschnittliche Preissteigerungs-rate",($C112*Parameter!M14)*(1+(VLOOKUP($A112,Personalnormkosten!$G$1:$H$4,2,FALSE)))^P$110,($C112*Parameter!M14)*(1+(VLOOKUP($D112,Personalnormkosten!$E$1:$F$9,2,FALSE)))^P$110)))</f>
        <v>#REF!</v>
      </c>
      <c r="Q112" s="2" t="e">
        <f>IF(OR(Q$111="",$C112="",$A112=""),"",IF($D112="",$C112*Parameter!N14,IF($D112="durchschnittliche Preissteigerungs-rate",($C112*Parameter!N14)*(1+(VLOOKUP($A112,Personalnormkosten!$G$1:$H$4,2,FALSE)))^Q$110,($C112*Parameter!N14)*(1+(VLOOKUP($D112,Personalnormkosten!$E$1:$F$9,2,FALSE)))^Q$110)))</f>
        <v>#REF!</v>
      </c>
      <c r="R112" s="2" t="e">
        <f>IF(OR(R$111="",$C112="",$A112=""),"",IF($D112="",$C112*Parameter!O14,IF($D112="durchschnittliche Preissteigerungs-rate",($C112*Parameter!O14)*(1+(VLOOKUP($A112,Personalnormkosten!$G$1:$H$4,2,FALSE)))^R$110,($C112*Parameter!O14)*(1+(VLOOKUP($D112,Personalnormkosten!$E$1:$F$9,2,FALSE)))^R$110)))</f>
        <v>#REF!</v>
      </c>
      <c r="S112" s="2" t="e">
        <f>IF(OR(S$111="",$C112="",$A112=""),"",IF($D112="",$C112*Parameter!P14,IF($D112="durchschnittliche Preissteigerungs-rate",($C112*Parameter!P14)*(1+(VLOOKUP($A112,Personalnormkosten!$G$1:$H$4,2,FALSE)))^S$110,($C112*Parameter!P14)*(1+(VLOOKUP($D112,Personalnormkosten!$E$1:$F$9,2,FALSE)))^S$110)))</f>
        <v>#REF!</v>
      </c>
      <c r="T112" s="2" t="e">
        <f>IF(OR(T$111="",$C112="",$A112=""),"",IF($D112="",$C112*Parameter!Q14,IF($D112="durchschnittliche Preissteigerungs-rate",($C112*Parameter!Q14)*(1+(VLOOKUP($A112,Personalnormkosten!$G$1:$H$4,2,FALSE)))^T$110,($C112*Parameter!Q14)*(1+(VLOOKUP($D112,Personalnormkosten!$E$1:$F$9,2,FALSE)))^T$110)))</f>
        <v>#REF!</v>
      </c>
      <c r="U112" s="2" t="e">
        <f>IF(OR(U$111="",$C112="",$A112=""),"",IF($D112="",$C112*Parameter!R14,IF($D112="durchschnittliche Preissteigerungs-rate",($C112*Parameter!R14)*(1+(VLOOKUP($A112,Personalnormkosten!$G$1:$H$4,2,FALSE)))^U$110,($C112*Parameter!R14)*(1+(VLOOKUP($D112,Personalnormkosten!$E$1:$F$9,2,FALSE)))^U$110)))</f>
        <v>#REF!</v>
      </c>
      <c r="V112" s="2" t="e">
        <f>IF(OR(V$111="",$C112="",$A112=""),"",IF($D112="",$C112*Parameter!S14,IF($D112="durchschnittliche Preissteigerungs-rate",($C112*Parameter!S14)*(1+(VLOOKUP($A112,Personalnormkosten!$G$1:$H$4,2,FALSE)))^V$110,($C112*Parameter!S14)*(1+(VLOOKUP($D112,Personalnormkosten!$E$1:$F$9,2,FALSE)))^V$110)))</f>
        <v>#REF!</v>
      </c>
      <c r="W112" s="2" t="e">
        <f>IF(OR(W$111="",$C112="",$A112=""),"",IF($D112="",$C112*Parameter!T14,IF($D112="durchschnittliche Preissteigerungs-rate",($C112*Parameter!T14)*(1+(VLOOKUP($A112,Personalnormkosten!$G$1:$H$4,2,FALSE)))^W$110,($C112*Parameter!T14)*(1+(VLOOKUP($D112,Personalnormkosten!$E$1:$F$9,2,FALSE)))^W$110)))</f>
        <v>#REF!</v>
      </c>
      <c r="X112" s="2" t="e">
        <f>IF(OR(X$111="",$C112="",$A112=""),"",IF($D112="",$C112*Parameter!U14,IF($D112="durchschnittliche Preissteigerungs-rate",($C112*Parameter!U14)*(1+(VLOOKUP($A112,Personalnormkosten!$G$1:$H$4,2,FALSE)))^X$110,($C112*Parameter!U14)*(1+(VLOOKUP($D112,Personalnormkosten!$E$1:$F$9,2,FALSE)))^X$110)))</f>
        <v>#REF!</v>
      </c>
      <c r="Y112" s="2" t="e">
        <f>IF(OR(Y$111="",$C112="",$A112=""),"",IF($D112="",$C112*Parameter!V14,IF($D112="durchschnittliche Preissteigerungs-rate",($C112*Parameter!V14)*(1+(VLOOKUP($A112,Personalnormkosten!$G$1:$H$4,2,FALSE)))^Y$110,($C112*Parameter!V14)*(1+(VLOOKUP($D112,Personalnormkosten!$E$1:$F$9,2,FALSE)))^Y$110)))</f>
        <v>#REF!</v>
      </c>
      <c r="Z112" s="2" t="e">
        <f>IF(OR(Z$111="",$C112="",$A112=""),"",IF($D112="",$C112*Parameter!W14,IF($D112="durchschnittliche Preissteigerungs-rate",($C112*Parameter!W14)*(1+(VLOOKUP($A112,Personalnormkosten!$G$1:$H$4,2,FALSE)))^Z$110,($C112*Parameter!W14)*(1+(VLOOKUP($D112,Personalnormkosten!$E$1:$F$9,2,FALSE)))^Z$110)))</f>
        <v>#REF!</v>
      </c>
      <c r="AA112" s="2" t="e">
        <f>IF(OR(AA$111="",$C112="",$A112=""),"",IF($D112="",$C112*Parameter!X14,IF($D112="durchschnittliche Preissteigerungs-rate",($C112*Parameter!X14)*(1+(VLOOKUP($A112,Personalnormkosten!$G$1:$H$4,2,FALSE)))^AA$110,($C112*Parameter!X14)*(1+(VLOOKUP($D112,Personalnormkosten!$E$1:$F$9,2,FALSE)))^AA$110)))</f>
        <v>#REF!</v>
      </c>
      <c r="AB112" s="2" t="e">
        <f>IF(OR(AB$111="",$C112="",$A112=""),"",IF($D112="",$C112*Parameter!Y14,IF($D112="durchschnittliche Preissteigerungs-rate",($C112*Parameter!Y14)*(1+(VLOOKUP($A112,Personalnormkosten!$G$1:$H$4,2,FALSE)))^AB$110,($C112*Parameter!Y14)*(1+(VLOOKUP($D112,Personalnormkosten!$E$1:$F$9,2,FALSE)))^AB$110)))</f>
        <v>#REF!</v>
      </c>
      <c r="AC112" s="2" t="e">
        <f>IF(OR(AC$111="",$C112="",$A112=""),"",IF($D112="",$C112*Parameter!Z14,IF($D112="durchschnittliche Preissteigerungs-rate",($C112*Parameter!Z14)*(1+(VLOOKUP($A112,Personalnormkosten!$G$1:$H$4,2,FALSE)))^AC$110,($C112*Parameter!Z14)*(1+(VLOOKUP($D112,Personalnormkosten!$E$1:$F$9,2,FALSE)))^AC$110)))</f>
        <v>#REF!</v>
      </c>
      <c r="AD112" s="2" t="e">
        <f>IF(OR(AD$111="",$C112="",$A112=""),"",IF($D112="",$C112*Parameter!AA14,IF($D112="durchschnittliche Preissteigerungs-rate",($C112*Parameter!AA14)*(1+(VLOOKUP($A112,Personalnormkosten!$G$1:$H$4,2,FALSE)))^AD$110,($C112*Parameter!AA14)*(1+(VLOOKUP($D112,Personalnormkosten!$E$1:$F$9,2,FALSE)))^AD$110)))</f>
        <v>#REF!</v>
      </c>
      <c r="AE112" s="2" t="e">
        <f>IF(OR(AE$111="",$C112="",$A112=""),"",IF($D112="",$C112*Parameter!AB14,IF($D112="durchschnittliche Preissteigerungs-rate",($C112*Parameter!AB14)*(1+(VLOOKUP($A112,Personalnormkosten!$G$1:$H$4,2,FALSE)))^AE$110,($C112*Parameter!AB14)*(1+(VLOOKUP($D112,Personalnormkosten!$E$1:$F$9,2,FALSE)))^AE$110)))</f>
        <v>#REF!</v>
      </c>
      <c r="AF112" s="2" t="e">
        <f>IF(OR(AF$111="",$C112="",$A112=""),"",IF($D112="",$C112*Parameter!AC14,IF($D112="durchschnittliche Preissteigerungs-rate",($C112*Parameter!AC14)*(1+(VLOOKUP($A112,Personalnormkosten!$G$1:$H$4,2,FALSE)))^AF$110,($C112*Parameter!AC14)*(1+(VLOOKUP($D112,Personalnormkosten!$E$1:$F$9,2,FALSE)))^AF$110)))</f>
        <v>#REF!</v>
      </c>
      <c r="AG112" s="2" t="e">
        <f>IF(OR(AG$111="",$C112="",$A112=""),"",IF($D112="",$C112*Parameter!AD14,IF($D112="durchschnittliche Preissteigerungs-rate",($C112*Parameter!AD14)*(1+(VLOOKUP($A112,Personalnormkosten!$G$1:$H$4,2,FALSE)))^AG$110,($C112*Parameter!AD14)*(1+(VLOOKUP($D112,Personalnormkosten!$E$1:$F$9,2,FALSE)))^AG$110)))</f>
        <v>#REF!</v>
      </c>
      <c r="AH112" s="2" t="e">
        <f>IF(OR(AH$111="",$C112="",$A112=""),"",IF($D112="",$C112*Parameter!AE14,IF($D112="durchschnittliche Preissteigerungs-rate",($C112*Parameter!AE14)*(1+(VLOOKUP($A112,Personalnormkosten!$G$1:$H$4,2,FALSE)))^AH$110,($C112*Parameter!AE14)*(1+(VLOOKUP($D112,Personalnormkosten!$E$1:$F$9,2,FALSE)))^AH$110)))</f>
        <v>#REF!</v>
      </c>
      <c r="AI112" s="2" t="e">
        <f>IF(OR(AI$111="",$C112="",$A112=""),"",IF($D112="",$C112*Parameter!AF14,IF($D112="durchschnittliche Preissteigerungs-rate",($C112*Parameter!AF14)*(1+(VLOOKUP($A112,Personalnormkosten!$G$1:$H$4,2,FALSE)))^AI$110,($C112*Parameter!AF14)*(1+(VLOOKUP($D112,Personalnormkosten!$E$1:$F$9,2,FALSE)))^AI$110)))</f>
        <v>#REF!</v>
      </c>
      <c r="AJ112" s="2" t="e">
        <f>IF(OR(AJ$111="",$C112="",$A112=""),"",IF($D112="",$C112*Parameter!AG14,IF($D112="durchschnittliche Preissteigerungs-rate",($C112*Parameter!AG14)*(1+(VLOOKUP($A112,Personalnormkosten!$G$1:$H$4,2,FALSE)))^AJ$110,($C112*Parameter!AG14)*(1+(VLOOKUP($D112,Personalnormkosten!$E$1:$F$9,2,FALSE)))^AJ$110)))</f>
        <v>#REF!</v>
      </c>
      <c r="AK112" s="2" t="e">
        <f>IF(OR(AK$111="",$C112="",$A112=""),"",IF($D112="",$C112*Parameter!AH14,IF($D112="durchschnittliche Preissteigerungs-rate",($C112*Parameter!AH14)*(1+(VLOOKUP($A112,Personalnormkosten!$G$1:$H$4,2,FALSE)))^AK$110,($C112*Parameter!AH14)*(1+(VLOOKUP($D112,Personalnormkosten!$E$1:$F$9,2,FALSE)))^AK$110)))</f>
        <v>#REF!</v>
      </c>
      <c r="AL112" s="2" t="e">
        <f>IF(OR(AL$111="",$C112="",$A112=""),"",IF($D112="",$C112*Parameter!AI14,IF($D112="durchschnittliche Preissteigerungs-rate",($C112*Parameter!AI14)*(1+(VLOOKUP($A112,Personalnormkosten!$G$1:$H$4,2,FALSE)))^AL$110,($C112*Parameter!AI14)*(1+(VLOOKUP($D112,Personalnormkosten!$E$1:$F$9,2,FALSE)))^AL$110)))</f>
        <v>#REF!</v>
      </c>
      <c r="AM112" s="2" t="e">
        <f>IF(OR(AM$111="",$C112="",$A112=""),"",IF($D112="",$C112*Parameter!AJ14,IF($D112="durchschnittliche Preissteigerungs-rate",($C112*Parameter!AJ14)*(1+(VLOOKUP($A112,Personalnormkosten!$G$1:$H$4,2,FALSE)))^AM$110,($C112*Parameter!AJ14)*(1+(VLOOKUP($D112,Personalnormkosten!$E$1:$F$9,2,FALSE)))^AM$110)))</f>
        <v>#REF!</v>
      </c>
      <c r="AN112" s="2" t="e">
        <f>IF(OR(AN$111="",$C112="",$A112=""),"",IF($D112="",$C112*Parameter!AK14,IF($D112="durchschnittliche Preissteigerungs-rate",($C112*Parameter!AK14)*(1+(VLOOKUP($A112,Personalnormkosten!$G$1:$H$4,2,FALSE)))^AN$110,($C112*Parameter!AK14)*(1+(VLOOKUP($D112,Personalnormkosten!$E$1:$F$9,2,FALSE)))^AN$110)))</f>
        <v>#REF!</v>
      </c>
      <c r="AO112" s="2" t="e">
        <f>IF(OR(AO$111="",$C112="",$A112=""),"",IF($D112="",$C112*Parameter!AL14,IF($D112="durchschnittliche Preissteigerungs-rate",($C112*Parameter!AL14)*(1+(VLOOKUP($A112,Personalnormkosten!$G$1:$H$4,2,FALSE)))^AO$110,($C112*Parameter!AL14)*(1+(VLOOKUP($D112,Personalnormkosten!$E$1:$F$9,2,FALSE)))^AO$110)))</f>
        <v>#REF!</v>
      </c>
      <c r="AP112" s="2" t="e">
        <f>IF(OR(AP$111="",$C112="",$A112=""),"",IF($D112="",$C112*Parameter!AM14,IF($D112="durchschnittliche Preissteigerungs-rate",($C112*Parameter!AM14)*(1+(VLOOKUP($A112,Personalnormkosten!$G$1:$H$4,2,FALSE)))^AP$110,($C112*Parameter!AM14)*(1+(VLOOKUP($D112,Personalnormkosten!$E$1:$F$9,2,FALSE)))^AP$110)))</f>
        <v>#REF!</v>
      </c>
      <c r="AQ112" s="2" t="e">
        <f>IF(OR(AQ$111="",$C112="",$A112=""),"",IF($D112="",$C112*Parameter!AN14,IF($D112="durchschnittliche Preissteigerungs-rate",($C112*Parameter!AN14)*(1+(VLOOKUP($A112,Personalnormkosten!$G$1:$H$4,2,FALSE)))^AQ$110,($C112*Parameter!AN14)*(1+(VLOOKUP($D112,Personalnormkosten!$E$1:$F$9,2,FALSE)))^AQ$110)))</f>
        <v>#REF!</v>
      </c>
      <c r="AR112" s="2" t="e">
        <f>IF(OR(AR$111="",$C112="",$A112=""),"",IF($D112="",$C112*Parameter!AO14,IF($D112="durchschnittliche Preissteigerungs-rate",($C112*Parameter!AO14)*(1+(VLOOKUP($A112,Personalnormkosten!$G$1:$H$4,2,FALSE)))^AR$110,($C112*Parameter!AO14)*(1+(VLOOKUP($D112,Personalnormkosten!$E$1:$F$9,2,FALSE)))^AR$110)))</f>
        <v>#REF!</v>
      </c>
      <c r="AS112" s="2" t="e">
        <f>IF(OR(AS$111="",$C112="",$A112=""),"",IF($D112="",$C112*Parameter!AP14,IF($D112="durchschnittliche Preissteigerungs-rate",($C112*Parameter!AP14)*(1+(VLOOKUP($A112,Personalnormkosten!$G$1:$H$4,2,FALSE)))^AS$110,($C112*Parameter!AP14)*(1+(VLOOKUP($D112,Personalnormkosten!$E$1:$F$9,2,FALSE)))^AS$110)))</f>
        <v>#REF!</v>
      </c>
      <c r="AT112" s="2" t="e">
        <f>IF(OR(AT$111="",$C112="",$A112=""),"",IF($D112="",$C112*Parameter!AQ14,IF($D112="durchschnittliche Preissteigerungs-rate",($C112*Parameter!AQ14)*(1+(VLOOKUP($A112,Personalnormkosten!$G$1:$H$4,2,FALSE)))^AT$110,($C112*Parameter!AQ14)*(1+(VLOOKUP($D112,Personalnormkosten!$E$1:$F$9,2,FALSE)))^AT$110)))</f>
        <v>#REF!</v>
      </c>
      <c r="AU112" s="2" t="e">
        <f>IF(OR(AU$111="",$C112="",$A112=""),"",IF($D112="",$C112*Parameter!AR14,IF($D112="durchschnittliche Preissteigerungs-rate",($C112*Parameter!AR14)*(1+(VLOOKUP($A112,Personalnormkosten!$G$1:$H$4,2,FALSE)))^AU$110,($C112*Parameter!AR14)*(1+(VLOOKUP($D112,Personalnormkosten!$E$1:$F$9,2,FALSE)))^AU$110)))</f>
        <v>#REF!</v>
      </c>
      <c r="AV112" s="2" t="e">
        <f>IF(OR(AV$111="",$C112="",$A112=""),"",IF($D112="",$C112*Parameter!AS14,IF($D112="durchschnittliche Preissteigerungs-rate",($C112*Parameter!AS14)*(1+(VLOOKUP($A112,Personalnormkosten!$G$1:$H$4,2,FALSE)))^AV$110,($C112*Parameter!AS14)*(1+(VLOOKUP($D112,Personalnormkosten!$E$1:$F$9,2,FALSE)))^AV$110)))</f>
        <v>#REF!</v>
      </c>
      <c r="AW112" s="2" t="e">
        <f>IF(OR(AW$111="",$C112="",$A112=""),"",IF($D112="",$C112*Parameter!AT14,IF($D112="durchschnittliche Preissteigerungs-rate",($C112*Parameter!AT14)*(1+(VLOOKUP($A112,Personalnormkosten!$G$1:$H$4,2,FALSE)))^AW$110,($C112*Parameter!AT14)*(1+(VLOOKUP($D112,Personalnormkosten!$E$1:$F$9,2,FALSE)))^AW$110)))</f>
        <v>#REF!</v>
      </c>
      <c r="AX112" s="2" t="e">
        <f>IF(OR(AX$111="",$C112="",$A112=""),"",IF($D112="",$C112*Parameter!AU14,IF($D112="durchschnittliche Preissteigerungs-rate",($C112*Parameter!AU14)*(1+(VLOOKUP($A112,Personalnormkosten!$G$1:$H$4,2,FALSE)))^AX$110,($C112*Parameter!AU14)*(1+(VLOOKUP($D112,Personalnormkosten!$E$1:$F$9,2,FALSE)))^AX$110)))</f>
        <v>#REF!</v>
      </c>
      <c r="AY112" s="2" t="e">
        <f>IF(OR(AY$111="",$C112="",$A112=""),"",IF($D112="",$C112*Parameter!AV14,IF($D112="durchschnittliche Preissteigerungs-rate",($C112*Parameter!AV14)*(1+(VLOOKUP($A112,Personalnormkosten!$G$1:$H$4,2,FALSE)))^AY$110,($C112*Parameter!AV14)*(1+(VLOOKUP($D112,Personalnormkosten!$E$1:$F$9,2,FALSE)))^AY$110)))</f>
        <v>#REF!</v>
      </c>
      <c r="AZ112" s="2" t="e">
        <f>IF(OR(AZ$111="",$C112="",$A112=""),"",IF($D112="",$C112*Parameter!AW14,IF($D112="durchschnittliche Preissteigerungs-rate",($C112*Parameter!AW14)*(1+(VLOOKUP($A112,Personalnormkosten!$G$1:$H$4,2,FALSE)))^AZ$110,($C112*Parameter!AW14)*(1+(VLOOKUP($D112,Personalnormkosten!$E$1:$F$9,2,FALSE)))^AZ$110)))</f>
        <v>#REF!</v>
      </c>
      <c r="BA112" s="2" t="e">
        <f>IF(OR(BA$111="",$C112="",$A112=""),"",IF($D112="",$C112*Parameter!AX14,IF($D112="durchschnittliche Preissteigerungs-rate",($C112*Parameter!AX14)*(1+(VLOOKUP($A112,Personalnormkosten!$G$1:$H$4,2,FALSE)))^BA$110,($C112*Parameter!AX14)*(1+(VLOOKUP($D112,Personalnormkosten!$E$1:$F$9,2,FALSE)))^BA$110)))</f>
        <v>#REF!</v>
      </c>
      <c r="BB112" s="2" t="e">
        <f>IF(OR(BB$111="",$C112="",$A112=""),"",IF($D112="",$C112*Parameter!AY14,IF($D112="durchschnittliche Preissteigerungs-rate",($C112*Parameter!AY14)*(1+(VLOOKUP($A112,Personalnormkosten!$G$1:$H$4,2,FALSE)))^BB$110,($C112*Parameter!AY14)*(1+(VLOOKUP($D112,Personalnormkosten!$E$1:$F$9,2,FALSE)))^BB$110)))</f>
        <v>#REF!</v>
      </c>
    </row>
    <row r="113" spans="1:54" ht="41.4" x14ac:dyDescent="0.25">
      <c r="A113" s="49" t="e">
        <f>IF(#REF!="","",#REF!)</f>
        <v>#REF!</v>
      </c>
      <c r="B113" s="52" t="s">
        <v>114</v>
      </c>
      <c r="C113" s="35" t="e">
        <f>IF(#REF!="","",#REF!)</f>
        <v>#REF!</v>
      </c>
      <c r="D113" s="98" t="e">
        <f>IF(#REF!="","",#REF!)</f>
        <v>#REF!</v>
      </c>
      <c r="E113" s="2" t="e">
        <f>IF(OR(E$111="",$C113="",$A113=""),"",IF($D113="",$C113*Parameter!B15,IF($D113="durchschnittliche Preissteigerungs-rate",($C113*Parameter!B15)*(1+(VLOOKUP($A113,Personalnormkosten!$G$1:$H$4,2,FALSE)))^E$110,($C113*Parameter!B15)*(1+(VLOOKUP($D113,Personalnormkosten!$E$1:$F$9,2,FALSE)))^E$110)))</f>
        <v>#REF!</v>
      </c>
      <c r="F113" s="2" t="e">
        <f>IF(OR(F$111="",$C113="",$A113=""),"",IF($D113="",$C113*Parameter!C15,IF($D113="durchschnittliche Preissteigerungs-rate",($C113*Parameter!C15)*(1+(VLOOKUP($A113,Personalnormkosten!$G$1:$H$4,2,FALSE)))^F$110,($C113*Parameter!C15)*(1+(VLOOKUP($D113,Personalnormkosten!$E$1:$F$9,2,FALSE)))^F$110)))</f>
        <v>#REF!</v>
      </c>
      <c r="G113" s="2" t="e">
        <f>IF(OR(G$111="",$C113="",$A113=""),"",IF($D113="",$C113*Parameter!D15,IF($D113="durchschnittliche Preissteigerungs-rate",($C113*Parameter!D15)*(1+(VLOOKUP($A113,Personalnormkosten!$G$1:$H$4,2,FALSE)))^G$110,($C113*Parameter!D15)*(1+(VLOOKUP($D113,Personalnormkosten!$E$1:$F$9,2,FALSE)))^G$110)))</f>
        <v>#REF!</v>
      </c>
      <c r="H113" s="2" t="e">
        <f>IF(OR(H$111="",$C113="",$A113=""),"",IF($D113="",$C113*Parameter!E15,IF($D113="durchschnittliche Preissteigerungs-rate",($C113*Parameter!E15)*(1+(VLOOKUP($A113,Personalnormkosten!$G$1:$H$4,2,FALSE)))^H$110,($C113*Parameter!E15)*(1+(VLOOKUP($D113,Personalnormkosten!$E$1:$F$9,2,FALSE)))^H$110)))</f>
        <v>#REF!</v>
      </c>
      <c r="I113" s="2" t="e">
        <f>IF(OR(I$111="",$C113="",$A113=""),"",IF($D113="",$C113*Parameter!F15,IF($D113="durchschnittliche Preissteigerungs-rate",($C113*Parameter!F15)*(1+(VLOOKUP($A113,Personalnormkosten!$G$1:$H$4,2,FALSE)))^I$110,($C113*Parameter!F15)*(1+(VLOOKUP($D113,Personalnormkosten!$E$1:$F$9,2,FALSE)))^I$110)))</f>
        <v>#REF!</v>
      </c>
      <c r="J113" s="2" t="e">
        <f>IF(OR(J$111="",$C113="",$A113=""),"",IF($D113="",$C113*Parameter!G15,IF($D113="durchschnittliche Preissteigerungs-rate",($C113*Parameter!G15)*(1+(VLOOKUP($A113,Personalnormkosten!$G$1:$H$4,2,FALSE)))^J$110,($C113*Parameter!G15)*(1+(VLOOKUP($D113,Personalnormkosten!$E$1:$F$9,2,FALSE)))^J$110)))</f>
        <v>#REF!</v>
      </c>
      <c r="K113" s="2" t="e">
        <f>IF(OR(K$111="",$C113="",$A113=""),"",IF($D113="",$C113*Parameter!H15,IF($D113="durchschnittliche Preissteigerungs-rate",($C113*Parameter!H15)*(1+(VLOOKUP($A113,Personalnormkosten!$G$1:$H$4,2,FALSE)))^K$110,($C113*Parameter!H15)*(1+(VLOOKUP($D113,Personalnormkosten!$E$1:$F$9,2,FALSE)))^K$110)))</f>
        <v>#REF!</v>
      </c>
      <c r="L113" s="2" t="e">
        <f>IF(OR(L$111="",$C113="",$A113=""),"",IF($D113="",$C113*Parameter!I15,IF($D113="durchschnittliche Preissteigerungs-rate",($C113*Parameter!I15)*(1+(VLOOKUP($A113,Personalnormkosten!$G$1:$H$4,2,FALSE)))^L$110,($C113*Parameter!I15)*(1+(VLOOKUP($D113,Personalnormkosten!$E$1:$F$9,2,FALSE)))^L$110)))</f>
        <v>#REF!</v>
      </c>
      <c r="M113" s="2" t="e">
        <f>IF(OR(M$111="",$C113="",$A113=""),"",IF($D113="",$C113*Parameter!J15,IF($D113="durchschnittliche Preissteigerungs-rate",($C113*Parameter!J15)*(1+(VLOOKUP($A113,Personalnormkosten!$G$1:$H$4,2,FALSE)))^M$110,($C113*Parameter!J15)*(1+(VLOOKUP($D113,Personalnormkosten!$E$1:$F$9,2,FALSE)))^M$110)))</f>
        <v>#REF!</v>
      </c>
      <c r="N113" s="2" t="e">
        <f>IF(OR(N$111="",$C113="",$A113=""),"",IF($D113="",$C113*Parameter!K15,IF($D113="durchschnittliche Preissteigerungs-rate",($C113*Parameter!K15)*(1+(VLOOKUP($A113,Personalnormkosten!$G$1:$H$4,2,FALSE)))^N$110,($C113*Parameter!K15)*(1+(VLOOKUP($D113,Personalnormkosten!$E$1:$F$9,2,FALSE)))^N$110)))</f>
        <v>#REF!</v>
      </c>
      <c r="O113" s="2" t="e">
        <f>IF(OR(O$111="",$C113="",$A113=""),"",IF($D113="",$C113*Parameter!L15,IF($D113="durchschnittliche Preissteigerungs-rate",($C113*Parameter!L15)*(1+(VLOOKUP($A113,Personalnormkosten!$G$1:$H$4,2,FALSE)))^O$110,($C113*Parameter!L15)*(1+(VLOOKUP($D113,Personalnormkosten!$E$1:$F$9,2,FALSE)))^O$110)))</f>
        <v>#REF!</v>
      </c>
      <c r="P113" s="2" t="e">
        <f>IF(OR(P$111="",$C113="",$A113=""),"",IF($D113="",$C113*Parameter!M15,IF($D113="durchschnittliche Preissteigerungs-rate",($C113*Parameter!M15)*(1+(VLOOKUP($A113,Personalnormkosten!$G$1:$H$4,2,FALSE)))^P$110,($C113*Parameter!M15)*(1+(VLOOKUP($D113,Personalnormkosten!$E$1:$F$9,2,FALSE)))^P$110)))</f>
        <v>#REF!</v>
      </c>
      <c r="Q113" s="2" t="e">
        <f>IF(OR(Q$111="",$C113="",$A113=""),"",IF($D113="",$C113*Parameter!N15,IF($D113="durchschnittliche Preissteigerungs-rate",($C113*Parameter!N15)*(1+(VLOOKUP($A113,Personalnormkosten!$G$1:$H$4,2,FALSE)))^Q$110,($C113*Parameter!N15)*(1+(VLOOKUP($D113,Personalnormkosten!$E$1:$F$9,2,FALSE)))^Q$110)))</f>
        <v>#REF!</v>
      </c>
      <c r="R113" s="2" t="e">
        <f>IF(OR(R$111="",$C113="",$A113=""),"",IF($D113="",$C113*Parameter!O15,IF($D113="durchschnittliche Preissteigerungs-rate",($C113*Parameter!O15)*(1+(VLOOKUP($A113,Personalnormkosten!$G$1:$H$4,2,FALSE)))^R$110,($C113*Parameter!O15)*(1+(VLOOKUP($D113,Personalnormkosten!$E$1:$F$9,2,FALSE)))^R$110)))</f>
        <v>#REF!</v>
      </c>
      <c r="S113" s="2" t="e">
        <f>IF(OR(S$111="",$C113="",$A113=""),"",IF($D113="",$C113*Parameter!P15,IF($D113="durchschnittliche Preissteigerungs-rate",($C113*Parameter!P15)*(1+(VLOOKUP($A113,Personalnormkosten!$G$1:$H$4,2,FALSE)))^S$110,($C113*Parameter!P15)*(1+(VLOOKUP($D113,Personalnormkosten!$E$1:$F$9,2,FALSE)))^S$110)))</f>
        <v>#REF!</v>
      </c>
      <c r="T113" s="2" t="e">
        <f>IF(OR(T$111="",$C113="",$A113=""),"",IF($D113="",$C113*Parameter!Q15,IF($D113="durchschnittliche Preissteigerungs-rate",($C113*Parameter!Q15)*(1+(VLOOKUP($A113,Personalnormkosten!$G$1:$H$4,2,FALSE)))^T$110,($C113*Parameter!Q15)*(1+(VLOOKUP($D113,Personalnormkosten!$E$1:$F$9,2,FALSE)))^T$110)))</f>
        <v>#REF!</v>
      </c>
      <c r="U113" s="2" t="e">
        <f>IF(OR(U$111="",$C113="",$A113=""),"",IF($D113="",$C113*Parameter!R15,IF($D113="durchschnittliche Preissteigerungs-rate",($C113*Parameter!R15)*(1+(VLOOKUP($A113,Personalnormkosten!$G$1:$H$4,2,FALSE)))^U$110,($C113*Parameter!R15)*(1+(VLOOKUP($D113,Personalnormkosten!$E$1:$F$9,2,FALSE)))^U$110)))</f>
        <v>#REF!</v>
      </c>
      <c r="V113" s="2" t="e">
        <f>IF(OR(V$111="",$C113="",$A113=""),"",IF($D113="",$C113*Parameter!S15,IF($D113="durchschnittliche Preissteigerungs-rate",($C113*Parameter!S15)*(1+(VLOOKUP($A113,Personalnormkosten!$G$1:$H$4,2,FALSE)))^V$110,($C113*Parameter!S15)*(1+(VLOOKUP($D113,Personalnormkosten!$E$1:$F$9,2,FALSE)))^V$110)))</f>
        <v>#REF!</v>
      </c>
      <c r="W113" s="2" t="e">
        <f>IF(OR(W$111="",$C113="",$A113=""),"",IF($D113="",$C113*Parameter!T15,IF($D113="durchschnittliche Preissteigerungs-rate",($C113*Parameter!T15)*(1+(VLOOKUP($A113,Personalnormkosten!$G$1:$H$4,2,FALSE)))^W$110,($C113*Parameter!T15)*(1+(VLOOKUP($D113,Personalnormkosten!$E$1:$F$9,2,FALSE)))^W$110)))</f>
        <v>#REF!</v>
      </c>
      <c r="X113" s="2" t="e">
        <f>IF(OR(X$111="",$C113="",$A113=""),"",IF($D113="",$C113*Parameter!U15,IF($D113="durchschnittliche Preissteigerungs-rate",($C113*Parameter!U15)*(1+(VLOOKUP($A113,Personalnormkosten!$G$1:$H$4,2,FALSE)))^X$110,($C113*Parameter!U15)*(1+(VLOOKUP($D113,Personalnormkosten!$E$1:$F$9,2,FALSE)))^X$110)))</f>
        <v>#REF!</v>
      </c>
      <c r="Y113" s="2" t="e">
        <f>IF(OR(Y$111="",$C113="",$A113=""),"",IF($D113="",$C113*Parameter!V15,IF($D113="durchschnittliche Preissteigerungs-rate",($C113*Parameter!V15)*(1+(VLOOKUP($A113,Personalnormkosten!$G$1:$H$4,2,FALSE)))^Y$110,($C113*Parameter!V15)*(1+(VLOOKUP($D113,Personalnormkosten!$E$1:$F$9,2,FALSE)))^Y$110)))</f>
        <v>#REF!</v>
      </c>
      <c r="Z113" s="2" t="e">
        <f>IF(OR(Z$111="",$C113="",$A113=""),"",IF($D113="",$C113*Parameter!W15,IF($D113="durchschnittliche Preissteigerungs-rate",($C113*Parameter!W15)*(1+(VLOOKUP($A113,Personalnormkosten!$G$1:$H$4,2,FALSE)))^Z$110,($C113*Parameter!W15)*(1+(VLOOKUP($D113,Personalnormkosten!$E$1:$F$9,2,FALSE)))^Z$110)))</f>
        <v>#REF!</v>
      </c>
      <c r="AA113" s="2" t="e">
        <f>IF(OR(AA$111="",$C113="",$A113=""),"",IF($D113="",$C113*Parameter!X15,IF($D113="durchschnittliche Preissteigerungs-rate",($C113*Parameter!X15)*(1+(VLOOKUP($A113,Personalnormkosten!$G$1:$H$4,2,FALSE)))^AA$110,($C113*Parameter!X15)*(1+(VLOOKUP($D113,Personalnormkosten!$E$1:$F$9,2,FALSE)))^AA$110)))</f>
        <v>#REF!</v>
      </c>
      <c r="AB113" s="2" t="e">
        <f>IF(OR(AB$111="",$C113="",$A113=""),"",IF($D113="",$C113*Parameter!Y15,IF($D113="durchschnittliche Preissteigerungs-rate",($C113*Parameter!Y15)*(1+(VLOOKUP($A113,Personalnormkosten!$G$1:$H$4,2,FALSE)))^AB$110,($C113*Parameter!Y15)*(1+(VLOOKUP($D113,Personalnormkosten!$E$1:$F$9,2,FALSE)))^AB$110)))</f>
        <v>#REF!</v>
      </c>
      <c r="AC113" s="2" t="e">
        <f>IF(OR(AC$111="",$C113="",$A113=""),"",IF($D113="",$C113*Parameter!Z15,IF($D113="durchschnittliche Preissteigerungs-rate",($C113*Parameter!Z15)*(1+(VLOOKUP($A113,Personalnormkosten!$G$1:$H$4,2,FALSE)))^AC$110,($C113*Parameter!Z15)*(1+(VLOOKUP($D113,Personalnormkosten!$E$1:$F$9,2,FALSE)))^AC$110)))</f>
        <v>#REF!</v>
      </c>
      <c r="AD113" s="2" t="e">
        <f>IF(OR(AD$111="",$C113="",$A113=""),"",IF($D113="",$C113*Parameter!AA15,IF($D113="durchschnittliche Preissteigerungs-rate",($C113*Parameter!AA15)*(1+(VLOOKUP($A113,Personalnormkosten!$G$1:$H$4,2,FALSE)))^AD$110,($C113*Parameter!AA15)*(1+(VLOOKUP($D113,Personalnormkosten!$E$1:$F$9,2,FALSE)))^AD$110)))</f>
        <v>#REF!</v>
      </c>
      <c r="AE113" s="2" t="e">
        <f>IF(OR(AE$111="",$C113="",$A113=""),"",IF($D113="",$C113*Parameter!AB15,IF($D113="durchschnittliche Preissteigerungs-rate",($C113*Parameter!AB15)*(1+(VLOOKUP($A113,Personalnormkosten!$G$1:$H$4,2,FALSE)))^AE$110,($C113*Parameter!AB15)*(1+(VLOOKUP($D113,Personalnormkosten!$E$1:$F$9,2,FALSE)))^AE$110)))</f>
        <v>#REF!</v>
      </c>
      <c r="AF113" s="2" t="e">
        <f>IF(OR(AF$111="",$C113="",$A113=""),"",IF($D113="",$C113*Parameter!AC15,IF($D113="durchschnittliche Preissteigerungs-rate",($C113*Parameter!AC15)*(1+(VLOOKUP($A113,Personalnormkosten!$G$1:$H$4,2,FALSE)))^AF$110,($C113*Parameter!AC15)*(1+(VLOOKUP($D113,Personalnormkosten!$E$1:$F$9,2,FALSE)))^AF$110)))</f>
        <v>#REF!</v>
      </c>
      <c r="AG113" s="2" t="e">
        <f>IF(OR(AG$111="",$C113="",$A113=""),"",IF($D113="",$C113*Parameter!AD15,IF($D113="durchschnittliche Preissteigerungs-rate",($C113*Parameter!AD15)*(1+(VLOOKUP($A113,Personalnormkosten!$G$1:$H$4,2,FALSE)))^AG$110,($C113*Parameter!AD15)*(1+(VLOOKUP($D113,Personalnormkosten!$E$1:$F$9,2,FALSE)))^AG$110)))</f>
        <v>#REF!</v>
      </c>
      <c r="AH113" s="2" t="e">
        <f>IF(OR(AH$111="",$C113="",$A113=""),"",IF($D113="",$C113*Parameter!AE15,IF($D113="durchschnittliche Preissteigerungs-rate",($C113*Parameter!AE15)*(1+(VLOOKUP($A113,Personalnormkosten!$G$1:$H$4,2,FALSE)))^AH$110,($C113*Parameter!AE15)*(1+(VLOOKUP($D113,Personalnormkosten!$E$1:$F$9,2,FALSE)))^AH$110)))</f>
        <v>#REF!</v>
      </c>
      <c r="AI113" s="2" t="e">
        <f>IF(OR(AI$111="",$C113="",$A113=""),"",IF($D113="",$C113*Parameter!AF15,IF($D113="durchschnittliche Preissteigerungs-rate",($C113*Parameter!AF15)*(1+(VLOOKUP($A113,Personalnormkosten!$G$1:$H$4,2,FALSE)))^AI$110,($C113*Parameter!AF15)*(1+(VLOOKUP($D113,Personalnormkosten!$E$1:$F$9,2,FALSE)))^AI$110)))</f>
        <v>#REF!</v>
      </c>
      <c r="AJ113" s="2" t="e">
        <f>IF(OR(AJ$111="",$C113="",$A113=""),"",IF($D113="",$C113*Parameter!AG15,IF($D113="durchschnittliche Preissteigerungs-rate",($C113*Parameter!AG15)*(1+(VLOOKUP($A113,Personalnormkosten!$G$1:$H$4,2,FALSE)))^AJ$110,($C113*Parameter!AG15)*(1+(VLOOKUP($D113,Personalnormkosten!$E$1:$F$9,2,FALSE)))^AJ$110)))</f>
        <v>#REF!</v>
      </c>
      <c r="AK113" s="2" t="e">
        <f>IF(OR(AK$111="",$C113="",$A113=""),"",IF($D113="",$C113*Parameter!AH15,IF($D113="durchschnittliche Preissteigerungs-rate",($C113*Parameter!AH15)*(1+(VLOOKUP($A113,Personalnormkosten!$G$1:$H$4,2,FALSE)))^AK$110,($C113*Parameter!AH15)*(1+(VLOOKUP($D113,Personalnormkosten!$E$1:$F$9,2,FALSE)))^AK$110)))</f>
        <v>#REF!</v>
      </c>
      <c r="AL113" s="2" t="e">
        <f>IF(OR(AL$111="",$C113="",$A113=""),"",IF($D113="",$C113*Parameter!AI15,IF($D113="durchschnittliche Preissteigerungs-rate",($C113*Parameter!AI15)*(1+(VLOOKUP($A113,Personalnormkosten!$G$1:$H$4,2,FALSE)))^AL$110,($C113*Parameter!AI15)*(1+(VLOOKUP($D113,Personalnormkosten!$E$1:$F$9,2,FALSE)))^AL$110)))</f>
        <v>#REF!</v>
      </c>
      <c r="AM113" s="2" t="e">
        <f>IF(OR(AM$111="",$C113="",$A113=""),"",IF($D113="",$C113*Parameter!AJ15,IF($D113="durchschnittliche Preissteigerungs-rate",($C113*Parameter!AJ15)*(1+(VLOOKUP($A113,Personalnormkosten!$G$1:$H$4,2,FALSE)))^AM$110,($C113*Parameter!AJ15)*(1+(VLOOKUP($D113,Personalnormkosten!$E$1:$F$9,2,FALSE)))^AM$110)))</f>
        <v>#REF!</v>
      </c>
      <c r="AN113" s="2" t="e">
        <f>IF(OR(AN$111="",$C113="",$A113=""),"",IF($D113="",$C113*Parameter!AK15,IF($D113="durchschnittliche Preissteigerungs-rate",($C113*Parameter!AK15)*(1+(VLOOKUP($A113,Personalnormkosten!$G$1:$H$4,2,FALSE)))^AN$110,($C113*Parameter!AK15)*(1+(VLOOKUP($D113,Personalnormkosten!$E$1:$F$9,2,FALSE)))^AN$110)))</f>
        <v>#REF!</v>
      </c>
      <c r="AO113" s="2" t="e">
        <f>IF(OR(AO$111="",$C113="",$A113=""),"",IF($D113="",$C113*Parameter!AL15,IF($D113="durchschnittliche Preissteigerungs-rate",($C113*Parameter!AL15)*(1+(VLOOKUP($A113,Personalnormkosten!$G$1:$H$4,2,FALSE)))^AO$110,($C113*Parameter!AL15)*(1+(VLOOKUP($D113,Personalnormkosten!$E$1:$F$9,2,FALSE)))^AO$110)))</f>
        <v>#REF!</v>
      </c>
      <c r="AP113" s="2" t="e">
        <f>IF(OR(AP$111="",$C113="",$A113=""),"",IF($D113="",$C113*Parameter!AM15,IF($D113="durchschnittliche Preissteigerungs-rate",($C113*Parameter!AM15)*(1+(VLOOKUP($A113,Personalnormkosten!$G$1:$H$4,2,FALSE)))^AP$110,($C113*Parameter!AM15)*(1+(VLOOKUP($D113,Personalnormkosten!$E$1:$F$9,2,FALSE)))^AP$110)))</f>
        <v>#REF!</v>
      </c>
      <c r="AQ113" s="2" t="e">
        <f>IF(OR(AQ$111="",$C113="",$A113=""),"",IF($D113="",$C113*Parameter!AN15,IF($D113="durchschnittliche Preissteigerungs-rate",($C113*Parameter!AN15)*(1+(VLOOKUP($A113,Personalnormkosten!$G$1:$H$4,2,FALSE)))^AQ$110,($C113*Parameter!AN15)*(1+(VLOOKUP($D113,Personalnormkosten!$E$1:$F$9,2,FALSE)))^AQ$110)))</f>
        <v>#REF!</v>
      </c>
      <c r="AR113" s="2" t="e">
        <f>IF(OR(AR$111="",$C113="",$A113=""),"",IF($D113="",$C113*Parameter!AO15,IF($D113="durchschnittliche Preissteigerungs-rate",($C113*Parameter!AO15)*(1+(VLOOKUP($A113,Personalnormkosten!$G$1:$H$4,2,FALSE)))^AR$110,($C113*Parameter!AO15)*(1+(VLOOKUP($D113,Personalnormkosten!$E$1:$F$9,2,FALSE)))^AR$110)))</f>
        <v>#REF!</v>
      </c>
      <c r="AS113" s="2" t="e">
        <f>IF(OR(AS$111="",$C113="",$A113=""),"",IF($D113="",$C113*Parameter!AP15,IF($D113="durchschnittliche Preissteigerungs-rate",($C113*Parameter!AP15)*(1+(VLOOKUP($A113,Personalnormkosten!$G$1:$H$4,2,FALSE)))^AS$110,($C113*Parameter!AP15)*(1+(VLOOKUP($D113,Personalnormkosten!$E$1:$F$9,2,FALSE)))^AS$110)))</f>
        <v>#REF!</v>
      </c>
      <c r="AT113" s="2" t="e">
        <f>IF(OR(AT$111="",$C113="",$A113=""),"",IF($D113="",$C113*Parameter!AQ15,IF($D113="durchschnittliche Preissteigerungs-rate",($C113*Parameter!AQ15)*(1+(VLOOKUP($A113,Personalnormkosten!$G$1:$H$4,2,FALSE)))^AT$110,($C113*Parameter!AQ15)*(1+(VLOOKUP($D113,Personalnormkosten!$E$1:$F$9,2,FALSE)))^AT$110)))</f>
        <v>#REF!</v>
      </c>
      <c r="AU113" s="2" t="e">
        <f>IF(OR(AU$111="",$C113="",$A113=""),"",IF($D113="",$C113*Parameter!AR15,IF($D113="durchschnittliche Preissteigerungs-rate",($C113*Parameter!AR15)*(1+(VLOOKUP($A113,Personalnormkosten!$G$1:$H$4,2,FALSE)))^AU$110,($C113*Parameter!AR15)*(1+(VLOOKUP($D113,Personalnormkosten!$E$1:$F$9,2,FALSE)))^AU$110)))</f>
        <v>#REF!</v>
      </c>
      <c r="AV113" s="2" t="e">
        <f>IF(OR(AV$111="",$C113="",$A113=""),"",IF($D113="",$C113*Parameter!AS15,IF($D113="durchschnittliche Preissteigerungs-rate",($C113*Parameter!AS15)*(1+(VLOOKUP($A113,Personalnormkosten!$G$1:$H$4,2,FALSE)))^AV$110,($C113*Parameter!AS15)*(1+(VLOOKUP($D113,Personalnormkosten!$E$1:$F$9,2,FALSE)))^AV$110)))</f>
        <v>#REF!</v>
      </c>
      <c r="AW113" s="2" t="e">
        <f>IF(OR(AW$111="",$C113="",$A113=""),"",IF($D113="",$C113*Parameter!AT15,IF($D113="durchschnittliche Preissteigerungs-rate",($C113*Parameter!AT15)*(1+(VLOOKUP($A113,Personalnormkosten!$G$1:$H$4,2,FALSE)))^AW$110,($C113*Parameter!AT15)*(1+(VLOOKUP($D113,Personalnormkosten!$E$1:$F$9,2,FALSE)))^AW$110)))</f>
        <v>#REF!</v>
      </c>
      <c r="AX113" s="2" t="e">
        <f>IF(OR(AX$111="",$C113="",$A113=""),"",IF($D113="",$C113*Parameter!AU15,IF($D113="durchschnittliche Preissteigerungs-rate",($C113*Parameter!AU15)*(1+(VLOOKUP($A113,Personalnormkosten!$G$1:$H$4,2,FALSE)))^AX$110,($C113*Parameter!AU15)*(1+(VLOOKUP($D113,Personalnormkosten!$E$1:$F$9,2,FALSE)))^AX$110)))</f>
        <v>#REF!</v>
      </c>
      <c r="AY113" s="2" t="e">
        <f>IF(OR(AY$111="",$C113="",$A113=""),"",IF($D113="",$C113*Parameter!AV15,IF($D113="durchschnittliche Preissteigerungs-rate",($C113*Parameter!AV15)*(1+(VLOOKUP($A113,Personalnormkosten!$G$1:$H$4,2,FALSE)))^AY$110,($C113*Parameter!AV15)*(1+(VLOOKUP($D113,Personalnormkosten!$E$1:$F$9,2,FALSE)))^AY$110)))</f>
        <v>#REF!</v>
      </c>
      <c r="AZ113" s="2" t="e">
        <f>IF(OR(AZ$111="",$C113="",$A113=""),"",IF($D113="",$C113*Parameter!AW15,IF($D113="durchschnittliche Preissteigerungs-rate",($C113*Parameter!AW15)*(1+(VLOOKUP($A113,Personalnormkosten!$G$1:$H$4,2,FALSE)))^AZ$110,($C113*Parameter!AW15)*(1+(VLOOKUP($D113,Personalnormkosten!$E$1:$F$9,2,FALSE)))^AZ$110)))</f>
        <v>#REF!</v>
      </c>
      <c r="BA113" s="2" t="e">
        <f>IF(OR(BA$111="",$C113="",$A113=""),"",IF($D113="",$C113*Parameter!AX15,IF($D113="durchschnittliche Preissteigerungs-rate",($C113*Parameter!AX15)*(1+(VLOOKUP($A113,Personalnormkosten!$G$1:$H$4,2,FALSE)))^BA$110,($C113*Parameter!AX15)*(1+(VLOOKUP($D113,Personalnormkosten!$E$1:$F$9,2,FALSE)))^BA$110)))</f>
        <v>#REF!</v>
      </c>
      <c r="BB113" s="2" t="e">
        <f>IF(OR(BB$111="",$C113="",$A113=""),"",IF($D113="",$C113*Parameter!AY15,IF($D113="durchschnittliche Preissteigerungs-rate",($C113*Parameter!AY15)*(1+(VLOOKUP($A113,Personalnormkosten!$G$1:$H$4,2,FALSE)))^BB$110,($C113*Parameter!AY15)*(1+(VLOOKUP($D113,Personalnormkosten!$E$1:$F$9,2,FALSE)))^BB$110)))</f>
        <v>#REF!</v>
      </c>
    </row>
    <row r="114" spans="1:54" ht="41.4" x14ac:dyDescent="0.25">
      <c r="A114" s="75" t="e">
        <f>IF(#REF!="","",#REF!)</f>
        <v>#REF!</v>
      </c>
      <c r="B114" s="76" t="s">
        <v>115</v>
      </c>
      <c r="C114" s="35" t="e">
        <f>IF(#REF!="","",#REF!)</f>
        <v>#REF!</v>
      </c>
      <c r="D114" s="98" t="e">
        <f>IF(#REF!="","",#REF!)</f>
        <v>#REF!</v>
      </c>
      <c r="E114" s="2" t="e">
        <f>IF(OR(E$111="",$C114="",$A114=""),"",IF($D114="",$C114*Parameter!B16,IF($D114="durchschnittliche Preissteigerungs-rate",($C114*Parameter!B16)*(1+(VLOOKUP($A114,Personalnormkosten!$G$1:$H$4,2,FALSE)))^E$110,($C114*Parameter!B16)*(1+(VLOOKUP($D114,Personalnormkosten!$E$1:$F$9,2,FALSE)))^E$110)))</f>
        <v>#REF!</v>
      </c>
      <c r="F114" s="2" t="e">
        <f>IF(OR(F$111="",$C114="",$A114=""),"",IF($D114="",$C114*Parameter!C16,IF($D114="durchschnittliche Preissteigerungs-rate",($C114*Parameter!C16)*(1+(VLOOKUP($A114,Personalnormkosten!$G$1:$H$4,2,FALSE)))^F$110,($C114*Parameter!C16)*(1+(VLOOKUP($D114,Personalnormkosten!$E$1:$F$9,2,FALSE)))^F$110)))</f>
        <v>#REF!</v>
      </c>
      <c r="G114" s="2" t="e">
        <f>IF(OR(G$111="",$C114="",$A114=""),"",IF($D114="",$C114*Parameter!D16,IF($D114="durchschnittliche Preissteigerungs-rate",($C114*Parameter!D16)*(1+(VLOOKUP($A114,Personalnormkosten!$G$1:$H$4,2,FALSE)))^G$110,($C114*Parameter!D16)*(1+(VLOOKUP($D114,Personalnormkosten!$E$1:$F$9,2,FALSE)))^G$110)))</f>
        <v>#REF!</v>
      </c>
      <c r="H114" s="2" t="e">
        <f>IF(OR(H$111="",$C114="",$A114=""),"",IF($D114="",$C114*Parameter!E16,IF($D114="durchschnittliche Preissteigerungs-rate",($C114*Parameter!E16)*(1+(VLOOKUP($A114,Personalnormkosten!$G$1:$H$4,2,FALSE)))^H$110,($C114*Parameter!E16)*(1+(VLOOKUP($D114,Personalnormkosten!$E$1:$F$9,2,FALSE)))^H$110)))</f>
        <v>#REF!</v>
      </c>
      <c r="I114" s="2" t="e">
        <f>IF(OR(I$111="",$C114="",$A114=""),"",IF($D114="",$C114*Parameter!F16,IF($D114="durchschnittliche Preissteigerungs-rate",($C114*Parameter!F16)*(1+(VLOOKUP($A114,Personalnormkosten!$G$1:$H$4,2,FALSE)))^I$110,($C114*Parameter!F16)*(1+(VLOOKUP($D114,Personalnormkosten!$E$1:$F$9,2,FALSE)))^I$110)))</f>
        <v>#REF!</v>
      </c>
      <c r="J114" s="2" t="e">
        <f>IF(OR(J$111="",$C114="",$A114=""),"",IF($D114="",$C114*Parameter!G16,IF($D114="durchschnittliche Preissteigerungs-rate",($C114*Parameter!G16)*(1+(VLOOKUP($A114,Personalnormkosten!$G$1:$H$4,2,FALSE)))^J$110,($C114*Parameter!G16)*(1+(VLOOKUP($D114,Personalnormkosten!$E$1:$F$9,2,FALSE)))^J$110)))</f>
        <v>#REF!</v>
      </c>
      <c r="K114" s="2" t="e">
        <f>IF(OR(K$111="",$C114="",$A114=""),"",IF($D114="",$C114*Parameter!H16,IF($D114="durchschnittliche Preissteigerungs-rate",($C114*Parameter!H16)*(1+(VLOOKUP($A114,Personalnormkosten!$G$1:$H$4,2,FALSE)))^K$110,($C114*Parameter!H16)*(1+(VLOOKUP($D114,Personalnormkosten!$E$1:$F$9,2,FALSE)))^K$110)))</f>
        <v>#REF!</v>
      </c>
      <c r="L114" s="2" t="e">
        <f>IF(OR(L$111="",$C114="",$A114=""),"",IF($D114="",$C114*Parameter!I16,IF($D114="durchschnittliche Preissteigerungs-rate",($C114*Parameter!I16)*(1+(VLOOKUP($A114,Personalnormkosten!$G$1:$H$4,2,FALSE)))^L$110,($C114*Parameter!I16)*(1+(VLOOKUP($D114,Personalnormkosten!$E$1:$F$9,2,FALSE)))^L$110)))</f>
        <v>#REF!</v>
      </c>
      <c r="M114" s="2" t="e">
        <f>IF(OR(M$111="",$C114="",$A114=""),"",IF($D114="",$C114*Parameter!J16,IF($D114="durchschnittliche Preissteigerungs-rate",($C114*Parameter!J16)*(1+(VLOOKUP($A114,Personalnormkosten!$G$1:$H$4,2,FALSE)))^M$110,($C114*Parameter!J16)*(1+(VLOOKUP($D114,Personalnormkosten!$E$1:$F$9,2,FALSE)))^M$110)))</f>
        <v>#REF!</v>
      </c>
      <c r="N114" s="2" t="e">
        <f>IF(OR(N$111="",$C114="",$A114=""),"",IF($D114="",$C114*Parameter!K16,IF($D114="durchschnittliche Preissteigerungs-rate",($C114*Parameter!K16)*(1+(VLOOKUP($A114,Personalnormkosten!$G$1:$H$4,2,FALSE)))^N$110,($C114*Parameter!K16)*(1+(VLOOKUP($D114,Personalnormkosten!$E$1:$F$9,2,FALSE)))^N$110)))</f>
        <v>#REF!</v>
      </c>
      <c r="O114" s="2" t="e">
        <f>IF(OR(O$111="",$C114="",$A114=""),"",IF($D114="",$C114*Parameter!L16,IF($D114="durchschnittliche Preissteigerungs-rate",($C114*Parameter!L16)*(1+(VLOOKUP($A114,Personalnormkosten!$G$1:$H$4,2,FALSE)))^O$110,($C114*Parameter!L16)*(1+(VLOOKUP($D114,Personalnormkosten!$E$1:$F$9,2,FALSE)))^O$110)))</f>
        <v>#REF!</v>
      </c>
      <c r="P114" s="2" t="e">
        <f>IF(OR(P$111="",$C114="",$A114=""),"",IF($D114="",$C114*Parameter!M16,IF($D114="durchschnittliche Preissteigerungs-rate",($C114*Parameter!M16)*(1+(VLOOKUP($A114,Personalnormkosten!$G$1:$H$4,2,FALSE)))^P$110,($C114*Parameter!M16)*(1+(VLOOKUP($D114,Personalnormkosten!$E$1:$F$9,2,FALSE)))^P$110)))</f>
        <v>#REF!</v>
      </c>
      <c r="Q114" s="2" t="e">
        <f>IF(OR(Q$111="",$C114="",$A114=""),"",IF($D114="",$C114*Parameter!N16,IF($D114="durchschnittliche Preissteigerungs-rate",($C114*Parameter!N16)*(1+(VLOOKUP($A114,Personalnormkosten!$G$1:$H$4,2,FALSE)))^Q$110,($C114*Parameter!N16)*(1+(VLOOKUP($D114,Personalnormkosten!$E$1:$F$9,2,FALSE)))^Q$110)))</f>
        <v>#REF!</v>
      </c>
      <c r="R114" s="2" t="e">
        <f>IF(OR(R$111="",$C114="",$A114=""),"",IF($D114="",$C114*Parameter!O16,IF($D114="durchschnittliche Preissteigerungs-rate",($C114*Parameter!O16)*(1+(VLOOKUP($A114,Personalnormkosten!$G$1:$H$4,2,FALSE)))^R$110,($C114*Parameter!O16)*(1+(VLOOKUP($D114,Personalnormkosten!$E$1:$F$9,2,FALSE)))^R$110)))</f>
        <v>#REF!</v>
      </c>
      <c r="S114" s="2" t="e">
        <f>IF(OR(S$111="",$C114="",$A114=""),"",IF($D114="",$C114*Parameter!P16,IF($D114="durchschnittliche Preissteigerungs-rate",($C114*Parameter!P16)*(1+(VLOOKUP($A114,Personalnormkosten!$G$1:$H$4,2,FALSE)))^S$110,($C114*Parameter!P16)*(1+(VLOOKUP($D114,Personalnormkosten!$E$1:$F$9,2,FALSE)))^S$110)))</f>
        <v>#REF!</v>
      </c>
      <c r="T114" s="2" t="e">
        <f>IF(OR(T$111="",$C114="",$A114=""),"",IF($D114="",$C114*Parameter!Q16,IF($D114="durchschnittliche Preissteigerungs-rate",($C114*Parameter!Q16)*(1+(VLOOKUP($A114,Personalnormkosten!$G$1:$H$4,2,FALSE)))^T$110,($C114*Parameter!Q16)*(1+(VLOOKUP($D114,Personalnormkosten!$E$1:$F$9,2,FALSE)))^T$110)))</f>
        <v>#REF!</v>
      </c>
      <c r="U114" s="2" t="e">
        <f>IF(OR(U$111="",$C114="",$A114=""),"",IF($D114="",$C114*Parameter!R16,IF($D114="durchschnittliche Preissteigerungs-rate",($C114*Parameter!R16)*(1+(VLOOKUP($A114,Personalnormkosten!$G$1:$H$4,2,FALSE)))^U$110,($C114*Parameter!R16)*(1+(VLOOKUP($D114,Personalnormkosten!$E$1:$F$9,2,FALSE)))^U$110)))</f>
        <v>#REF!</v>
      </c>
      <c r="V114" s="2" t="e">
        <f>IF(OR(V$111="",$C114="",$A114=""),"",IF($D114="",$C114*Parameter!S16,IF($D114="durchschnittliche Preissteigerungs-rate",($C114*Parameter!S16)*(1+(VLOOKUP($A114,Personalnormkosten!$G$1:$H$4,2,FALSE)))^V$110,($C114*Parameter!S16)*(1+(VLOOKUP($D114,Personalnormkosten!$E$1:$F$9,2,FALSE)))^V$110)))</f>
        <v>#REF!</v>
      </c>
      <c r="W114" s="2" t="e">
        <f>IF(OR(W$111="",$C114="",$A114=""),"",IF($D114="",$C114*Parameter!T16,IF($D114="durchschnittliche Preissteigerungs-rate",($C114*Parameter!T16)*(1+(VLOOKUP($A114,Personalnormkosten!$G$1:$H$4,2,FALSE)))^W$110,($C114*Parameter!T16)*(1+(VLOOKUP($D114,Personalnormkosten!$E$1:$F$9,2,FALSE)))^W$110)))</f>
        <v>#REF!</v>
      </c>
      <c r="X114" s="2" t="e">
        <f>IF(OR(X$111="",$C114="",$A114=""),"",IF($D114="",$C114*Parameter!U16,IF($D114="durchschnittliche Preissteigerungs-rate",($C114*Parameter!U16)*(1+(VLOOKUP($A114,Personalnormkosten!$G$1:$H$4,2,FALSE)))^X$110,($C114*Parameter!U16)*(1+(VLOOKUP($D114,Personalnormkosten!$E$1:$F$9,2,FALSE)))^X$110)))</f>
        <v>#REF!</v>
      </c>
      <c r="Y114" s="2" t="e">
        <f>IF(OR(Y$111="",$C114="",$A114=""),"",IF($D114="",$C114*Parameter!V16,IF($D114="durchschnittliche Preissteigerungs-rate",($C114*Parameter!V16)*(1+(VLOOKUP($A114,Personalnormkosten!$G$1:$H$4,2,FALSE)))^Y$110,($C114*Parameter!V16)*(1+(VLOOKUP($D114,Personalnormkosten!$E$1:$F$9,2,FALSE)))^Y$110)))</f>
        <v>#REF!</v>
      </c>
      <c r="Z114" s="2" t="e">
        <f>IF(OR(Z$111="",$C114="",$A114=""),"",IF($D114="",$C114*Parameter!W16,IF($D114="durchschnittliche Preissteigerungs-rate",($C114*Parameter!W16)*(1+(VLOOKUP($A114,Personalnormkosten!$G$1:$H$4,2,FALSE)))^Z$110,($C114*Parameter!W16)*(1+(VLOOKUP($D114,Personalnormkosten!$E$1:$F$9,2,FALSE)))^Z$110)))</f>
        <v>#REF!</v>
      </c>
      <c r="AA114" s="2" t="e">
        <f>IF(OR(AA$111="",$C114="",$A114=""),"",IF($D114="",$C114*Parameter!X16,IF($D114="durchschnittliche Preissteigerungs-rate",($C114*Parameter!X16)*(1+(VLOOKUP($A114,Personalnormkosten!$G$1:$H$4,2,FALSE)))^AA$110,($C114*Parameter!X16)*(1+(VLOOKUP($D114,Personalnormkosten!$E$1:$F$9,2,FALSE)))^AA$110)))</f>
        <v>#REF!</v>
      </c>
      <c r="AB114" s="2" t="e">
        <f>IF(OR(AB$111="",$C114="",$A114=""),"",IF($D114="",$C114*Parameter!Y16,IF($D114="durchschnittliche Preissteigerungs-rate",($C114*Parameter!Y16)*(1+(VLOOKUP($A114,Personalnormkosten!$G$1:$H$4,2,FALSE)))^AB$110,($C114*Parameter!Y16)*(1+(VLOOKUP($D114,Personalnormkosten!$E$1:$F$9,2,FALSE)))^AB$110)))</f>
        <v>#REF!</v>
      </c>
      <c r="AC114" s="2" t="e">
        <f>IF(OR(AC$111="",$C114="",$A114=""),"",IF($D114="",$C114*Parameter!Z16,IF($D114="durchschnittliche Preissteigerungs-rate",($C114*Parameter!Z16)*(1+(VLOOKUP($A114,Personalnormkosten!$G$1:$H$4,2,FALSE)))^AC$110,($C114*Parameter!Z16)*(1+(VLOOKUP($D114,Personalnormkosten!$E$1:$F$9,2,FALSE)))^AC$110)))</f>
        <v>#REF!</v>
      </c>
      <c r="AD114" s="2" t="e">
        <f>IF(OR(AD$111="",$C114="",$A114=""),"",IF($D114="",$C114*Parameter!AA16,IF($D114="durchschnittliche Preissteigerungs-rate",($C114*Parameter!AA16)*(1+(VLOOKUP($A114,Personalnormkosten!$G$1:$H$4,2,FALSE)))^AD$110,($C114*Parameter!AA16)*(1+(VLOOKUP($D114,Personalnormkosten!$E$1:$F$9,2,FALSE)))^AD$110)))</f>
        <v>#REF!</v>
      </c>
      <c r="AE114" s="2" t="e">
        <f>IF(OR(AE$111="",$C114="",$A114=""),"",IF($D114="",$C114*Parameter!AB16,IF($D114="durchschnittliche Preissteigerungs-rate",($C114*Parameter!AB16)*(1+(VLOOKUP($A114,Personalnormkosten!$G$1:$H$4,2,FALSE)))^AE$110,($C114*Parameter!AB16)*(1+(VLOOKUP($D114,Personalnormkosten!$E$1:$F$9,2,FALSE)))^AE$110)))</f>
        <v>#REF!</v>
      </c>
      <c r="AF114" s="2" t="e">
        <f>IF(OR(AF$111="",$C114="",$A114=""),"",IF($D114="",$C114*Parameter!AC16,IF($D114="durchschnittliche Preissteigerungs-rate",($C114*Parameter!AC16)*(1+(VLOOKUP($A114,Personalnormkosten!$G$1:$H$4,2,FALSE)))^AF$110,($C114*Parameter!AC16)*(1+(VLOOKUP($D114,Personalnormkosten!$E$1:$F$9,2,FALSE)))^AF$110)))</f>
        <v>#REF!</v>
      </c>
      <c r="AG114" s="2" t="e">
        <f>IF(OR(AG$111="",$C114="",$A114=""),"",IF($D114="",$C114*Parameter!AD16,IF($D114="durchschnittliche Preissteigerungs-rate",($C114*Parameter!AD16)*(1+(VLOOKUP($A114,Personalnormkosten!$G$1:$H$4,2,FALSE)))^AG$110,($C114*Parameter!AD16)*(1+(VLOOKUP($D114,Personalnormkosten!$E$1:$F$9,2,FALSE)))^AG$110)))</f>
        <v>#REF!</v>
      </c>
      <c r="AH114" s="2" t="e">
        <f>IF(OR(AH$111="",$C114="",$A114=""),"",IF($D114="",$C114*Parameter!AE16,IF($D114="durchschnittliche Preissteigerungs-rate",($C114*Parameter!AE16)*(1+(VLOOKUP($A114,Personalnormkosten!$G$1:$H$4,2,FALSE)))^AH$110,($C114*Parameter!AE16)*(1+(VLOOKUP($D114,Personalnormkosten!$E$1:$F$9,2,FALSE)))^AH$110)))</f>
        <v>#REF!</v>
      </c>
      <c r="AI114" s="2" t="e">
        <f>IF(OR(AI$111="",$C114="",$A114=""),"",IF($D114="",$C114*Parameter!AF16,IF($D114="durchschnittliche Preissteigerungs-rate",($C114*Parameter!AF16)*(1+(VLOOKUP($A114,Personalnormkosten!$G$1:$H$4,2,FALSE)))^AI$110,($C114*Parameter!AF16)*(1+(VLOOKUP($D114,Personalnormkosten!$E$1:$F$9,2,FALSE)))^AI$110)))</f>
        <v>#REF!</v>
      </c>
      <c r="AJ114" s="2" t="e">
        <f>IF(OR(AJ$111="",$C114="",$A114=""),"",IF($D114="",$C114*Parameter!AG16,IF($D114="durchschnittliche Preissteigerungs-rate",($C114*Parameter!AG16)*(1+(VLOOKUP($A114,Personalnormkosten!$G$1:$H$4,2,FALSE)))^AJ$110,($C114*Parameter!AG16)*(1+(VLOOKUP($D114,Personalnormkosten!$E$1:$F$9,2,FALSE)))^AJ$110)))</f>
        <v>#REF!</v>
      </c>
      <c r="AK114" s="2" t="e">
        <f>IF(OR(AK$111="",$C114="",$A114=""),"",IF($D114="",$C114*Parameter!AH16,IF($D114="durchschnittliche Preissteigerungs-rate",($C114*Parameter!AH16)*(1+(VLOOKUP($A114,Personalnormkosten!$G$1:$H$4,2,FALSE)))^AK$110,($C114*Parameter!AH16)*(1+(VLOOKUP($D114,Personalnormkosten!$E$1:$F$9,2,FALSE)))^AK$110)))</f>
        <v>#REF!</v>
      </c>
      <c r="AL114" s="2" t="e">
        <f>IF(OR(AL$111="",$C114="",$A114=""),"",IF($D114="",$C114*Parameter!AI16,IF($D114="durchschnittliche Preissteigerungs-rate",($C114*Parameter!AI16)*(1+(VLOOKUP($A114,Personalnormkosten!$G$1:$H$4,2,FALSE)))^AL$110,($C114*Parameter!AI16)*(1+(VLOOKUP($D114,Personalnormkosten!$E$1:$F$9,2,FALSE)))^AL$110)))</f>
        <v>#REF!</v>
      </c>
      <c r="AM114" s="2" t="e">
        <f>IF(OR(AM$111="",$C114="",$A114=""),"",IF($D114="",$C114*Parameter!AJ16,IF($D114="durchschnittliche Preissteigerungs-rate",($C114*Parameter!AJ16)*(1+(VLOOKUP($A114,Personalnormkosten!$G$1:$H$4,2,FALSE)))^AM$110,($C114*Parameter!AJ16)*(1+(VLOOKUP($D114,Personalnormkosten!$E$1:$F$9,2,FALSE)))^AM$110)))</f>
        <v>#REF!</v>
      </c>
      <c r="AN114" s="2" t="e">
        <f>IF(OR(AN$111="",$C114="",$A114=""),"",IF($D114="",$C114*Parameter!AK16,IF($D114="durchschnittliche Preissteigerungs-rate",($C114*Parameter!AK16)*(1+(VLOOKUP($A114,Personalnormkosten!$G$1:$H$4,2,FALSE)))^AN$110,($C114*Parameter!AK16)*(1+(VLOOKUP($D114,Personalnormkosten!$E$1:$F$9,2,FALSE)))^AN$110)))</f>
        <v>#REF!</v>
      </c>
      <c r="AO114" s="2" t="e">
        <f>IF(OR(AO$111="",$C114="",$A114=""),"",IF($D114="",$C114*Parameter!AL16,IF($D114="durchschnittliche Preissteigerungs-rate",($C114*Parameter!AL16)*(1+(VLOOKUP($A114,Personalnormkosten!$G$1:$H$4,2,FALSE)))^AO$110,($C114*Parameter!AL16)*(1+(VLOOKUP($D114,Personalnormkosten!$E$1:$F$9,2,FALSE)))^AO$110)))</f>
        <v>#REF!</v>
      </c>
      <c r="AP114" s="2" t="e">
        <f>IF(OR(AP$111="",$C114="",$A114=""),"",IF($D114="",$C114*Parameter!AM16,IF($D114="durchschnittliche Preissteigerungs-rate",($C114*Parameter!AM16)*(1+(VLOOKUP($A114,Personalnormkosten!$G$1:$H$4,2,FALSE)))^AP$110,($C114*Parameter!AM16)*(1+(VLOOKUP($D114,Personalnormkosten!$E$1:$F$9,2,FALSE)))^AP$110)))</f>
        <v>#REF!</v>
      </c>
      <c r="AQ114" s="2" t="e">
        <f>IF(OR(AQ$111="",$C114="",$A114=""),"",IF($D114="",$C114*Parameter!AN16,IF($D114="durchschnittliche Preissteigerungs-rate",($C114*Parameter!AN16)*(1+(VLOOKUP($A114,Personalnormkosten!$G$1:$H$4,2,FALSE)))^AQ$110,($C114*Parameter!AN16)*(1+(VLOOKUP($D114,Personalnormkosten!$E$1:$F$9,2,FALSE)))^AQ$110)))</f>
        <v>#REF!</v>
      </c>
      <c r="AR114" s="2" t="e">
        <f>IF(OR(AR$111="",$C114="",$A114=""),"",IF($D114="",$C114*Parameter!AO16,IF($D114="durchschnittliche Preissteigerungs-rate",($C114*Parameter!AO16)*(1+(VLOOKUP($A114,Personalnormkosten!$G$1:$H$4,2,FALSE)))^AR$110,($C114*Parameter!AO16)*(1+(VLOOKUP($D114,Personalnormkosten!$E$1:$F$9,2,FALSE)))^AR$110)))</f>
        <v>#REF!</v>
      </c>
      <c r="AS114" s="2" t="e">
        <f>IF(OR(AS$111="",$C114="",$A114=""),"",IF($D114="",$C114*Parameter!AP16,IF($D114="durchschnittliche Preissteigerungs-rate",($C114*Parameter!AP16)*(1+(VLOOKUP($A114,Personalnormkosten!$G$1:$H$4,2,FALSE)))^AS$110,($C114*Parameter!AP16)*(1+(VLOOKUP($D114,Personalnormkosten!$E$1:$F$9,2,FALSE)))^AS$110)))</f>
        <v>#REF!</v>
      </c>
      <c r="AT114" s="2" t="e">
        <f>IF(OR(AT$111="",$C114="",$A114=""),"",IF($D114="",$C114*Parameter!AQ16,IF($D114="durchschnittliche Preissteigerungs-rate",($C114*Parameter!AQ16)*(1+(VLOOKUP($A114,Personalnormkosten!$G$1:$H$4,2,FALSE)))^AT$110,($C114*Parameter!AQ16)*(1+(VLOOKUP($D114,Personalnormkosten!$E$1:$F$9,2,FALSE)))^AT$110)))</f>
        <v>#REF!</v>
      </c>
      <c r="AU114" s="2" t="e">
        <f>IF(OR(AU$111="",$C114="",$A114=""),"",IF($D114="",$C114*Parameter!AR16,IF($D114="durchschnittliche Preissteigerungs-rate",($C114*Parameter!AR16)*(1+(VLOOKUP($A114,Personalnormkosten!$G$1:$H$4,2,FALSE)))^AU$110,($C114*Parameter!AR16)*(1+(VLOOKUP($D114,Personalnormkosten!$E$1:$F$9,2,FALSE)))^AU$110)))</f>
        <v>#REF!</v>
      </c>
      <c r="AV114" s="2" t="e">
        <f>IF(OR(AV$111="",$C114="",$A114=""),"",IF($D114="",$C114*Parameter!AS16,IF($D114="durchschnittliche Preissteigerungs-rate",($C114*Parameter!AS16)*(1+(VLOOKUP($A114,Personalnormkosten!$G$1:$H$4,2,FALSE)))^AV$110,($C114*Parameter!AS16)*(1+(VLOOKUP($D114,Personalnormkosten!$E$1:$F$9,2,FALSE)))^AV$110)))</f>
        <v>#REF!</v>
      </c>
      <c r="AW114" s="2" t="e">
        <f>IF(OR(AW$111="",$C114="",$A114=""),"",IF($D114="",$C114*Parameter!AT16,IF($D114="durchschnittliche Preissteigerungs-rate",($C114*Parameter!AT16)*(1+(VLOOKUP($A114,Personalnormkosten!$G$1:$H$4,2,FALSE)))^AW$110,($C114*Parameter!AT16)*(1+(VLOOKUP($D114,Personalnormkosten!$E$1:$F$9,2,FALSE)))^AW$110)))</f>
        <v>#REF!</v>
      </c>
      <c r="AX114" s="2" t="e">
        <f>IF(OR(AX$111="",$C114="",$A114=""),"",IF($D114="",$C114*Parameter!AU16,IF($D114="durchschnittliche Preissteigerungs-rate",($C114*Parameter!AU16)*(1+(VLOOKUP($A114,Personalnormkosten!$G$1:$H$4,2,FALSE)))^AX$110,($C114*Parameter!AU16)*(1+(VLOOKUP($D114,Personalnormkosten!$E$1:$F$9,2,FALSE)))^AX$110)))</f>
        <v>#REF!</v>
      </c>
      <c r="AY114" s="2" t="e">
        <f>IF(OR(AY$111="",$C114="",$A114=""),"",IF($D114="",$C114*Parameter!AV16,IF($D114="durchschnittliche Preissteigerungs-rate",($C114*Parameter!AV16)*(1+(VLOOKUP($A114,Personalnormkosten!$G$1:$H$4,2,FALSE)))^AY$110,($C114*Parameter!AV16)*(1+(VLOOKUP($D114,Personalnormkosten!$E$1:$F$9,2,FALSE)))^AY$110)))</f>
        <v>#REF!</v>
      </c>
      <c r="AZ114" s="2" t="e">
        <f>IF(OR(AZ$111="",$C114="",$A114=""),"",IF($D114="",$C114*Parameter!AW16,IF($D114="durchschnittliche Preissteigerungs-rate",($C114*Parameter!AW16)*(1+(VLOOKUP($A114,Personalnormkosten!$G$1:$H$4,2,FALSE)))^AZ$110,($C114*Parameter!AW16)*(1+(VLOOKUP($D114,Personalnormkosten!$E$1:$F$9,2,FALSE)))^AZ$110)))</f>
        <v>#REF!</v>
      </c>
      <c r="BA114" s="2" t="e">
        <f>IF(OR(BA$111="",$C114="",$A114=""),"",IF($D114="",$C114*Parameter!AX16,IF($D114="durchschnittliche Preissteigerungs-rate",($C114*Parameter!AX16)*(1+(VLOOKUP($A114,Personalnormkosten!$G$1:$H$4,2,FALSE)))^BA$110,($C114*Parameter!AX16)*(1+(VLOOKUP($D114,Personalnormkosten!$E$1:$F$9,2,FALSE)))^BA$110)))</f>
        <v>#REF!</v>
      </c>
      <c r="BB114" s="2" t="e">
        <f>IF(OR(BB$111="",$C114="",$A114=""),"",IF($D114="",$C114*Parameter!AY16,IF($D114="durchschnittliche Preissteigerungs-rate",($C114*Parameter!AY16)*(1+(VLOOKUP($A114,Personalnormkosten!$G$1:$H$4,2,FALSE)))^BB$110,($C114*Parameter!AY16)*(1+(VLOOKUP($D114,Personalnormkosten!$E$1:$F$9,2,FALSE)))^BB$110)))</f>
        <v>#REF!</v>
      </c>
    </row>
    <row r="115" spans="1:54" ht="41.4" x14ac:dyDescent="0.25">
      <c r="A115" s="75" t="e">
        <f>IF(#REF!="","",#REF!)</f>
        <v>#REF!</v>
      </c>
      <c r="B115" s="76" t="s">
        <v>147</v>
      </c>
      <c r="C115" s="35" t="e">
        <f>IF(#REF!="","",#REF!)</f>
        <v>#REF!</v>
      </c>
      <c r="D115" s="98" t="e">
        <f>IF(#REF!="","",#REF!)</f>
        <v>#REF!</v>
      </c>
      <c r="E115" s="2" t="e">
        <f>IF(OR(E$111="",$C115="",$A115=""),"",IF($D115="",$C115*Parameter!B17,IF($D115="durchschnittliche Preissteigerungs-rate",($C115*Parameter!B17)*(1+(VLOOKUP($A115,Personalnormkosten!$G$1:$H$4,2,FALSE)))^E$110,($C115*Parameter!B17)*(1+(VLOOKUP($D115,Personalnormkosten!$E$1:$F$9,2,FALSE)))^E$110)))</f>
        <v>#REF!</v>
      </c>
      <c r="F115" s="2" t="e">
        <f>IF(OR(F$111="",$C115="",$A115=""),"",IF($D115="",$C115*Parameter!C17,IF($D115="durchschnittliche Preissteigerungs-rate",($C115*Parameter!C17)*(1+(VLOOKUP($A115,Personalnormkosten!$G$1:$H$4,2,FALSE)))^F$110,($C115*Parameter!C17)*(1+(VLOOKUP($D115,Personalnormkosten!$E$1:$F$9,2,FALSE)))^F$110)))</f>
        <v>#REF!</v>
      </c>
      <c r="G115" s="2" t="e">
        <f>IF(OR(G$111="",$C115="",$A115=""),"",IF($D115="",$C115*Parameter!D17,IF($D115="durchschnittliche Preissteigerungs-rate",($C115*Parameter!D17)*(1+(VLOOKUP($A115,Personalnormkosten!$G$1:$H$4,2,FALSE)))^G$110,($C115*Parameter!D17)*(1+(VLOOKUP($D115,Personalnormkosten!$E$1:$F$9,2,FALSE)))^G$110)))</f>
        <v>#REF!</v>
      </c>
      <c r="H115" s="2" t="e">
        <f>IF(OR(H$111="",$C115="",$A115=""),"",IF($D115="",$C115*Parameter!E17,IF($D115="durchschnittliche Preissteigerungs-rate",($C115*Parameter!E17)*(1+(VLOOKUP($A115,Personalnormkosten!$G$1:$H$4,2,FALSE)))^H$110,($C115*Parameter!E17)*(1+(VLOOKUP($D115,Personalnormkosten!$E$1:$F$9,2,FALSE)))^H$110)))</f>
        <v>#REF!</v>
      </c>
      <c r="I115" s="2" t="e">
        <f>IF(OR(I$111="",$C115="",$A115=""),"",IF($D115="",$C115*Parameter!F17,IF($D115="durchschnittliche Preissteigerungs-rate",($C115*Parameter!F17)*(1+(VLOOKUP($A115,Personalnormkosten!$G$1:$H$4,2,FALSE)))^I$110,($C115*Parameter!F17)*(1+(VLOOKUP($D115,Personalnormkosten!$E$1:$F$9,2,FALSE)))^I$110)))</f>
        <v>#REF!</v>
      </c>
      <c r="J115" s="2" t="e">
        <f>IF(OR(J$111="",$C115="",$A115=""),"",IF($D115="",$C115*Parameter!G17,IF($D115="durchschnittliche Preissteigerungs-rate",($C115*Parameter!G17)*(1+(VLOOKUP($A115,Personalnormkosten!$G$1:$H$4,2,FALSE)))^J$110,($C115*Parameter!G17)*(1+(VLOOKUP($D115,Personalnormkosten!$E$1:$F$9,2,FALSE)))^J$110)))</f>
        <v>#REF!</v>
      </c>
      <c r="K115" s="2" t="e">
        <f>IF(OR(K$111="",$C115="",$A115=""),"",IF($D115="",$C115*Parameter!H17,IF($D115="durchschnittliche Preissteigerungs-rate",($C115*Parameter!H17)*(1+(VLOOKUP($A115,Personalnormkosten!$G$1:$H$4,2,FALSE)))^K$110,($C115*Parameter!H17)*(1+(VLOOKUP($D115,Personalnormkosten!$E$1:$F$9,2,FALSE)))^K$110)))</f>
        <v>#REF!</v>
      </c>
      <c r="L115" s="2" t="e">
        <f>IF(OR(L$111="",$C115="",$A115=""),"",IF($D115="",$C115*Parameter!I17,IF($D115="durchschnittliche Preissteigerungs-rate",($C115*Parameter!I17)*(1+(VLOOKUP($A115,Personalnormkosten!$G$1:$H$4,2,FALSE)))^L$110,($C115*Parameter!I17)*(1+(VLOOKUP($D115,Personalnormkosten!$E$1:$F$9,2,FALSE)))^L$110)))</f>
        <v>#REF!</v>
      </c>
      <c r="M115" s="2" t="e">
        <f>IF(OR(M$111="",$C115="",$A115=""),"",IF($D115="",$C115*Parameter!J17,IF($D115="durchschnittliche Preissteigerungs-rate",($C115*Parameter!J17)*(1+(VLOOKUP($A115,Personalnormkosten!$G$1:$H$4,2,FALSE)))^M$110,($C115*Parameter!J17)*(1+(VLOOKUP($D115,Personalnormkosten!$E$1:$F$9,2,FALSE)))^M$110)))</f>
        <v>#REF!</v>
      </c>
      <c r="N115" s="2" t="e">
        <f>IF(OR(N$111="",$C115="",$A115=""),"",IF($D115="",$C115*Parameter!K17,IF($D115="durchschnittliche Preissteigerungs-rate",($C115*Parameter!K17)*(1+(VLOOKUP($A115,Personalnormkosten!$G$1:$H$4,2,FALSE)))^N$110,($C115*Parameter!K17)*(1+(VLOOKUP($D115,Personalnormkosten!$E$1:$F$9,2,FALSE)))^N$110)))</f>
        <v>#REF!</v>
      </c>
      <c r="O115" s="2" t="e">
        <f>IF(OR(O$111="",$C115="",$A115=""),"",IF($D115="",$C115*Parameter!L17,IF($D115="durchschnittliche Preissteigerungs-rate",($C115*Parameter!L17)*(1+(VLOOKUP($A115,Personalnormkosten!$G$1:$H$4,2,FALSE)))^O$110,($C115*Parameter!L17)*(1+(VLOOKUP($D115,Personalnormkosten!$E$1:$F$9,2,FALSE)))^O$110)))</f>
        <v>#REF!</v>
      </c>
      <c r="P115" s="2" t="e">
        <f>IF(OR(P$111="",$C115="",$A115=""),"",IF($D115="",$C115*Parameter!M17,IF($D115="durchschnittliche Preissteigerungs-rate",($C115*Parameter!M17)*(1+(VLOOKUP($A115,Personalnormkosten!$G$1:$H$4,2,FALSE)))^P$110,($C115*Parameter!M17)*(1+(VLOOKUP($D115,Personalnormkosten!$E$1:$F$9,2,FALSE)))^P$110)))</f>
        <v>#REF!</v>
      </c>
      <c r="Q115" s="2" t="e">
        <f>IF(OR(Q$111="",$C115="",$A115=""),"",IF($D115="",$C115*Parameter!N17,IF($D115="durchschnittliche Preissteigerungs-rate",($C115*Parameter!N17)*(1+(VLOOKUP($A115,Personalnormkosten!$G$1:$H$4,2,FALSE)))^Q$110,($C115*Parameter!N17)*(1+(VLOOKUP($D115,Personalnormkosten!$E$1:$F$9,2,FALSE)))^Q$110)))</f>
        <v>#REF!</v>
      </c>
      <c r="R115" s="2" t="e">
        <f>IF(OR(R$111="",$C115="",$A115=""),"",IF($D115="",$C115*Parameter!O17,IF($D115="durchschnittliche Preissteigerungs-rate",($C115*Parameter!O17)*(1+(VLOOKUP($A115,Personalnormkosten!$G$1:$H$4,2,FALSE)))^R$110,($C115*Parameter!O17)*(1+(VLOOKUP($D115,Personalnormkosten!$E$1:$F$9,2,FALSE)))^R$110)))</f>
        <v>#REF!</v>
      </c>
      <c r="S115" s="2" t="e">
        <f>IF(OR(S$111="",$C115="",$A115=""),"",IF($D115="",$C115*Parameter!P17,IF($D115="durchschnittliche Preissteigerungs-rate",($C115*Parameter!P17)*(1+(VLOOKUP($A115,Personalnormkosten!$G$1:$H$4,2,FALSE)))^S$110,($C115*Parameter!P17)*(1+(VLOOKUP($D115,Personalnormkosten!$E$1:$F$9,2,FALSE)))^S$110)))</f>
        <v>#REF!</v>
      </c>
      <c r="T115" s="2" t="e">
        <f>IF(OR(T$111="",$C115="",$A115=""),"",IF($D115="",$C115*Parameter!Q17,IF($D115="durchschnittliche Preissteigerungs-rate",($C115*Parameter!Q17)*(1+(VLOOKUP($A115,Personalnormkosten!$G$1:$H$4,2,FALSE)))^T$110,($C115*Parameter!Q17)*(1+(VLOOKUP($D115,Personalnormkosten!$E$1:$F$9,2,FALSE)))^T$110)))</f>
        <v>#REF!</v>
      </c>
      <c r="U115" s="2" t="e">
        <f>IF(OR(U$111="",$C115="",$A115=""),"",IF($D115="",$C115*Parameter!R17,IF($D115="durchschnittliche Preissteigerungs-rate",($C115*Parameter!R17)*(1+(VLOOKUP($A115,Personalnormkosten!$G$1:$H$4,2,FALSE)))^U$110,($C115*Parameter!R17)*(1+(VLOOKUP($D115,Personalnormkosten!$E$1:$F$9,2,FALSE)))^U$110)))</f>
        <v>#REF!</v>
      </c>
      <c r="V115" s="2" t="e">
        <f>IF(OR(V$111="",$C115="",$A115=""),"",IF($D115="",$C115*Parameter!S17,IF($D115="durchschnittliche Preissteigerungs-rate",($C115*Parameter!S17)*(1+(VLOOKUP($A115,Personalnormkosten!$G$1:$H$4,2,FALSE)))^V$110,($C115*Parameter!S17)*(1+(VLOOKUP($D115,Personalnormkosten!$E$1:$F$9,2,FALSE)))^V$110)))</f>
        <v>#REF!</v>
      </c>
      <c r="W115" s="2" t="e">
        <f>IF(OR(W$111="",$C115="",$A115=""),"",IF($D115="",$C115*Parameter!T17,IF($D115="durchschnittliche Preissteigerungs-rate",($C115*Parameter!T17)*(1+(VLOOKUP($A115,Personalnormkosten!$G$1:$H$4,2,FALSE)))^W$110,($C115*Parameter!T17)*(1+(VLOOKUP($D115,Personalnormkosten!$E$1:$F$9,2,FALSE)))^W$110)))</f>
        <v>#REF!</v>
      </c>
      <c r="X115" s="2" t="e">
        <f>IF(OR(X$111="",$C115="",$A115=""),"",IF($D115="",$C115*Parameter!U17,IF($D115="durchschnittliche Preissteigerungs-rate",($C115*Parameter!U17)*(1+(VLOOKUP($A115,Personalnormkosten!$G$1:$H$4,2,FALSE)))^X$110,($C115*Parameter!U17)*(1+(VLOOKUP($D115,Personalnormkosten!$E$1:$F$9,2,FALSE)))^X$110)))</f>
        <v>#REF!</v>
      </c>
      <c r="Y115" s="2" t="e">
        <f>IF(OR(Y$111="",$C115="",$A115=""),"",IF($D115="",$C115*Parameter!V17,IF($D115="durchschnittliche Preissteigerungs-rate",($C115*Parameter!V17)*(1+(VLOOKUP($A115,Personalnormkosten!$G$1:$H$4,2,FALSE)))^Y$110,($C115*Parameter!V17)*(1+(VLOOKUP($D115,Personalnormkosten!$E$1:$F$9,2,FALSE)))^Y$110)))</f>
        <v>#REF!</v>
      </c>
      <c r="Z115" s="2" t="e">
        <f>IF(OR(Z$111="",$C115="",$A115=""),"",IF($D115="",$C115*Parameter!W17,IF($D115="durchschnittliche Preissteigerungs-rate",($C115*Parameter!W17)*(1+(VLOOKUP($A115,Personalnormkosten!$G$1:$H$4,2,FALSE)))^Z$110,($C115*Parameter!W17)*(1+(VLOOKUP($D115,Personalnormkosten!$E$1:$F$9,2,FALSE)))^Z$110)))</f>
        <v>#REF!</v>
      </c>
      <c r="AA115" s="2" t="e">
        <f>IF(OR(AA$111="",$C115="",$A115=""),"",IF($D115="",$C115*Parameter!X17,IF($D115="durchschnittliche Preissteigerungs-rate",($C115*Parameter!X17)*(1+(VLOOKUP($A115,Personalnormkosten!$G$1:$H$4,2,FALSE)))^AA$110,($C115*Parameter!X17)*(1+(VLOOKUP($D115,Personalnormkosten!$E$1:$F$9,2,FALSE)))^AA$110)))</f>
        <v>#REF!</v>
      </c>
      <c r="AB115" s="2" t="e">
        <f>IF(OR(AB$111="",$C115="",$A115=""),"",IF($D115="",$C115*Parameter!Y17,IF($D115="durchschnittliche Preissteigerungs-rate",($C115*Parameter!Y17)*(1+(VLOOKUP($A115,Personalnormkosten!$G$1:$H$4,2,FALSE)))^AB$110,($C115*Parameter!Y17)*(1+(VLOOKUP($D115,Personalnormkosten!$E$1:$F$9,2,FALSE)))^AB$110)))</f>
        <v>#REF!</v>
      </c>
      <c r="AC115" s="2" t="e">
        <f>IF(OR(AC$111="",$C115="",$A115=""),"",IF($D115="",$C115*Parameter!Z17,IF($D115="durchschnittliche Preissteigerungs-rate",($C115*Parameter!Z17)*(1+(VLOOKUP($A115,Personalnormkosten!$G$1:$H$4,2,FALSE)))^AC$110,($C115*Parameter!Z17)*(1+(VLOOKUP($D115,Personalnormkosten!$E$1:$F$9,2,FALSE)))^AC$110)))</f>
        <v>#REF!</v>
      </c>
      <c r="AD115" s="2" t="e">
        <f>IF(OR(AD$111="",$C115="",$A115=""),"",IF($D115="",$C115*Parameter!AA17,IF($D115="durchschnittliche Preissteigerungs-rate",($C115*Parameter!AA17)*(1+(VLOOKUP($A115,Personalnormkosten!$G$1:$H$4,2,FALSE)))^AD$110,($C115*Parameter!AA17)*(1+(VLOOKUP($D115,Personalnormkosten!$E$1:$F$9,2,FALSE)))^AD$110)))</f>
        <v>#REF!</v>
      </c>
      <c r="AE115" s="2" t="e">
        <f>IF(OR(AE$111="",$C115="",$A115=""),"",IF($D115="",$C115*Parameter!AB17,IF($D115="durchschnittliche Preissteigerungs-rate",($C115*Parameter!AB17)*(1+(VLOOKUP($A115,Personalnormkosten!$G$1:$H$4,2,FALSE)))^AE$110,($C115*Parameter!AB17)*(1+(VLOOKUP($D115,Personalnormkosten!$E$1:$F$9,2,FALSE)))^AE$110)))</f>
        <v>#REF!</v>
      </c>
      <c r="AF115" s="2" t="e">
        <f>IF(OR(AF$111="",$C115="",$A115=""),"",IF($D115="",$C115*Parameter!AC17,IF($D115="durchschnittliche Preissteigerungs-rate",($C115*Parameter!AC17)*(1+(VLOOKUP($A115,Personalnormkosten!$G$1:$H$4,2,FALSE)))^AF$110,($C115*Parameter!AC17)*(1+(VLOOKUP($D115,Personalnormkosten!$E$1:$F$9,2,FALSE)))^AF$110)))</f>
        <v>#REF!</v>
      </c>
      <c r="AG115" s="2" t="e">
        <f>IF(OR(AG$111="",$C115="",$A115=""),"",IF($D115="",$C115*Parameter!AD17,IF($D115="durchschnittliche Preissteigerungs-rate",($C115*Parameter!AD17)*(1+(VLOOKUP($A115,Personalnormkosten!$G$1:$H$4,2,FALSE)))^AG$110,($C115*Parameter!AD17)*(1+(VLOOKUP($D115,Personalnormkosten!$E$1:$F$9,2,FALSE)))^AG$110)))</f>
        <v>#REF!</v>
      </c>
      <c r="AH115" s="2" t="e">
        <f>IF(OR(AH$111="",$C115="",$A115=""),"",IF($D115="",$C115*Parameter!AE17,IF($D115="durchschnittliche Preissteigerungs-rate",($C115*Parameter!AE17)*(1+(VLOOKUP($A115,Personalnormkosten!$G$1:$H$4,2,FALSE)))^AH$110,($C115*Parameter!AE17)*(1+(VLOOKUP($D115,Personalnormkosten!$E$1:$F$9,2,FALSE)))^AH$110)))</f>
        <v>#REF!</v>
      </c>
      <c r="AI115" s="2" t="e">
        <f>IF(OR(AI$111="",$C115="",$A115=""),"",IF($D115="",$C115*Parameter!AF17,IF($D115="durchschnittliche Preissteigerungs-rate",($C115*Parameter!AF17)*(1+(VLOOKUP($A115,Personalnormkosten!$G$1:$H$4,2,FALSE)))^AI$110,($C115*Parameter!AF17)*(1+(VLOOKUP($D115,Personalnormkosten!$E$1:$F$9,2,FALSE)))^AI$110)))</f>
        <v>#REF!</v>
      </c>
      <c r="AJ115" s="2" t="e">
        <f>IF(OR(AJ$111="",$C115="",$A115=""),"",IF($D115="",$C115*Parameter!AG17,IF($D115="durchschnittliche Preissteigerungs-rate",($C115*Parameter!AG17)*(1+(VLOOKUP($A115,Personalnormkosten!$G$1:$H$4,2,FALSE)))^AJ$110,($C115*Parameter!AG17)*(1+(VLOOKUP($D115,Personalnormkosten!$E$1:$F$9,2,FALSE)))^AJ$110)))</f>
        <v>#REF!</v>
      </c>
      <c r="AK115" s="2" t="e">
        <f>IF(OR(AK$111="",$C115="",$A115=""),"",IF($D115="",$C115*Parameter!AH17,IF($D115="durchschnittliche Preissteigerungs-rate",($C115*Parameter!AH17)*(1+(VLOOKUP($A115,Personalnormkosten!$G$1:$H$4,2,FALSE)))^AK$110,($C115*Parameter!AH17)*(1+(VLOOKUP($D115,Personalnormkosten!$E$1:$F$9,2,FALSE)))^AK$110)))</f>
        <v>#REF!</v>
      </c>
      <c r="AL115" s="2" t="e">
        <f>IF(OR(AL$111="",$C115="",$A115=""),"",IF($D115="",$C115*Parameter!AI17,IF($D115="durchschnittliche Preissteigerungs-rate",($C115*Parameter!AI17)*(1+(VLOOKUP($A115,Personalnormkosten!$G$1:$H$4,2,FALSE)))^AL$110,($C115*Parameter!AI17)*(1+(VLOOKUP($D115,Personalnormkosten!$E$1:$F$9,2,FALSE)))^AL$110)))</f>
        <v>#REF!</v>
      </c>
      <c r="AM115" s="2" t="e">
        <f>IF(OR(AM$111="",$C115="",$A115=""),"",IF($D115="",$C115*Parameter!AJ17,IF($D115="durchschnittliche Preissteigerungs-rate",($C115*Parameter!AJ17)*(1+(VLOOKUP($A115,Personalnormkosten!$G$1:$H$4,2,FALSE)))^AM$110,($C115*Parameter!AJ17)*(1+(VLOOKUP($D115,Personalnormkosten!$E$1:$F$9,2,FALSE)))^AM$110)))</f>
        <v>#REF!</v>
      </c>
      <c r="AN115" s="2" t="e">
        <f>IF(OR(AN$111="",$C115="",$A115=""),"",IF($D115="",$C115*Parameter!AK17,IF($D115="durchschnittliche Preissteigerungs-rate",($C115*Parameter!AK17)*(1+(VLOOKUP($A115,Personalnormkosten!$G$1:$H$4,2,FALSE)))^AN$110,($C115*Parameter!AK17)*(1+(VLOOKUP($D115,Personalnormkosten!$E$1:$F$9,2,FALSE)))^AN$110)))</f>
        <v>#REF!</v>
      </c>
      <c r="AO115" s="2" t="e">
        <f>IF(OR(AO$111="",$C115="",$A115=""),"",IF($D115="",$C115*Parameter!AL17,IF($D115="durchschnittliche Preissteigerungs-rate",($C115*Parameter!AL17)*(1+(VLOOKUP($A115,Personalnormkosten!$G$1:$H$4,2,FALSE)))^AO$110,($C115*Parameter!AL17)*(1+(VLOOKUP($D115,Personalnormkosten!$E$1:$F$9,2,FALSE)))^AO$110)))</f>
        <v>#REF!</v>
      </c>
      <c r="AP115" s="2" t="e">
        <f>IF(OR(AP$111="",$C115="",$A115=""),"",IF($D115="",$C115*Parameter!AM17,IF($D115="durchschnittliche Preissteigerungs-rate",($C115*Parameter!AM17)*(1+(VLOOKUP($A115,Personalnormkosten!$G$1:$H$4,2,FALSE)))^AP$110,($C115*Parameter!AM17)*(1+(VLOOKUP($D115,Personalnormkosten!$E$1:$F$9,2,FALSE)))^AP$110)))</f>
        <v>#REF!</v>
      </c>
      <c r="AQ115" s="2" t="e">
        <f>IF(OR(AQ$111="",$C115="",$A115=""),"",IF($D115="",$C115*Parameter!AN17,IF($D115="durchschnittliche Preissteigerungs-rate",($C115*Parameter!AN17)*(1+(VLOOKUP($A115,Personalnormkosten!$G$1:$H$4,2,FALSE)))^AQ$110,($C115*Parameter!AN17)*(1+(VLOOKUP($D115,Personalnormkosten!$E$1:$F$9,2,FALSE)))^AQ$110)))</f>
        <v>#REF!</v>
      </c>
      <c r="AR115" s="2" t="e">
        <f>IF(OR(AR$111="",$C115="",$A115=""),"",IF($D115="",$C115*Parameter!AO17,IF($D115="durchschnittliche Preissteigerungs-rate",($C115*Parameter!AO17)*(1+(VLOOKUP($A115,Personalnormkosten!$G$1:$H$4,2,FALSE)))^AR$110,($C115*Parameter!AO17)*(1+(VLOOKUP($D115,Personalnormkosten!$E$1:$F$9,2,FALSE)))^AR$110)))</f>
        <v>#REF!</v>
      </c>
      <c r="AS115" s="2" t="e">
        <f>IF(OR(AS$111="",$C115="",$A115=""),"",IF($D115="",$C115*Parameter!AP17,IF($D115="durchschnittliche Preissteigerungs-rate",($C115*Parameter!AP17)*(1+(VLOOKUP($A115,Personalnormkosten!$G$1:$H$4,2,FALSE)))^AS$110,($C115*Parameter!AP17)*(1+(VLOOKUP($D115,Personalnormkosten!$E$1:$F$9,2,FALSE)))^AS$110)))</f>
        <v>#REF!</v>
      </c>
      <c r="AT115" s="2" t="e">
        <f>IF(OR(AT$111="",$C115="",$A115=""),"",IF($D115="",$C115*Parameter!AQ17,IF($D115="durchschnittliche Preissteigerungs-rate",($C115*Parameter!AQ17)*(1+(VLOOKUP($A115,Personalnormkosten!$G$1:$H$4,2,FALSE)))^AT$110,($C115*Parameter!AQ17)*(1+(VLOOKUP($D115,Personalnormkosten!$E$1:$F$9,2,FALSE)))^AT$110)))</f>
        <v>#REF!</v>
      </c>
      <c r="AU115" s="2" t="e">
        <f>IF(OR(AU$111="",$C115="",$A115=""),"",IF($D115="",$C115*Parameter!AR17,IF($D115="durchschnittliche Preissteigerungs-rate",($C115*Parameter!AR17)*(1+(VLOOKUP($A115,Personalnormkosten!$G$1:$H$4,2,FALSE)))^AU$110,($C115*Parameter!AR17)*(1+(VLOOKUP($D115,Personalnormkosten!$E$1:$F$9,2,FALSE)))^AU$110)))</f>
        <v>#REF!</v>
      </c>
      <c r="AV115" s="2" t="e">
        <f>IF(OR(AV$111="",$C115="",$A115=""),"",IF($D115="",$C115*Parameter!AS17,IF($D115="durchschnittliche Preissteigerungs-rate",($C115*Parameter!AS17)*(1+(VLOOKUP($A115,Personalnormkosten!$G$1:$H$4,2,FALSE)))^AV$110,($C115*Parameter!AS17)*(1+(VLOOKUP($D115,Personalnormkosten!$E$1:$F$9,2,FALSE)))^AV$110)))</f>
        <v>#REF!</v>
      </c>
      <c r="AW115" s="2" t="e">
        <f>IF(OR(AW$111="",$C115="",$A115=""),"",IF($D115="",$C115*Parameter!AT17,IF($D115="durchschnittliche Preissteigerungs-rate",($C115*Parameter!AT17)*(1+(VLOOKUP($A115,Personalnormkosten!$G$1:$H$4,2,FALSE)))^AW$110,($C115*Parameter!AT17)*(1+(VLOOKUP($D115,Personalnormkosten!$E$1:$F$9,2,FALSE)))^AW$110)))</f>
        <v>#REF!</v>
      </c>
      <c r="AX115" s="2" t="e">
        <f>IF(OR(AX$111="",$C115="",$A115=""),"",IF($D115="",$C115*Parameter!AU17,IF($D115="durchschnittliche Preissteigerungs-rate",($C115*Parameter!AU17)*(1+(VLOOKUP($A115,Personalnormkosten!$G$1:$H$4,2,FALSE)))^AX$110,($C115*Parameter!AU17)*(1+(VLOOKUP($D115,Personalnormkosten!$E$1:$F$9,2,FALSE)))^AX$110)))</f>
        <v>#REF!</v>
      </c>
      <c r="AY115" s="2" t="e">
        <f>IF(OR(AY$111="",$C115="",$A115=""),"",IF($D115="",$C115*Parameter!AV17,IF($D115="durchschnittliche Preissteigerungs-rate",($C115*Parameter!AV17)*(1+(VLOOKUP($A115,Personalnormkosten!$G$1:$H$4,2,FALSE)))^AY$110,($C115*Parameter!AV17)*(1+(VLOOKUP($D115,Personalnormkosten!$E$1:$F$9,2,FALSE)))^AY$110)))</f>
        <v>#REF!</v>
      </c>
      <c r="AZ115" s="2" t="e">
        <f>IF(OR(AZ$111="",$C115="",$A115=""),"",IF($D115="",$C115*Parameter!AW17,IF($D115="durchschnittliche Preissteigerungs-rate",($C115*Parameter!AW17)*(1+(VLOOKUP($A115,Personalnormkosten!$G$1:$H$4,2,FALSE)))^AZ$110,($C115*Parameter!AW17)*(1+(VLOOKUP($D115,Personalnormkosten!$E$1:$F$9,2,FALSE)))^AZ$110)))</f>
        <v>#REF!</v>
      </c>
      <c r="BA115" s="2" t="e">
        <f>IF(OR(BA$111="",$C115="",$A115=""),"",IF($D115="",$C115*Parameter!AX17,IF($D115="durchschnittliche Preissteigerungs-rate",($C115*Parameter!AX17)*(1+(VLOOKUP($A115,Personalnormkosten!$G$1:$H$4,2,FALSE)))^BA$110,($C115*Parameter!AX17)*(1+(VLOOKUP($D115,Personalnormkosten!$E$1:$F$9,2,FALSE)))^BA$110)))</f>
        <v>#REF!</v>
      </c>
      <c r="BB115" s="2" t="e">
        <f>IF(OR(BB$111="",$C115="",$A115=""),"",IF($D115="",$C115*Parameter!AY17,IF($D115="durchschnittliche Preissteigerungs-rate",($C115*Parameter!AY17)*(1+(VLOOKUP($A115,Personalnormkosten!$G$1:$H$4,2,FALSE)))^BB$110,($C115*Parameter!AY17)*(1+(VLOOKUP($D115,Personalnormkosten!$E$1:$F$9,2,FALSE)))^BB$110)))</f>
        <v>#REF!</v>
      </c>
    </row>
    <row r="116" spans="1:54" ht="42" thickBot="1" x14ac:dyDescent="0.3">
      <c r="A116" s="50" t="e">
        <f>IF(#REF!="","",#REF!)</f>
        <v>#REF!</v>
      </c>
      <c r="B116" s="53" t="s">
        <v>148</v>
      </c>
      <c r="C116" s="35" t="e">
        <f>IF(#REF!="","",#REF!)</f>
        <v>#REF!</v>
      </c>
      <c r="D116" s="99" t="e">
        <f>IF(#REF!="","",#REF!)</f>
        <v>#REF!</v>
      </c>
      <c r="E116" s="2" t="e">
        <f>IF(OR(E$111="",$C116="",$A116=""),"",IF($D116="",$C116*Parameter!B18,IF($D116="durchschnittliche Preissteigerungs-rate",($C116*Parameter!B18)*(1+(VLOOKUP($A116,Personalnormkosten!$G$1:$H$4,2,FALSE)))^E$110,($C116*Parameter!B18)*(1+(VLOOKUP($D116,Personalnormkosten!$E$1:$F$9,2,FALSE)))^E$110)))</f>
        <v>#REF!</v>
      </c>
      <c r="F116" s="2" t="e">
        <f>IF(OR(F$111="",$C116="",$A116=""),"",IF($D116="",$C116*Parameter!C18,IF($D116="durchschnittliche Preissteigerungs-rate",($C116*Parameter!C18)*(1+(VLOOKUP($A116,Personalnormkosten!$G$1:$H$4,2,FALSE)))^F$110,($C116*Parameter!C18)*(1+(VLOOKUP($D116,Personalnormkosten!$E$1:$F$9,2,FALSE)))^F$110)))</f>
        <v>#REF!</v>
      </c>
      <c r="G116" s="2" t="e">
        <f>IF(OR(G$111="",$C116="",$A116=""),"",IF($D116="",$C116*Parameter!D18,IF($D116="durchschnittliche Preissteigerungs-rate",($C116*Parameter!D18)*(1+(VLOOKUP($A116,Personalnormkosten!$G$1:$H$4,2,FALSE)))^G$110,($C116*Parameter!D18)*(1+(VLOOKUP($D116,Personalnormkosten!$E$1:$F$9,2,FALSE)))^G$110)))</f>
        <v>#REF!</v>
      </c>
      <c r="H116" s="2" t="e">
        <f>IF(OR(H$111="",$C116="",$A116=""),"",IF($D116="",$C116*Parameter!E18,IF($D116="durchschnittliche Preissteigerungs-rate",($C116*Parameter!E18)*(1+(VLOOKUP($A116,Personalnormkosten!$G$1:$H$4,2,FALSE)))^H$110,($C116*Parameter!E18)*(1+(VLOOKUP($D116,Personalnormkosten!$E$1:$F$9,2,FALSE)))^H$110)))</f>
        <v>#REF!</v>
      </c>
      <c r="I116" s="2" t="e">
        <f>IF(OR(I$111="",$C116="",$A116=""),"",IF($D116="",$C116*Parameter!F18,IF($D116="durchschnittliche Preissteigerungs-rate",($C116*Parameter!F18)*(1+(VLOOKUP($A116,Personalnormkosten!$G$1:$H$4,2,FALSE)))^I$110,($C116*Parameter!F18)*(1+(VLOOKUP($D116,Personalnormkosten!$E$1:$F$9,2,FALSE)))^I$110)))</f>
        <v>#REF!</v>
      </c>
      <c r="J116" s="2" t="e">
        <f>IF(OR(J$111="",$C116="",$A116=""),"",IF($D116="",$C116*Parameter!G18,IF($D116="durchschnittliche Preissteigerungs-rate",($C116*Parameter!G18)*(1+(VLOOKUP($A116,Personalnormkosten!$G$1:$H$4,2,FALSE)))^J$110,($C116*Parameter!G18)*(1+(VLOOKUP($D116,Personalnormkosten!$E$1:$F$9,2,FALSE)))^J$110)))</f>
        <v>#REF!</v>
      </c>
      <c r="K116" s="2" t="e">
        <f>IF(OR(K$111="",$C116="",$A116=""),"",IF($D116="",$C116*Parameter!H18,IF($D116="durchschnittliche Preissteigerungs-rate",($C116*Parameter!H18)*(1+(VLOOKUP($A116,Personalnormkosten!$G$1:$H$4,2,FALSE)))^K$110,($C116*Parameter!H18)*(1+(VLOOKUP($D116,Personalnormkosten!$E$1:$F$9,2,FALSE)))^K$110)))</f>
        <v>#REF!</v>
      </c>
      <c r="L116" s="2" t="e">
        <f>IF(OR(L$111="",$C116="",$A116=""),"",IF($D116="",$C116*Parameter!I18,IF($D116="durchschnittliche Preissteigerungs-rate",($C116*Parameter!I18)*(1+(VLOOKUP($A116,Personalnormkosten!$G$1:$H$4,2,FALSE)))^L$110,($C116*Parameter!I18)*(1+(VLOOKUP($D116,Personalnormkosten!$E$1:$F$9,2,FALSE)))^L$110)))</f>
        <v>#REF!</v>
      </c>
      <c r="M116" s="2" t="e">
        <f>IF(OR(M$111="",$C116="",$A116=""),"",IF($D116="",$C116*Parameter!J18,IF($D116="durchschnittliche Preissteigerungs-rate",($C116*Parameter!J18)*(1+(VLOOKUP($A116,Personalnormkosten!$G$1:$H$4,2,FALSE)))^M$110,($C116*Parameter!J18)*(1+(VLOOKUP($D116,Personalnormkosten!$E$1:$F$9,2,FALSE)))^M$110)))</f>
        <v>#REF!</v>
      </c>
      <c r="N116" s="2" t="e">
        <f>IF(OR(N$111="",$C116="",$A116=""),"",IF($D116="",$C116*Parameter!K18,IF($D116="durchschnittliche Preissteigerungs-rate",($C116*Parameter!K18)*(1+(VLOOKUP($A116,Personalnormkosten!$G$1:$H$4,2,FALSE)))^N$110,($C116*Parameter!K18)*(1+(VLOOKUP($D116,Personalnormkosten!$E$1:$F$9,2,FALSE)))^N$110)))</f>
        <v>#REF!</v>
      </c>
      <c r="O116" s="2" t="e">
        <f>IF(OR(O$111="",$C116="",$A116=""),"",IF($D116="",$C116*Parameter!L18,IF($D116="durchschnittliche Preissteigerungs-rate",($C116*Parameter!L18)*(1+(VLOOKUP($A116,Personalnormkosten!$G$1:$H$4,2,FALSE)))^O$110,($C116*Parameter!L18)*(1+(VLOOKUP($D116,Personalnormkosten!$E$1:$F$9,2,FALSE)))^O$110)))</f>
        <v>#REF!</v>
      </c>
      <c r="P116" s="2" t="e">
        <f>IF(OR(P$111="",$C116="",$A116=""),"",IF($D116="",$C116*Parameter!M18,IF($D116="durchschnittliche Preissteigerungs-rate",($C116*Parameter!M18)*(1+(VLOOKUP($A116,Personalnormkosten!$G$1:$H$4,2,FALSE)))^P$110,($C116*Parameter!M18)*(1+(VLOOKUP($D116,Personalnormkosten!$E$1:$F$9,2,FALSE)))^P$110)))</f>
        <v>#REF!</v>
      </c>
      <c r="Q116" s="2" t="e">
        <f>IF(OR(Q$111="",$C116="",$A116=""),"",IF($D116="",$C116*Parameter!N18,IF($D116="durchschnittliche Preissteigerungs-rate",($C116*Parameter!N18)*(1+(VLOOKUP($A116,Personalnormkosten!$G$1:$H$4,2,FALSE)))^Q$110,($C116*Parameter!N18)*(1+(VLOOKUP($D116,Personalnormkosten!$E$1:$F$9,2,FALSE)))^Q$110)))</f>
        <v>#REF!</v>
      </c>
      <c r="R116" s="2" t="e">
        <f>IF(OR(R$111="",$C116="",$A116=""),"",IF($D116="",$C116*Parameter!O18,IF($D116="durchschnittliche Preissteigerungs-rate",($C116*Parameter!O18)*(1+(VLOOKUP($A116,Personalnormkosten!$G$1:$H$4,2,FALSE)))^R$110,($C116*Parameter!O18)*(1+(VLOOKUP($D116,Personalnormkosten!$E$1:$F$9,2,FALSE)))^R$110)))</f>
        <v>#REF!</v>
      </c>
      <c r="S116" s="2" t="e">
        <f>IF(OR(S$111="",$C116="",$A116=""),"",IF($D116="",$C116*Parameter!P18,IF($D116="durchschnittliche Preissteigerungs-rate",($C116*Parameter!P18)*(1+(VLOOKUP($A116,Personalnormkosten!$G$1:$H$4,2,FALSE)))^S$110,($C116*Parameter!P18)*(1+(VLOOKUP($D116,Personalnormkosten!$E$1:$F$9,2,FALSE)))^S$110)))</f>
        <v>#REF!</v>
      </c>
      <c r="T116" s="2" t="e">
        <f>IF(OR(T$111="",$C116="",$A116=""),"",IF($D116="",$C116*Parameter!Q18,IF($D116="durchschnittliche Preissteigerungs-rate",($C116*Parameter!Q18)*(1+(VLOOKUP($A116,Personalnormkosten!$G$1:$H$4,2,FALSE)))^T$110,($C116*Parameter!Q18)*(1+(VLOOKUP($D116,Personalnormkosten!$E$1:$F$9,2,FALSE)))^T$110)))</f>
        <v>#REF!</v>
      </c>
      <c r="U116" s="2" t="e">
        <f>IF(OR(U$111="",$C116="",$A116=""),"",IF($D116="",$C116*Parameter!R18,IF($D116="durchschnittliche Preissteigerungs-rate",($C116*Parameter!R18)*(1+(VLOOKUP($A116,Personalnormkosten!$G$1:$H$4,2,FALSE)))^U$110,($C116*Parameter!R18)*(1+(VLOOKUP($D116,Personalnormkosten!$E$1:$F$9,2,FALSE)))^U$110)))</f>
        <v>#REF!</v>
      </c>
      <c r="V116" s="2" t="e">
        <f>IF(OR(V$111="",$C116="",$A116=""),"",IF($D116="",$C116*Parameter!S18,IF($D116="durchschnittliche Preissteigerungs-rate",($C116*Parameter!S18)*(1+(VLOOKUP($A116,Personalnormkosten!$G$1:$H$4,2,FALSE)))^V$110,($C116*Parameter!S18)*(1+(VLOOKUP($D116,Personalnormkosten!$E$1:$F$9,2,FALSE)))^V$110)))</f>
        <v>#REF!</v>
      </c>
      <c r="W116" s="2" t="e">
        <f>IF(OR(W$111="",$C116="",$A116=""),"",IF($D116="",$C116*Parameter!T18,IF($D116="durchschnittliche Preissteigerungs-rate",($C116*Parameter!T18)*(1+(VLOOKUP($A116,Personalnormkosten!$G$1:$H$4,2,FALSE)))^W$110,($C116*Parameter!T18)*(1+(VLOOKUP($D116,Personalnormkosten!$E$1:$F$9,2,FALSE)))^W$110)))</f>
        <v>#REF!</v>
      </c>
      <c r="X116" s="2" t="e">
        <f>IF(OR(X$111="",$C116="",$A116=""),"",IF($D116="",$C116*Parameter!U18,IF($D116="durchschnittliche Preissteigerungs-rate",($C116*Parameter!U18)*(1+(VLOOKUP($A116,Personalnormkosten!$G$1:$H$4,2,FALSE)))^X$110,($C116*Parameter!U18)*(1+(VLOOKUP($D116,Personalnormkosten!$E$1:$F$9,2,FALSE)))^X$110)))</f>
        <v>#REF!</v>
      </c>
      <c r="Y116" s="2" t="e">
        <f>IF(OR(Y$111="",$C116="",$A116=""),"",IF($D116="",$C116*Parameter!V18,IF($D116="durchschnittliche Preissteigerungs-rate",($C116*Parameter!V18)*(1+(VLOOKUP($A116,Personalnormkosten!$G$1:$H$4,2,FALSE)))^Y$110,($C116*Parameter!V18)*(1+(VLOOKUP($D116,Personalnormkosten!$E$1:$F$9,2,FALSE)))^Y$110)))</f>
        <v>#REF!</v>
      </c>
      <c r="Z116" s="2" t="e">
        <f>IF(OR(Z$111="",$C116="",$A116=""),"",IF($D116="",$C116*Parameter!W18,IF($D116="durchschnittliche Preissteigerungs-rate",($C116*Parameter!W18)*(1+(VLOOKUP($A116,Personalnormkosten!$G$1:$H$4,2,FALSE)))^Z$110,($C116*Parameter!W18)*(1+(VLOOKUP($D116,Personalnormkosten!$E$1:$F$9,2,FALSE)))^Z$110)))</f>
        <v>#REF!</v>
      </c>
      <c r="AA116" s="2" t="e">
        <f>IF(OR(AA$111="",$C116="",$A116=""),"",IF($D116="",$C116*Parameter!X18,IF($D116="durchschnittliche Preissteigerungs-rate",($C116*Parameter!X18)*(1+(VLOOKUP($A116,Personalnormkosten!$G$1:$H$4,2,FALSE)))^AA$110,($C116*Parameter!X18)*(1+(VLOOKUP($D116,Personalnormkosten!$E$1:$F$9,2,FALSE)))^AA$110)))</f>
        <v>#REF!</v>
      </c>
      <c r="AB116" s="2" t="e">
        <f>IF(OR(AB$111="",$C116="",$A116=""),"",IF($D116="",$C116*Parameter!Y18,IF($D116="durchschnittliche Preissteigerungs-rate",($C116*Parameter!Y18)*(1+(VLOOKUP($A116,Personalnormkosten!$G$1:$H$4,2,FALSE)))^AB$110,($C116*Parameter!Y18)*(1+(VLOOKUP($D116,Personalnormkosten!$E$1:$F$9,2,FALSE)))^AB$110)))</f>
        <v>#REF!</v>
      </c>
      <c r="AC116" s="2" t="e">
        <f>IF(OR(AC$111="",$C116="",$A116=""),"",IF($D116="",$C116*Parameter!Z18,IF($D116="durchschnittliche Preissteigerungs-rate",($C116*Parameter!Z18)*(1+(VLOOKUP($A116,Personalnormkosten!$G$1:$H$4,2,FALSE)))^AC$110,($C116*Parameter!Z18)*(1+(VLOOKUP($D116,Personalnormkosten!$E$1:$F$9,2,FALSE)))^AC$110)))</f>
        <v>#REF!</v>
      </c>
      <c r="AD116" s="2" t="e">
        <f>IF(OR(AD$111="",$C116="",$A116=""),"",IF($D116="",$C116*Parameter!AA18,IF($D116="durchschnittliche Preissteigerungs-rate",($C116*Parameter!AA18)*(1+(VLOOKUP($A116,Personalnormkosten!$G$1:$H$4,2,FALSE)))^AD$110,($C116*Parameter!AA18)*(1+(VLOOKUP($D116,Personalnormkosten!$E$1:$F$9,2,FALSE)))^AD$110)))</f>
        <v>#REF!</v>
      </c>
      <c r="AE116" s="2" t="e">
        <f>IF(OR(AE$111="",$C116="",$A116=""),"",IF($D116="",$C116*Parameter!AB18,IF($D116="durchschnittliche Preissteigerungs-rate",($C116*Parameter!AB18)*(1+(VLOOKUP($A116,Personalnormkosten!$G$1:$H$4,2,FALSE)))^AE$110,($C116*Parameter!AB18)*(1+(VLOOKUP($D116,Personalnormkosten!$E$1:$F$9,2,FALSE)))^AE$110)))</f>
        <v>#REF!</v>
      </c>
      <c r="AF116" s="2" t="e">
        <f>IF(OR(AF$111="",$C116="",$A116=""),"",IF($D116="",$C116*Parameter!AC18,IF($D116="durchschnittliche Preissteigerungs-rate",($C116*Parameter!AC18)*(1+(VLOOKUP($A116,Personalnormkosten!$G$1:$H$4,2,FALSE)))^AF$110,($C116*Parameter!AC18)*(1+(VLOOKUP($D116,Personalnormkosten!$E$1:$F$9,2,FALSE)))^AF$110)))</f>
        <v>#REF!</v>
      </c>
      <c r="AG116" s="2" t="e">
        <f>IF(OR(AG$111="",$C116="",$A116=""),"",IF($D116="",$C116*Parameter!AD18,IF($D116="durchschnittliche Preissteigerungs-rate",($C116*Parameter!AD18)*(1+(VLOOKUP($A116,Personalnormkosten!$G$1:$H$4,2,FALSE)))^AG$110,($C116*Parameter!AD18)*(1+(VLOOKUP($D116,Personalnormkosten!$E$1:$F$9,2,FALSE)))^AG$110)))</f>
        <v>#REF!</v>
      </c>
      <c r="AH116" s="2" t="e">
        <f>IF(OR(AH$111="",$C116="",$A116=""),"",IF($D116="",$C116*Parameter!AE18,IF($D116="durchschnittliche Preissteigerungs-rate",($C116*Parameter!AE18)*(1+(VLOOKUP($A116,Personalnormkosten!$G$1:$H$4,2,FALSE)))^AH$110,($C116*Parameter!AE18)*(1+(VLOOKUP($D116,Personalnormkosten!$E$1:$F$9,2,FALSE)))^AH$110)))</f>
        <v>#REF!</v>
      </c>
      <c r="AI116" s="2" t="e">
        <f>IF(OR(AI$111="",$C116="",$A116=""),"",IF($D116="",$C116*Parameter!AF18,IF($D116="durchschnittliche Preissteigerungs-rate",($C116*Parameter!AF18)*(1+(VLOOKUP($A116,Personalnormkosten!$G$1:$H$4,2,FALSE)))^AI$110,($C116*Parameter!AF18)*(1+(VLOOKUP($D116,Personalnormkosten!$E$1:$F$9,2,FALSE)))^AI$110)))</f>
        <v>#REF!</v>
      </c>
      <c r="AJ116" s="2" t="e">
        <f>IF(OR(AJ$111="",$C116="",$A116=""),"",IF($D116="",$C116*Parameter!AG18,IF($D116="durchschnittliche Preissteigerungs-rate",($C116*Parameter!AG18)*(1+(VLOOKUP($A116,Personalnormkosten!$G$1:$H$4,2,FALSE)))^AJ$110,($C116*Parameter!AG18)*(1+(VLOOKUP($D116,Personalnormkosten!$E$1:$F$9,2,FALSE)))^AJ$110)))</f>
        <v>#REF!</v>
      </c>
      <c r="AK116" s="2" t="e">
        <f>IF(OR(AK$111="",$C116="",$A116=""),"",IF($D116="",$C116*Parameter!AH18,IF($D116="durchschnittliche Preissteigerungs-rate",($C116*Parameter!AH18)*(1+(VLOOKUP($A116,Personalnormkosten!$G$1:$H$4,2,FALSE)))^AK$110,($C116*Parameter!AH18)*(1+(VLOOKUP($D116,Personalnormkosten!$E$1:$F$9,2,FALSE)))^AK$110)))</f>
        <v>#REF!</v>
      </c>
      <c r="AL116" s="2" t="e">
        <f>IF(OR(AL$111="",$C116="",$A116=""),"",IF($D116="",$C116*Parameter!AI18,IF($D116="durchschnittliche Preissteigerungs-rate",($C116*Parameter!AI18)*(1+(VLOOKUP($A116,Personalnormkosten!$G$1:$H$4,2,FALSE)))^AL$110,($C116*Parameter!AI18)*(1+(VLOOKUP($D116,Personalnormkosten!$E$1:$F$9,2,FALSE)))^AL$110)))</f>
        <v>#REF!</v>
      </c>
      <c r="AM116" s="2" t="e">
        <f>IF(OR(AM$111="",$C116="",$A116=""),"",IF($D116="",$C116*Parameter!AJ18,IF($D116="durchschnittliche Preissteigerungs-rate",($C116*Parameter!AJ18)*(1+(VLOOKUP($A116,Personalnormkosten!$G$1:$H$4,2,FALSE)))^AM$110,($C116*Parameter!AJ18)*(1+(VLOOKUP($D116,Personalnormkosten!$E$1:$F$9,2,FALSE)))^AM$110)))</f>
        <v>#REF!</v>
      </c>
      <c r="AN116" s="2" t="e">
        <f>IF(OR(AN$111="",$C116="",$A116=""),"",IF($D116="",$C116*Parameter!AK18,IF($D116="durchschnittliche Preissteigerungs-rate",($C116*Parameter!AK18)*(1+(VLOOKUP($A116,Personalnormkosten!$G$1:$H$4,2,FALSE)))^AN$110,($C116*Parameter!AK18)*(1+(VLOOKUP($D116,Personalnormkosten!$E$1:$F$9,2,FALSE)))^AN$110)))</f>
        <v>#REF!</v>
      </c>
      <c r="AO116" s="2" t="e">
        <f>IF(OR(AO$111="",$C116="",$A116=""),"",IF($D116="",$C116*Parameter!AL18,IF($D116="durchschnittliche Preissteigerungs-rate",($C116*Parameter!AL18)*(1+(VLOOKUP($A116,Personalnormkosten!$G$1:$H$4,2,FALSE)))^AO$110,($C116*Parameter!AL18)*(1+(VLOOKUP($D116,Personalnormkosten!$E$1:$F$9,2,FALSE)))^AO$110)))</f>
        <v>#REF!</v>
      </c>
      <c r="AP116" s="2" t="e">
        <f>IF(OR(AP$111="",$C116="",$A116=""),"",IF($D116="",$C116*Parameter!AM18,IF($D116="durchschnittliche Preissteigerungs-rate",($C116*Parameter!AM18)*(1+(VLOOKUP($A116,Personalnormkosten!$G$1:$H$4,2,FALSE)))^AP$110,($C116*Parameter!AM18)*(1+(VLOOKUP($D116,Personalnormkosten!$E$1:$F$9,2,FALSE)))^AP$110)))</f>
        <v>#REF!</v>
      </c>
      <c r="AQ116" s="2" t="e">
        <f>IF(OR(AQ$111="",$C116="",$A116=""),"",IF($D116="",$C116*Parameter!AN18,IF($D116="durchschnittliche Preissteigerungs-rate",($C116*Parameter!AN18)*(1+(VLOOKUP($A116,Personalnormkosten!$G$1:$H$4,2,FALSE)))^AQ$110,($C116*Parameter!AN18)*(1+(VLOOKUP($D116,Personalnormkosten!$E$1:$F$9,2,FALSE)))^AQ$110)))</f>
        <v>#REF!</v>
      </c>
      <c r="AR116" s="2" t="e">
        <f>IF(OR(AR$111="",$C116="",$A116=""),"",IF($D116="",$C116*Parameter!AO18,IF($D116="durchschnittliche Preissteigerungs-rate",($C116*Parameter!AO18)*(1+(VLOOKUP($A116,Personalnormkosten!$G$1:$H$4,2,FALSE)))^AR$110,($C116*Parameter!AO18)*(1+(VLOOKUP($D116,Personalnormkosten!$E$1:$F$9,2,FALSE)))^AR$110)))</f>
        <v>#REF!</v>
      </c>
      <c r="AS116" s="2" t="e">
        <f>IF(OR(AS$111="",$C116="",$A116=""),"",IF($D116="",$C116*Parameter!AP18,IF($D116="durchschnittliche Preissteigerungs-rate",($C116*Parameter!AP18)*(1+(VLOOKUP($A116,Personalnormkosten!$G$1:$H$4,2,FALSE)))^AS$110,($C116*Parameter!AP18)*(1+(VLOOKUP($D116,Personalnormkosten!$E$1:$F$9,2,FALSE)))^AS$110)))</f>
        <v>#REF!</v>
      </c>
      <c r="AT116" s="2" t="e">
        <f>IF(OR(AT$111="",$C116="",$A116=""),"",IF($D116="",$C116*Parameter!AQ18,IF($D116="durchschnittliche Preissteigerungs-rate",($C116*Parameter!AQ18)*(1+(VLOOKUP($A116,Personalnormkosten!$G$1:$H$4,2,FALSE)))^AT$110,($C116*Parameter!AQ18)*(1+(VLOOKUP($D116,Personalnormkosten!$E$1:$F$9,2,FALSE)))^AT$110)))</f>
        <v>#REF!</v>
      </c>
      <c r="AU116" s="2" t="e">
        <f>IF(OR(AU$111="",$C116="",$A116=""),"",IF($D116="",$C116*Parameter!AR18,IF($D116="durchschnittliche Preissteigerungs-rate",($C116*Parameter!AR18)*(1+(VLOOKUP($A116,Personalnormkosten!$G$1:$H$4,2,FALSE)))^AU$110,($C116*Parameter!AR18)*(1+(VLOOKUP($D116,Personalnormkosten!$E$1:$F$9,2,FALSE)))^AU$110)))</f>
        <v>#REF!</v>
      </c>
      <c r="AV116" s="2" t="e">
        <f>IF(OR(AV$111="",$C116="",$A116=""),"",IF($D116="",$C116*Parameter!AS18,IF($D116="durchschnittliche Preissteigerungs-rate",($C116*Parameter!AS18)*(1+(VLOOKUP($A116,Personalnormkosten!$G$1:$H$4,2,FALSE)))^AV$110,($C116*Parameter!AS18)*(1+(VLOOKUP($D116,Personalnormkosten!$E$1:$F$9,2,FALSE)))^AV$110)))</f>
        <v>#REF!</v>
      </c>
      <c r="AW116" s="2" t="e">
        <f>IF(OR(AW$111="",$C116="",$A116=""),"",IF($D116="",$C116*Parameter!AT18,IF($D116="durchschnittliche Preissteigerungs-rate",($C116*Parameter!AT18)*(1+(VLOOKUP($A116,Personalnormkosten!$G$1:$H$4,2,FALSE)))^AW$110,($C116*Parameter!AT18)*(1+(VLOOKUP($D116,Personalnormkosten!$E$1:$F$9,2,FALSE)))^AW$110)))</f>
        <v>#REF!</v>
      </c>
      <c r="AX116" s="2" t="e">
        <f>IF(OR(AX$111="",$C116="",$A116=""),"",IF($D116="",$C116*Parameter!AU18,IF($D116="durchschnittliche Preissteigerungs-rate",($C116*Parameter!AU18)*(1+(VLOOKUP($A116,Personalnormkosten!$G$1:$H$4,2,FALSE)))^AX$110,($C116*Parameter!AU18)*(1+(VLOOKUP($D116,Personalnormkosten!$E$1:$F$9,2,FALSE)))^AX$110)))</f>
        <v>#REF!</v>
      </c>
      <c r="AY116" s="2" t="e">
        <f>IF(OR(AY$111="",$C116="",$A116=""),"",IF($D116="",$C116*Parameter!AV18,IF($D116="durchschnittliche Preissteigerungs-rate",($C116*Parameter!AV18)*(1+(VLOOKUP($A116,Personalnormkosten!$G$1:$H$4,2,FALSE)))^AY$110,($C116*Parameter!AV18)*(1+(VLOOKUP($D116,Personalnormkosten!$E$1:$F$9,2,FALSE)))^AY$110)))</f>
        <v>#REF!</v>
      </c>
      <c r="AZ116" s="2" t="e">
        <f>IF(OR(AZ$111="",$C116="",$A116=""),"",IF($D116="",$C116*Parameter!AW18,IF($D116="durchschnittliche Preissteigerungs-rate",($C116*Parameter!AW18)*(1+(VLOOKUP($A116,Personalnormkosten!$G$1:$H$4,2,FALSE)))^AZ$110,($C116*Parameter!AW18)*(1+(VLOOKUP($D116,Personalnormkosten!$E$1:$F$9,2,FALSE)))^AZ$110)))</f>
        <v>#REF!</v>
      </c>
      <c r="BA116" s="2" t="e">
        <f>IF(OR(BA$111="",$C116="",$A116=""),"",IF($D116="",$C116*Parameter!AX18,IF($D116="durchschnittliche Preissteigerungs-rate",($C116*Parameter!AX18)*(1+(VLOOKUP($A116,Personalnormkosten!$G$1:$H$4,2,FALSE)))^BA$110,($C116*Parameter!AX18)*(1+(VLOOKUP($D116,Personalnormkosten!$E$1:$F$9,2,FALSE)))^BA$110)))</f>
        <v>#REF!</v>
      </c>
      <c r="BB116" s="2" t="e">
        <f>IF(OR(BB$111="",$C116="",$A116=""),"",IF($D116="",$C116*Parameter!AY18,IF($D116="durchschnittliche Preissteigerungs-rate",($C116*Parameter!AY18)*(1+(VLOOKUP($A116,Personalnormkosten!$G$1:$H$4,2,FALSE)))^BB$110,($C116*Parameter!AY18)*(1+(VLOOKUP($D116,Personalnormkosten!$E$1:$F$9,2,FALSE)))^BB$110)))</f>
        <v>#REF!</v>
      </c>
    </row>
    <row r="117" spans="1:54" ht="16.2" thickBot="1" x14ac:dyDescent="0.3">
      <c r="A117" s="214" t="s">
        <v>9</v>
      </c>
      <c r="B117" s="197"/>
      <c r="C117" s="198"/>
      <c r="D117" s="106"/>
      <c r="E117" s="30" t="e">
        <f>IF(SUM(E112:E116)=0,0,SUM(E112:E116))</f>
        <v>#REF!</v>
      </c>
      <c r="F117" s="30" t="e">
        <f t="shared" ref="F117:Y117" si="188">IF(SUM(F112:F116)=0,0,SUM(F112:F116))</f>
        <v>#REF!</v>
      </c>
      <c r="G117" s="30" t="e">
        <f t="shared" si="188"/>
        <v>#REF!</v>
      </c>
      <c r="H117" s="30" t="e">
        <f t="shared" si="188"/>
        <v>#REF!</v>
      </c>
      <c r="I117" s="30" t="e">
        <f t="shared" si="188"/>
        <v>#REF!</v>
      </c>
      <c r="J117" s="30" t="e">
        <f t="shared" si="188"/>
        <v>#REF!</v>
      </c>
      <c r="K117" s="30" t="e">
        <f t="shared" si="188"/>
        <v>#REF!</v>
      </c>
      <c r="L117" s="30" t="e">
        <f t="shared" si="188"/>
        <v>#REF!</v>
      </c>
      <c r="M117" s="30" t="e">
        <f t="shared" si="188"/>
        <v>#REF!</v>
      </c>
      <c r="N117" s="30" t="e">
        <f t="shared" si="188"/>
        <v>#REF!</v>
      </c>
      <c r="O117" s="30" t="e">
        <f t="shared" si="188"/>
        <v>#REF!</v>
      </c>
      <c r="P117" s="30" t="e">
        <f t="shared" si="188"/>
        <v>#REF!</v>
      </c>
      <c r="Q117" s="30" t="e">
        <f t="shared" si="188"/>
        <v>#REF!</v>
      </c>
      <c r="R117" s="30" t="e">
        <f t="shared" si="188"/>
        <v>#REF!</v>
      </c>
      <c r="S117" s="30" t="e">
        <f t="shared" si="188"/>
        <v>#REF!</v>
      </c>
      <c r="T117" s="30" t="e">
        <f t="shared" si="188"/>
        <v>#REF!</v>
      </c>
      <c r="U117" s="30" t="e">
        <f t="shared" si="188"/>
        <v>#REF!</v>
      </c>
      <c r="V117" s="30" t="e">
        <f t="shared" si="188"/>
        <v>#REF!</v>
      </c>
      <c r="W117" s="30" t="e">
        <f t="shared" si="188"/>
        <v>#REF!</v>
      </c>
      <c r="X117" s="30" t="e">
        <f t="shared" si="188"/>
        <v>#REF!</v>
      </c>
      <c r="Y117" s="30" t="e">
        <f t="shared" si="188"/>
        <v>#REF!</v>
      </c>
      <c r="Z117" s="30" t="e">
        <f t="shared" ref="Z117:BB117" si="189">IF(SUM(Z112:Z116)=0,0,SUM(Z112:Z116))</f>
        <v>#REF!</v>
      </c>
      <c r="AA117" s="30" t="e">
        <f t="shared" si="189"/>
        <v>#REF!</v>
      </c>
      <c r="AB117" s="30" t="e">
        <f t="shared" si="189"/>
        <v>#REF!</v>
      </c>
      <c r="AC117" s="30" t="e">
        <f t="shared" si="189"/>
        <v>#REF!</v>
      </c>
      <c r="AD117" s="30" t="e">
        <f t="shared" si="189"/>
        <v>#REF!</v>
      </c>
      <c r="AE117" s="30" t="e">
        <f t="shared" si="189"/>
        <v>#REF!</v>
      </c>
      <c r="AF117" s="30" t="e">
        <f t="shared" si="189"/>
        <v>#REF!</v>
      </c>
      <c r="AG117" s="30" t="e">
        <f t="shared" si="189"/>
        <v>#REF!</v>
      </c>
      <c r="AH117" s="30" t="e">
        <f t="shared" si="189"/>
        <v>#REF!</v>
      </c>
      <c r="AI117" s="30" t="e">
        <f t="shared" si="189"/>
        <v>#REF!</v>
      </c>
      <c r="AJ117" s="30" t="e">
        <f t="shared" si="189"/>
        <v>#REF!</v>
      </c>
      <c r="AK117" s="30" t="e">
        <f t="shared" si="189"/>
        <v>#REF!</v>
      </c>
      <c r="AL117" s="30" t="e">
        <f t="shared" si="189"/>
        <v>#REF!</v>
      </c>
      <c r="AM117" s="30" t="e">
        <f t="shared" si="189"/>
        <v>#REF!</v>
      </c>
      <c r="AN117" s="30" t="e">
        <f t="shared" si="189"/>
        <v>#REF!</v>
      </c>
      <c r="AO117" s="30" t="e">
        <f t="shared" si="189"/>
        <v>#REF!</v>
      </c>
      <c r="AP117" s="30" t="e">
        <f t="shared" si="189"/>
        <v>#REF!</v>
      </c>
      <c r="AQ117" s="30" t="e">
        <f t="shared" si="189"/>
        <v>#REF!</v>
      </c>
      <c r="AR117" s="30" t="e">
        <f t="shared" si="189"/>
        <v>#REF!</v>
      </c>
      <c r="AS117" s="30" t="e">
        <f t="shared" si="189"/>
        <v>#REF!</v>
      </c>
      <c r="AT117" s="30" t="e">
        <f t="shared" si="189"/>
        <v>#REF!</v>
      </c>
      <c r="AU117" s="30" t="e">
        <f t="shared" si="189"/>
        <v>#REF!</v>
      </c>
      <c r="AV117" s="30" t="e">
        <f t="shared" si="189"/>
        <v>#REF!</v>
      </c>
      <c r="AW117" s="30" t="e">
        <f t="shared" si="189"/>
        <v>#REF!</v>
      </c>
      <c r="AX117" s="30" t="e">
        <f t="shared" si="189"/>
        <v>#REF!</v>
      </c>
      <c r="AY117" s="30" t="e">
        <f t="shared" si="189"/>
        <v>#REF!</v>
      </c>
      <c r="AZ117" s="30" t="e">
        <f t="shared" si="189"/>
        <v>#REF!</v>
      </c>
      <c r="BA117" s="30" t="e">
        <f t="shared" si="189"/>
        <v>#REF!</v>
      </c>
      <c r="BB117" s="30" t="e">
        <f t="shared" si="189"/>
        <v>#REF!</v>
      </c>
    </row>
  </sheetData>
  <mergeCells count="26">
    <mergeCell ref="A63:D63"/>
    <mergeCell ref="D1:D2"/>
    <mergeCell ref="D65:D66"/>
    <mergeCell ref="D97:D98"/>
    <mergeCell ref="D110:D111"/>
    <mergeCell ref="A93:C93"/>
    <mergeCell ref="A94:C94"/>
    <mergeCell ref="A95:C95"/>
    <mergeCell ref="A97:A98"/>
    <mergeCell ref="B97:B98"/>
    <mergeCell ref="C97:C98"/>
    <mergeCell ref="A92:C92"/>
    <mergeCell ref="A104:C104"/>
    <mergeCell ref="A1:A2"/>
    <mergeCell ref="B1:B2"/>
    <mergeCell ref="C1:C2"/>
    <mergeCell ref="A65:A66"/>
    <mergeCell ref="B65:B66"/>
    <mergeCell ref="C65:C66"/>
    <mergeCell ref="A117:C117"/>
    <mergeCell ref="A105:C105"/>
    <mergeCell ref="A106:C106"/>
    <mergeCell ref="A107:C107"/>
    <mergeCell ref="A110:A111"/>
    <mergeCell ref="B110:B111"/>
    <mergeCell ref="C110:C111"/>
  </mergeCells>
  <conditionalFormatting sqref="Y64:BB64">
    <cfRule type="expression" dxfId="7008" priority="773">
      <formula>$Y$2=""</formula>
    </cfRule>
  </conditionalFormatting>
  <conditionalFormatting sqref="H65:H66 H96:H98 H104 H108:H116">
    <cfRule type="expression" dxfId="7007" priority="966">
      <formula>#REF!=""</formula>
    </cfRule>
  </conditionalFormatting>
  <conditionalFormatting sqref="F65:F66 F96:F98 F104 F108:F116">
    <cfRule type="expression" dxfId="7006" priority="965">
      <formula>#REF!=""</formula>
    </cfRule>
  </conditionalFormatting>
  <conditionalFormatting sqref="G65:G66 G96:G98 G104 G108:G116">
    <cfRule type="expression" dxfId="7005" priority="964">
      <formula>#REF!=""</formula>
    </cfRule>
  </conditionalFormatting>
  <conditionalFormatting sqref="I65:I66 I96:I98 I104 I108:I116">
    <cfRule type="expression" dxfId="7004" priority="963">
      <formula>#REF!=""</formula>
    </cfRule>
  </conditionalFormatting>
  <conditionalFormatting sqref="L65:L66 L96:L98 L104 L108:L116">
    <cfRule type="expression" dxfId="7003" priority="962">
      <formula>#REF!=""</formula>
    </cfRule>
  </conditionalFormatting>
  <conditionalFormatting sqref="V65:V66 V96:V98 V104 V108:V116">
    <cfRule type="expression" dxfId="7002" priority="961">
      <formula>#REF!=""</formula>
    </cfRule>
  </conditionalFormatting>
  <conditionalFormatting sqref="W65:W66 W96:W98 W104 W108:W116">
    <cfRule type="expression" dxfId="7001" priority="960">
      <formula>#REF!=""</formula>
    </cfRule>
  </conditionalFormatting>
  <conditionalFormatting sqref="X65:X66 X96:X98 X104 X108:X116">
    <cfRule type="expression" dxfId="7000" priority="959">
      <formula>#REF!=""</formula>
    </cfRule>
  </conditionalFormatting>
  <conditionalFormatting sqref="M65:M66 M96:M98 M104 M108:M116">
    <cfRule type="expression" dxfId="6999" priority="958">
      <formula>#REF!=""</formula>
    </cfRule>
  </conditionalFormatting>
  <conditionalFormatting sqref="N65:N66 N96:N98 N104 N108:N116">
    <cfRule type="expression" dxfId="6998" priority="957">
      <formula>#REF!=""</formula>
    </cfRule>
  </conditionalFormatting>
  <conditionalFormatting sqref="P65:P66 P96:P98 P104 P108:P116">
    <cfRule type="expression" dxfId="6997" priority="956">
      <formula>#REF!=""</formula>
    </cfRule>
  </conditionalFormatting>
  <conditionalFormatting sqref="Q65:Q66 Q96:Q98 Q104 Q108:Q116">
    <cfRule type="expression" dxfId="6996" priority="955">
      <formula>#REF!=""</formula>
    </cfRule>
  </conditionalFormatting>
  <conditionalFormatting sqref="R65:R66 R96:R98 R104 R108:R116">
    <cfRule type="expression" dxfId="6995" priority="954">
      <formula>#REF!=""</formula>
    </cfRule>
  </conditionalFormatting>
  <conditionalFormatting sqref="S65:S66 S96:S98 S104 S108:S116">
    <cfRule type="expression" dxfId="6994" priority="953">
      <formula>#REF!=""</formula>
    </cfRule>
  </conditionalFormatting>
  <conditionalFormatting sqref="T65:T66 T96:T98 T104 T108:T116">
    <cfRule type="expression" dxfId="6993" priority="952">
      <formula>#REF!=""</formula>
    </cfRule>
  </conditionalFormatting>
  <conditionalFormatting sqref="U65:U66 U96:U98 U104 U108:U116">
    <cfRule type="expression" dxfId="6992" priority="951">
      <formula>#REF!=""</formula>
    </cfRule>
  </conditionalFormatting>
  <conditionalFormatting sqref="H104">
    <cfRule type="expression" dxfId="6991" priority="950">
      <formula>#REF!=""</formula>
    </cfRule>
  </conditionalFormatting>
  <conditionalFormatting sqref="G104">
    <cfRule type="expression" dxfId="6990" priority="949">
      <formula>#REF!=""</formula>
    </cfRule>
  </conditionalFormatting>
  <conditionalFormatting sqref="I104">
    <cfRule type="expression" dxfId="6989" priority="948">
      <formula>#REF!=""</formula>
    </cfRule>
  </conditionalFormatting>
  <conditionalFormatting sqref="J104">
    <cfRule type="expression" dxfId="6988" priority="947">
      <formula>#REF!=""</formula>
    </cfRule>
  </conditionalFormatting>
  <conditionalFormatting sqref="K104">
    <cfRule type="expression" dxfId="6987" priority="946">
      <formula>#REF!=""</formula>
    </cfRule>
  </conditionalFormatting>
  <conditionalFormatting sqref="L104">
    <cfRule type="expression" dxfId="6986" priority="945">
      <formula>#REF!=""</formula>
    </cfRule>
  </conditionalFormatting>
  <conditionalFormatting sqref="M104">
    <cfRule type="expression" dxfId="6985" priority="944">
      <formula>#REF!=""</formula>
    </cfRule>
  </conditionalFormatting>
  <conditionalFormatting sqref="N104">
    <cfRule type="expression" dxfId="6984" priority="943">
      <formula>#REF!=""</formula>
    </cfRule>
  </conditionalFormatting>
  <conditionalFormatting sqref="O104">
    <cfRule type="expression" dxfId="6983" priority="942">
      <formula>#REF!=""</formula>
    </cfRule>
  </conditionalFormatting>
  <conditionalFormatting sqref="P104">
    <cfRule type="expression" dxfId="6982" priority="941">
      <formula>#REF!=""</formula>
    </cfRule>
  </conditionalFormatting>
  <conditionalFormatting sqref="Q104">
    <cfRule type="expression" dxfId="6981" priority="940">
      <formula>#REF!=""</formula>
    </cfRule>
  </conditionalFormatting>
  <conditionalFormatting sqref="R104">
    <cfRule type="expression" dxfId="6980" priority="939">
      <formula>#REF!=""</formula>
    </cfRule>
  </conditionalFormatting>
  <conditionalFormatting sqref="S104">
    <cfRule type="expression" dxfId="6979" priority="938">
      <formula>#REF!=""</formula>
    </cfRule>
  </conditionalFormatting>
  <conditionalFormatting sqref="T104">
    <cfRule type="expression" dxfId="6978" priority="937">
      <formula>#REF!=""</formula>
    </cfRule>
  </conditionalFormatting>
  <conditionalFormatting sqref="U104">
    <cfRule type="expression" dxfId="6977" priority="936">
      <formula>#REF!=""</formula>
    </cfRule>
  </conditionalFormatting>
  <conditionalFormatting sqref="V104">
    <cfRule type="expression" dxfId="6976" priority="935">
      <formula>#REF!=""</formula>
    </cfRule>
  </conditionalFormatting>
  <conditionalFormatting sqref="W104">
    <cfRule type="expression" dxfId="6975" priority="934">
      <formula>#REF!=""</formula>
    </cfRule>
  </conditionalFormatting>
  <conditionalFormatting sqref="X104:BB104">
    <cfRule type="expression" dxfId="6974" priority="933">
      <formula>#REF!=""</formula>
    </cfRule>
  </conditionalFormatting>
  <conditionalFormatting sqref="H104">
    <cfRule type="expression" dxfId="6973" priority="932">
      <formula>#REF!=""</formula>
    </cfRule>
  </conditionalFormatting>
  <conditionalFormatting sqref="G104">
    <cfRule type="expression" dxfId="6972" priority="931">
      <formula>#REF!=""</formula>
    </cfRule>
  </conditionalFormatting>
  <conditionalFormatting sqref="I104">
    <cfRule type="expression" dxfId="6971" priority="930">
      <formula>#REF!=""</formula>
    </cfRule>
  </conditionalFormatting>
  <conditionalFormatting sqref="J104">
    <cfRule type="expression" dxfId="6970" priority="929">
      <formula>#REF!=""</formula>
    </cfRule>
  </conditionalFormatting>
  <conditionalFormatting sqref="K104">
    <cfRule type="expression" dxfId="6969" priority="928">
      <formula>#REF!=""</formula>
    </cfRule>
  </conditionalFormatting>
  <conditionalFormatting sqref="L104">
    <cfRule type="expression" dxfId="6968" priority="927">
      <formula>#REF!=""</formula>
    </cfRule>
  </conditionalFormatting>
  <conditionalFormatting sqref="M104">
    <cfRule type="expression" dxfId="6967" priority="926">
      <formula>#REF!=""</formula>
    </cfRule>
  </conditionalFormatting>
  <conditionalFormatting sqref="N104">
    <cfRule type="expression" dxfId="6966" priority="925">
      <formula>#REF!=""</formula>
    </cfRule>
  </conditionalFormatting>
  <conditionalFormatting sqref="O104">
    <cfRule type="expression" dxfId="6965" priority="924">
      <formula>#REF!=""</formula>
    </cfRule>
  </conditionalFormatting>
  <conditionalFormatting sqref="P104">
    <cfRule type="expression" dxfId="6964" priority="923">
      <formula>#REF!=""</formula>
    </cfRule>
  </conditionalFormatting>
  <conditionalFormatting sqref="Q104">
    <cfRule type="expression" dxfId="6963" priority="922">
      <formula>#REF!=""</formula>
    </cfRule>
  </conditionalFormatting>
  <conditionalFormatting sqref="R104">
    <cfRule type="expression" dxfId="6962" priority="921">
      <formula>#REF!=""</formula>
    </cfRule>
  </conditionalFormatting>
  <conditionalFormatting sqref="S104">
    <cfRule type="expression" dxfId="6961" priority="920">
      <formula>#REF!=""</formula>
    </cfRule>
  </conditionalFormatting>
  <conditionalFormatting sqref="T104">
    <cfRule type="expression" dxfId="6960" priority="919">
      <formula>#REF!=""</formula>
    </cfRule>
  </conditionalFormatting>
  <conditionalFormatting sqref="U104">
    <cfRule type="expression" dxfId="6959" priority="918">
      <formula>#REF!=""</formula>
    </cfRule>
  </conditionalFormatting>
  <conditionalFormatting sqref="V104">
    <cfRule type="expression" dxfId="6958" priority="917">
      <formula>#REF!=""</formula>
    </cfRule>
  </conditionalFormatting>
  <conditionalFormatting sqref="W104">
    <cfRule type="expression" dxfId="6957" priority="916">
      <formula>#REF!=""</formula>
    </cfRule>
  </conditionalFormatting>
  <conditionalFormatting sqref="X104:BB104">
    <cfRule type="expression" dxfId="6956" priority="915">
      <formula>#REF!=""</formula>
    </cfRule>
  </conditionalFormatting>
  <conditionalFormatting sqref="F104">
    <cfRule type="expression" dxfId="6955" priority="914">
      <formula>#REF!=""</formula>
    </cfRule>
  </conditionalFormatting>
  <conditionalFormatting sqref="H112:H116">
    <cfRule type="expression" dxfId="6954" priority="913">
      <formula>#REF!=""</formula>
    </cfRule>
  </conditionalFormatting>
  <conditionalFormatting sqref="G112:G116">
    <cfRule type="expression" dxfId="6953" priority="912">
      <formula>#REF!=""</formula>
    </cfRule>
  </conditionalFormatting>
  <conditionalFormatting sqref="I112:I116">
    <cfRule type="expression" dxfId="6952" priority="911">
      <formula>#REF!=""</formula>
    </cfRule>
  </conditionalFormatting>
  <conditionalFormatting sqref="J112:J116">
    <cfRule type="expression" dxfId="6951" priority="910">
      <formula>#REF!=""</formula>
    </cfRule>
  </conditionalFormatting>
  <conditionalFormatting sqref="K112:K116">
    <cfRule type="expression" dxfId="6950" priority="909">
      <formula>#REF!=""</formula>
    </cfRule>
  </conditionalFormatting>
  <conditionalFormatting sqref="L112:L116">
    <cfRule type="expression" dxfId="6949" priority="908">
      <formula>#REF!=""</formula>
    </cfRule>
  </conditionalFormatting>
  <conditionalFormatting sqref="M112:M116">
    <cfRule type="expression" dxfId="6948" priority="907">
      <formula>#REF!=""</formula>
    </cfRule>
  </conditionalFormatting>
  <conditionalFormatting sqref="N112:N116">
    <cfRule type="expression" dxfId="6947" priority="906">
      <formula>#REF!=""</formula>
    </cfRule>
  </conditionalFormatting>
  <conditionalFormatting sqref="O112:O116">
    <cfRule type="expression" dxfId="6946" priority="905">
      <formula>#REF!=""</formula>
    </cfRule>
  </conditionalFormatting>
  <conditionalFormatting sqref="P112:P116">
    <cfRule type="expression" dxfId="6945" priority="904">
      <formula>#REF!=""</formula>
    </cfRule>
  </conditionalFormatting>
  <conditionalFormatting sqref="Q112:Q116">
    <cfRule type="expression" dxfId="6944" priority="903">
      <formula>#REF!=""</formula>
    </cfRule>
  </conditionalFormatting>
  <conditionalFormatting sqref="R112:R116">
    <cfRule type="expression" dxfId="6943" priority="902">
      <formula>#REF!=""</formula>
    </cfRule>
  </conditionalFormatting>
  <conditionalFormatting sqref="S112:S116">
    <cfRule type="expression" dxfId="6942" priority="901">
      <formula>#REF!=""</formula>
    </cfRule>
  </conditionalFormatting>
  <conditionalFormatting sqref="T112:T116">
    <cfRule type="expression" dxfId="6941" priority="900">
      <formula>#REF!=""</formula>
    </cfRule>
  </conditionalFormatting>
  <conditionalFormatting sqref="U112:U116">
    <cfRule type="expression" dxfId="6940" priority="899">
      <formula>#REF!=""</formula>
    </cfRule>
  </conditionalFormatting>
  <conditionalFormatting sqref="V112:V116">
    <cfRule type="expression" dxfId="6939" priority="898">
      <formula>#REF!=""</formula>
    </cfRule>
  </conditionalFormatting>
  <conditionalFormatting sqref="W112:W116">
    <cfRule type="expression" dxfId="6938" priority="897">
      <formula>#REF!=""</formula>
    </cfRule>
  </conditionalFormatting>
  <conditionalFormatting sqref="X112:BB116">
    <cfRule type="expression" dxfId="6937" priority="896">
      <formula>#REF!=""</formula>
    </cfRule>
  </conditionalFormatting>
  <conditionalFormatting sqref="F112:X112 O113:X114 F113:N116 Y112:BB114">
    <cfRule type="cellIs" dxfId="6936" priority="894" operator="equal">
      <formula>""</formula>
    </cfRule>
    <cfRule type="cellIs" dxfId="6935" priority="895" operator="greaterThan">
      <formula>0</formula>
    </cfRule>
  </conditionalFormatting>
  <conditionalFormatting sqref="O115">
    <cfRule type="expression" dxfId="6934" priority="893">
      <formula>#REF!=""</formula>
    </cfRule>
  </conditionalFormatting>
  <conditionalFormatting sqref="P115">
    <cfRule type="expression" dxfId="6933" priority="892">
      <formula>#REF!=""</formula>
    </cfRule>
  </conditionalFormatting>
  <conditionalFormatting sqref="Q115">
    <cfRule type="expression" dxfId="6932" priority="891">
      <formula>#REF!=""</formula>
    </cfRule>
  </conditionalFormatting>
  <conditionalFormatting sqref="R115">
    <cfRule type="expression" dxfId="6931" priority="890">
      <formula>#REF!=""</formula>
    </cfRule>
  </conditionalFormatting>
  <conditionalFormatting sqref="S115">
    <cfRule type="expression" dxfId="6930" priority="889">
      <formula>#REF!=""</formula>
    </cfRule>
  </conditionalFormatting>
  <conditionalFormatting sqref="T115">
    <cfRule type="expression" dxfId="6929" priority="888">
      <formula>#REF!=""</formula>
    </cfRule>
  </conditionalFormatting>
  <conditionalFormatting sqref="U115">
    <cfRule type="expression" dxfId="6928" priority="887">
      <formula>#REF!=""</formula>
    </cfRule>
  </conditionalFormatting>
  <conditionalFormatting sqref="V115">
    <cfRule type="expression" dxfId="6927" priority="886">
      <formula>#REF!=""</formula>
    </cfRule>
  </conditionalFormatting>
  <conditionalFormatting sqref="W115">
    <cfRule type="expression" dxfId="6926" priority="885">
      <formula>#REF!=""</formula>
    </cfRule>
  </conditionalFormatting>
  <conditionalFormatting sqref="X115:BB115">
    <cfRule type="expression" dxfId="6925" priority="884">
      <formula>#REF!=""</formula>
    </cfRule>
  </conditionalFormatting>
  <conditionalFormatting sqref="O115:BB115">
    <cfRule type="cellIs" dxfId="6924" priority="882" operator="equal">
      <formula>""</formula>
    </cfRule>
    <cfRule type="cellIs" dxfId="6923" priority="883" operator="greaterThan">
      <formula>0</formula>
    </cfRule>
  </conditionalFormatting>
  <conditionalFormatting sqref="O116">
    <cfRule type="expression" dxfId="6922" priority="881">
      <formula>#REF!=""</formula>
    </cfRule>
  </conditionalFormatting>
  <conditionalFormatting sqref="P116">
    <cfRule type="expression" dxfId="6921" priority="880">
      <formula>#REF!=""</formula>
    </cfRule>
  </conditionalFormatting>
  <conditionalFormatting sqref="Q116">
    <cfRule type="expression" dxfId="6920" priority="879">
      <formula>#REF!=""</formula>
    </cfRule>
  </conditionalFormatting>
  <conditionalFormatting sqref="R116">
    <cfRule type="expression" dxfId="6919" priority="878">
      <formula>#REF!=""</formula>
    </cfRule>
  </conditionalFormatting>
  <conditionalFormatting sqref="S116">
    <cfRule type="expression" dxfId="6918" priority="877">
      <formula>#REF!=""</formula>
    </cfRule>
  </conditionalFormatting>
  <conditionalFormatting sqref="T116">
    <cfRule type="expression" dxfId="6917" priority="876">
      <formula>#REF!=""</formula>
    </cfRule>
  </conditionalFormatting>
  <conditionalFormatting sqref="U116">
    <cfRule type="expression" dxfId="6916" priority="875">
      <formula>#REF!=""</formula>
    </cfRule>
  </conditionalFormatting>
  <conditionalFormatting sqref="V116">
    <cfRule type="expression" dxfId="6915" priority="874">
      <formula>#REF!=""</formula>
    </cfRule>
  </conditionalFormatting>
  <conditionalFormatting sqref="W116">
    <cfRule type="expression" dxfId="6914" priority="873">
      <formula>#REF!=""</formula>
    </cfRule>
  </conditionalFormatting>
  <conditionalFormatting sqref="X116:BB116">
    <cfRule type="expression" dxfId="6913" priority="872">
      <formula>#REF!=""</formula>
    </cfRule>
  </conditionalFormatting>
  <conditionalFormatting sqref="O116:BB116">
    <cfRule type="cellIs" dxfId="6912" priority="870" operator="equal">
      <formula>""</formula>
    </cfRule>
    <cfRule type="cellIs" dxfId="6911" priority="871" operator="greaterThan">
      <formula>0</formula>
    </cfRule>
  </conditionalFormatting>
  <conditionalFormatting sqref="E1:E32 E63:E1048576">
    <cfRule type="expression" dxfId="6910" priority="869">
      <formula>$E$66=""</formula>
    </cfRule>
  </conditionalFormatting>
  <conditionalFormatting sqref="F112:F116">
    <cfRule type="expression" dxfId="6909" priority="868">
      <formula>#REF!=""</formula>
    </cfRule>
  </conditionalFormatting>
  <conditionalFormatting sqref="H110:H111">
    <cfRule type="expression" dxfId="6908" priority="867">
      <formula>#REF!=""</formula>
    </cfRule>
  </conditionalFormatting>
  <conditionalFormatting sqref="G110:G111">
    <cfRule type="expression" dxfId="6907" priority="866">
      <formula>#REF!=""</formula>
    </cfRule>
  </conditionalFormatting>
  <conditionalFormatting sqref="I110:I111">
    <cfRule type="expression" dxfId="6906" priority="865">
      <formula>#REF!=""</formula>
    </cfRule>
  </conditionalFormatting>
  <conditionalFormatting sqref="J110:J111">
    <cfRule type="expression" dxfId="6905" priority="864">
      <formula>#REF!=""</formula>
    </cfRule>
  </conditionalFormatting>
  <conditionalFormatting sqref="K110:K111">
    <cfRule type="expression" dxfId="6904" priority="863">
      <formula>#REF!=""</formula>
    </cfRule>
  </conditionalFormatting>
  <conditionalFormatting sqref="L110:L111">
    <cfRule type="expression" dxfId="6903" priority="862">
      <formula>#REF!=""</formula>
    </cfRule>
  </conditionalFormatting>
  <conditionalFormatting sqref="M110:M111">
    <cfRule type="expression" dxfId="6902" priority="861">
      <formula>#REF!=""</formula>
    </cfRule>
  </conditionalFormatting>
  <conditionalFormatting sqref="N110:N111">
    <cfRule type="expression" dxfId="6901" priority="860">
      <formula>#REF!=""</formula>
    </cfRule>
  </conditionalFormatting>
  <conditionalFormatting sqref="O110:O111">
    <cfRule type="expression" dxfId="6900" priority="859">
      <formula>#REF!=""</formula>
    </cfRule>
  </conditionalFormatting>
  <conditionalFormatting sqref="P110:P111">
    <cfRule type="expression" dxfId="6899" priority="858">
      <formula>#REF!=""</formula>
    </cfRule>
  </conditionalFormatting>
  <conditionalFormatting sqref="Q110:Q111">
    <cfRule type="expression" dxfId="6898" priority="857">
      <formula>#REF!=""</formula>
    </cfRule>
  </conditionalFormatting>
  <conditionalFormatting sqref="R110:R111">
    <cfRule type="expression" dxfId="6897" priority="856">
      <formula>#REF!=""</formula>
    </cfRule>
  </conditionalFormatting>
  <conditionalFormatting sqref="S110:S111">
    <cfRule type="expression" dxfId="6896" priority="855">
      <formula>#REF!=""</formula>
    </cfRule>
  </conditionalFormatting>
  <conditionalFormatting sqref="T110:T111">
    <cfRule type="expression" dxfId="6895" priority="854">
      <formula>#REF!=""</formula>
    </cfRule>
  </conditionalFormatting>
  <conditionalFormatting sqref="U110:U111">
    <cfRule type="expression" dxfId="6894" priority="853">
      <formula>#REF!=""</formula>
    </cfRule>
  </conditionalFormatting>
  <conditionalFormatting sqref="V110:V111">
    <cfRule type="expression" dxfId="6893" priority="852">
      <formula>#REF!=""</formula>
    </cfRule>
  </conditionalFormatting>
  <conditionalFormatting sqref="W110:W111">
    <cfRule type="expression" dxfId="6892" priority="851">
      <formula>#REF!=""</formula>
    </cfRule>
  </conditionalFormatting>
  <conditionalFormatting sqref="Y110:BB111">
    <cfRule type="expression" dxfId="6891" priority="850">
      <formula>#REF!=""</formula>
    </cfRule>
  </conditionalFormatting>
  <conditionalFormatting sqref="F110:F111">
    <cfRule type="expression" dxfId="6890" priority="849">
      <formula>#REF!=""</formula>
    </cfRule>
  </conditionalFormatting>
  <conditionalFormatting sqref="I109">
    <cfRule type="expression" dxfId="6889" priority="848">
      <formula>#REF!=""</formula>
    </cfRule>
  </conditionalFormatting>
  <conditionalFormatting sqref="E95:BB95">
    <cfRule type="expression" dxfId="6888" priority="826">
      <formula>#REF!=""</formula>
    </cfRule>
  </conditionalFormatting>
  <conditionalFormatting sqref="F109">
    <cfRule type="expression" dxfId="6887" priority="847">
      <formula>#REF!=""</formula>
    </cfRule>
  </conditionalFormatting>
  <conditionalFormatting sqref="G109">
    <cfRule type="expression" dxfId="6886" priority="846">
      <formula>#REF!=""</formula>
    </cfRule>
  </conditionalFormatting>
  <conditionalFormatting sqref="H109">
    <cfRule type="expression" dxfId="6885" priority="845">
      <formula>#REF!=""</formula>
    </cfRule>
  </conditionalFormatting>
  <conditionalFormatting sqref="J109">
    <cfRule type="expression" dxfId="6884" priority="844">
      <formula>#REF!=""</formula>
    </cfRule>
  </conditionalFormatting>
  <conditionalFormatting sqref="K109">
    <cfRule type="expression" dxfId="6883" priority="843">
      <formula>#REF!=""</formula>
    </cfRule>
  </conditionalFormatting>
  <conditionalFormatting sqref="L109">
    <cfRule type="expression" dxfId="6882" priority="842">
      <formula>#REF!=""</formula>
    </cfRule>
  </conditionalFormatting>
  <conditionalFormatting sqref="M109">
    <cfRule type="expression" dxfId="6881" priority="841">
      <formula>#REF!=""</formula>
    </cfRule>
  </conditionalFormatting>
  <conditionalFormatting sqref="N109">
    <cfRule type="expression" dxfId="6880" priority="840">
      <formula>#REF!=""</formula>
    </cfRule>
  </conditionalFormatting>
  <conditionalFormatting sqref="O109">
    <cfRule type="expression" dxfId="6879" priority="839">
      <formula>#REF!=""</formula>
    </cfRule>
  </conditionalFormatting>
  <conditionalFormatting sqref="P109">
    <cfRule type="expression" dxfId="6878" priority="838">
      <formula>#REF!=""</formula>
    </cfRule>
  </conditionalFormatting>
  <conditionalFormatting sqref="Q109">
    <cfRule type="expression" dxfId="6877" priority="837">
      <formula>#REF!=""</formula>
    </cfRule>
  </conditionalFormatting>
  <conditionalFormatting sqref="R109">
    <cfRule type="expression" dxfId="6876" priority="836">
      <formula>#REF!=""</formula>
    </cfRule>
  </conditionalFormatting>
  <conditionalFormatting sqref="S109">
    <cfRule type="expression" dxfId="6875" priority="835">
      <formula>#REF!=""</formula>
    </cfRule>
  </conditionalFormatting>
  <conditionalFormatting sqref="T109">
    <cfRule type="expression" dxfId="6874" priority="834">
      <formula>#REF!=""</formula>
    </cfRule>
  </conditionalFormatting>
  <conditionalFormatting sqref="U109">
    <cfRule type="expression" dxfId="6873" priority="833">
      <formula>#REF!=""</formula>
    </cfRule>
  </conditionalFormatting>
  <conditionalFormatting sqref="V109">
    <cfRule type="expression" dxfId="6872" priority="832">
      <formula>#REF!=""</formula>
    </cfRule>
  </conditionalFormatting>
  <conditionalFormatting sqref="W109">
    <cfRule type="expression" dxfId="6871" priority="831">
      <formula>#REF!=""</formula>
    </cfRule>
  </conditionalFormatting>
  <conditionalFormatting sqref="X109:BB109">
    <cfRule type="expression" dxfId="6870" priority="830">
      <formula>#REF!=""</formula>
    </cfRule>
  </conditionalFormatting>
  <conditionalFormatting sqref="F109">
    <cfRule type="expression" dxfId="6869" priority="829">
      <formula>#REF!=""</formula>
    </cfRule>
  </conditionalFormatting>
  <conditionalFormatting sqref="G109:BB109">
    <cfRule type="expression" dxfId="6868" priority="828">
      <formula>#REF!=""</formula>
    </cfRule>
  </conditionalFormatting>
  <conditionalFormatting sqref="C99:C103 E99:BB103">
    <cfRule type="cellIs" dxfId="6867" priority="823" operator="lessThan">
      <formula>0</formula>
    </cfRule>
  </conditionalFormatting>
  <conditionalFormatting sqref="E94:BB94">
    <cfRule type="expression" dxfId="6866" priority="827">
      <formula>#REF!=""</formula>
    </cfRule>
  </conditionalFormatting>
  <conditionalFormatting sqref="E106:BB106">
    <cfRule type="expression" dxfId="6865" priority="825">
      <formula>#REF!=""</formula>
    </cfRule>
  </conditionalFormatting>
  <conditionalFormatting sqref="E107:BB107">
    <cfRule type="expression" dxfId="6864" priority="824">
      <formula>#REF!=""</formula>
    </cfRule>
  </conditionalFormatting>
  <conditionalFormatting sqref="E99:BB103">
    <cfRule type="cellIs" dxfId="6863" priority="822" operator="equal">
      <formula>""</formula>
    </cfRule>
  </conditionalFormatting>
  <conditionalFormatting sqref="E104">
    <cfRule type="expression" dxfId="6862" priority="821">
      <formula>#REF!=""</formula>
    </cfRule>
  </conditionalFormatting>
  <conditionalFormatting sqref="E117:BB117">
    <cfRule type="expression" dxfId="6861" priority="820">
      <formula>#REF!=""</formula>
    </cfRule>
  </conditionalFormatting>
  <conditionalFormatting sqref="E112:BB116">
    <cfRule type="cellIs" dxfId="6860" priority="818" operator="equal">
      <formula>""</formula>
    </cfRule>
  </conditionalFormatting>
  <conditionalFormatting sqref="E109">
    <cfRule type="expression" dxfId="6859" priority="817">
      <formula>#REF!=""</formula>
    </cfRule>
  </conditionalFormatting>
  <conditionalFormatting sqref="X65:X66">
    <cfRule type="expression" dxfId="6858" priority="816">
      <formula>#REF!=""</formula>
    </cfRule>
  </conditionalFormatting>
  <conditionalFormatting sqref="X97:X98">
    <cfRule type="expression" dxfId="6857" priority="815">
      <formula>#REF!=""</formula>
    </cfRule>
  </conditionalFormatting>
  <conditionalFormatting sqref="X110:X111">
    <cfRule type="expression" dxfId="6856" priority="814">
      <formula>#REF!=""</formula>
    </cfRule>
  </conditionalFormatting>
  <conditionalFormatting sqref="Y65:BB66 Y96:BB98 Y104:BB104 Y108:BB116">
    <cfRule type="expression" dxfId="6855" priority="967">
      <formula>#REF!=""</formula>
    </cfRule>
  </conditionalFormatting>
  <conditionalFormatting sqref="F96:F98 F104 F108:F116 F64:F66 F21 F24 F27 F30">
    <cfRule type="expression" dxfId="6854" priority="813">
      <formula>$F$66=""</formula>
    </cfRule>
  </conditionalFormatting>
  <conditionalFormatting sqref="G96:G98 G104 G108:G116 G64:G66 G21 G24 G27 G30">
    <cfRule type="expression" dxfId="6853" priority="812">
      <formula>$G$66=""</formula>
    </cfRule>
  </conditionalFormatting>
  <conditionalFormatting sqref="H96:H98 H104 H108:H116 H64:H66 H21 H24 H27 H30">
    <cfRule type="expression" dxfId="6852" priority="811">
      <formula>$H$66=""</formula>
    </cfRule>
  </conditionalFormatting>
  <conditionalFormatting sqref="I96:I98 I104 I108:I116 I64:I66 I21 I24 I27 I30">
    <cfRule type="expression" dxfId="6851" priority="810">
      <formula>$I$66=""</formula>
    </cfRule>
  </conditionalFormatting>
  <conditionalFormatting sqref="J96:J98 J104 J108:J116 J64:J66 J21 J24 J27 J30">
    <cfRule type="expression" dxfId="6850" priority="809">
      <formula>$J$66=""</formula>
    </cfRule>
  </conditionalFormatting>
  <conditionalFormatting sqref="K96:K98 K104 K108:K116 K64:K66 K21 K24 K27 K30">
    <cfRule type="expression" dxfId="6849" priority="808">
      <formula>$K$66=""</formula>
    </cfRule>
  </conditionalFormatting>
  <conditionalFormatting sqref="L96:L98 L104 L108:L116 L64:L66 L21 L24 L27 L30">
    <cfRule type="expression" dxfId="6848" priority="807">
      <formula>$L$66=""</formula>
    </cfRule>
  </conditionalFormatting>
  <conditionalFormatting sqref="M96:M98 M104 M108:M116 M64:M66 M21 M24 M27 M30">
    <cfRule type="expression" dxfId="6847" priority="806">
      <formula>$M$66=""</formula>
    </cfRule>
  </conditionalFormatting>
  <conditionalFormatting sqref="N96:N98 N104 N108:N116 N64:N66 N21 N24 N27 N30">
    <cfRule type="expression" dxfId="6846" priority="805">
      <formula>$N$66=""</formula>
    </cfRule>
  </conditionalFormatting>
  <conditionalFormatting sqref="O96:O98 O104 O108:O116 O64:O66 O21 O24 O27 O30">
    <cfRule type="expression" dxfId="6845" priority="804">
      <formula>$O$66=""</formula>
    </cfRule>
  </conditionalFormatting>
  <conditionalFormatting sqref="P96:P98 P104 P108:P116 P64:P66 P21 P24 P27 P30">
    <cfRule type="expression" dxfId="6844" priority="803">
      <formula>$P$66=""</formula>
    </cfRule>
  </conditionalFormatting>
  <conditionalFormatting sqref="Q96:Q98 Q104 Q108:Q116 Q64:Q66 Q21 Q24 Q27 Q30">
    <cfRule type="expression" dxfId="6843" priority="802">
      <formula>$Q$66=""</formula>
    </cfRule>
  </conditionalFormatting>
  <conditionalFormatting sqref="R96:R98 R104 R108:R116 R64:R66 R21 R24 R27 R30">
    <cfRule type="expression" dxfId="6842" priority="801">
      <formula>$R$66=""</formula>
    </cfRule>
  </conditionalFormatting>
  <conditionalFormatting sqref="S96:S98 S104 S108:S116 S64:S66 S21 S24 S27 S30">
    <cfRule type="expression" dxfId="6841" priority="800">
      <formula>$S$66=""</formula>
    </cfRule>
  </conditionalFormatting>
  <conditionalFormatting sqref="T96:T98 T104 T108:T116 T64:T66 T21 T24 T27 T30">
    <cfRule type="expression" dxfId="6840" priority="799">
      <formula>$T$66=""</formula>
    </cfRule>
  </conditionalFormatting>
  <conditionalFormatting sqref="U96:U98 U104 U108:U116 U64:U66 U21 U24 U27 U30">
    <cfRule type="expression" dxfId="6839" priority="798">
      <formula>$U$66=""</formula>
    </cfRule>
  </conditionalFormatting>
  <conditionalFormatting sqref="V96:V98 V104 V108:V116 V64:V66 V21 V24 V27 V30">
    <cfRule type="expression" dxfId="6838" priority="797">
      <formula>$V$66=""</formula>
    </cfRule>
  </conditionalFormatting>
  <conditionalFormatting sqref="W96:W98 W104 W108:W116 W64:W66 W21 W24 W27 W30">
    <cfRule type="expression" dxfId="6837" priority="796">
      <formula>$W$66=""</formula>
    </cfRule>
  </conditionalFormatting>
  <conditionalFormatting sqref="X96:X98 X104 X108:X116 X64:X66 X21 X24 X27 X30">
    <cfRule type="expression" dxfId="6836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6835" priority="794">
      <formula>$Y$66=""</formula>
    </cfRule>
  </conditionalFormatting>
  <conditionalFormatting sqref="I64">
    <cfRule type="expression" dxfId="6834" priority="793">
      <formula>$I$2=""</formula>
    </cfRule>
  </conditionalFormatting>
  <conditionalFormatting sqref="E64">
    <cfRule type="expression" dxfId="6833" priority="792">
      <formula>$E$2=""</formula>
    </cfRule>
  </conditionalFormatting>
  <conditionalFormatting sqref="F64">
    <cfRule type="expression" dxfId="6832" priority="791">
      <formula>$F$2=""</formula>
    </cfRule>
  </conditionalFormatting>
  <conditionalFormatting sqref="G64">
    <cfRule type="expression" dxfId="6831" priority="790">
      <formula>$G$2=""</formula>
    </cfRule>
  </conditionalFormatting>
  <conditionalFormatting sqref="H64">
    <cfRule type="expression" dxfId="6830" priority="789">
      <formula>$H$2=""</formula>
    </cfRule>
  </conditionalFormatting>
  <conditionalFormatting sqref="J64">
    <cfRule type="expression" dxfId="6829" priority="788">
      <formula>$J$2=""</formula>
    </cfRule>
  </conditionalFormatting>
  <conditionalFormatting sqref="K64">
    <cfRule type="expression" dxfId="6828" priority="787">
      <formula>$K$2=""</formula>
    </cfRule>
  </conditionalFormatting>
  <conditionalFormatting sqref="L64">
    <cfRule type="expression" dxfId="6827" priority="786">
      <formula>$L$2=""</formula>
    </cfRule>
  </conditionalFormatting>
  <conditionalFormatting sqref="M64">
    <cfRule type="expression" dxfId="6826" priority="785">
      <formula>$M$2=""</formula>
    </cfRule>
  </conditionalFormatting>
  <conditionalFormatting sqref="N64">
    <cfRule type="expression" dxfId="6825" priority="784">
      <formula>$N$2=""</formula>
    </cfRule>
  </conditionalFormatting>
  <conditionalFormatting sqref="O64">
    <cfRule type="expression" dxfId="6824" priority="783">
      <formula>$O$2=""</formula>
    </cfRule>
  </conditionalFormatting>
  <conditionalFormatting sqref="P64">
    <cfRule type="expression" dxfId="6823" priority="782">
      <formula>$P$2=""</formula>
    </cfRule>
  </conditionalFormatting>
  <conditionalFormatting sqref="Q64">
    <cfRule type="expression" dxfId="6822" priority="781">
      <formula>$Q$2=""</formula>
    </cfRule>
  </conditionalFormatting>
  <conditionalFormatting sqref="R64">
    <cfRule type="expression" dxfId="6821" priority="780">
      <formula>$R$2=""</formula>
    </cfRule>
  </conditionalFormatting>
  <conditionalFormatting sqref="S64">
    <cfRule type="expression" dxfId="6820" priority="779">
      <formula>$S$2=""</formula>
    </cfRule>
  </conditionalFormatting>
  <conditionalFormatting sqref="T64">
    <cfRule type="expression" dxfId="6819" priority="778">
      <formula>$T$2=""</formula>
    </cfRule>
  </conditionalFormatting>
  <conditionalFormatting sqref="U64">
    <cfRule type="expression" dxfId="6818" priority="777">
      <formula>$U$2=""</formula>
    </cfRule>
  </conditionalFormatting>
  <conditionalFormatting sqref="V64">
    <cfRule type="expression" dxfId="6817" priority="776">
      <formula>$V$2=""</formula>
    </cfRule>
  </conditionalFormatting>
  <conditionalFormatting sqref="W64">
    <cfRule type="expression" dxfId="6816" priority="775">
      <formula>$W$2=""</formula>
    </cfRule>
  </conditionalFormatting>
  <conditionalFormatting sqref="X64">
    <cfRule type="expression" dxfId="6815" priority="774">
      <formula>$X$2=""</formula>
    </cfRule>
  </conditionalFormatting>
  <conditionalFormatting sqref="E92:BB92">
    <cfRule type="expression" dxfId="6814" priority="772">
      <formula>$E$66=""</formula>
    </cfRule>
  </conditionalFormatting>
  <conditionalFormatting sqref="H3">
    <cfRule type="expression" dxfId="6813" priority="771">
      <formula>$H$2=""</formula>
    </cfRule>
  </conditionalFormatting>
  <conditionalFormatting sqref="G3">
    <cfRule type="expression" dxfId="6812" priority="770">
      <formula>$G$2=""</formula>
    </cfRule>
  </conditionalFormatting>
  <conditionalFormatting sqref="I3">
    <cfRule type="expression" dxfId="6811" priority="769">
      <formula>$I$2=""</formula>
    </cfRule>
  </conditionalFormatting>
  <conditionalFormatting sqref="J3">
    <cfRule type="expression" dxfId="6810" priority="768">
      <formula>$J$2=""</formula>
    </cfRule>
  </conditionalFormatting>
  <conditionalFormatting sqref="K3">
    <cfRule type="expression" dxfId="6809" priority="767">
      <formula>$K$2=""</formula>
    </cfRule>
  </conditionalFormatting>
  <conditionalFormatting sqref="L3">
    <cfRule type="expression" dxfId="6808" priority="766">
      <formula>$L$2=""</formula>
    </cfRule>
  </conditionalFormatting>
  <conditionalFormatting sqref="M3">
    <cfRule type="expression" dxfId="6807" priority="765">
      <formula>$M$2=""</formula>
    </cfRule>
  </conditionalFormatting>
  <conditionalFormatting sqref="N3">
    <cfRule type="expression" dxfId="6806" priority="764">
      <formula>$N$2=""</formula>
    </cfRule>
  </conditionalFormatting>
  <conditionalFormatting sqref="O3">
    <cfRule type="expression" dxfId="6805" priority="763">
      <formula>$O$2=""</formula>
    </cfRule>
  </conditionalFormatting>
  <conditionalFormatting sqref="P3">
    <cfRule type="expression" dxfId="6804" priority="762">
      <formula>$P$2=""</formula>
    </cfRule>
  </conditionalFormatting>
  <conditionalFormatting sqref="Q3">
    <cfRule type="expression" dxfId="6803" priority="761">
      <formula>$Q$2=""</formula>
    </cfRule>
  </conditionalFormatting>
  <conditionalFormatting sqref="R3">
    <cfRule type="expression" dxfId="6802" priority="760">
      <formula>$R$2=""</formula>
    </cfRule>
  </conditionalFormatting>
  <conditionalFormatting sqref="S3">
    <cfRule type="expression" dxfId="6801" priority="759">
      <formula>$S$2=""</formula>
    </cfRule>
  </conditionalFormatting>
  <conditionalFormatting sqref="T3">
    <cfRule type="expression" dxfId="6800" priority="758">
      <formula>$T$2=""</formula>
    </cfRule>
  </conditionalFormatting>
  <conditionalFormatting sqref="U3">
    <cfRule type="expression" dxfId="6799" priority="757">
      <formula>$U$2=""</formula>
    </cfRule>
  </conditionalFormatting>
  <conditionalFormatting sqref="V3">
    <cfRule type="expression" dxfId="6798" priority="756">
      <formula>$V$2=""</formula>
    </cfRule>
  </conditionalFormatting>
  <conditionalFormatting sqref="W3">
    <cfRule type="expression" dxfId="6797" priority="755">
      <formula>$W$2=""</formula>
    </cfRule>
  </conditionalFormatting>
  <conditionalFormatting sqref="F3">
    <cfRule type="expression" dxfId="6796" priority="754">
      <formula>$F$2=""</formula>
    </cfRule>
  </conditionalFormatting>
  <conditionalFormatting sqref="H6">
    <cfRule type="expression" dxfId="6795" priority="753">
      <formula>$H$2=""</formula>
    </cfRule>
  </conditionalFormatting>
  <conditionalFormatting sqref="G6">
    <cfRule type="expression" dxfId="6794" priority="752">
      <formula>$G$2=""</formula>
    </cfRule>
  </conditionalFormatting>
  <conditionalFormatting sqref="I6">
    <cfRule type="expression" dxfId="6793" priority="751">
      <formula>$I$2=""</formula>
    </cfRule>
  </conditionalFormatting>
  <conditionalFormatting sqref="J6">
    <cfRule type="expression" dxfId="6792" priority="750">
      <formula>$J$2=""</formula>
    </cfRule>
  </conditionalFormatting>
  <conditionalFormatting sqref="K6">
    <cfRule type="expression" dxfId="6791" priority="749">
      <formula>$K$2=""</formula>
    </cfRule>
  </conditionalFormatting>
  <conditionalFormatting sqref="L6">
    <cfRule type="expression" dxfId="6790" priority="748">
      <formula>$L$2=""</formula>
    </cfRule>
  </conditionalFormatting>
  <conditionalFormatting sqref="M6">
    <cfRule type="expression" dxfId="6789" priority="747">
      <formula>$M$2=""</formula>
    </cfRule>
  </conditionalFormatting>
  <conditionalFormatting sqref="N6">
    <cfRule type="expression" dxfId="6788" priority="746">
      <formula>$N$2=""</formula>
    </cfRule>
  </conditionalFormatting>
  <conditionalFormatting sqref="O6">
    <cfRule type="expression" dxfId="6787" priority="745">
      <formula>$O$2=""</formula>
    </cfRule>
  </conditionalFormatting>
  <conditionalFormatting sqref="P6">
    <cfRule type="expression" dxfId="6786" priority="744">
      <formula>$P$2=""</formula>
    </cfRule>
  </conditionalFormatting>
  <conditionalFormatting sqref="Q6">
    <cfRule type="expression" dxfId="6785" priority="743">
      <formula>$Q$2=""</formula>
    </cfRule>
  </conditionalFormatting>
  <conditionalFormatting sqref="R6">
    <cfRule type="expression" dxfId="6784" priority="742">
      <formula>$R$2=""</formula>
    </cfRule>
  </conditionalFormatting>
  <conditionalFormatting sqref="S6">
    <cfRule type="expression" dxfId="6783" priority="741">
      <formula>$S$2=""</formula>
    </cfRule>
  </conditionalFormatting>
  <conditionalFormatting sqref="T6">
    <cfRule type="expression" dxfId="6782" priority="740">
      <formula>$T$2=""</formula>
    </cfRule>
  </conditionalFormatting>
  <conditionalFormatting sqref="U6">
    <cfRule type="expression" dxfId="6781" priority="739">
      <formula>$U$2=""</formula>
    </cfRule>
  </conditionalFormatting>
  <conditionalFormatting sqref="V6">
    <cfRule type="expression" dxfId="6780" priority="738">
      <formula>$V$2=""</formula>
    </cfRule>
  </conditionalFormatting>
  <conditionalFormatting sqref="W6">
    <cfRule type="expression" dxfId="6779" priority="737">
      <formula>$W$2=""</formula>
    </cfRule>
  </conditionalFormatting>
  <conditionalFormatting sqref="X6:BB6">
    <cfRule type="expression" dxfId="6778" priority="736">
      <formula>$X$2=""</formula>
    </cfRule>
  </conditionalFormatting>
  <conditionalFormatting sqref="F6">
    <cfRule type="expression" dxfId="6777" priority="735">
      <formula>$F$2=""</formula>
    </cfRule>
  </conditionalFormatting>
  <conditionalFormatting sqref="H9">
    <cfRule type="expression" dxfId="6776" priority="734">
      <formula>$H$2=""</formula>
    </cfRule>
  </conditionalFormatting>
  <conditionalFormatting sqref="G9">
    <cfRule type="expression" dxfId="6775" priority="733">
      <formula>$G$2=""</formula>
    </cfRule>
  </conditionalFormatting>
  <conditionalFormatting sqref="I9">
    <cfRule type="expression" dxfId="6774" priority="732">
      <formula>$I$2=""</formula>
    </cfRule>
  </conditionalFormatting>
  <conditionalFormatting sqref="J9">
    <cfRule type="expression" dxfId="6773" priority="731">
      <formula>$J$2=""</formula>
    </cfRule>
  </conditionalFormatting>
  <conditionalFormatting sqref="K9">
    <cfRule type="expression" dxfId="6772" priority="730">
      <formula>$K$2=""</formula>
    </cfRule>
  </conditionalFormatting>
  <conditionalFormatting sqref="L9">
    <cfRule type="expression" dxfId="6771" priority="729">
      <formula>$L$2=""</formula>
    </cfRule>
  </conditionalFormatting>
  <conditionalFormatting sqref="M9">
    <cfRule type="expression" dxfId="6770" priority="728">
      <formula>$M$2=""</formula>
    </cfRule>
  </conditionalFormatting>
  <conditionalFormatting sqref="N9">
    <cfRule type="expression" dxfId="6769" priority="727">
      <formula>$N$2=""</formula>
    </cfRule>
  </conditionalFormatting>
  <conditionalFormatting sqref="O9">
    <cfRule type="expression" dxfId="6768" priority="726">
      <formula>$O$2=""</formula>
    </cfRule>
  </conditionalFormatting>
  <conditionalFormatting sqref="P9">
    <cfRule type="expression" dxfId="6767" priority="725">
      <formula>$P$2=""</formula>
    </cfRule>
  </conditionalFormatting>
  <conditionalFormatting sqref="Q9">
    <cfRule type="expression" dxfId="6766" priority="724">
      <formula>$Q$2=""</formula>
    </cfRule>
  </conditionalFormatting>
  <conditionalFormatting sqref="R9">
    <cfRule type="expression" dxfId="6765" priority="723">
      <formula>$R$2=""</formula>
    </cfRule>
  </conditionalFormatting>
  <conditionalFormatting sqref="S9">
    <cfRule type="expression" dxfId="6764" priority="722">
      <formula>$S$2=""</formula>
    </cfRule>
  </conditionalFormatting>
  <conditionalFormatting sqref="T9">
    <cfRule type="expression" dxfId="6763" priority="721">
      <formula>$T$2=""</formula>
    </cfRule>
  </conditionalFormatting>
  <conditionalFormatting sqref="U9">
    <cfRule type="expression" dxfId="6762" priority="720">
      <formula>$U$2=""</formula>
    </cfRule>
  </conditionalFormatting>
  <conditionalFormatting sqref="V9">
    <cfRule type="expression" dxfId="6761" priority="719">
      <formula>$V$2=""</formula>
    </cfRule>
  </conditionalFormatting>
  <conditionalFormatting sqref="W9">
    <cfRule type="expression" dxfId="6760" priority="718">
      <formula>$W$2=""</formula>
    </cfRule>
  </conditionalFormatting>
  <conditionalFormatting sqref="X9:BB9">
    <cfRule type="expression" dxfId="6759" priority="717">
      <formula>$X$2=""</formula>
    </cfRule>
  </conditionalFormatting>
  <conditionalFormatting sqref="F9">
    <cfRule type="expression" dxfId="6758" priority="716">
      <formula>$F$2=""</formula>
    </cfRule>
  </conditionalFormatting>
  <conditionalFormatting sqref="H12">
    <cfRule type="expression" dxfId="6757" priority="715">
      <formula>$H$2=""</formula>
    </cfRule>
  </conditionalFormatting>
  <conditionalFormatting sqref="G12">
    <cfRule type="expression" dxfId="6756" priority="714">
      <formula>$G$2=""</formula>
    </cfRule>
  </conditionalFormatting>
  <conditionalFormatting sqref="I12">
    <cfRule type="expression" dxfId="6755" priority="713">
      <formula>$I$2=""</formula>
    </cfRule>
  </conditionalFormatting>
  <conditionalFormatting sqref="J12">
    <cfRule type="expression" dxfId="6754" priority="712">
      <formula>$J$2=""</formula>
    </cfRule>
  </conditionalFormatting>
  <conditionalFormatting sqref="K12">
    <cfRule type="expression" dxfId="6753" priority="711">
      <formula>$K$2=""</formula>
    </cfRule>
  </conditionalFormatting>
  <conditionalFormatting sqref="L12">
    <cfRule type="expression" dxfId="6752" priority="710">
      <formula>$L$2=""</formula>
    </cfRule>
  </conditionalFormatting>
  <conditionalFormatting sqref="M12">
    <cfRule type="expression" dxfId="6751" priority="709">
      <formula>$M$2=""</formula>
    </cfRule>
  </conditionalFormatting>
  <conditionalFormatting sqref="N12">
    <cfRule type="expression" dxfId="6750" priority="708">
      <formula>$N$2=""</formula>
    </cfRule>
  </conditionalFormatting>
  <conditionalFormatting sqref="O12">
    <cfRule type="expression" dxfId="6749" priority="707">
      <formula>$O$2=""</formula>
    </cfRule>
  </conditionalFormatting>
  <conditionalFormatting sqref="P12">
    <cfRule type="expression" dxfId="6748" priority="706">
      <formula>$P$2=""</formula>
    </cfRule>
  </conditionalFormatting>
  <conditionalFormatting sqref="Q12">
    <cfRule type="expression" dxfId="6747" priority="705">
      <formula>$Q$2=""</formula>
    </cfRule>
  </conditionalFormatting>
  <conditionalFormatting sqref="R12">
    <cfRule type="expression" dxfId="6746" priority="704">
      <formula>$R$2=""</formula>
    </cfRule>
  </conditionalFormatting>
  <conditionalFormatting sqref="S12">
    <cfRule type="expression" dxfId="6745" priority="703">
      <formula>$S$2=""</formula>
    </cfRule>
  </conditionalFormatting>
  <conditionalFormatting sqref="T12">
    <cfRule type="expression" dxfId="6744" priority="702">
      <formula>$T$2=""</formula>
    </cfRule>
  </conditionalFormatting>
  <conditionalFormatting sqref="U12">
    <cfRule type="expression" dxfId="6743" priority="701">
      <formula>$U$2=""</formula>
    </cfRule>
  </conditionalFormatting>
  <conditionalFormatting sqref="V12">
    <cfRule type="expression" dxfId="6742" priority="700">
      <formula>$V$2=""</formula>
    </cfRule>
  </conditionalFormatting>
  <conditionalFormatting sqref="W12">
    <cfRule type="expression" dxfId="6741" priority="699">
      <formula>$W$2=""</formula>
    </cfRule>
  </conditionalFormatting>
  <conditionalFormatting sqref="X12:BB12">
    <cfRule type="expression" dxfId="6740" priority="698">
      <formula>$X$2=""</formula>
    </cfRule>
  </conditionalFormatting>
  <conditionalFormatting sqref="F12">
    <cfRule type="expression" dxfId="6739" priority="697">
      <formula>$F$2=""</formula>
    </cfRule>
  </conditionalFormatting>
  <conditionalFormatting sqref="H15">
    <cfRule type="expression" dxfId="6738" priority="696">
      <formula>$H$2=""</formula>
    </cfRule>
  </conditionalFormatting>
  <conditionalFormatting sqref="G15">
    <cfRule type="expression" dxfId="6737" priority="695">
      <formula>$G$2=""</formula>
    </cfRule>
  </conditionalFormatting>
  <conditionalFormatting sqref="I15">
    <cfRule type="expression" dxfId="6736" priority="694">
      <formula>$I$2=""</formula>
    </cfRule>
  </conditionalFormatting>
  <conditionalFormatting sqref="J15">
    <cfRule type="expression" dxfId="6735" priority="693">
      <formula>$J$2=""</formula>
    </cfRule>
  </conditionalFormatting>
  <conditionalFormatting sqref="K15">
    <cfRule type="expression" dxfId="6734" priority="692">
      <formula>$K$2=""</formula>
    </cfRule>
  </conditionalFormatting>
  <conditionalFormatting sqref="L15">
    <cfRule type="expression" dxfId="6733" priority="691">
      <formula>$L$2=""</formula>
    </cfRule>
  </conditionalFormatting>
  <conditionalFormatting sqref="M15">
    <cfRule type="expression" dxfId="6732" priority="690">
      <formula>$M$2=""</formula>
    </cfRule>
  </conditionalFormatting>
  <conditionalFormatting sqref="N15">
    <cfRule type="expression" dxfId="6731" priority="689">
      <formula>$N$2=""</formula>
    </cfRule>
  </conditionalFormatting>
  <conditionalFormatting sqref="O15">
    <cfRule type="expression" dxfId="6730" priority="688">
      <formula>$O$2=""</formula>
    </cfRule>
  </conditionalFormatting>
  <conditionalFormatting sqref="P15">
    <cfRule type="expression" dxfId="6729" priority="687">
      <formula>$P$2=""</formula>
    </cfRule>
  </conditionalFormatting>
  <conditionalFormatting sqref="Q15">
    <cfRule type="expression" dxfId="6728" priority="686">
      <formula>$Q$2=""</formula>
    </cfRule>
  </conditionalFormatting>
  <conditionalFormatting sqref="R15">
    <cfRule type="expression" dxfId="6727" priority="685">
      <formula>$R$2=""</formula>
    </cfRule>
  </conditionalFormatting>
  <conditionalFormatting sqref="S15">
    <cfRule type="expression" dxfId="6726" priority="684">
      <formula>$S$2=""</formula>
    </cfRule>
  </conditionalFormatting>
  <conditionalFormatting sqref="T15">
    <cfRule type="expression" dxfId="6725" priority="683">
      <formula>$T$2=""</formula>
    </cfRule>
  </conditionalFormatting>
  <conditionalFormatting sqref="U15">
    <cfRule type="expression" dxfId="6724" priority="682">
      <formula>$U$2=""</formula>
    </cfRule>
  </conditionalFormatting>
  <conditionalFormatting sqref="V15">
    <cfRule type="expression" dxfId="6723" priority="681">
      <formula>$V$2=""</formula>
    </cfRule>
  </conditionalFormatting>
  <conditionalFormatting sqref="W15">
    <cfRule type="expression" dxfId="6722" priority="680">
      <formula>$W$2=""</formula>
    </cfRule>
  </conditionalFormatting>
  <conditionalFormatting sqref="X15:BB15">
    <cfRule type="expression" dxfId="6721" priority="679">
      <formula>$X$2=""</formula>
    </cfRule>
  </conditionalFormatting>
  <conditionalFormatting sqref="F15">
    <cfRule type="expression" dxfId="6720" priority="678">
      <formula>$F$2=""</formula>
    </cfRule>
  </conditionalFormatting>
  <conditionalFormatting sqref="H7">
    <cfRule type="expression" dxfId="6719" priority="677">
      <formula>$H$2=""</formula>
    </cfRule>
  </conditionalFormatting>
  <conditionalFormatting sqref="G7">
    <cfRule type="expression" dxfId="6718" priority="676">
      <formula>$G$2=""</formula>
    </cfRule>
  </conditionalFormatting>
  <conditionalFormatting sqref="I7">
    <cfRule type="expression" dxfId="6717" priority="675">
      <formula>$I$2=""</formula>
    </cfRule>
  </conditionalFormatting>
  <conditionalFormatting sqref="J7">
    <cfRule type="expression" dxfId="6716" priority="674">
      <formula>$J$2=""</formula>
    </cfRule>
  </conditionalFormatting>
  <conditionalFormatting sqref="K7">
    <cfRule type="expression" dxfId="6715" priority="673">
      <formula>$K$2=""</formula>
    </cfRule>
  </conditionalFormatting>
  <conditionalFormatting sqref="L7">
    <cfRule type="expression" dxfId="6714" priority="672">
      <formula>$L$2=""</formula>
    </cfRule>
  </conditionalFormatting>
  <conditionalFormatting sqref="M7">
    <cfRule type="expression" dxfId="6713" priority="671">
      <formula>$M$2=""</formula>
    </cfRule>
  </conditionalFormatting>
  <conditionalFormatting sqref="N7">
    <cfRule type="expression" dxfId="6712" priority="670">
      <formula>$N$2=""</formula>
    </cfRule>
  </conditionalFormatting>
  <conditionalFormatting sqref="O7">
    <cfRule type="expression" dxfId="6711" priority="669">
      <formula>$O$2=""</formula>
    </cfRule>
  </conditionalFormatting>
  <conditionalFormatting sqref="P7">
    <cfRule type="expression" dxfId="6710" priority="668">
      <formula>$P$2=""</formula>
    </cfRule>
  </conditionalFormatting>
  <conditionalFormatting sqref="Q7">
    <cfRule type="expression" dxfId="6709" priority="667">
      <formula>$Q$2=""</formula>
    </cfRule>
  </conditionalFormatting>
  <conditionalFormatting sqref="R7">
    <cfRule type="expression" dxfId="6708" priority="666">
      <formula>$R$2=""</formula>
    </cfRule>
  </conditionalFormatting>
  <conditionalFormatting sqref="S7">
    <cfRule type="expression" dxfId="6707" priority="665">
      <formula>$S$2=""</formula>
    </cfRule>
  </conditionalFormatting>
  <conditionalFormatting sqref="T7">
    <cfRule type="expression" dxfId="6706" priority="664">
      <formula>$T$2=""</formula>
    </cfRule>
  </conditionalFormatting>
  <conditionalFormatting sqref="U7">
    <cfRule type="expression" dxfId="6705" priority="663">
      <formula>$U$2=""</formula>
    </cfRule>
  </conditionalFormatting>
  <conditionalFormatting sqref="V7">
    <cfRule type="expression" dxfId="6704" priority="662">
      <formula>$V$2=""</formula>
    </cfRule>
  </conditionalFormatting>
  <conditionalFormatting sqref="W7">
    <cfRule type="expression" dxfId="6703" priority="661">
      <formula>$W$2=""</formula>
    </cfRule>
  </conditionalFormatting>
  <conditionalFormatting sqref="X7:BB7">
    <cfRule type="expression" dxfId="6702" priority="660">
      <formula>$X$2=""</formula>
    </cfRule>
  </conditionalFormatting>
  <conditionalFormatting sqref="F7">
    <cfRule type="expression" dxfId="6701" priority="659">
      <formula>$F$2=""</formula>
    </cfRule>
  </conditionalFormatting>
  <conditionalFormatting sqref="H10">
    <cfRule type="expression" dxfId="6700" priority="658">
      <formula>$H$2=""</formula>
    </cfRule>
  </conditionalFormatting>
  <conditionalFormatting sqref="G10">
    <cfRule type="expression" dxfId="6699" priority="657">
      <formula>$G$2=""</formula>
    </cfRule>
  </conditionalFormatting>
  <conditionalFormatting sqref="I10">
    <cfRule type="expression" dxfId="6698" priority="656">
      <formula>$I$2=""</formula>
    </cfRule>
  </conditionalFormatting>
  <conditionalFormatting sqref="J10">
    <cfRule type="expression" dxfId="6697" priority="655">
      <formula>$J$2=""</formula>
    </cfRule>
  </conditionalFormatting>
  <conditionalFormatting sqref="K10">
    <cfRule type="expression" dxfId="6696" priority="654">
      <formula>$K$2=""</formula>
    </cfRule>
  </conditionalFormatting>
  <conditionalFormatting sqref="L10">
    <cfRule type="expression" dxfId="6695" priority="653">
      <formula>$L$2=""</formula>
    </cfRule>
  </conditionalFormatting>
  <conditionalFormatting sqref="M10">
    <cfRule type="expression" dxfId="6694" priority="652">
      <formula>$M$2=""</formula>
    </cfRule>
  </conditionalFormatting>
  <conditionalFormatting sqref="N10">
    <cfRule type="expression" dxfId="6693" priority="651">
      <formula>$N$2=""</formula>
    </cfRule>
  </conditionalFormatting>
  <conditionalFormatting sqref="O10">
    <cfRule type="expression" dxfId="6692" priority="650">
      <formula>$O$2=""</formula>
    </cfRule>
  </conditionalFormatting>
  <conditionalFormatting sqref="P10">
    <cfRule type="expression" dxfId="6691" priority="649">
      <formula>$P$2=""</formula>
    </cfRule>
  </conditionalFormatting>
  <conditionalFormatting sqref="Q10">
    <cfRule type="expression" dxfId="6690" priority="648">
      <formula>$Q$2=""</formula>
    </cfRule>
  </conditionalFormatting>
  <conditionalFormatting sqref="R10">
    <cfRule type="expression" dxfId="6689" priority="647">
      <formula>$R$2=""</formula>
    </cfRule>
  </conditionalFormatting>
  <conditionalFormatting sqref="S10">
    <cfRule type="expression" dxfId="6688" priority="646">
      <formula>$S$2=""</formula>
    </cfRule>
  </conditionalFormatting>
  <conditionalFormatting sqref="T10">
    <cfRule type="expression" dxfId="6687" priority="645">
      <formula>$T$2=""</formula>
    </cfRule>
  </conditionalFormatting>
  <conditionalFormatting sqref="U10">
    <cfRule type="expression" dxfId="6686" priority="644">
      <formula>$U$2=""</formula>
    </cfRule>
  </conditionalFormatting>
  <conditionalFormatting sqref="V10">
    <cfRule type="expression" dxfId="6685" priority="643">
      <formula>$V$2=""</formula>
    </cfRule>
  </conditionalFormatting>
  <conditionalFormatting sqref="W10">
    <cfRule type="expression" dxfId="6684" priority="642">
      <formula>$W$2=""</formula>
    </cfRule>
  </conditionalFormatting>
  <conditionalFormatting sqref="X10:BB10">
    <cfRule type="expression" dxfId="6683" priority="641">
      <formula>$X$2=""</formula>
    </cfRule>
  </conditionalFormatting>
  <conditionalFormatting sqref="F10">
    <cfRule type="expression" dxfId="6682" priority="640">
      <formula>$F$2=""</formula>
    </cfRule>
  </conditionalFormatting>
  <conditionalFormatting sqref="H13">
    <cfRule type="expression" dxfId="6681" priority="639">
      <formula>$H$2=""</formula>
    </cfRule>
  </conditionalFormatting>
  <conditionalFormatting sqref="G13">
    <cfRule type="expression" dxfId="6680" priority="638">
      <formula>$G$2=""</formula>
    </cfRule>
  </conditionalFormatting>
  <conditionalFormatting sqref="I13">
    <cfRule type="expression" dxfId="6679" priority="637">
      <formula>$I$2=""</formula>
    </cfRule>
  </conditionalFormatting>
  <conditionalFormatting sqref="J13">
    <cfRule type="expression" dxfId="6678" priority="636">
      <formula>$J$2=""</formula>
    </cfRule>
  </conditionalFormatting>
  <conditionalFormatting sqref="K13">
    <cfRule type="expression" dxfId="6677" priority="635">
      <formula>$K$2=""</formula>
    </cfRule>
  </conditionalFormatting>
  <conditionalFormatting sqref="L13">
    <cfRule type="expression" dxfId="6676" priority="634">
      <formula>$L$2=""</formula>
    </cfRule>
  </conditionalFormatting>
  <conditionalFormatting sqref="M13">
    <cfRule type="expression" dxfId="6675" priority="633">
      <formula>$M$2=""</formula>
    </cfRule>
  </conditionalFormatting>
  <conditionalFormatting sqref="N13">
    <cfRule type="expression" dxfId="6674" priority="632">
      <formula>$N$2=""</formula>
    </cfRule>
  </conditionalFormatting>
  <conditionalFormatting sqref="O13">
    <cfRule type="expression" dxfId="6673" priority="631">
      <formula>$O$2=""</formula>
    </cfRule>
  </conditionalFormatting>
  <conditionalFormatting sqref="P13">
    <cfRule type="expression" dxfId="6672" priority="630">
      <formula>$P$2=""</formula>
    </cfRule>
  </conditionalFormatting>
  <conditionalFormatting sqref="Q13">
    <cfRule type="expression" dxfId="6671" priority="629">
      <formula>$Q$2=""</formula>
    </cfRule>
  </conditionalFormatting>
  <conditionalFormatting sqref="R13">
    <cfRule type="expression" dxfId="6670" priority="628">
      <formula>$R$2=""</formula>
    </cfRule>
  </conditionalFormatting>
  <conditionalFormatting sqref="S13">
    <cfRule type="expression" dxfId="6669" priority="627">
      <formula>$S$2=""</formula>
    </cfRule>
  </conditionalFormatting>
  <conditionalFormatting sqref="T13">
    <cfRule type="expression" dxfId="6668" priority="626">
      <formula>$T$2=""</formula>
    </cfRule>
  </conditionalFormatting>
  <conditionalFormatting sqref="U13">
    <cfRule type="expression" dxfId="6667" priority="625">
      <formula>$U$2=""</formula>
    </cfRule>
  </conditionalFormatting>
  <conditionalFormatting sqref="V13">
    <cfRule type="expression" dxfId="6666" priority="624">
      <formula>$V$2=""</formula>
    </cfRule>
  </conditionalFormatting>
  <conditionalFormatting sqref="W13">
    <cfRule type="expression" dxfId="6665" priority="623">
      <formula>$W$2=""</formula>
    </cfRule>
  </conditionalFormatting>
  <conditionalFormatting sqref="X13:BB13">
    <cfRule type="expression" dxfId="6664" priority="622">
      <formula>$X$2=""</formula>
    </cfRule>
  </conditionalFormatting>
  <conditionalFormatting sqref="F13">
    <cfRule type="expression" dxfId="6663" priority="621">
      <formula>$F$2=""</formula>
    </cfRule>
  </conditionalFormatting>
  <conditionalFormatting sqref="H16">
    <cfRule type="expression" dxfId="6662" priority="620">
      <formula>$H$2=""</formula>
    </cfRule>
  </conditionalFormatting>
  <conditionalFormatting sqref="G16">
    <cfRule type="expression" dxfId="6661" priority="619">
      <formula>$G$2=""</formula>
    </cfRule>
  </conditionalFormatting>
  <conditionalFormatting sqref="I16">
    <cfRule type="expression" dxfId="6660" priority="618">
      <formula>$I$2=""</formula>
    </cfRule>
  </conditionalFormatting>
  <conditionalFormatting sqref="J16">
    <cfRule type="expression" dxfId="6659" priority="617">
      <formula>$J$2=""</formula>
    </cfRule>
  </conditionalFormatting>
  <conditionalFormatting sqref="K16">
    <cfRule type="expression" dxfId="6658" priority="616">
      <formula>$K$2=""</formula>
    </cfRule>
  </conditionalFormatting>
  <conditionalFormatting sqref="L16">
    <cfRule type="expression" dxfId="6657" priority="615">
      <formula>$L$2=""</formula>
    </cfRule>
  </conditionalFormatting>
  <conditionalFormatting sqref="M16">
    <cfRule type="expression" dxfId="6656" priority="614">
      <formula>$M$2=""</formula>
    </cfRule>
  </conditionalFormatting>
  <conditionalFormatting sqref="N16">
    <cfRule type="expression" dxfId="6655" priority="613">
      <formula>$N$2=""</formula>
    </cfRule>
  </conditionalFormatting>
  <conditionalFormatting sqref="O16">
    <cfRule type="expression" dxfId="6654" priority="612">
      <formula>$O$2=""</formula>
    </cfRule>
  </conditionalFormatting>
  <conditionalFormatting sqref="P16">
    <cfRule type="expression" dxfId="6653" priority="611">
      <formula>$P$2=""</formula>
    </cfRule>
  </conditionalFormatting>
  <conditionalFormatting sqref="Q16">
    <cfRule type="expression" dxfId="6652" priority="610">
      <formula>$Q$2=""</formula>
    </cfRule>
  </conditionalFormatting>
  <conditionalFormatting sqref="R16">
    <cfRule type="expression" dxfId="6651" priority="609">
      <formula>$R$2=""</formula>
    </cfRule>
  </conditionalFormatting>
  <conditionalFormatting sqref="S16">
    <cfRule type="expression" dxfId="6650" priority="608">
      <formula>$S$2=""</formula>
    </cfRule>
  </conditionalFormatting>
  <conditionalFormatting sqref="T16">
    <cfRule type="expression" dxfId="6649" priority="607">
      <formula>$T$2=""</formula>
    </cfRule>
  </conditionalFormatting>
  <conditionalFormatting sqref="U16">
    <cfRule type="expression" dxfId="6648" priority="606">
      <formula>$U$2=""</formula>
    </cfRule>
  </conditionalFormatting>
  <conditionalFormatting sqref="V16">
    <cfRule type="expression" dxfId="6647" priority="605">
      <formula>$V$2=""</formula>
    </cfRule>
  </conditionalFormatting>
  <conditionalFormatting sqref="W16">
    <cfRule type="expression" dxfId="6646" priority="604">
      <formula>$W$2=""</formula>
    </cfRule>
  </conditionalFormatting>
  <conditionalFormatting sqref="X16:BB16">
    <cfRule type="expression" dxfId="6645" priority="603">
      <formula>$X$2=""</formula>
    </cfRule>
  </conditionalFormatting>
  <conditionalFormatting sqref="F16">
    <cfRule type="expression" dxfId="6644" priority="602">
      <formula>$F$2=""</formula>
    </cfRule>
  </conditionalFormatting>
  <conditionalFormatting sqref="E6">
    <cfRule type="expression" dxfId="6643" priority="601">
      <formula>$E$2=""</formula>
    </cfRule>
  </conditionalFormatting>
  <conditionalFormatting sqref="E9">
    <cfRule type="expression" dxfId="6642" priority="600">
      <formula>$E$2=""</formula>
    </cfRule>
  </conditionalFormatting>
  <conditionalFormatting sqref="E12">
    <cfRule type="expression" dxfId="6641" priority="599">
      <formula>$E$2=""</formula>
    </cfRule>
  </conditionalFormatting>
  <conditionalFormatting sqref="E15">
    <cfRule type="expression" dxfId="6640" priority="598">
      <formula>$E$2=""</formula>
    </cfRule>
  </conditionalFormatting>
  <conditionalFormatting sqref="E7">
    <cfRule type="expression" dxfId="6639" priority="597">
      <formula>$E$2=""</formula>
    </cfRule>
  </conditionalFormatting>
  <conditionalFormatting sqref="E10">
    <cfRule type="expression" dxfId="6638" priority="596">
      <formula>$E$2=""</formula>
    </cfRule>
  </conditionalFormatting>
  <conditionalFormatting sqref="E13">
    <cfRule type="expression" dxfId="6637" priority="595">
      <formula>$E$2=""</formula>
    </cfRule>
  </conditionalFormatting>
  <conditionalFormatting sqref="E16">
    <cfRule type="expression" dxfId="6636" priority="594">
      <formula>$E$2=""</formula>
    </cfRule>
  </conditionalFormatting>
  <conditionalFormatting sqref="X1">
    <cfRule type="expression" dxfId="6635" priority="593">
      <formula>$W$2=""</formula>
    </cfRule>
  </conditionalFormatting>
  <conditionalFormatting sqref="G1:G32 G63:G1048576">
    <cfRule type="expression" dxfId="6634" priority="592">
      <formula>$G$66=""</formula>
    </cfRule>
  </conditionalFormatting>
  <conditionalFormatting sqref="H1:H32 H63:H1048576">
    <cfRule type="expression" dxfId="6633" priority="591">
      <formula>$H$66=""</formula>
    </cfRule>
  </conditionalFormatting>
  <conditionalFormatting sqref="I68">
    <cfRule type="expression" dxfId="6632" priority="590">
      <formula>$H$66=""</formula>
    </cfRule>
  </conditionalFormatting>
  <conditionalFormatting sqref="I1:I32 I63:I1048576">
    <cfRule type="expression" dxfId="6631" priority="589">
      <formula>$I$66=""</formula>
    </cfRule>
  </conditionalFormatting>
  <conditionalFormatting sqref="J1:J32 J63:J1048576">
    <cfRule type="expression" dxfId="6630" priority="588">
      <formula>$J$66=""</formula>
    </cfRule>
  </conditionalFormatting>
  <conditionalFormatting sqref="K1:K32 K63:K1048576">
    <cfRule type="expression" dxfId="6629" priority="587">
      <formula>$K$66=""</formula>
    </cfRule>
  </conditionalFormatting>
  <conditionalFormatting sqref="L1:L32 L63:L1048576">
    <cfRule type="expression" dxfId="6628" priority="586">
      <formula>$L$66=""</formula>
    </cfRule>
  </conditionalFormatting>
  <conditionalFormatting sqref="M1:M32 M63:M1048576">
    <cfRule type="expression" dxfId="6627" priority="585">
      <formula>$M$66=""</formula>
    </cfRule>
  </conditionalFormatting>
  <conditionalFormatting sqref="N1:N32 N63:N1048576">
    <cfRule type="expression" dxfId="6626" priority="584">
      <formula>$N$66=""</formula>
    </cfRule>
  </conditionalFormatting>
  <conditionalFormatting sqref="O1:O32 O63:O1048576">
    <cfRule type="expression" dxfId="6625" priority="583">
      <formula>$O$66=""</formula>
    </cfRule>
  </conditionalFormatting>
  <conditionalFormatting sqref="P1:P32 P63:P1048576">
    <cfRule type="expression" dxfId="6624" priority="582">
      <formula>$P$66=""</formula>
    </cfRule>
  </conditionalFormatting>
  <conditionalFormatting sqref="R1:R32 R63:R1048576">
    <cfRule type="expression" dxfId="6623" priority="581">
      <formula>$R$66=""</formula>
    </cfRule>
  </conditionalFormatting>
  <conditionalFormatting sqref="S1:S32 S63:S1048576">
    <cfRule type="expression" dxfId="6622" priority="580">
      <formula>$S$66=""</formula>
    </cfRule>
  </conditionalFormatting>
  <conditionalFormatting sqref="T1:T32 T63:T1048576">
    <cfRule type="expression" dxfId="6621" priority="579">
      <formula>$T$66=""</formula>
    </cfRule>
  </conditionalFormatting>
  <conditionalFormatting sqref="U1:U32 U63:U1048576">
    <cfRule type="expression" dxfId="6620" priority="578">
      <formula>$U$66=""</formula>
    </cfRule>
  </conditionalFormatting>
  <conditionalFormatting sqref="V1:V32 V63:V1048576">
    <cfRule type="expression" dxfId="6619" priority="577">
      <formula>$V$66=""</formula>
    </cfRule>
  </conditionalFormatting>
  <conditionalFormatting sqref="W1:W32 W63:W1048576">
    <cfRule type="expression" dxfId="6618" priority="576">
      <formula>$W$66=""</formula>
    </cfRule>
  </conditionalFormatting>
  <conditionalFormatting sqref="X1:X32 X63:X1048576">
    <cfRule type="expression" dxfId="6617" priority="575">
      <formula>$X$66=""</formula>
    </cfRule>
  </conditionalFormatting>
  <conditionalFormatting sqref="BB1:BB32 BB63:BB1048576">
    <cfRule type="expression" dxfId="6616" priority="574">
      <formula>$BB$66=""</formula>
    </cfRule>
  </conditionalFormatting>
  <conditionalFormatting sqref="C112:C116 E112:BB116">
    <cfRule type="cellIs" dxfId="6615" priority="819" operator="greaterThan">
      <formula>0</formula>
    </cfRule>
  </conditionalFormatting>
  <conditionalFormatting sqref="E67:BB91">
    <cfRule type="cellIs" dxfId="6614" priority="572" operator="equal">
      <formula>""</formula>
    </cfRule>
    <cfRule type="cellIs" dxfId="6613" priority="573" operator="greaterThan">
      <formula>0</formula>
    </cfRule>
  </conditionalFormatting>
  <conditionalFormatting sqref="H18 H21 H24 H27 H30">
    <cfRule type="expression" dxfId="6612" priority="571">
      <formula>$H$2=""</formula>
    </cfRule>
  </conditionalFormatting>
  <conditionalFormatting sqref="G18 G21 G24 G27 G30">
    <cfRule type="expression" dxfId="6611" priority="570">
      <formula>$G$2=""</formula>
    </cfRule>
  </conditionalFormatting>
  <conditionalFormatting sqref="I18 I21 I24 I27 I30">
    <cfRule type="expression" dxfId="6610" priority="569">
      <formula>$I$2=""</formula>
    </cfRule>
  </conditionalFormatting>
  <conditionalFormatting sqref="J18 J21 J24 J27">
    <cfRule type="expression" dxfId="6609" priority="568">
      <formula>$J$2=""</formula>
    </cfRule>
  </conditionalFormatting>
  <conditionalFormatting sqref="K18 K21 K24 K27">
    <cfRule type="expression" dxfId="6608" priority="567">
      <formula>$K$2=""</formula>
    </cfRule>
  </conditionalFormatting>
  <conditionalFormatting sqref="L18 L21 L24 L27 L30">
    <cfRule type="expression" dxfId="6607" priority="566">
      <formula>$L$2=""</formula>
    </cfRule>
  </conditionalFormatting>
  <conditionalFormatting sqref="M18 M21 M24 M27 M30">
    <cfRule type="expression" dxfId="6606" priority="565">
      <formula>$M$2=""</formula>
    </cfRule>
  </conditionalFormatting>
  <conditionalFormatting sqref="N18 N21 N24 N27 N30">
    <cfRule type="expression" dxfId="6605" priority="564">
      <formula>$N$2=""</formula>
    </cfRule>
  </conditionalFormatting>
  <conditionalFormatting sqref="O18 O21 O24 O27">
    <cfRule type="expression" dxfId="6604" priority="563">
      <formula>$O$2=""</formula>
    </cfRule>
  </conditionalFormatting>
  <conditionalFormatting sqref="P18 P21 P24 P27 P30">
    <cfRule type="expression" dxfId="6603" priority="562">
      <formula>$P$2=""</formula>
    </cfRule>
  </conditionalFormatting>
  <conditionalFormatting sqref="Q18 Q21 Q24 Q27 Q30">
    <cfRule type="expression" dxfId="6602" priority="561">
      <formula>$Q$2=""</formula>
    </cfRule>
  </conditionalFormatting>
  <conditionalFormatting sqref="R18 R21 R24 R27 R30">
    <cfRule type="expression" dxfId="6601" priority="560">
      <formula>$R$2=""</formula>
    </cfRule>
  </conditionalFormatting>
  <conditionalFormatting sqref="S18 S21 S24 S27 S30">
    <cfRule type="expression" dxfId="6600" priority="559">
      <formula>$S$2=""</formula>
    </cfRule>
  </conditionalFormatting>
  <conditionalFormatting sqref="T18 T21 T24 T27 T30">
    <cfRule type="expression" dxfId="6599" priority="558">
      <formula>$T$2=""</formula>
    </cfRule>
  </conditionalFormatting>
  <conditionalFormatting sqref="U18 U21 U24 U27 U30">
    <cfRule type="expression" dxfId="6598" priority="557">
      <formula>$U$2=""</formula>
    </cfRule>
  </conditionalFormatting>
  <conditionalFormatting sqref="V18 V21 V24 V27 V30">
    <cfRule type="expression" dxfId="6597" priority="556">
      <formula>$V$2=""</formula>
    </cfRule>
  </conditionalFormatting>
  <conditionalFormatting sqref="W18 W21 W24 W27 W30">
    <cfRule type="expression" dxfId="6596" priority="555">
      <formula>$W$2=""</formula>
    </cfRule>
  </conditionalFormatting>
  <conditionalFormatting sqref="Y18:BB18 Y21:BB21 Y24:BB24 Y27:BB27 Y30:BB30 E20:BB20 E23:BB23 E26:BB26 E29:BB29 E32:BB32">
    <cfRule type="expression" dxfId="6595" priority="554">
      <formula>$Y$2=""</formula>
    </cfRule>
  </conditionalFormatting>
  <conditionalFormatting sqref="F18 F21 F24 F27 F30">
    <cfRule type="expression" dxfId="6594" priority="553">
      <formula>$F$2=""</formula>
    </cfRule>
  </conditionalFormatting>
  <conditionalFormatting sqref="H18">
    <cfRule type="expression" dxfId="6593" priority="552">
      <formula>$H$2=""</formula>
    </cfRule>
  </conditionalFormatting>
  <conditionalFormatting sqref="G18">
    <cfRule type="expression" dxfId="6592" priority="551">
      <formula>$G$2=""</formula>
    </cfRule>
  </conditionalFormatting>
  <conditionalFormatting sqref="I18">
    <cfRule type="expression" dxfId="6591" priority="550">
      <formula>$I$2=""</formula>
    </cfRule>
  </conditionalFormatting>
  <conditionalFormatting sqref="J18">
    <cfRule type="expression" dxfId="6590" priority="549">
      <formula>$J$2=""</formula>
    </cfRule>
  </conditionalFormatting>
  <conditionalFormatting sqref="K18">
    <cfRule type="expression" dxfId="6589" priority="548">
      <formula>$K$2=""</formula>
    </cfRule>
  </conditionalFormatting>
  <conditionalFormatting sqref="L18">
    <cfRule type="expression" dxfId="6588" priority="547">
      <formula>$L$2=""</formula>
    </cfRule>
  </conditionalFormatting>
  <conditionalFormatting sqref="M18">
    <cfRule type="expression" dxfId="6587" priority="546">
      <formula>$M$2=""</formula>
    </cfRule>
  </conditionalFormatting>
  <conditionalFormatting sqref="N18">
    <cfRule type="expression" dxfId="6586" priority="545">
      <formula>$N$2=""</formula>
    </cfRule>
  </conditionalFormatting>
  <conditionalFormatting sqref="O18">
    <cfRule type="expression" dxfId="6585" priority="544">
      <formula>$O$2=""</formula>
    </cfRule>
  </conditionalFormatting>
  <conditionalFormatting sqref="P18">
    <cfRule type="expression" dxfId="6584" priority="543">
      <formula>$P$2=""</formula>
    </cfRule>
  </conditionalFormatting>
  <conditionalFormatting sqref="Q18">
    <cfRule type="expression" dxfId="6583" priority="542">
      <formula>$Q$2=""</formula>
    </cfRule>
  </conditionalFormatting>
  <conditionalFormatting sqref="R18">
    <cfRule type="expression" dxfId="6582" priority="541">
      <formula>$R$2=""</formula>
    </cfRule>
  </conditionalFormatting>
  <conditionalFormatting sqref="S18">
    <cfRule type="expression" dxfId="6581" priority="540">
      <formula>$S$2=""</formula>
    </cfRule>
  </conditionalFormatting>
  <conditionalFormatting sqref="T18">
    <cfRule type="expression" dxfId="6580" priority="539">
      <formula>$T$2=""</formula>
    </cfRule>
  </conditionalFormatting>
  <conditionalFormatting sqref="U18">
    <cfRule type="expression" dxfId="6579" priority="538">
      <formula>$U$2=""</formula>
    </cfRule>
  </conditionalFormatting>
  <conditionalFormatting sqref="V18">
    <cfRule type="expression" dxfId="6578" priority="537">
      <formula>$V$2=""</formula>
    </cfRule>
  </conditionalFormatting>
  <conditionalFormatting sqref="W18">
    <cfRule type="expression" dxfId="6577" priority="536">
      <formula>$W$2=""</formula>
    </cfRule>
  </conditionalFormatting>
  <conditionalFormatting sqref="X18:BB18">
    <cfRule type="expression" dxfId="6576" priority="535">
      <formula>$X$2=""</formula>
    </cfRule>
  </conditionalFormatting>
  <conditionalFormatting sqref="F18">
    <cfRule type="expression" dxfId="6575" priority="534">
      <formula>$F$2=""</formula>
    </cfRule>
  </conditionalFormatting>
  <conditionalFormatting sqref="H21">
    <cfRule type="expression" dxfId="6574" priority="533">
      <formula>$H$2=""</formula>
    </cfRule>
  </conditionalFormatting>
  <conditionalFormatting sqref="G21">
    <cfRule type="expression" dxfId="6573" priority="532">
      <formula>$G$2=""</formula>
    </cfRule>
  </conditionalFormatting>
  <conditionalFormatting sqref="I21">
    <cfRule type="expression" dxfId="6572" priority="531">
      <formula>$I$2=""</formula>
    </cfRule>
  </conditionalFormatting>
  <conditionalFormatting sqref="J21">
    <cfRule type="expression" dxfId="6571" priority="530">
      <formula>$J$2=""</formula>
    </cfRule>
  </conditionalFormatting>
  <conditionalFormatting sqref="K21">
    <cfRule type="expression" dxfId="6570" priority="529">
      <formula>$K$2=""</formula>
    </cfRule>
  </conditionalFormatting>
  <conditionalFormatting sqref="L21">
    <cfRule type="expression" dxfId="6569" priority="528">
      <formula>$L$2=""</formula>
    </cfRule>
  </conditionalFormatting>
  <conditionalFormatting sqref="M21">
    <cfRule type="expression" dxfId="6568" priority="527">
      <formula>$M$2=""</formula>
    </cfRule>
  </conditionalFormatting>
  <conditionalFormatting sqref="N21">
    <cfRule type="expression" dxfId="6567" priority="526">
      <formula>$N$2=""</formula>
    </cfRule>
  </conditionalFormatting>
  <conditionalFormatting sqref="O21">
    <cfRule type="expression" dxfId="6566" priority="525">
      <formula>$O$2=""</formula>
    </cfRule>
  </conditionalFormatting>
  <conditionalFormatting sqref="P21">
    <cfRule type="expression" dxfId="6565" priority="524">
      <formula>$P$2=""</formula>
    </cfRule>
  </conditionalFormatting>
  <conditionalFormatting sqref="Q21">
    <cfRule type="expression" dxfId="6564" priority="523">
      <formula>$Q$2=""</formula>
    </cfRule>
  </conditionalFormatting>
  <conditionalFormatting sqref="R21">
    <cfRule type="expression" dxfId="6563" priority="522">
      <formula>$R$2=""</formula>
    </cfRule>
  </conditionalFormatting>
  <conditionalFormatting sqref="S21">
    <cfRule type="expression" dxfId="6562" priority="521">
      <formula>$S$2=""</formula>
    </cfRule>
  </conditionalFormatting>
  <conditionalFormatting sqref="T21">
    <cfRule type="expression" dxfId="6561" priority="520">
      <formula>$T$2=""</formula>
    </cfRule>
  </conditionalFormatting>
  <conditionalFormatting sqref="U21">
    <cfRule type="expression" dxfId="6560" priority="519">
      <formula>$U$2=""</formula>
    </cfRule>
  </conditionalFormatting>
  <conditionalFormatting sqref="V21">
    <cfRule type="expression" dxfId="6559" priority="518">
      <formula>$V$2=""</formula>
    </cfRule>
  </conditionalFormatting>
  <conditionalFormatting sqref="W21">
    <cfRule type="expression" dxfId="6558" priority="517">
      <formula>$W$2=""</formula>
    </cfRule>
  </conditionalFormatting>
  <conditionalFormatting sqref="X21:BB21">
    <cfRule type="expression" dxfId="6557" priority="516">
      <formula>$X$2=""</formula>
    </cfRule>
  </conditionalFormatting>
  <conditionalFormatting sqref="F21">
    <cfRule type="expression" dxfId="6556" priority="515">
      <formula>$F$2=""</formula>
    </cfRule>
  </conditionalFormatting>
  <conditionalFormatting sqref="H24">
    <cfRule type="expression" dxfId="6555" priority="514">
      <formula>$H$2=""</formula>
    </cfRule>
  </conditionalFormatting>
  <conditionalFormatting sqref="G24">
    <cfRule type="expression" dxfId="6554" priority="513">
      <formula>$G$2=""</formula>
    </cfRule>
  </conditionalFormatting>
  <conditionalFormatting sqref="I24">
    <cfRule type="expression" dxfId="6553" priority="512">
      <formula>$I$2=""</formula>
    </cfRule>
  </conditionalFormatting>
  <conditionalFormatting sqref="J24">
    <cfRule type="expression" dxfId="6552" priority="511">
      <formula>$J$2=""</formula>
    </cfRule>
  </conditionalFormatting>
  <conditionalFormatting sqref="K24">
    <cfRule type="expression" dxfId="6551" priority="510">
      <formula>$K$2=""</formula>
    </cfRule>
  </conditionalFormatting>
  <conditionalFormatting sqref="L24">
    <cfRule type="expression" dxfId="6550" priority="509">
      <formula>$L$2=""</formula>
    </cfRule>
  </conditionalFormatting>
  <conditionalFormatting sqref="M24">
    <cfRule type="expression" dxfId="6549" priority="508">
      <formula>$M$2=""</formula>
    </cfRule>
  </conditionalFormatting>
  <conditionalFormatting sqref="N24">
    <cfRule type="expression" dxfId="6548" priority="507">
      <formula>$N$2=""</formula>
    </cfRule>
  </conditionalFormatting>
  <conditionalFormatting sqref="O24">
    <cfRule type="expression" dxfId="6547" priority="506">
      <formula>$O$2=""</formula>
    </cfRule>
  </conditionalFormatting>
  <conditionalFormatting sqref="P24">
    <cfRule type="expression" dxfId="6546" priority="505">
      <formula>$P$2=""</formula>
    </cfRule>
  </conditionalFormatting>
  <conditionalFormatting sqref="Q24">
    <cfRule type="expression" dxfId="6545" priority="504">
      <formula>$Q$2=""</formula>
    </cfRule>
  </conditionalFormatting>
  <conditionalFormatting sqref="R24">
    <cfRule type="expression" dxfId="6544" priority="503">
      <formula>$R$2=""</formula>
    </cfRule>
  </conditionalFormatting>
  <conditionalFormatting sqref="S24">
    <cfRule type="expression" dxfId="6543" priority="502">
      <formula>$S$2=""</formula>
    </cfRule>
  </conditionalFormatting>
  <conditionalFormatting sqref="T24">
    <cfRule type="expression" dxfId="6542" priority="501">
      <formula>$T$2=""</formula>
    </cfRule>
  </conditionalFormatting>
  <conditionalFormatting sqref="U24">
    <cfRule type="expression" dxfId="6541" priority="500">
      <formula>$U$2=""</formula>
    </cfRule>
  </conditionalFormatting>
  <conditionalFormatting sqref="V24">
    <cfRule type="expression" dxfId="6540" priority="499">
      <formula>$V$2=""</formula>
    </cfRule>
  </conditionalFormatting>
  <conditionalFormatting sqref="W24">
    <cfRule type="expression" dxfId="6539" priority="498">
      <formula>$W$2=""</formula>
    </cfRule>
  </conditionalFormatting>
  <conditionalFormatting sqref="X24:BB24">
    <cfRule type="expression" dxfId="6538" priority="497">
      <formula>$X$2=""</formula>
    </cfRule>
  </conditionalFormatting>
  <conditionalFormatting sqref="F24">
    <cfRule type="expression" dxfId="6537" priority="496">
      <formula>$F$2=""</formula>
    </cfRule>
  </conditionalFormatting>
  <conditionalFormatting sqref="H27">
    <cfRule type="expression" dxfId="6536" priority="495">
      <formula>$H$2=""</formula>
    </cfRule>
  </conditionalFormatting>
  <conditionalFormatting sqref="G27">
    <cfRule type="expression" dxfId="6535" priority="494">
      <formula>$G$2=""</formula>
    </cfRule>
  </conditionalFormatting>
  <conditionalFormatting sqref="I27">
    <cfRule type="expression" dxfId="6534" priority="493">
      <formula>$I$2=""</formula>
    </cfRule>
  </conditionalFormatting>
  <conditionalFormatting sqref="J27">
    <cfRule type="expression" dxfId="6533" priority="492">
      <formula>$J$2=""</formula>
    </cfRule>
  </conditionalFormatting>
  <conditionalFormatting sqref="K27">
    <cfRule type="expression" dxfId="6532" priority="491">
      <formula>$K$2=""</formula>
    </cfRule>
  </conditionalFormatting>
  <conditionalFormatting sqref="L27">
    <cfRule type="expression" dxfId="6531" priority="490">
      <formula>$L$2=""</formula>
    </cfRule>
  </conditionalFormatting>
  <conditionalFormatting sqref="M27">
    <cfRule type="expression" dxfId="6530" priority="489">
      <formula>$M$2=""</formula>
    </cfRule>
  </conditionalFormatting>
  <conditionalFormatting sqref="N27">
    <cfRule type="expression" dxfId="6529" priority="488">
      <formula>$N$2=""</formula>
    </cfRule>
  </conditionalFormatting>
  <conditionalFormatting sqref="O27">
    <cfRule type="expression" dxfId="6528" priority="487">
      <formula>$O$2=""</formula>
    </cfRule>
  </conditionalFormatting>
  <conditionalFormatting sqref="P27">
    <cfRule type="expression" dxfId="6527" priority="486">
      <formula>$P$2=""</formula>
    </cfRule>
  </conditionalFormatting>
  <conditionalFormatting sqref="Q27">
    <cfRule type="expression" dxfId="6526" priority="485">
      <formula>$Q$2=""</formula>
    </cfRule>
  </conditionalFormatting>
  <conditionalFormatting sqref="R27">
    <cfRule type="expression" dxfId="6525" priority="484">
      <formula>$R$2=""</formula>
    </cfRule>
  </conditionalFormatting>
  <conditionalFormatting sqref="S27">
    <cfRule type="expression" dxfId="6524" priority="483">
      <formula>$S$2=""</formula>
    </cfRule>
  </conditionalFormatting>
  <conditionalFormatting sqref="T27">
    <cfRule type="expression" dxfId="6523" priority="482">
      <formula>$T$2=""</formula>
    </cfRule>
  </conditionalFormatting>
  <conditionalFormatting sqref="U27">
    <cfRule type="expression" dxfId="6522" priority="481">
      <formula>$U$2=""</formula>
    </cfRule>
  </conditionalFormatting>
  <conditionalFormatting sqref="V27">
    <cfRule type="expression" dxfId="6521" priority="480">
      <formula>$V$2=""</formula>
    </cfRule>
  </conditionalFormatting>
  <conditionalFormatting sqref="W27">
    <cfRule type="expression" dxfId="6520" priority="479">
      <formula>$W$2=""</formula>
    </cfRule>
  </conditionalFormatting>
  <conditionalFormatting sqref="X27:BB27">
    <cfRule type="expression" dxfId="6519" priority="478">
      <formula>$X$2=""</formula>
    </cfRule>
  </conditionalFormatting>
  <conditionalFormatting sqref="F27">
    <cfRule type="expression" dxfId="6518" priority="477">
      <formula>$F$2=""</formula>
    </cfRule>
  </conditionalFormatting>
  <conditionalFormatting sqref="H30">
    <cfRule type="expression" dxfId="6517" priority="476">
      <formula>$H$2=""</formula>
    </cfRule>
  </conditionalFormatting>
  <conditionalFormatting sqref="G30">
    <cfRule type="expression" dxfId="6516" priority="475">
      <formula>$G$2=""</formula>
    </cfRule>
  </conditionalFormatting>
  <conditionalFormatting sqref="I30">
    <cfRule type="expression" dxfId="6515" priority="474">
      <formula>$I$2=""</formula>
    </cfRule>
  </conditionalFormatting>
  <conditionalFormatting sqref="J30">
    <cfRule type="expression" dxfId="6514" priority="473">
      <formula>$J$2=""</formula>
    </cfRule>
  </conditionalFormatting>
  <conditionalFormatting sqref="K30">
    <cfRule type="expression" dxfId="6513" priority="472">
      <formula>$K$2=""</formula>
    </cfRule>
  </conditionalFormatting>
  <conditionalFormatting sqref="L30">
    <cfRule type="expression" dxfId="6512" priority="471">
      <formula>$L$2=""</formula>
    </cfRule>
  </conditionalFormatting>
  <conditionalFormatting sqref="M30">
    <cfRule type="expression" dxfId="6511" priority="470">
      <formula>$M$2=""</formula>
    </cfRule>
  </conditionalFormatting>
  <conditionalFormatting sqref="N30">
    <cfRule type="expression" dxfId="6510" priority="469">
      <formula>$N$2=""</formula>
    </cfRule>
  </conditionalFormatting>
  <conditionalFormatting sqref="O30">
    <cfRule type="expression" dxfId="6509" priority="468">
      <formula>$O$2=""</formula>
    </cfRule>
  </conditionalFormatting>
  <conditionalFormatting sqref="P30">
    <cfRule type="expression" dxfId="6508" priority="467">
      <formula>$P$2=""</formula>
    </cfRule>
  </conditionalFormatting>
  <conditionalFormatting sqref="Q30">
    <cfRule type="expression" dxfId="6507" priority="466">
      <formula>$Q$2=""</formula>
    </cfRule>
  </conditionalFormatting>
  <conditionalFormatting sqref="R30">
    <cfRule type="expression" dxfId="6506" priority="465">
      <formula>$R$2=""</formula>
    </cfRule>
  </conditionalFormatting>
  <conditionalFormatting sqref="S30">
    <cfRule type="expression" dxfId="6505" priority="464">
      <formula>$S$2=""</formula>
    </cfRule>
  </conditionalFormatting>
  <conditionalFormatting sqref="T30">
    <cfRule type="expression" dxfId="6504" priority="463">
      <formula>$T$2=""</formula>
    </cfRule>
  </conditionalFormatting>
  <conditionalFormatting sqref="U30">
    <cfRule type="expression" dxfId="6503" priority="462">
      <formula>$U$2=""</formula>
    </cfRule>
  </conditionalFormatting>
  <conditionalFormatting sqref="V30">
    <cfRule type="expression" dxfId="6502" priority="461">
      <formula>$V$2=""</formula>
    </cfRule>
  </conditionalFormatting>
  <conditionalFormatting sqref="W30">
    <cfRule type="expression" dxfId="6501" priority="460">
      <formula>$W$2=""</formula>
    </cfRule>
  </conditionalFormatting>
  <conditionalFormatting sqref="X30:BB30">
    <cfRule type="expression" dxfId="6500" priority="459">
      <formula>$X$2=""</formula>
    </cfRule>
  </conditionalFormatting>
  <conditionalFormatting sqref="F30">
    <cfRule type="expression" dxfId="6499" priority="458">
      <formula>$F$2=""</formula>
    </cfRule>
  </conditionalFormatting>
  <conditionalFormatting sqref="E18">
    <cfRule type="expression" dxfId="6498" priority="457">
      <formula>$E$2=""</formula>
    </cfRule>
  </conditionalFormatting>
  <conditionalFormatting sqref="E21">
    <cfRule type="expression" dxfId="6497" priority="456">
      <formula>$E$2=""</formula>
    </cfRule>
  </conditionalFormatting>
  <conditionalFormatting sqref="E24">
    <cfRule type="expression" dxfId="6496" priority="455">
      <formula>$E$2=""</formula>
    </cfRule>
  </conditionalFormatting>
  <conditionalFormatting sqref="E27">
    <cfRule type="expression" dxfId="6495" priority="454">
      <formula>$E$2=""</formula>
    </cfRule>
  </conditionalFormatting>
  <conditionalFormatting sqref="E30">
    <cfRule type="expression" dxfId="6494" priority="453">
      <formula>$E$2=""</formula>
    </cfRule>
  </conditionalFormatting>
  <conditionalFormatting sqref="E22:BB22">
    <cfRule type="expression" dxfId="6493" priority="452">
      <formula>$E$2=""</formula>
    </cfRule>
  </conditionalFormatting>
  <conditionalFormatting sqref="E25:BB25">
    <cfRule type="expression" dxfId="6492" priority="451">
      <formula>$E$2=""</formula>
    </cfRule>
  </conditionalFormatting>
  <conditionalFormatting sqref="E28:BB28">
    <cfRule type="expression" dxfId="6491" priority="450">
      <formula>$E$2=""</formula>
    </cfRule>
  </conditionalFormatting>
  <conditionalFormatting sqref="X18 X21 X24 X27 X30">
    <cfRule type="expression" dxfId="6490" priority="449">
      <formula>$X$2=""</formula>
    </cfRule>
  </conditionalFormatting>
  <conditionalFormatting sqref="J18 J21 J24 J27 J30">
    <cfRule type="expression" dxfId="6489" priority="448">
      <formula>$J$2=""</formula>
    </cfRule>
  </conditionalFormatting>
  <conditionalFormatting sqref="K18 K21 K24 K27 K30">
    <cfRule type="expression" dxfId="6488" priority="447">
      <formula>$K$2=""</formula>
    </cfRule>
  </conditionalFormatting>
  <conditionalFormatting sqref="O18 O21 O24 O27 O30">
    <cfRule type="expression" dxfId="6487" priority="446">
      <formula>$O$2=""</formula>
    </cfRule>
  </conditionalFormatting>
  <conditionalFormatting sqref="F18">
    <cfRule type="expression" dxfId="6486" priority="445">
      <formula>$F$66=""</formula>
    </cfRule>
  </conditionalFormatting>
  <conditionalFormatting sqref="G18">
    <cfRule type="expression" dxfId="6485" priority="444">
      <formula>$G$66=""</formula>
    </cfRule>
  </conditionalFormatting>
  <conditionalFormatting sqref="H18">
    <cfRule type="expression" dxfId="6484" priority="443">
      <formula>$H$66=""</formula>
    </cfRule>
  </conditionalFormatting>
  <conditionalFormatting sqref="I18">
    <cfRule type="expression" dxfId="6483" priority="442">
      <formula>$I$66=""</formula>
    </cfRule>
  </conditionalFormatting>
  <conditionalFormatting sqref="J18">
    <cfRule type="expression" dxfId="6482" priority="441">
      <formula>$J$66=""</formula>
    </cfRule>
  </conditionalFormatting>
  <conditionalFormatting sqref="K18">
    <cfRule type="expression" dxfId="6481" priority="440">
      <formula>$K$66=""</formula>
    </cfRule>
  </conditionalFormatting>
  <conditionalFormatting sqref="L18">
    <cfRule type="expression" dxfId="6480" priority="439">
      <formula>$L$66=""</formula>
    </cfRule>
  </conditionalFormatting>
  <conditionalFormatting sqref="M18">
    <cfRule type="expression" dxfId="6479" priority="438">
      <formula>$M$66=""</formula>
    </cfRule>
  </conditionalFormatting>
  <conditionalFormatting sqref="N18">
    <cfRule type="expression" dxfId="6478" priority="437">
      <formula>$N$66=""</formula>
    </cfRule>
  </conditionalFormatting>
  <conditionalFormatting sqref="O18">
    <cfRule type="expression" dxfId="6477" priority="436">
      <formula>$O$66=""</formula>
    </cfRule>
  </conditionalFormatting>
  <conditionalFormatting sqref="P18">
    <cfRule type="expression" dxfId="6476" priority="435">
      <formula>$P$66=""</formula>
    </cfRule>
  </conditionalFormatting>
  <conditionalFormatting sqref="Q18">
    <cfRule type="expression" dxfId="6475" priority="434">
      <formula>$Q$66=""</formula>
    </cfRule>
  </conditionalFormatting>
  <conditionalFormatting sqref="R18">
    <cfRule type="expression" dxfId="6474" priority="433">
      <formula>$R$66=""</formula>
    </cfRule>
  </conditionalFormatting>
  <conditionalFormatting sqref="S18">
    <cfRule type="expression" dxfId="6473" priority="432">
      <formula>$S$66=""</formula>
    </cfRule>
  </conditionalFormatting>
  <conditionalFormatting sqref="T18">
    <cfRule type="expression" dxfId="6472" priority="431">
      <formula>$T$66=""</formula>
    </cfRule>
  </conditionalFormatting>
  <conditionalFormatting sqref="U18">
    <cfRule type="expression" dxfId="6471" priority="430">
      <formula>$U$66=""</formula>
    </cfRule>
  </conditionalFormatting>
  <conditionalFormatting sqref="V18">
    <cfRule type="expression" dxfId="6470" priority="429">
      <formula>$V$66=""</formula>
    </cfRule>
  </conditionalFormatting>
  <conditionalFormatting sqref="W18">
    <cfRule type="expression" dxfId="6469" priority="428">
      <formula>$W$66=""</formula>
    </cfRule>
  </conditionalFormatting>
  <conditionalFormatting sqref="X18">
    <cfRule type="expression" dxfId="6468" priority="427">
      <formula>$X$66=""</formula>
    </cfRule>
  </conditionalFormatting>
  <conditionalFormatting sqref="Y18:BB18">
    <cfRule type="expression" dxfId="6467" priority="426">
      <formula>$Y$66=""</formula>
    </cfRule>
  </conditionalFormatting>
  <conditionalFormatting sqref="F1:F32 F63:F1048576">
    <cfRule type="expression" dxfId="6466" priority="425">
      <formula>$F$66=""</formula>
    </cfRule>
  </conditionalFormatting>
  <conditionalFormatting sqref="AA1:AA32 AA63:AA1048576">
    <cfRule type="expression" dxfId="6465" priority="424">
      <formula>$AA$66=""</formula>
    </cfRule>
  </conditionalFormatting>
  <conditionalFormatting sqref="Y1:Y32 Y63:Y1048576">
    <cfRule type="expression" dxfId="6464" priority="423">
      <formula>$Y$66=""</formula>
    </cfRule>
  </conditionalFormatting>
  <conditionalFormatting sqref="Z1:Z32 Z63:Z1048576">
    <cfRule type="expression" dxfId="6463" priority="422">
      <formula>$Z$66=""</formula>
    </cfRule>
  </conditionalFormatting>
  <conditionalFormatting sqref="AB1:AB32 AB63:AB1048576">
    <cfRule type="expression" dxfId="6462" priority="421">
      <formula>$AB$66=""</formula>
    </cfRule>
  </conditionalFormatting>
  <conditionalFormatting sqref="AC1:AC32 AC63:AC1048576">
    <cfRule type="expression" dxfId="6461" priority="420">
      <formula>$AC$66=""</formula>
    </cfRule>
  </conditionalFormatting>
  <conditionalFormatting sqref="Q1:Q32 Q63:Q1048576">
    <cfRule type="expression" dxfId="6460" priority="419">
      <formula>$Q$66=""</formula>
    </cfRule>
  </conditionalFormatting>
  <conditionalFormatting sqref="AD1:AD32 AD63:AD1048576">
    <cfRule type="expression" dxfId="6459" priority="418">
      <formula>$AD$66=""</formula>
    </cfRule>
  </conditionalFormatting>
  <conditionalFormatting sqref="AE1:AE32 AE63:AE1048576">
    <cfRule type="expression" dxfId="6458" priority="417">
      <formula>$AE$66=""</formula>
    </cfRule>
  </conditionalFormatting>
  <conditionalFormatting sqref="AF1:AF32 AF63:AF1048576">
    <cfRule type="expression" dxfId="6457" priority="416">
      <formula>$AF$66=""</formula>
    </cfRule>
  </conditionalFormatting>
  <conditionalFormatting sqref="AG1:AG32 AG63:AG1048576">
    <cfRule type="expression" dxfId="6456" priority="415">
      <formula>$AG$66=""</formula>
    </cfRule>
  </conditionalFormatting>
  <conditionalFormatting sqref="AH1:AH32 AH63:AH1048576">
    <cfRule type="expression" dxfId="6455" priority="414">
      <formula>$AH$66=""</formula>
    </cfRule>
  </conditionalFormatting>
  <conditionalFormatting sqref="AI1:AI32 AI63:AI1048576">
    <cfRule type="expression" dxfId="6454" priority="413">
      <formula>$AI$66=""</formula>
    </cfRule>
  </conditionalFormatting>
  <conditionalFormatting sqref="AJ1:AJ32 AJ63:AJ1048576">
    <cfRule type="expression" dxfId="6453" priority="412">
      <formula>$AJ$66=""</formula>
    </cfRule>
  </conditionalFormatting>
  <conditionalFormatting sqref="AK1:AK32 AK63:AK1048576">
    <cfRule type="expression" dxfId="6452" priority="411">
      <formula>$AK$66=""</formula>
    </cfRule>
  </conditionalFormatting>
  <conditionalFormatting sqref="AL1:AL32 AL63:AL1048576">
    <cfRule type="expression" dxfId="6451" priority="410">
      <formula>$AL$66=""</formula>
    </cfRule>
  </conditionalFormatting>
  <conditionalFormatting sqref="AM1:AM32 AM63:AM1048576">
    <cfRule type="expression" dxfId="6450" priority="409">
      <formula>$AM$66=""</formula>
    </cfRule>
  </conditionalFormatting>
  <conditionalFormatting sqref="AN1:AN32 AN63:AN1048576">
    <cfRule type="expression" dxfId="6449" priority="408">
      <formula>$AN$66=""</formula>
    </cfRule>
  </conditionalFormatting>
  <conditionalFormatting sqref="AO1:AO32 AO63:AO1048576">
    <cfRule type="expression" dxfId="6448" priority="407">
      <formula>$AO$66=""</formula>
    </cfRule>
  </conditionalFormatting>
  <conditionalFormatting sqref="AP1:AP32 AP63:AP1048576">
    <cfRule type="expression" dxfId="6447" priority="406">
      <formula>$AP$66=""</formula>
    </cfRule>
  </conditionalFormatting>
  <conditionalFormatting sqref="AQ1:AQ32 AQ63:AQ1048576">
    <cfRule type="expression" dxfId="6446" priority="405">
      <formula>$AQ$66=""</formula>
    </cfRule>
  </conditionalFormatting>
  <conditionalFormatting sqref="AR1:AR32 AR63:AR1048576">
    <cfRule type="expression" dxfId="6445" priority="404">
      <formula>$AR$66=""</formula>
    </cfRule>
  </conditionalFormatting>
  <conditionalFormatting sqref="AS1:AS32 AS63:AS1048576">
    <cfRule type="expression" dxfId="6444" priority="403">
      <formula>$AS$66=""</formula>
    </cfRule>
  </conditionalFormatting>
  <conditionalFormatting sqref="AT1:AT32 AT63:AT1048576">
    <cfRule type="expression" dxfId="6443" priority="402">
      <formula>$AT$66=""</formula>
    </cfRule>
  </conditionalFormatting>
  <conditionalFormatting sqref="AU1:AU32 AU63:AU1048576">
    <cfRule type="expression" dxfId="6442" priority="401">
      <formula>$AU$66=""</formula>
    </cfRule>
  </conditionalFormatting>
  <conditionalFormatting sqref="AV1:AV32 AV63:AV1048576">
    <cfRule type="expression" dxfId="6441" priority="400">
      <formula>$AV$66=""</formula>
    </cfRule>
  </conditionalFormatting>
  <conditionalFormatting sqref="AW1:AW32 AW63:AW1048576">
    <cfRule type="expression" dxfId="6440" priority="399">
      <formula>$AW$66=""</formula>
    </cfRule>
  </conditionalFormatting>
  <conditionalFormatting sqref="AX1:AX32 AX63:AX1048576">
    <cfRule type="expression" dxfId="6439" priority="398">
      <formula>$AX$66=""</formula>
    </cfRule>
  </conditionalFormatting>
  <conditionalFormatting sqref="AY1:AY32 AY63:AY1048576">
    <cfRule type="expression" dxfId="6438" priority="397">
      <formula>$AY$66=""</formula>
    </cfRule>
  </conditionalFormatting>
  <conditionalFormatting sqref="AZ1:AZ32 AZ63:AZ1048576">
    <cfRule type="expression" dxfId="6437" priority="396">
      <formula>$AZ$66=""</formula>
    </cfRule>
  </conditionalFormatting>
  <conditionalFormatting sqref="BA1:BA32 BA63:BA1048576">
    <cfRule type="expression" dxfId="6436" priority="395">
      <formula>$BA$66=""</formula>
    </cfRule>
  </conditionalFormatting>
  <conditionalFormatting sqref="E33:E62">
    <cfRule type="expression" dxfId="6435" priority="394">
      <formula>$E$66=""</formula>
    </cfRule>
  </conditionalFormatting>
  <conditionalFormatting sqref="F51 F54 F57 F60">
    <cfRule type="expression" dxfId="6434" priority="393">
      <formula>$F$66=""</formula>
    </cfRule>
  </conditionalFormatting>
  <conditionalFormatting sqref="G51 G54 G57 G60">
    <cfRule type="expression" dxfId="6433" priority="392">
      <formula>$G$66=""</formula>
    </cfRule>
  </conditionalFormatting>
  <conditionalFormatting sqref="H51 H54 H57 H60">
    <cfRule type="expression" dxfId="6432" priority="391">
      <formula>$H$66=""</formula>
    </cfRule>
  </conditionalFormatting>
  <conditionalFormatting sqref="I51 I54 I57 I60">
    <cfRule type="expression" dxfId="6431" priority="390">
      <formula>$I$66=""</formula>
    </cfRule>
  </conditionalFormatting>
  <conditionalFormatting sqref="J51 J54 J57 J60">
    <cfRule type="expression" dxfId="6430" priority="389">
      <formula>$J$66=""</formula>
    </cfRule>
  </conditionalFormatting>
  <conditionalFormatting sqref="K51 K54 K57 K60">
    <cfRule type="expression" dxfId="6429" priority="388">
      <formula>$K$66=""</formula>
    </cfRule>
  </conditionalFormatting>
  <conditionalFormatting sqref="L51 L54 L57 L60">
    <cfRule type="expression" dxfId="6428" priority="387">
      <formula>$L$66=""</formula>
    </cfRule>
  </conditionalFormatting>
  <conditionalFormatting sqref="M51 M54 M57 M60">
    <cfRule type="expression" dxfId="6427" priority="386">
      <formula>$M$66=""</formula>
    </cfRule>
  </conditionalFormatting>
  <conditionalFormatting sqref="N51 N54 N57 N60">
    <cfRule type="expression" dxfId="6426" priority="385">
      <formula>$N$66=""</formula>
    </cfRule>
  </conditionalFormatting>
  <conditionalFormatting sqref="O51 O54 O57 O60">
    <cfRule type="expression" dxfId="6425" priority="384">
      <formula>$O$66=""</formula>
    </cfRule>
  </conditionalFormatting>
  <conditionalFormatting sqref="P51 P54 P57 P60">
    <cfRule type="expression" dxfId="6424" priority="383">
      <formula>$P$66=""</formula>
    </cfRule>
  </conditionalFormatting>
  <conditionalFormatting sqref="Q51 Q54 Q57 Q60">
    <cfRule type="expression" dxfId="6423" priority="382">
      <formula>$Q$66=""</formula>
    </cfRule>
  </conditionalFormatting>
  <conditionalFormatting sqref="R51 R54 R57 R60">
    <cfRule type="expression" dxfId="6422" priority="381">
      <formula>$R$66=""</formula>
    </cfRule>
  </conditionalFormatting>
  <conditionalFormatting sqref="S51 S54 S57 S60">
    <cfRule type="expression" dxfId="6421" priority="380">
      <formula>$S$66=""</formula>
    </cfRule>
  </conditionalFormatting>
  <conditionalFormatting sqref="T51 T54 T57 T60">
    <cfRule type="expression" dxfId="6420" priority="379">
      <formula>$T$66=""</formula>
    </cfRule>
  </conditionalFormatting>
  <conditionalFormatting sqref="U51 U54 U57 U60">
    <cfRule type="expression" dxfId="6419" priority="378">
      <formula>$U$66=""</formula>
    </cfRule>
  </conditionalFormatting>
  <conditionalFormatting sqref="V51 V54 V57 V60">
    <cfRule type="expression" dxfId="6418" priority="377">
      <formula>$V$66=""</formula>
    </cfRule>
  </conditionalFormatting>
  <conditionalFormatting sqref="W51 W54 W57 W60">
    <cfRule type="expression" dxfId="6417" priority="376">
      <formula>$W$66=""</formula>
    </cfRule>
  </conditionalFormatting>
  <conditionalFormatting sqref="X51 X54 X57 X60">
    <cfRule type="expression" dxfId="6416" priority="375">
      <formula>$X$66=""</formula>
    </cfRule>
  </conditionalFormatting>
  <conditionalFormatting sqref="Y51:BB51 Y54:BB54 Y57:BB57 Y60:BB60 E50:BB50 E53:BB53 E56:BB56 E59:BB59 E62:BB62">
    <cfRule type="expression" dxfId="6415" priority="374">
      <formula>$Y$66=""</formula>
    </cfRule>
  </conditionalFormatting>
  <conditionalFormatting sqref="H33">
    <cfRule type="expression" dxfId="6414" priority="373">
      <formula>$H$2=""</formula>
    </cfRule>
  </conditionalFormatting>
  <conditionalFormatting sqref="G33">
    <cfRule type="expression" dxfId="6413" priority="372">
      <formula>$G$2=""</formula>
    </cfRule>
  </conditionalFormatting>
  <conditionalFormatting sqref="I33">
    <cfRule type="expression" dxfId="6412" priority="371">
      <formula>$I$2=""</formula>
    </cfRule>
  </conditionalFormatting>
  <conditionalFormatting sqref="J33">
    <cfRule type="expression" dxfId="6411" priority="370">
      <formula>$J$2=""</formula>
    </cfRule>
  </conditionalFormatting>
  <conditionalFormatting sqref="K33">
    <cfRule type="expression" dxfId="6410" priority="369">
      <formula>$K$2=""</formula>
    </cfRule>
  </conditionalFormatting>
  <conditionalFormatting sqref="L33">
    <cfRule type="expression" dxfId="6409" priority="368">
      <formula>$L$2=""</formula>
    </cfRule>
  </conditionalFormatting>
  <conditionalFormatting sqref="M33">
    <cfRule type="expression" dxfId="6408" priority="367">
      <formula>$M$2=""</formula>
    </cfRule>
  </conditionalFormatting>
  <conditionalFormatting sqref="N33">
    <cfRule type="expression" dxfId="6407" priority="366">
      <formula>$N$2=""</formula>
    </cfRule>
  </conditionalFormatting>
  <conditionalFormatting sqref="O33">
    <cfRule type="expression" dxfId="6406" priority="365">
      <formula>$O$2=""</formula>
    </cfRule>
  </conditionalFormatting>
  <conditionalFormatting sqref="P33">
    <cfRule type="expression" dxfId="6405" priority="364">
      <formula>$P$2=""</formula>
    </cfRule>
  </conditionalFormatting>
  <conditionalFormatting sqref="Q33">
    <cfRule type="expression" dxfId="6404" priority="363">
      <formula>$Q$2=""</formula>
    </cfRule>
  </conditionalFormatting>
  <conditionalFormatting sqref="R33">
    <cfRule type="expression" dxfId="6403" priority="362">
      <formula>$R$2=""</formula>
    </cfRule>
  </conditionalFormatting>
  <conditionalFormatting sqref="S33">
    <cfRule type="expression" dxfId="6402" priority="361">
      <formula>$S$2=""</formula>
    </cfRule>
  </conditionalFormatting>
  <conditionalFormatting sqref="T33">
    <cfRule type="expression" dxfId="6401" priority="360">
      <formula>$T$2=""</formula>
    </cfRule>
  </conditionalFormatting>
  <conditionalFormatting sqref="U33">
    <cfRule type="expression" dxfId="6400" priority="359">
      <formula>$U$2=""</formula>
    </cfRule>
  </conditionalFormatting>
  <conditionalFormatting sqref="V33">
    <cfRule type="expression" dxfId="6399" priority="358">
      <formula>$V$2=""</formula>
    </cfRule>
  </conditionalFormatting>
  <conditionalFormatting sqref="W33">
    <cfRule type="expression" dxfId="6398" priority="357">
      <formula>$W$2=""</formula>
    </cfRule>
  </conditionalFormatting>
  <conditionalFormatting sqref="F33">
    <cfRule type="expression" dxfId="6397" priority="356">
      <formula>$F$2=""</formula>
    </cfRule>
  </conditionalFormatting>
  <conditionalFormatting sqref="H36">
    <cfRule type="expression" dxfId="6396" priority="355">
      <formula>$H$2=""</formula>
    </cfRule>
  </conditionalFormatting>
  <conditionalFormatting sqref="G36">
    <cfRule type="expression" dxfId="6395" priority="354">
      <formula>$G$2=""</formula>
    </cfRule>
  </conditionalFormatting>
  <conditionalFormatting sqref="I36">
    <cfRule type="expression" dxfId="6394" priority="353">
      <formula>$I$2=""</formula>
    </cfRule>
  </conditionalFormatting>
  <conditionalFormatting sqref="J36">
    <cfRule type="expression" dxfId="6393" priority="352">
      <formula>$J$2=""</formula>
    </cfRule>
  </conditionalFormatting>
  <conditionalFormatting sqref="K36">
    <cfRule type="expression" dxfId="6392" priority="351">
      <formula>$K$2=""</formula>
    </cfRule>
  </conditionalFormatting>
  <conditionalFormatting sqref="L36">
    <cfRule type="expression" dxfId="6391" priority="350">
      <formula>$L$2=""</formula>
    </cfRule>
  </conditionalFormatting>
  <conditionalFormatting sqref="M36">
    <cfRule type="expression" dxfId="6390" priority="349">
      <formula>$M$2=""</formula>
    </cfRule>
  </conditionalFormatting>
  <conditionalFormatting sqref="N36">
    <cfRule type="expression" dxfId="6389" priority="348">
      <formula>$N$2=""</formula>
    </cfRule>
  </conditionalFormatting>
  <conditionalFormatting sqref="O36">
    <cfRule type="expression" dxfId="6388" priority="347">
      <formula>$O$2=""</formula>
    </cfRule>
  </conditionalFormatting>
  <conditionalFormatting sqref="P36">
    <cfRule type="expression" dxfId="6387" priority="346">
      <formula>$P$2=""</formula>
    </cfRule>
  </conditionalFormatting>
  <conditionalFormatting sqref="Q36">
    <cfRule type="expression" dxfId="6386" priority="345">
      <formula>$Q$2=""</formula>
    </cfRule>
  </conditionalFormatting>
  <conditionalFormatting sqref="R36">
    <cfRule type="expression" dxfId="6385" priority="344">
      <formula>$R$2=""</formula>
    </cfRule>
  </conditionalFormatting>
  <conditionalFormatting sqref="S36">
    <cfRule type="expression" dxfId="6384" priority="343">
      <formula>$S$2=""</formula>
    </cfRule>
  </conditionalFormatting>
  <conditionalFormatting sqref="T36">
    <cfRule type="expression" dxfId="6383" priority="342">
      <formula>$T$2=""</formula>
    </cfRule>
  </conditionalFormatting>
  <conditionalFormatting sqref="U36">
    <cfRule type="expression" dxfId="6382" priority="341">
      <formula>$U$2=""</formula>
    </cfRule>
  </conditionalFormatting>
  <conditionalFormatting sqref="V36">
    <cfRule type="expression" dxfId="6381" priority="340">
      <formula>$V$2=""</formula>
    </cfRule>
  </conditionalFormatting>
  <conditionalFormatting sqref="W36">
    <cfRule type="expression" dxfId="6380" priority="339">
      <formula>$W$2=""</formula>
    </cfRule>
  </conditionalFormatting>
  <conditionalFormatting sqref="X36:BB36">
    <cfRule type="expression" dxfId="6379" priority="338">
      <formula>$X$2=""</formula>
    </cfRule>
  </conditionalFormatting>
  <conditionalFormatting sqref="F36">
    <cfRule type="expression" dxfId="6378" priority="337">
      <formula>$F$2=""</formula>
    </cfRule>
  </conditionalFormatting>
  <conditionalFormatting sqref="H39">
    <cfRule type="expression" dxfId="6377" priority="336">
      <formula>$H$2=""</formula>
    </cfRule>
  </conditionalFormatting>
  <conditionalFormatting sqref="G39">
    <cfRule type="expression" dxfId="6376" priority="335">
      <formula>$G$2=""</formula>
    </cfRule>
  </conditionalFormatting>
  <conditionalFormatting sqref="I39">
    <cfRule type="expression" dxfId="6375" priority="334">
      <formula>$I$2=""</formula>
    </cfRule>
  </conditionalFormatting>
  <conditionalFormatting sqref="J39">
    <cfRule type="expression" dxfId="6374" priority="333">
      <formula>$J$2=""</formula>
    </cfRule>
  </conditionalFormatting>
  <conditionalFormatting sqref="K39">
    <cfRule type="expression" dxfId="6373" priority="332">
      <formula>$K$2=""</formula>
    </cfRule>
  </conditionalFormatting>
  <conditionalFormatting sqref="L39">
    <cfRule type="expression" dxfId="6372" priority="331">
      <formula>$L$2=""</formula>
    </cfRule>
  </conditionalFormatting>
  <conditionalFormatting sqref="M39">
    <cfRule type="expression" dxfId="6371" priority="330">
      <formula>$M$2=""</formula>
    </cfRule>
  </conditionalFormatting>
  <conditionalFormatting sqref="N39">
    <cfRule type="expression" dxfId="6370" priority="329">
      <formula>$N$2=""</formula>
    </cfRule>
  </conditionalFormatting>
  <conditionalFormatting sqref="O39">
    <cfRule type="expression" dxfId="6369" priority="328">
      <formula>$O$2=""</formula>
    </cfRule>
  </conditionalFormatting>
  <conditionalFormatting sqref="P39">
    <cfRule type="expression" dxfId="6368" priority="327">
      <formula>$P$2=""</formula>
    </cfRule>
  </conditionalFormatting>
  <conditionalFormatting sqref="Q39">
    <cfRule type="expression" dxfId="6367" priority="326">
      <formula>$Q$2=""</formula>
    </cfRule>
  </conditionalFormatting>
  <conditionalFormatting sqref="R39">
    <cfRule type="expression" dxfId="6366" priority="325">
      <formula>$R$2=""</formula>
    </cfRule>
  </conditionalFormatting>
  <conditionalFormatting sqref="S39">
    <cfRule type="expression" dxfId="6365" priority="324">
      <formula>$S$2=""</formula>
    </cfRule>
  </conditionalFormatting>
  <conditionalFormatting sqref="T39">
    <cfRule type="expression" dxfId="6364" priority="323">
      <formula>$T$2=""</formula>
    </cfRule>
  </conditionalFormatting>
  <conditionalFormatting sqref="U39">
    <cfRule type="expression" dxfId="6363" priority="322">
      <formula>$U$2=""</formula>
    </cfRule>
  </conditionalFormatting>
  <conditionalFormatting sqref="V39">
    <cfRule type="expression" dxfId="6362" priority="321">
      <formula>$V$2=""</formula>
    </cfRule>
  </conditionalFormatting>
  <conditionalFormatting sqref="W39">
    <cfRule type="expression" dxfId="6361" priority="320">
      <formula>$W$2=""</formula>
    </cfRule>
  </conditionalFormatting>
  <conditionalFormatting sqref="X39:BB39">
    <cfRule type="expression" dxfId="6360" priority="319">
      <formula>$X$2=""</formula>
    </cfRule>
  </conditionalFormatting>
  <conditionalFormatting sqref="F39">
    <cfRule type="expression" dxfId="6359" priority="318">
      <formula>$F$2=""</formula>
    </cfRule>
  </conditionalFormatting>
  <conditionalFormatting sqref="H42">
    <cfRule type="expression" dxfId="6358" priority="317">
      <formula>$H$2=""</formula>
    </cfRule>
  </conditionalFormatting>
  <conditionalFormatting sqref="G42">
    <cfRule type="expression" dxfId="6357" priority="316">
      <formula>$G$2=""</formula>
    </cfRule>
  </conditionalFormatting>
  <conditionalFormatting sqref="I42">
    <cfRule type="expression" dxfId="6356" priority="315">
      <formula>$I$2=""</formula>
    </cfRule>
  </conditionalFormatting>
  <conditionalFormatting sqref="J42">
    <cfRule type="expression" dxfId="6355" priority="314">
      <formula>$J$2=""</formula>
    </cfRule>
  </conditionalFormatting>
  <conditionalFormatting sqref="K42">
    <cfRule type="expression" dxfId="6354" priority="313">
      <formula>$K$2=""</formula>
    </cfRule>
  </conditionalFormatting>
  <conditionalFormatting sqref="L42">
    <cfRule type="expression" dxfId="6353" priority="312">
      <formula>$L$2=""</formula>
    </cfRule>
  </conditionalFormatting>
  <conditionalFormatting sqref="M42">
    <cfRule type="expression" dxfId="6352" priority="311">
      <formula>$M$2=""</formula>
    </cfRule>
  </conditionalFormatting>
  <conditionalFormatting sqref="N42">
    <cfRule type="expression" dxfId="6351" priority="310">
      <formula>$N$2=""</formula>
    </cfRule>
  </conditionalFormatting>
  <conditionalFormatting sqref="O42">
    <cfRule type="expression" dxfId="6350" priority="309">
      <formula>$O$2=""</formula>
    </cfRule>
  </conditionalFormatting>
  <conditionalFormatting sqref="P42">
    <cfRule type="expression" dxfId="6349" priority="308">
      <formula>$P$2=""</formula>
    </cfRule>
  </conditionalFormatting>
  <conditionalFormatting sqref="Q42">
    <cfRule type="expression" dxfId="6348" priority="307">
      <formula>$Q$2=""</formula>
    </cfRule>
  </conditionalFormatting>
  <conditionalFormatting sqref="R42">
    <cfRule type="expression" dxfId="6347" priority="306">
      <formula>$R$2=""</formula>
    </cfRule>
  </conditionalFormatting>
  <conditionalFormatting sqref="S42">
    <cfRule type="expression" dxfId="6346" priority="305">
      <formula>$S$2=""</formula>
    </cfRule>
  </conditionalFormatting>
  <conditionalFormatting sqref="T42">
    <cfRule type="expression" dxfId="6345" priority="304">
      <formula>$T$2=""</formula>
    </cfRule>
  </conditionalFormatting>
  <conditionalFormatting sqref="U42">
    <cfRule type="expression" dxfId="6344" priority="303">
      <formula>$U$2=""</formula>
    </cfRule>
  </conditionalFormatting>
  <conditionalFormatting sqref="V42">
    <cfRule type="expression" dxfId="6343" priority="302">
      <formula>$V$2=""</formula>
    </cfRule>
  </conditionalFormatting>
  <conditionalFormatting sqref="W42">
    <cfRule type="expression" dxfId="6342" priority="301">
      <formula>$W$2=""</formula>
    </cfRule>
  </conditionalFormatting>
  <conditionalFormatting sqref="X42:BB42">
    <cfRule type="expression" dxfId="6341" priority="300">
      <formula>$X$2=""</formula>
    </cfRule>
  </conditionalFormatting>
  <conditionalFormatting sqref="F42">
    <cfRule type="expression" dxfId="6340" priority="299">
      <formula>$F$2=""</formula>
    </cfRule>
  </conditionalFormatting>
  <conditionalFormatting sqref="H45">
    <cfRule type="expression" dxfId="6339" priority="298">
      <formula>$H$2=""</formula>
    </cfRule>
  </conditionalFormatting>
  <conditionalFormatting sqref="G45">
    <cfRule type="expression" dxfId="6338" priority="297">
      <formula>$G$2=""</formula>
    </cfRule>
  </conditionalFormatting>
  <conditionalFormatting sqref="I45">
    <cfRule type="expression" dxfId="6337" priority="296">
      <formula>$I$2=""</formula>
    </cfRule>
  </conditionalFormatting>
  <conditionalFormatting sqref="J45">
    <cfRule type="expression" dxfId="6336" priority="295">
      <formula>$J$2=""</formula>
    </cfRule>
  </conditionalFormatting>
  <conditionalFormatting sqref="K45">
    <cfRule type="expression" dxfId="6335" priority="294">
      <formula>$K$2=""</formula>
    </cfRule>
  </conditionalFormatting>
  <conditionalFormatting sqref="L45">
    <cfRule type="expression" dxfId="6334" priority="293">
      <formula>$L$2=""</formula>
    </cfRule>
  </conditionalFormatting>
  <conditionalFormatting sqref="M45">
    <cfRule type="expression" dxfId="6333" priority="292">
      <formula>$M$2=""</formula>
    </cfRule>
  </conditionalFormatting>
  <conditionalFormatting sqref="N45">
    <cfRule type="expression" dxfId="6332" priority="291">
      <formula>$N$2=""</formula>
    </cfRule>
  </conditionalFormatting>
  <conditionalFormatting sqref="O45">
    <cfRule type="expression" dxfId="6331" priority="290">
      <formula>$O$2=""</formula>
    </cfRule>
  </conditionalFormatting>
  <conditionalFormatting sqref="P45">
    <cfRule type="expression" dxfId="6330" priority="289">
      <formula>$P$2=""</formula>
    </cfRule>
  </conditionalFormatting>
  <conditionalFormatting sqref="Q45">
    <cfRule type="expression" dxfId="6329" priority="288">
      <formula>$Q$2=""</formula>
    </cfRule>
  </conditionalFormatting>
  <conditionalFormatting sqref="R45">
    <cfRule type="expression" dxfId="6328" priority="287">
      <formula>$R$2=""</formula>
    </cfRule>
  </conditionalFormatting>
  <conditionalFormatting sqref="S45">
    <cfRule type="expression" dxfId="6327" priority="286">
      <formula>$S$2=""</formula>
    </cfRule>
  </conditionalFormatting>
  <conditionalFormatting sqref="T45">
    <cfRule type="expression" dxfId="6326" priority="285">
      <formula>$T$2=""</formula>
    </cfRule>
  </conditionalFormatting>
  <conditionalFormatting sqref="U45">
    <cfRule type="expression" dxfId="6325" priority="284">
      <formula>$U$2=""</formula>
    </cfRule>
  </conditionalFormatting>
  <conditionalFormatting sqref="V45">
    <cfRule type="expression" dxfId="6324" priority="283">
      <formula>$V$2=""</formula>
    </cfRule>
  </conditionalFormatting>
  <conditionalFormatting sqref="W45">
    <cfRule type="expression" dxfId="6323" priority="282">
      <formula>$W$2=""</formula>
    </cfRule>
  </conditionalFormatting>
  <conditionalFormatting sqref="X45:BB45">
    <cfRule type="expression" dxfId="6322" priority="281">
      <formula>$X$2=""</formula>
    </cfRule>
  </conditionalFormatting>
  <conditionalFormatting sqref="F45">
    <cfRule type="expression" dxfId="6321" priority="280">
      <formula>$F$2=""</formula>
    </cfRule>
  </conditionalFormatting>
  <conditionalFormatting sqref="H37">
    <cfRule type="expression" dxfId="6320" priority="279">
      <formula>$H$2=""</formula>
    </cfRule>
  </conditionalFormatting>
  <conditionalFormatting sqref="G37">
    <cfRule type="expression" dxfId="6319" priority="278">
      <formula>$G$2=""</formula>
    </cfRule>
  </conditionalFormatting>
  <conditionalFormatting sqref="I37">
    <cfRule type="expression" dxfId="6318" priority="277">
      <formula>$I$2=""</formula>
    </cfRule>
  </conditionalFormatting>
  <conditionalFormatting sqref="J37">
    <cfRule type="expression" dxfId="6317" priority="276">
      <formula>$J$2=""</formula>
    </cfRule>
  </conditionalFormatting>
  <conditionalFormatting sqref="K37">
    <cfRule type="expression" dxfId="6316" priority="275">
      <formula>$K$2=""</formula>
    </cfRule>
  </conditionalFormatting>
  <conditionalFormatting sqref="L37">
    <cfRule type="expression" dxfId="6315" priority="274">
      <formula>$L$2=""</formula>
    </cfRule>
  </conditionalFormatting>
  <conditionalFormatting sqref="M37">
    <cfRule type="expression" dxfId="6314" priority="273">
      <formula>$M$2=""</formula>
    </cfRule>
  </conditionalFormatting>
  <conditionalFormatting sqref="N37">
    <cfRule type="expression" dxfId="6313" priority="272">
      <formula>$N$2=""</formula>
    </cfRule>
  </conditionalFormatting>
  <conditionalFormatting sqref="O37">
    <cfRule type="expression" dxfId="6312" priority="271">
      <formula>$O$2=""</formula>
    </cfRule>
  </conditionalFormatting>
  <conditionalFormatting sqref="P37">
    <cfRule type="expression" dxfId="6311" priority="270">
      <formula>$P$2=""</formula>
    </cfRule>
  </conditionalFormatting>
  <conditionalFormatting sqref="Q37">
    <cfRule type="expression" dxfId="6310" priority="269">
      <formula>$Q$2=""</formula>
    </cfRule>
  </conditionalFormatting>
  <conditionalFormatting sqref="R37">
    <cfRule type="expression" dxfId="6309" priority="268">
      <formula>$R$2=""</formula>
    </cfRule>
  </conditionalFormatting>
  <conditionalFormatting sqref="S37">
    <cfRule type="expression" dxfId="6308" priority="267">
      <formula>$S$2=""</formula>
    </cfRule>
  </conditionalFormatting>
  <conditionalFormatting sqref="T37">
    <cfRule type="expression" dxfId="6307" priority="266">
      <formula>$T$2=""</formula>
    </cfRule>
  </conditionalFormatting>
  <conditionalFormatting sqref="U37">
    <cfRule type="expression" dxfId="6306" priority="265">
      <formula>$U$2=""</formula>
    </cfRule>
  </conditionalFormatting>
  <conditionalFormatting sqref="V37">
    <cfRule type="expression" dxfId="6305" priority="264">
      <formula>$V$2=""</formula>
    </cfRule>
  </conditionalFormatting>
  <conditionalFormatting sqref="W37">
    <cfRule type="expression" dxfId="6304" priority="263">
      <formula>$W$2=""</formula>
    </cfRule>
  </conditionalFormatting>
  <conditionalFormatting sqref="X37:BB37">
    <cfRule type="expression" dxfId="6303" priority="262">
      <formula>$X$2=""</formula>
    </cfRule>
  </conditionalFormatting>
  <conditionalFormatting sqref="F37">
    <cfRule type="expression" dxfId="6302" priority="261">
      <formula>$F$2=""</formula>
    </cfRule>
  </conditionalFormatting>
  <conditionalFormatting sqref="H40">
    <cfRule type="expression" dxfId="6301" priority="260">
      <formula>$H$2=""</formula>
    </cfRule>
  </conditionalFormatting>
  <conditionalFormatting sqref="G40">
    <cfRule type="expression" dxfId="6300" priority="259">
      <formula>$G$2=""</formula>
    </cfRule>
  </conditionalFormatting>
  <conditionalFormatting sqref="I40">
    <cfRule type="expression" dxfId="6299" priority="258">
      <formula>$I$2=""</formula>
    </cfRule>
  </conditionalFormatting>
  <conditionalFormatting sqref="J40">
    <cfRule type="expression" dxfId="6298" priority="257">
      <formula>$J$2=""</formula>
    </cfRule>
  </conditionalFormatting>
  <conditionalFormatting sqref="K40">
    <cfRule type="expression" dxfId="6297" priority="256">
      <formula>$K$2=""</formula>
    </cfRule>
  </conditionalFormatting>
  <conditionalFormatting sqref="L40">
    <cfRule type="expression" dxfId="6296" priority="255">
      <formula>$L$2=""</formula>
    </cfRule>
  </conditionalFormatting>
  <conditionalFormatting sqref="M40">
    <cfRule type="expression" dxfId="6295" priority="254">
      <formula>$M$2=""</formula>
    </cfRule>
  </conditionalFormatting>
  <conditionalFormatting sqref="N40">
    <cfRule type="expression" dxfId="6294" priority="253">
      <formula>$N$2=""</formula>
    </cfRule>
  </conditionalFormatting>
  <conditionalFormatting sqref="O40">
    <cfRule type="expression" dxfId="6293" priority="252">
      <formula>$O$2=""</formula>
    </cfRule>
  </conditionalFormatting>
  <conditionalFormatting sqref="P40">
    <cfRule type="expression" dxfId="6292" priority="251">
      <formula>$P$2=""</formula>
    </cfRule>
  </conditionalFormatting>
  <conditionalFormatting sqref="Q40">
    <cfRule type="expression" dxfId="6291" priority="250">
      <formula>$Q$2=""</formula>
    </cfRule>
  </conditionalFormatting>
  <conditionalFormatting sqref="R40">
    <cfRule type="expression" dxfId="6290" priority="249">
      <formula>$R$2=""</formula>
    </cfRule>
  </conditionalFormatting>
  <conditionalFormatting sqref="S40">
    <cfRule type="expression" dxfId="6289" priority="248">
      <formula>$S$2=""</formula>
    </cfRule>
  </conditionalFormatting>
  <conditionalFormatting sqref="T40">
    <cfRule type="expression" dxfId="6288" priority="247">
      <formula>$T$2=""</formula>
    </cfRule>
  </conditionalFormatting>
  <conditionalFormatting sqref="U40">
    <cfRule type="expression" dxfId="6287" priority="246">
      <formula>$U$2=""</formula>
    </cfRule>
  </conditionalFormatting>
  <conditionalFormatting sqref="V40">
    <cfRule type="expression" dxfId="6286" priority="245">
      <formula>$V$2=""</formula>
    </cfRule>
  </conditionalFormatting>
  <conditionalFormatting sqref="W40">
    <cfRule type="expression" dxfId="6285" priority="244">
      <formula>$W$2=""</formula>
    </cfRule>
  </conditionalFormatting>
  <conditionalFormatting sqref="X40:BB40">
    <cfRule type="expression" dxfId="6284" priority="243">
      <formula>$X$2=""</formula>
    </cfRule>
  </conditionalFormatting>
  <conditionalFormatting sqref="F40">
    <cfRule type="expression" dxfId="6283" priority="242">
      <formula>$F$2=""</formula>
    </cfRule>
  </conditionalFormatting>
  <conditionalFormatting sqref="H43">
    <cfRule type="expression" dxfId="6282" priority="241">
      <formula>$H$2=""</formula>
    </cfRule>
  </conditionalFormatting>
  <conditionalFormatting sqref="G43">
    <cfRule type="expression" dxfId="6281" priority="240">
      <formula>$G$2=""</formula>
    </cfRule>
  </conditionalFormatting>
  <conditionalFormatting sqref="I43">
    <cfRule type="expression" dxfId="6280" priority="239">
      <formula>$I$2=""</formula>
    </cfRule>
  </conditionalFormatting>
  <conditionalFormatting sqref="J43">
    <cfRule type="expression" dxfId="6279" priority="238">
      <formula>$J$2=""</formula>
    </cfRule>
  </conditionalFormatting>
  <conditionalFormatting sqref="K43">
    <cfRule type="expression" dxfId="6278" priority="237">
      <formula>$K$2=""</formula>
    </cfRule>
  </conditionalFormatting>
  <conditionalFormatting sqref="L43">
    <cfRule type="expression" dxfId="6277" priority="236">
      <formula>$L$2=""</formula>
    </cfRule>
  </conditionalFormatting>
  <conditionalFormatting sqref="M43">
    <cfRule type="expression" dxfId="6276" priority="235">
      <formula>$M$2=""</formula>
    </cfRule>
  </conditionalFormatting>
  <conditionalFormatting sqref="N43">
    <cfRule type="expression" dxfId="6275" priority="234">
      <formula>$N$2=""</formula>
    </cfRule>
  </conditionalFormatting>
  <conditionalFormatting sqref="O43">
    <cfRule type="expression" dxfId="6274" priority="233">
      <formula>$O$2=""</formula>
    </cfRule>
  </conditionalFormatting>
  <conditionalFormatting sqref="P43">
    <cfRule type="expression" dxfId="6273" priority="232">
      <formula>$P$2=""</formula>
    </cfRule>
  </conditionalFormatting>
  <conditionalFormatting sqref="Q43">
    <cfRule type="expression" dxfId="6272" priority="231">
      <formula>$Q$2=""</formula>
    </cfRule>
  </conditionalFormatting>
  <conditionalFormatting sqref="R43">
    <cfRule type="expression" dxfId="6271" priority="230">
      <formula>$R$2=""</formula>
    </cfRule>
  </conditionalFormatting>
  <conditionalFormatting sqref="S43">
    <cfRule type="expression" dxfId="6270" priority="229">
      <formula>$S$2=""</formula>
    </cfRule>
  </conditionalFormatting>
  <conditionalFormatting sqref="T43">
    <cfRule type="expression" dxfId="6269" priority="228">
      <formula>$T$2=""</formula>
    </cfRule>
  </conditionalFormatting>
  <conditionalFormatting sqref="U43">
    <cfRule type="expression" dxfId="6268" priority="227">
      <formula>$U$2=""</formula>
    </cfRule>
  </conditionalFormatting>
  <conditionalFormatting sqref="V43">
    <cfRule type="expression" dxfId="6267" priority="226">
      <formula>$V$2=""</formula>
    </cfRule>
  </conditionalFormatting>
  <conditionalFormatting sqref="W43">
    <cfRule type="expression" dxfId="6266" priority="225">
      <formula>$W$2=""</formula>
    </cfRule>
  </conditionalFormatting>
  <conditionalFormatting sqref="X43:BB43">
    <cfRule type="expression" dxfId="6265" priority="224">
      <formula>$X$2=""</formula>
    </cfRule>
  </conditionalFormatting>
  <conditionalFormatting sqref="F43">
    <cfRule type="expression" dxfId="6264" priority="223">
      <formula>$F$2=""</formula>
    </cfRule>
  </conditionalFormatting>
  <conditionalFormatting sqref="H46">
    <cfRule type="expression" dxfId="6263" priority="222">
      <formula>$H$2=""</formula>
    </cfRule>
  </conditionalFormatting>
  <conditionalFormatting sqref="G46">
    <cfRule type="expression" dxfId="6262" priority="221">
      <formula>$G$2=""</formula>
    </cfRule>
  </conditionalFormatting>
  <conditionalFormatting sqref="I46">
    <cfRule type="expression" dxfId="6261" priority="220">
      <formula>$I$2=""</formula>
    </cfRule>
  </conditionalFormatting>
  <conditionalFormatting sqref="J46">
    <cfRule type="expression" dxfId="6260" priority="219">
      <formula>$J$2=""</formula>
    </cfRule>
  </conditionalFormatting>
  <conditionalFormatting sqref="K46">
    <cfRule type="expression" dxfId="6259" priority="218">
      <formula>$K$2=""</formula>
    </cfRule>
  </conditionalFormatting>
  <conditionalFormatting sqref="L46">
    <cfRule type="expression" dxfId="6258" priority="217">
      <formula>$L$2=""</formula>
    </cfRule>
  </conditionalFormatting>
  <conditionalFormatting sqref="M46">
    <cfRule type="expression" dxfId="6257" priority="216">
      <formula>$M$2=""</formula>
    </cfRule>
  </conditionalFormatting>
  <conditionalFormatting sqref="N46">
    <cfRule type="expression" dxfId="6256" priority="215">
      <formula>$N$2=""</formula>
    </cfRule>
  </conditionalFormatting>
  <conditionalFormatting sqref="O46">
    <cfRule type="expression" dxfId="6255" priority="214">
      <formula>$O$2=""</formula>
    </cfRule>
  </conditionalFormatting>
  <conditionalFormatting sqref="P46">
    <cfRule type="expression" dxfId="6254" priority="213">
      <formula>$P$2=""</formula>
    </cfRule>
  </conditionalFormatting>
  <conditionalFormatting sqref="Q46">
    <cfRule type="expression" dxfId="6253" priority="212">
      <formula>$Q$2=""</formula>
    </cfRule>
  </conditionalFormatting>
  <conditionalFormatting sqref="R46">
    <cfRule type="expression" dxfId="6252" priority="211">
      <formula>$R$2=""</formula>
    </cfRule>
  </conditionalFormatting>
  <conditionalFormatting sqref="S46">
    <cfRule type="expression" dxfId="6251" priority="210">
      <formula>$S$2=""</formula>
    </cfRule>
  </conditionalFormatting>
  <conditionalFormatting sqref="T46">
    <cfRule type="expression" dxfId="6250" priority="209">
      <formula>$T$2=""</formula>
    </cfRule>
  </conditionalFormatting>
  <conditionalFormatting sqref="U46">
    <cfRule type="expression" dxfId="6249" priority="208">
      <formula>$U$2=""</formula>
    </cfRule>
  </conditionalFormatting>
  <conditionalFormatting sqref="V46">
    <cfRule type="expression" dxfId="6248" priority="207">
      <formula>$V$2=""</formula>
    </cfRule>
  </conditionalFormatting>
  <conditionalFormatting sqref="W46">
    <cfRule type="expression" dxfId="6247" priority="206">
      <formula>$W$2=""</formula>
    </cfRule>
  </conditionalFormatting>
  <conditionalFormatting sqref="X46:BB46">
    <cfRule type="expression" dxfId="6246" priority="205">
      <formula>$X$2=""</formula>
    </cfRule>
  </conditionalFormatting>
  <conditionalFormatting sqref="F46">
    <cfRule type="expression" dxfId="6245" priority="204">
      <formula>$F$2=""</formula>
    </cfRule>
  </conditionalFormatting>
  <conditionalFormatting sqref="E36">
    <cfRule type="expression" dxfId="6244" priority="203">
      <formula>$E$2=""</formula>
    </cfRule>
  </conditionalFormatting>
  <conditionalFormatting sqref="E39">
    <cfRule type="expression" dxfId="6243" priority="202">
      <formula>$E$2=""</formula>
    </cfRule>
  </conditionalFormatting>
  <conditionalFormatting sqref="E42">
    <cfRule type="expression" dxfId="6242" priority="201">
      <formula>$E$2=""</formula>
    </cfRule>
  </conditionalFormatting>
  <conditionalFormatting sqref="E45">
    <cfRule type="expression" dxfId="6241" priority="200">
      <formula>$E$2=""</formula>
    </cfRule>
  </conditionalFormatting>
  <conditionalFormatting sqref="E37">
    <cfRule type="expression" dxfId="6240" priority="199">
      <formula>$E$2=""</formula>
    </cfRule>
  </conditionalFormatting>
  <conditionalFormatting sqref="E40">
    <cfRule type="expression" dxfId="6239" priority="198">
      <formula>$E$2=""</formula>
    </cfRule>
  </conditionalFormatting>
  <conditionalFormatting sqref="E43">
    <cfRule type="expression" dxfId="6238" priority="197">
      <formula>$E$2=""</formula>
    </cfRule>
  </conditionalFormatting>
  <conditionalFormatting sqref="E46">
    <cfRule type="expression" dxfId="6237" priority="196">
      <formula>$E$2=""</formula>
    </cfRule>
  </conditionalFormatting>
  <conditionalFormatting sqref="G33:G62">
    <cfRule type="expression" dxfId="6236" priority="195">
      <formula>$G$66=""</formula>
    </cfRule>
  </conditionalFormatting>
  <conditionalFormatting sqref="H33:H62">
    <cfRule type="expression" dxfId="6235" priority="194">
      <formula>$H$66=""</formula>
    </cfRule>
  </conditionalFormatting>
  <conditionalFormatting sqref="I33:I62">
    <cfRule type="expression" dxfId="6234" priority="193">
      <formula>$I$66=""</formula>
    </cfRule>
  </conditionalFormatting>
  <conditionalFormatting sqref="J33:J62">
    <cfRule type="expression" dxfId="6233" priority="192">
      <formula>$J$66=""</formula>
    </cfRule>
  </conditionalFormatting>
  <conditionalFormatting sqref="K33:K62">
    <cfRule type="expression" dxfId="6232" priority="191">
      <formula>$K$66=""</formula>
    </cfRule>
  </conditionalFormatting>
  <conditionalFormatting sqref="L33:L62">
    <cfRule type="expression" dxfId="6231" priority="190">
      <formula>$L$66=""</formula>
    </cfRule>
  </conditionalFormatting>
  <conditionalFormatting sqref="M33:M62">
    <cfRule type="expression" dxfId="6230" priority="189">
      <formula>$M$66=""</formula>
    </cfRule>
  </conditionalFormatting>
  <conditionalFormatting sqref="N33:N62">
    <cfRule type="expression" dxfId="6229" priority="188">
      <formula>$N$66=""</formula>
    </cfRule>
  </conditionalFormatting>
  <conditionalFormatting sqref="O33:O62">
    <cfRule type="expression" dxfId="6228" priority="187">
      <formula>$O$66=""</formula>
    </cfRule>
  </conditionalFormatting>
  <conditionalFormatting sqref="P33:P62">
    <cfRule type="expression" dxfId="6227" priority="186">
      <formula>$P$66=""</formula>
    </cfRule>
  </conditionalFormatting>
  <conditionalFormatting sqref="R33:R62">
    <cfRule type="expression" dxfId="6226" priority="185">
      <formula>$R$66=""</formula>
    </cfRule>
  </conditionalFormatting>
  <conditionalFormatting sqref="S33:S62">
    <cfRule type="expression" dxfId="6225" priority="184">
      <formula>$S$66=""</formula>
    </cfRule>
  </conditionalFormatting>
  <conditionalFormatting sqref="T33:T62">
    <cfRule type="expression" dxfId="6224" priority="183">
      <formula>$T$66=""</formula>
    </cfRule>
  </conditionalFormatting>
  <conditionalFormatting sqref="U33:U62">
    <cfRule type="expression" dxfId="6223" priority="182">
      <formula>$U$66=""</formula>
    </cfRule>
  </conditionalFormatting>
  <conditionalFormatting sqref="V33:V62">
    <cfRule type="expression" dxfId="6222" priority="181">
      <formula>$V$66=""</formula>
    </cfRule>
  </conditionalFormatting>
  <conditionalFormatting sqref="W33:W62">
    <cfRule type="expression" dxfId="6221" priority="180">
      <formula>$W$66=""</formula>
    </cfRule>
  </conditionalFormatting>
  <conditionalFormatting sqref="X33:X62">
    <cfRule type="expression" dxfId="6220" priority="179">
      <formula>$X$66=""</formula>
    </cfRule>
  </conditionalFormatting>
  <conditionalFormatting sqref="BB33:BB62">
    <cfRule type="expression" dxfId="6219" priority="178">
      <formula>$BB$66=""</formula>
    </cfRule>
  </conditionalFormatting>
  <conditionalFormatting sqref="H48 H51 H54 H57 H60">
    <cfRule type="expression" dxfId="6218" priority="177">
      <formula>$H$2=""</formula>
    </cfRule>
  </conditionalFormatting>
  <conditionalFormatting sqref="G48 G51 G54 G57 G60">
    <cfRule type="expression" dxfId="6217" priority="176">
      <formula>$G$2=""</formula>
    </cfRule>
  </conditionalFormatting>
  <conditionalFormatting sqref="I48 I51 I54 I57 I60">
    <cfRule type="expression" dxfId="6216" priority="175">
      <formula>$I$2=""</formula>
    </cfRule>
  </conditionalFormatting>
  <conditionalFormatting sqref="J48 J51 J54 J57">
    <cfRule type="expression" dxfId="6215" priority="174">
      <formula>$J$2=""</formula>
    </cfRule>
  </conditionalFormatting>
  <conditionalFormatting sqref="K48 K51 K54 K57">
    <cfRule type="expression" dxfId="6214" priority="173">
      <formula>$K$2=""</formula>
    </cfRule>
  </conditionalFormatting>
  <conditionalFormatting sqref="L48 L51 L54 L57 L60">
    <cfRule type="expression" dxfId="6213" priority="172">
      <formula>$L$2=""</formula>
    </cfRule>
  </conditionalFormatting>
  <conditionalFormatting sqref="M48 M51 M54 M57 M60">
    <cfRule type="expression" dxfId="6212" priority="171">
      <formula>$M$2=""</formula>
    </cfRule>
  </conditionalFormatting>
  <conditionalFormatting sqref="N48 N51 N54 N57 N60">
    <cfRule type="expression" dxfId="6211" priority="170">
      <formula>$N$2=""</formula>
    </cfRule>
  </conditionalFormatting>
  <conditionalFormatting sqref="O48 O51 O54 O57">
    <cfRule type="expression" dxfId="6210" priority="169">
      <formula>$O$2=""</formula>
    </cfRule>
  </conditionalFormatting>
  <conditionalFormatting sqref="P48 P51 P54 P57 P60">
    <cfRule type="expression" dxfId="6209" priority="168">
      <formula>$P$2=""</formula>
    </cfRule>
  </conditionalFormatting>
  <conditionalFormatting sqref="Q48 Q51 Q54 Q57 Q60">
    <cfRule type="expression" dxfId="6208" priority="167">
      <formula>$Q$2=""</formula>
    </cfRule>
  </conditionalFormatting>
  <conditionalFormatting sqref="R48 R51 R54 R57 R60">
    <cfRule type="expression" dxfId="6207" priority="166">
      <formula>$R$2=""</formula>
    </cfRule>
  </conditionalFormatting>
  <conditionalFormatting sqref="S48 S51 S54 S57 S60">
    <cfRule type="expression" dxfId="6206" priority="165">
      <formula>$S$2=""</formula>
    </cfRule>
  </conditionalFormatting>
  <conditionalFormatting sqref="T48 T51 T54 T57 T60">
    <cfRule type="expression" dxfId="6205" priority="164">
      <formula>$T$2=""</formula>
    </cfRule>
  </conditionalFormatting>
  <conditionalFormatting sqref="U48 U51 U54 U57 U60">
    <cfRule type="expression" dxfId="6204" priority="163">
      <formula>$U$2=""</formula>
    </cfRule>
  </conditionalFormatting>
  <conditionalFormatting sqref="V48 V51 V54 V57 V60">
    <cfRule type="expression" dxfId="6203" priority="162">
      <formula>$V$2=""</formula>
    </cfRule>
  </conditionalFormatting>
  <conditionalFormatting sqref="W48 W51 W54 W57 W60">
    <cfRule type="expression" dxfId="6202" priority="161">
      <formula>$W$2=""</formula>
    </cfRule>
  </conditionalFormatting>
  <conditionalFormatting sqref="Y48:BB48 Y51:BB51 Y54:BB54 Y57:BB57 Y60:BB60 E50:BB50 E53:BB53 E56:BB56 E59:BB59 E62:BB62">
    <cfRule type="expression" dxfId="6201" priority="160">
      <formula>$Y$2=""</formula>
    </cfRule>
  </conditionalFormatting>
  <conditionalFormatting sqref="F48 F51 F54 F57 F60">
    <cfRule type="expression" dxfId="6200" priority="159">
      <formula>$F$2=""</formula>
    </cfRule>
  </conditionalFormatting>
  <conditionalFormatting sqref="H48">
    <cfRule type="expression" dxfId="6199" priority="158">
      <formula>$H$2=""</formula>
    </cfRule>
  </conditionalFormatting>
  <conditionalFormatting sqref="G48">
    <cfRule type="expression" dxfId="6198" priority="157">
      <formula>$G$2=""</formula>
    </cfRule>
  </conditionalFormatting>
  <conditionalFormatting sqref="I48">
    <cfRule type="expression" dxfId="6197" priority="156">
      <formula>$I$2=""</formula>
    </cfRule>
  </conditionalFormatting>
  <conditionalFormatting sqref="J48">
    <cfRule type="expression" dxfId="6196" priority="155">
      <formula>$J$2=""</formula>
    </cfRule>
  </conditionalFormatting>
  <conditionalFormatting sqref="K48">
    <cfRule type="expression" dxfId="6195" priority="154">
      <formula>$K$2=""</formula>
    </cfRule>
  </conditionalFormatting>
  <conditionalFormatting sqref="L48">
    <cfRule type="expression" dxfId="6194" priority="153">
      <formula>$L$2=""</formula>
    </cfRule>
  </conditionalFormatting>
  <conditionalFormatting sqref="M48">
    <cfRule type="expression" dxfId="6193" priority="152">
      <formula>$M$2=""</formula>
    </cfRule>
  </conditionalFormatting>
  <conditionalFormatting sqref="N48">
    <cfRule type="expression" dxfId="6192" priority="151">
      <formula>$N$2=""</formula>
    </cfRule>
  </conditionalFormatting>
  <conditionalFormatting sqref="O48">
    <cfRule type="expression" dxfId="6191" priority="150">
      <formula>$O$2=""</formula>
    </cfRule>
  </conditionalFormatting>
  <conditionalFormatting sqref="P48">
    <cfRule type="expression" dxfId="6190" priority="149">
      <formula>$P$2=""</formula>
    </cfRule>
  </conditionalFormatting>
  <conditionalFormatting sqref="Q48">
    <cfRule type="expression" dxfId="6189" priority="148">
      <formula>$Q$2=""</formula>
    </cfRule>
  </conditionalFormatting>
  <conditionalFormatting sqref="R48">
    <cfRule type="expression" dxfId="6188" priority="147">
      <formula>$R$2=""</formula>
    </cfRule>
  </conditionalFormatting>
  <conditionalFormatting sqref="S48">
    <cfRule type="expression" dxfId="6187" priority="146">
      <formula>$S$2=""</formula>
    </cfRule>
  </conditionalFormatting>
  <conditionalFormatting sqref="T48">
    <cfRule type="expression" dxfId="6186" priority="145">
      <formula>$T$2=""</formula>
    </cfRule>
  </conditionalFormatting>
  <conditionalFormatting sqref="U48">
    <cfRule type="expression" dxfId="6185" priority="144">
      <formula>$U$2=""</formula>
    </cfRule>
  </conditionalFormatting>
  <conditionalFormatting sqref="V48">
    <cfRule type="expression" dxfId="6184" priority="143">
      <formula>$V$2=""</formula>
    </cfRule>
  </conditionalFormatting>
  <conditionalFormatting sqref="W48">
    <cfRule type="expression" dxfId="6183" priority="142">
      <formula>$W$2=""</formula>
    </cfRule>
  </conditionalFormatting>
  <conditionalFormatting sqref="X48:BB48">
    <cfRule type="expression" dxfId="6182" priority="141">
      <formula>$X$2=""</formula>
    </cfRule>
  </conditionalFormatting>
  <conditionalFormatting sqref="F48">
    <cfRule type="expression" dxfId="6181" priority="140">
      <formula>$F$2=""</formula>
    </cfRule>
  </conditionalFormatting>
  <conditionalFormatting sqref="H51">
    <cfRule type="expression" dxfId="6180" priority="139">
      <formula>$H$2=""</formula>
    </cfRule>
  </conditionalFormatting>
  <conditionalFormatting sqref="G51">
    <cfRule type="expression" dxfId="6179" priority="138">
      <formula>$G$2=""</formula>
    </cfRule>
  </conditionalFormatting>
  <conditionalFormatting sqref="I51">
    <cfRule type="expression" dxfId="6178" priority="137">
      <formula>$I$2=""</formula>
    </cfRule>
  </conditionalFormatting>
  <conditionalFormatting sqref="J51">
    <cfRule type="expression" dxfId="6177" priority="136">
      <formula>$J$2=""</formula>
    </cfRule>
  </conditionalFormatting>
  <conditionalFormatting sqref="K51">
    <cfRule type="expression" dxfId="6176" priority="135">
      <formula>$K$2=""</formula>
    </cfRule>
  </conditionalFormatting>
  <conditionalFormatting sqref="L51">
    <cfRule type="expression" dxfId="6175" priority="134">
      <formula>$L$2=""</formula>
    </cfRule>
  </conditionalFormatting>
  <conditionalFormatting sqref="M51">
    <cfRule type="expression" dxfId="6174" priority="133">
      <formula>$M$2=""</formula>
    </cfRule>
  </conditionalFormatting>
  <conditionalFormatting sqref="N51">
    <cfRule type="expression" dxfId="6173" priority="132">
      <formula>$N$2=""</formula>
    </cfRule>
  </conditionalFormatting>
  <conditionalFormatting sqref="O51">
    <cfRule type="expression" dxfId="6172" priority="131">
      <formula>$O$2=""</formula>
    </cfRule>
  </conditionalFormatting>
  <conditionalFormatting sqref="P51">
    <cfRule type="expression" dxfId="6171" priority="130">
      <formula>$P$2=""</formula>
    </cfRule>
  </conditionalFormatting>
  <conditionalFormatting sqref="Q51">
    <cfRule type="expression" dxfId="6170" priority="129">
      <formula>$Q$2=""</formula>
    </cfRule>
  </conditionalFormatting>
  <conditionalFormatting sqref="R51">
    <cfRule type="expression" dxfId="6169" priority="128">
      <formula>$R$2=""</formula>
    </cfRule>
  </conditionalFormatting>
  <conditionalFormatting sqref="S51">
    <cfRule type="expression" dxfId="6168" priority="127">
      <formula>$S$2=""</formula>
    </cfRule>
  </conditionalFormatting>
  <conditionalFormatting sqref="T51">
    <cfRule type="expression" dxfId="6167" priority="126">
      <formula>$T$2=""</formula>
    </cfRule>
  </conditionalFormatting>
  <conditionalFormatting sqref="U51">
    <cfRule type="expression" dxfId="6166" priority="125">
      <formula>$U$2=""</formula>
    </cfRule>
  </conditionalFormatting>
  <conditionalFormatting sqref="V51">
    <cfRule type="expression" dxfId="6165" priority="124">
      <formula>$V$2=""</formula>
    </cfRule>
  </conditionalFormatting>
  <conditionalFormatting sqref="W51">
    <cfRule type="expression" dxfId="6164" priority="123">
      <formula>$W$2=""</formula>
    </cfRule>
  </conditionalFormatting>
  <conditionalFormatting sqref="X51:BB51">
    <cfRule type="expression" dxfId="6163" priority="122">
      <formula>$X$2=""</formula>
    </cfRule>
  </conditionalFormatting>
  <conditionalFormatting sqref="F51">
    <cfRule type="expression" dxfId="6162" priority="121">
      <formula>$F$2=""</formula>
    </cfRule>
  </conditionalFormatting>
  <conditionalFormatting sqref="H54">
    <cfRule type="expression" dxfId="6161" priority="120">
      <formula>$H$2=""</formula>
    </cfRule>
  </conditionalFormatting>
  <conditionalFormatting sqref="G54">
    <cfRule type="expression" dxfId="6160" priority="119">
      <formula>$G$2=""</formula>
    </cfRule>
  </conditionalFormatting>
  <conditionalFormatting sqref="I54">
    <cfRule type="expression" dxfId="6159" priority="118">
      <formula>$I$2=""</formula>
    </cfRule>
  </conditionalFormatting>
  <conditionalFormatting sqref="J54">
    <cfRule type="expression" dxfId="6158" priority="117">
      <formula>$J$2=""</formula>
    </cfRule>
  </conditionalFormatting>
  <conditionalFormatting sqref="K54">
    <cfRule type="expression" dxfId="6157" priority="116">
      <formula>$K$2=""</formula>
    </cfRule>
  </conditionalFormatting>
  <conditionalFormatting sqref="L54">
    <cfRule type="expression" dxfId="6156" priority="115">
      <formula>$L$2=""</formula>
    </cfRule>
  </conditionalFormatting>
  <conditionalFormatting sqref="M54">
    <cfRule type="expression" dxfId="6155" priority="114">
      <formula>$M$2=""</formula>
    </cfRule>
  </conditionalFormatting>
  <conditionalFormatting sqref="N54">
    <cfRule type="expression" dxfId="6154" priority="113">
      <formula>$N$2=""</formula>
    </cfRule>
  </conditionalFormatting>
  <conditionalFormatting sqref="O54">
    <cfRule type="expression" dxfId="6153" priority="112">
      <formula>$O$2=""</formula>
    </cfRule>
  </conditionalFormatting>
  <conditionalFormatting sqref="P54">
    <cfRule type="expression" dxfId="6152" priority="111">
      <formula>$P$2=""</formula>
    </cfRule>
  </conditionalFormatting>
  <conditionalFormatting sqref="Q54">
    <cfRule type="expression" dxfId="6151" priority="110">
      <formula>$Q$2=""</formula>
    </cfRule>
  </conditionalFormatting>
  <conditionalFormatting sqref="R54">
    <cfRule type="expression" dxfId="6150" priority="109">
      <formula>$R$2=""</formula>
    </cfRule>
  </conditionalFormatting>
  <conditionalFormatting sqref="S54">
    <cfRule type="expression" dxfId="6149" priority="108">
      <formula>$S$2=""</formula>
    </cfRule>
  </conditionalFormatting>
  <conditionalFormatting sqref="T54">
    <cfRule type="expression" dxfId="6148" priority="107">
      <formula>$T$2=""</formula>
    </cfRule>
  </conditionalFormatting>
  <conditionalFormatting sqref="U54">
    <cfRule type="expression" dxfId="6147" priority="106">
      <formula>$U$2=""</formula>
    </cfRule>
  </conditionalFormatting>
  <conditionalFormatting sqref="V54">
    <cfRule type="expression" dxfId="6146" priority="105">
      <formula>$V$2=""</formula>
    </cfRule>
  </conditionalFormatting>
  <conditionalFormatting sqref="W54">
    <cfRule type="expression" dxfId="6145" priority="104">
      <formula>$W$2=""</formula>
    </cfRule>
  </conditionalFormatting>
  <conditionalFormatting sqref="X54:BB54">
    <cfRule type="expression" dxfId="6144" priority="103">
      <formula>$X$2=""</formula>
    </cfRule>
  </conditionalFormatting>
  <conditionalFormatting sqref="F54">
    <cfRule type="expression" dxfId="6143" priority="102">
      <formula>$F$2=""</formula>
    </cfRule>
  </conditionalFormatting>
  <conditionalFormatting sqref="H57">
    <cfRule type="expression" dxfId="6142" priority="101">
      <formula>$H$2=""</formula>
    </cfRule>
  </conditionalFormatting>
  <conditionalFormatting sqref="G57">
    <cfRule type="expression" dxfId="6141" priority="100">
      <formula>$G$2=""</formula>
    </cfRule>
  </conditionalFormatting>
  <conditionalFormatting sqref="I57">
    <cfRule type="expression" dxfId="6140" priority="99">
      <formula>$I$2=""</formula>
    </cfRule>
  </conditionalFormatting>
  <conditionalFormatting sqref="J57">
    <cfRule type="expression" dxfId="6139" priority="98">
      <formula>$J$2=""</formula>
    </cfRule>
  </conditionalFormatting>
  <conditionalFormatting sqref="K57">
    <cfRule type="expression" dxfId="6138" priority="97">
      <formula>$K$2=""</formula>
    </cfRule>
  </conditionalFormatting>
  <conditionalFormatting sqref="L57">
    <cfRule type="expression" dxfId="6137" priority="96">
      <formula>$L$2=""</formula>
    </cfRule>
  </conditionalFormatting>
  <conditionalFormatting sqref="M57">
    <cfRule type="expression" dxfId="6136" priority="95">
      <formula>$M$2=""</formula>
    </cfRule>
  </conditionalFormatting>
  <conditionalFormatting sqref="N57">
    <cfRule type="expression" dxfId="6135" priority="94">
      <formula>$N$2=""</formula>
    </cfRule>
  </conditionalFormatting>
  <conditionalFormatting sqref="O57">
    <cfRule type="expression" dxfId="6134" priority="93">
      <formula>$O$2=""</formula>
    </cfRule>
  </conditionalFormatting>
  <conditionalFormatting sqref="P57">
    <cfRule type="expression" dxfId="6133" priority="92">
      <formula>$P$2=""</formula>
    </cfRule>
  </conditionalFormatting>
  <conditionalFormatting sqref="Q57">
    <cfRule type="expression" dxfId="6132" priority="91">
      <formula>$Q$2=""</formula>
    </cfRule>
  </conditionalFormatting>
  <conditionalFormatting sqref="R57">
    <cfRule type="expression" dxfId="6131" priority="90">
      <formula>$R$2=""</formula>
    </cfRule>
  </conditionalFormatting>
  <conditionalFormatting sqref="S57">
    <cfRule type="expression" dxfId="6130" priority="89">
      <formula>$S$2=""</formula>
    </cfRule>
  </conditionalFormatting>
  <conditionalFormatting sqref="T57">
    <cfRule type="expression" dxfId="6129" priority="88">
      <formula>$T$2=""</formula>
    </cfRule>
  </conditionalFormatting>
  <conditionalFormatting sqref="U57">
    <cfRule type="expression" dxfId="6128" priority="87">
      <formula>$U$2=""</formula>
    </cfRule>
  </conditionalFormatting>
  <conditionalFormatting sqref="V57">
    <cfRule type="expression" dxfId="6127" priority="86">
      <formula>$V$2=""</formula>
    </cfRule>
  </conditionalFormatting>
  <conditionalFormatting sqref="W57">
    <cfRule type="expression" dxfId="6126" priority="85">
      <formula>$W$2=""</formula>
    </cfRule>
  </conditionalFormatting>
  <conditionalFormatting sqref="X57:BB57">
    <cfRule type="expression" dxfId="6125" priority="84">
      <formula>$X$2=""</formula>
    </cfRule>
  </conditionalFormatting>
  <conditionalFormatting sqref="F57">
    <cfRule type="expression" dxfId="6124" priority="83">
      <formula>$F$2=""</formula>
    </cfRule>
  </conditionalFormatting>
  <conditionalFormatting sqref="H60">
    <cfRule type="expression" dxfId="6123" priority="82">
      <formula>$H$2=""</formula>
    </cfRule>
  </conditionalFormatting>
  <conditionalFormatting sqref="G60">
    <cfRule type="expression" dxfId="6122" priority="81">
      <formula>$G$2=""</formula>
    </cfRule>
  </conditionalFormatting>
  <conditionalFormatting sqref="I60">
    <cfRule type="expression" dxfId="6121" priority="80">
      <formula>$I$2=""</formula>
    </cfRule>
  </conditionalFormatting>
  <conditionalFormatting sqref="J60">
    <cfRule type="expression" dxfId="6120" priority="79">
      <formula>$J$2=""</formula>
    </cfRule>
  </conditionalFormatting>
  <conditionalFormatting sqref="K60">
    <cfRule type="expression" dxfId="6119" priority="78">
      <formula>$K$2=""</formula>
    </cfRule>
  </conditionalFormatting>
  <conditionalFormatting sqref="L60">
    <cfRule type="expression" dxfId="6118" priority="77">
      <formula>$L$2=""</formula>
    </cfRule>
  </conditionalFormatting>
  <conditionalFormatting sqref="M60">
    <cfRule type="expression" dxfId="6117" priority="76">
      <formula>$M$2=""</formula>
    </cfRule>
  </conditionalFormatting>
  <conditionalFormatting sqref="N60">
    <cfRule type="expression" dxfId="6116" priority="75">
      <formula>$N$2=""</formula>
    </cfRule>
  </conditionalFormatting>
  <conditionalFormatting sqref="O60">
    <cfRule type="expression" dxfId="6115" priority="74">
      <formula>$O$2=""</formula>
    </cfRule>
  </conditionalFormatting>
  <conditionalFormatting sqref="P60">
    <cfRule type="expression" dxfId="6114" priority="73">
      <formula>$P$2=""</formula>
    </cfRule>
  </conditionalFormatting>
  <conditionalFormatting sqref="Q60">
    <cfRule type="expression" dxfId="6113" priority="72">
      <formula>$Q$2=""</formula>
    </cfRule>
  </conditionalFormatting>
  <conditionalFormatting sqref="R60">
    <cfRule type="expression" dxfId="6112" priority="71">
      <formula>$R$2=""</formula>
    </cfRule>
  </conditionalFormatting>
  <conditionalFormatting sqref="S60">
    <cfRule type="expression" dxfId="6111" priority="70">
      <formula>$S$2=""</formula>
    </cfRule>
  </conditionalFormatting>
  <conditionalFormatting sqref="T60">
    <cfRule type="expression" dxfId="6110" priority="69">
      <formula>$T$2=""</formula>
    </cfRule>
  </conditionalFormatting>
  <conditionalFormatting sqref="U60">
    <cfRule type="expression" dxfId="6109" priority="68">
      <formula>$U$2=""</formula>
    </cfRule>
  </conditionalFormatting>
  <conditionalFormatting sqref="V60">
    <cfRule type="expression" dxfId="6108" priority="67">
      <formula>$V$2=""</formula>
    </cfRule>
  </conditionalFormatting>
  <conditionalFormatting sqref="W60">
    <cfRule type="expression" dxfId="6107" priority="66">
      <formula>$W$2=""</formula>
    </cfRule>
  </conditionalFormatting>
  <conditionalFormatting sqref="X60:BB60">
    <cfRule type="expression" dxfId="6106" priority="65">
      <formula>$X$2=""</formula>
    </cfRule>
  </conditionalFormatting>
  <conditionalFormatting sqref="F60">
    <cfRule type="expression" dxfId="6105" priority="64">
      <formula>$F$2=""</formula>
    </cfRule>
  </conditionalFormatting>
  <conditionalFormatting sqref="E48">
    <cfRule type="expression" dxfId="6104" priority="63">
      <formula>$E$2=""</formula>
    </cfRule>
  </conditionalFormatting>
  <conditionalFormatting sqref="E51">
    <cfRule type="expression" dxfId="6103" priority="62">
      <formula>$E$2=""</formula>
    </cfRule>
  </conditionalFormatting>
  <conditionalFormatting sqref="E54">
    <cfRule type="expression" dxfId="6102" priority="61">
      <formula>$E$2=""</formula>
    </cfRule>
  </conditionalFormatting>
  <conditionalFormatting sqref="E57">
    <cfRule type="expression" dxfId="6101" priority="60">
      <formula>$E$2=""</formula>
    </cfRule>
  </conditionalFormatting>
  <conditionalFormatting sqref="E60">
    <cfRule type="expression" dxfId="6100" priority="59">
      <formula>$E$2=""</formula>
    </cfRule>
  </conditionalFormatting>
  <conditionalFormatting sqref="E52:BB52">
    <cfRule type="expression" dxfId="6099" priority="58">
      <formula>$E$2=""</formula>
    </cfRule>
  </conditionalFormatting>
  <conditionalFormatting sqref="E55:BB55">
    <cfRule type="expression" dxfId="6098" priority="57">
      <formula>$E$2=""</formula>
    </cfRule>
  </conditionalFormatting>
  <conditionalFormatting sqref="E58:BB58">
    <cfRule type="expression" dxfId="6097" priority="56">
      <formula>$E$2=""</formula>
    </cfRule>
  </conditionalFormatting>
  <conditionalFormatting sqref="X48 X51 X54 X57 X60">
    <cfRule type="expression" dxfId="6096" priority="55">
      <formula>$X$2=""</formula>
    </cfRule>
  </conditionalFormatting>
  <conditionalFormatting sqref="J48 J51 J54 J57 J60">
    <cfRule type="expression" dxfId="6095" priority="54">
      <formula>$J$2=""</formula>
    </cfRule>
  </conditionalFormatting>
  <conditionalFormatting sqref="K48 K51 K54 K57 K60">
    <cfRule type="expression" dxfId="6094" priority="53">
      <formula>$K$2=""</formula>
    </cfRule>
  </conditionalFormatting>
  <conditionalFormatting sqref="O48 O51 O54 O57 O60">
    <cfRule type="expression" dxfId="6093" priority="52">
      <formula>$O$2=""</formula>
    </cfRule>
  </conditionalFormatting>
  <conditionalFormatting sqref="F48">
    <cfRule type="expression" dxfId="6092" priority="51">
      <formula>$F$66=""</formula>
    </cfRule>
  </conditionalFormatting>
  <conditionalFormatting sqref="G48">
    <cfRule type="expression" dxfId="6091" priority="50">
      <formula>$G$66=""</formula>
    </cfRule>
  </conditionalFormatting>
  <conditionalFormatting sqref="H48">
    <cfRule type="expression" dxfId="6090" priority="49">
      <formula>$H$66=""</formula>
    </cfRule>
  </conditionalFormatting>
  <conditionalFormatting sqref="I48">
    <cfRule type="expression" dxfId="6089" priority="48">
      <formula>$I$66=""</formula>
    </cfRule>
  </conditionalFormatting>
  <conditionalFormatting sqref="J48">
    <cfRule type="expression" dxfId="6088" priority="47">
      <formula>$J$66=""</formula>
    </cfRule>
  </conditionalFormatting>
  <conditionalFormatting sqref="K48">
    <cfRule type="expression" dxfId="6087" priority="46">
      <formula>$K$66=""</formula>
    </cfRule>
  </conditionalFormatting>
  <conditionalFormatting sqref="L48">
    <cfRule type="expression" dxfId="6086" priority="45">
      <formula>$L$66=""</formula>
    </cfRule>
  </conditionalFormatting>
  <conditionalFormatting sqref="M48">
    <cfRule type="expression" dxfId="6085" priority="44">
      <formula>$M$66=""</formula>
    </cfRule>
  </conditionalFormatting>
  <conditionalFormatting sqref="N48">
    <cfRule type="expression" dxfId="6084" priority="43">
      <formula>$N$66=""</formula>
    </cfRule>
  </conditionalFormatting>
  <conditionalFormatting sqref="O48">
    <cfRule type="expression" dxfId="6083" priority="42">
      <formula>$O$66=""</formula>
    </cfRule>
  </conditionalFormatting>
  <conditionalFormatting sqref="P48">
    <cfRule type="expression" dxfId="6082" priority="41">
      <formula>$P$66=""</formula>
    </cfRule>
  </conditionalFormatting>
  <conditionalFormatting sqref="Q48">
    <cfRule type="expression" dxfId="6081" priority="40">
      <formula>$Q$66=""</formula>
    </cfRule>
  </conditionalFormatting>
  <conditionalFormatting sqref="R48">
    <cfRule type="expression" dxfId="6080" priority="39">
      <formula>$R$66=""</formula>
    </cfRule>
  </conditionalFormatting>
  <conditionalFormatting sqref="S48">
    <cfRule type="expression" dxfId="6079" priority="38">
      <formula>$S$66=""</formula>
    </cfRule>
  </conditionalFormatting>
  <conditionalFormatting sqref="T48">
    <cfRule type="expression" dxfId="6078" priority="37">
      <formula>$T$66=""</formula>
    </cfRule>
  </conditionalFormatting>
  <conditionalFormatting sqref="U48">
    <cfRule type="expression" dxfId="6077" priority="36">
      <formula>$U$66=""</formula>
    </cfRule>
  </conditionalFormatting>
  <conditionalFormatting sqref="V48">
    <cfRule type="expression" dxfId="6076" priority="35">
      <formula>$V$66=""</formula>
    </cfRule>
  </conditionalFormatting>
  <conditionalFormatting sqref="W48">
    <cfRule type="expression" dxfId="6075" priority="34">
      <formula>$W$66=""</formula>
    </cfRule>
  </conditionalFormatting>
  <conditionalFormatting sqref="X48">
    <cfRule type="expression" dxfId="6074" priority="33">
      <formula>$X$66=""</formula>
    </cfRule>
  </conditionalFormatting>
  <conditionalFormatting sqref="Y48:BB48">
    <cfRule type="expression" dxfId="6073" priority="32">
      <formula>$Y$66=""</formula>
    </cfRule>
  </conditionalFormatting>
  <conditionalFormatting sqref="F33:F62">
    <cfRule type="expression" dxfId="6072" priority="31">
      <formula>$F$66=""</formula>
    </cfRule>
  </conditionalFormatting>
  <conditionalFormatting sqref="AA33:AA62">
    <cfRule type="expression" dxfId="6071" priority="30">
      <formula>$AA$66=""</formula>
    </cfRule>
  </conditionalFormatting>
  <conditionalFormatting sqref="Y33:Y62">
    <cfRule type="expression" dxfId="6070" priority="29">
      <formula>$Y$66=""</formula>
    </cfRule>
  </conditionalFormatting>
  <conditionalFormatting sqref="Z33:Z62">
    <cfRule type="expression" dxfId="6069" priority="28">
      <formula>$Z$66=""</formula>
    </cfRule>
  </conditionalFormatting>
  <conditionalFormatting sqref="AB33:AB62">
    <cfRule type="expression" dxfId="6068" priority="27">
      <formula>$AB$66=""</formula>
    </cfRule>
  </conditionalFormatting>
  <conditionalFormatting sqref="AC33:AC62">
    <cfRule type="expression" dxfId="6067" priority="26">
      <formula>$AC$66=""</formula>
    </cfRule>
  </conditionalFormatting>
  <conditionalFormatting sqref="Q33:Q62">
    <cfRule type="expression" dxfId="6066" priority="25">
      <formula>$Q$66=""</formula>
    </cfRule>
  </conditionalFormatting>
  <conditionalFormatting sqref="AD33:AD62">
    <cfRule type="expression" dxfId="6065" priority="24">
      <formula>$AD$66=""</formula>
    </cfRule>
  </conditionalFormatting>
  <conditionalFormatting sqref="AE33:AE62">
    <cfRule type="expression" dxfId="6064" priority="23">
      <formula>$AE$66=""</formula>
    </cfRule>
  </conditionalFormatting>
  <conditionalFormatting sqref="AF33:AF62">
    <cfRule type="expression" dxfId="6063" priority="22">
      <formula>$AF$66=""</formula>
    </cfRule>
  </conditionalFormatting>
  <conditionalFormatting sqref="AG33:AG62">
    <cfRule type="expression" dxfId="6062" priority="21">
      <formula>$AG$66=""</formula>
    </cfRule>
  </conditionalFormatting>
  <conditionalFormatting sqref="AH33:AH62">
    <cfRule type="expression" dxfId="6061" priority="20">
      <formula>$AH$66=""</formula>
    </cfRule>
  </conditionalFormatting>
  <conditionalFormatting sqref="AI33:AI62">
    <cfRule type="expression" dxfId="6060" priority="19">
      <formula>$AI$66=""</formula>
    </cfRule>
  </conditionalFormatting>
  <conditionalFormatting sqref="AJ33:AJ62">
    <cfRule type="expression" dxfId="6059" priority="18">
      <formula>$AJ$66=""</formula>
    </cfRule>
  </conditionalFormatting>
  <conditionalFormatting sqref="AK33:AK62">
    <cfRule type="expression" dxfId="6058" priority="17">
      <formula>$AK$66=""</formula>
    </cfRule>
  </conditionalFormatting>
  <conditionalFormatting sqref="AL33:AL62">
    <cfRule type="expression" dxfId="6057" priority="16">
      <formula>$AL$66=""</formula>
    </cfRule>
  </conditionalFormatting>
  <conditionalFormatting sqref="AM33:AM62">
    <cfRule type="expression" dxfId="6056" priority="15">
      <formula>$AM$66=""</formula>
    </cfRule>
  </conditionalFormatting>
  <conditionalFormatting sqref="AN33:AN62">
    <cfRule type="expression" dxfId="6055" priority="14">
      <formula>$AN$66=""</formula>
    </cfRule>
  </conditionalFormatting>
  <conditionalFormatting sqref="AO33:AO62">
    <cfRule type="expression" dxfId="6054" priority="13">
      <formula>$AO$66=""</formula>
    </cfRule>
  </conditionalFormatting>
  <conditionalFormatting sqref="AP33:AP62">
    <cfRule type="expression" dxfId="6053" priority="12">
      <formula>$AP$66=""</formula>
    </cfRule>
  </conditionalFormatting>
  <conditionalFormatting sqref="AQ33:AQ62">
    <cfRule type="expression" dxfId="6052" priority="11">
      <formula>$AQ$66=""</formula>
    </cfRule>
  </conditionalFormatting>
  <conditionalFormatting sqref="AR33:AR62">
    <cfRule type="expression" dxfId="6051" priority="10">
      <formula>$AR$66=""</formula>
    </cfRule>
  </conditionalFormatting>
  <conditionalFormatting sqref="AS33:AS62">
    <cfRule type="expression" dxfId="6050" priority="9">
      <formula>$AS$66=""</formula>
    </cfRule>
  </conditionalFormatting>
  <conditionalFormatting sqref="AT33:AT62">
    <cfRule type="expression" dxfId="6049" priority="8">
      <formula>$AT$66=""</formula>
    </cfRule>
  </conditionalFormatting>
  <conditionalFormatting sqref="AU33:AU62">
    <cfRule type="expression" dxfId="6048" priority="7">
      <formula>$AU$66=""</formula>
    </cfRule>
  </conditionalFormatting>
  <conditionalFormatting sqref="AV33:AV62">
    <cfRule type="expression" dxfId="6047" priority="6">
      <formula>$AV$66=""</formula>
    </cfRule>
  </conditionalFormatting>
  <conditionalFormatting sqref="AW33:AW62">
    <cfRule type="expression" dxfId="6046" priority="5">
      <formula>$AW$66=""</formula>
    </cfRule>
  </conditionalFormatting>
  <conditionalFormatting sqref="AX33:AX62">
    <cfRule type="expression" dxfId="6045" priority="4">
      <formula>$AX$66=""</formula>
    </cfRule>
  </conditionalFormatting>
  <conditionalFormatting sqref="AY33:AY62">
    <cfRule type="expression" dxfId="6044" priority="3">
      <formula>$AY$66=""</formula>
    </cfRule>
  </conditionalFormatting>
  <conditionalFormatting sqref="AZ33:AZ62">
    <cfRule type="expression" dxfId="6043" priority="2">
      <formula>$AZ$66=""</formula>
    </cfRule>
  </conditionalFormatting>
  <conditionalFormatting sqref="BA33:BA62">
    <cfRule type="expression" dxfId="6042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48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53F1AD-B977-43F6-B42E-BED849C11C3D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BF92-463D-47D1-9A01-B3FF3F095981}">
  <sheetPr codeName="Tabelle16">
    <pageSetUpPr fitToPage="1"/>
  </sheetPr>
  <dimension ref="A1:BB117"/>
  <sheetViews>
    <sheetView topLeftCell="A46" zoomScale="80" zoomScaleNormal="80" workbookViewId="0">
      <selection activeCell="B34" sqref="B34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e">
        <f>#REF!</f>
        <v>#REF!</v>
      </c>
      <c r="C4" s="111" t="e">
        <f>#REF!</f>
        <v>#REF!</v>
      </c>
      <c r="D4" s="97" t="e">
        <f>IF(#REF!="","",#REF!)</f>
        <v>#REF!</v>
      </c>
      <c r="E4" s="18" t="e">
        <f>IF($B4="Gehalt auswählen","",IF($D4="",$C4,IF($D4="durchschnittliche Preissteigerungs-rate",$C4*(1+(VLOOKUP($A4,Personalnormkosten!$G$1:$H$4,2,FALSE)))^E$1,IF($D$4&lt;&gt;"",$C4*(1+(VLOOKUP($D4,Personalnormkosten!$E$1:$F$9,2,FALSE)))^E$1,""))))</f>
        <v>#REF!</v>
      </c>
      <c r="F4" s="18" t="e">
        <f>IF($B4="Gehalt auswählen","",IF($D4="",$C4,IF($D4="durchschnittliche Preissteigerungs-rate",$C4*(1+(VLOOKUP($A4,Personalnormkosten!$G$1:$H$4,2,FALSE)))^F$1,IF($D$4&lt;&gt;"",$C4*(1+(VLOOKUP($D4,Personalnormkosten!$E$1:$F$9,2,FALSE)))^F$1,""))))</f>
        <v>#REF!</v>
      </c>
      <c r="G4" s="18" t="e">
        <f>IF($B4="Gehalt auswählen","",IF($D4="",$C4,IF($D4="durchschnittliche Preissteigerungs-rate",$C4*(1+(VLOOKUP($A4,Personalnormkosten!$G$1:$H$4,2,FALSE)))^G$1,IF($D$4&lt;&gt;"",$C4*(1+(VLOOKUP($D4,Personalnormkosten!$E$1:$F$9,2,FALSE)))^G$1,""))))</f>
        <v>#REF!</v>
      </c>
      <c r="H4" s="18" t="e">
        <f>IF($B4="Gehalt auswählen","",IF($D4="",$C4,IF($D4="durchschnittliche Preissteigerungs-rate",$C4*(1+(VLOOKUP($A4,Personalnormkosten!$G$1:$H$4,2,FALSE)))^H$1,IF($D$4&lt;&gt;"",$C4*(1+(VLOOKUP($D4,Personalnormkosten!$E$1:$F$9,2,FALSE)))^H$1,""))))</f>
        <v>#REF!</v>
      </c>
      <c r="I4" s="18" t="e">
        <f>IF($B4="Gehalt auswählen","",IF($D4="",$C4,IF($D4="durchschnittliche Preissteigerungs-rate",$C4*(1+(VLOOKUP($A4,Personalnormkosten!$G$1:$H$4,2,FALSE)))^I$1,IF($D$4&lt;&gt;"",$C4*(1+(VLOOKUP($D4,Personalnormkosten!$E$1:$F$9,2,FALSE)))^I$1,""))))</f>
        <v>#REF!</v>
      </c>
      <c r="J4" s="18" t="e">
        <f>IF($B4="Gehalt auswählen","",IF($D4="",$C4,IF($D4="durchschnittliche Preissteigerungs-rate",$C4*(1+(VLOOKUP($A4,Personalnormkosten!$G$1:$H$4,2,FALSE)))^J$1,IF($D$4&lt;&gt;"",$C4*(1+(VLOOKUP($D4,Personalnormkosten!$E$1:$F$9,2,FALSE)))^J$1,""))))</f>
        <v>#REF!</v>
      </c>
      <c r="K4" s="18" t="e">
        <f>IF($B4="Gehalt auswählen","",IF($D4="",$C4,IF($D4="durchschnittliche Preissteigerungs-rate",$C4*(1+(VLOOKUP($A4,Personalnormkosten!$G$1:$H$4,2,FALSE)))^K$1,IF($D$4&lt;&gt;"",$C4*(1+(VLOOKUP($D4,Personalnormkosten!$E$1:$F$9,2,FALSE)))^K$1,""))))</f>
        <v>#REF!</v>
      </c>
      <c r="L4" s="18" t="e">
        <f>IF($B4="Gehalt auswählen","",IF($D4="",$C4,IF($D4="durchschnittliche Preissteigerungs-rate",$C4*(1+(VLOOKUP($A4,Personalnormkosten!$G$1:$H$4,2,FALSE)))^L$1,IF($D$4&lt;&gt;"",$C4*(1+(VLOOKUP($D4,Personalnormkosten!$E$1:$F$9,2,FALSE)))^L$1,""))))</f>
        <v>#REF!</v>
      </c>
      <c r="M4" s="18" t="e">
        <f>IF($B4="Gehalt auswählen","",IF($D4="",$C4,IF($D4="durchschnittliche Preissteigerungs-rate",$C4*(1+(VLOOKUP($A4,Personalnormkosten!$G$1:$H$4,2,FALSE)))^M$1,IF($D$4&lt;&gt;"",$C4*(1+(VLOOKUP($D4,Personalnormkosten!$E$1:$F$9,2,FALSE)))^M$1,""))))</f>
        <v>#REF!</v>
      </c>
      <c r="N4" s="18" t="e">
        <f>IF($B4="Gehalt auswählen","",IF($D4="",$C4,IF($D4="durchschnittliche Preissteigerungs-rate",$C4*(1+(VLOOKUP($A4,Personalnormkosten!$G$1:$H$4,2,FALSE)))^N$1,IF($D$4&lt;&gt;"",$C4*(1+(VLOOKUP($D4,Personalnormkosten!$E$1:$F$9,2,FALSE)))^N$1,""))))</f>
        <v>#REF!</v>
      </c>
      <c r="O4" s="18" t="e">
        <f>IF($B4="Gehalt auswählen","",IF($D4="",$C4,IF($D4="durchschnittliche Preissteigerungs-rate",$C4*(1+(VLOOKUP($A4,Personalnormkosten!$G$1:$H$4,2,FALSE)))^O$1,IF($D$4&lt;&gt;"",$C4*(1+(VLOOKUP($D4,Personalnormkosten!$E$1:$F$9,2,FALSE)))^O$1,""))))</f>
        <v>#REF!</v>
      </c>
      <c r="P4" s="18" t="e">
        <f>IF($B4="Gehalt auswählen","",IF($D4="",$C4,IF($D4="durchschnittliche Preissteigerungs-rate",$C4*(1+(VLOOKUP($A4,Personalnormkosten!$G$1:$H$4,2,FALSE)))^P$1,IF($D$4&lt;&gt;"",$C4*(1+(VLOOKUP($D4,Personalnormkosten!$E$1:$F$9,2,FALSE)))^P$1,""))))</f>
        <v>#REF!</v>
      </c>
      <c r="Q4" s="18" t="e">
        <f>IF($B4="Gehalt auswählen","",IF($D4="",$C4,IF($D4="durchschnittliche Preissteigerungs-rate",$C4*(1+(VLOOKUP($A4,Personalnormkosten!$G$1:$H$4,2,FALSE)))^Q$1,IF($D$4&lt;&gt;"",$C4*(1+(VLOOKUP($D4,Personalnormkosten!$E$1:$F$9,2,FALSE)))^Q$1,""))))</f>
        <v>#REF!</v>
      </c>
      <c r="R4" s="18" t="e">
        <f>IF($B4="Gehalt auswählen","",IF($D4="",$C4,IF($D4="durchschnittliche Preissteigerungs-rate",$C4*(1+(VLOOKUP($A4,Personalnormkosten!$G$1:$H$4,2,FALSE)))^R$1,IF($D$4&lt;&gt;"",$C4*(1+(VLOOKUP($D4,Personalnormkosten!$E$1:$F$9,2,FALSE)))^R$1,""))))</f>
        <v>#REF!</v>
      </c>
      <c r="S4" s="18" t="e">
        <f>IF($B4="Gehalt auswählen","",IF($D4="",$C4,IF($D4="durchschnittliche Preissteigerungs-rate",$C4*(1+(VLOOKUP($A4,Personalnormkosten!$G$1:$H$4,2,FALSE)))^S$1,IF($D$4&lt;&gt;"",$C4*(1+(VLOOKUP($D4,Personalnormkosten!$E$1:$F$9,2,FALSE)))^S$1,""))))</f>
        <v>#REF!</v>
      </c>
      <c r="T4" s="18" t="e">
        <f>IF($B4="Gehalt auswählen","",IF($D4="",$C4,IF($D4="durchschnittliche Preissteigerungs-rate",$C4*(1+(VLOOKUP($A4,Personalnormkosten!$G$1:$H$4,2,FALSE)))^T$1,IF($D$4&lt;&gt;"",$C4*(1+(VLOOKUP($D4,Personalnormkosten!$E$1:$F$9,2,FALSE)))^T$1,""))))</f>
        <v>#REF!</v>
      </c>
      <c r="U4" s="18" t="e">
        <f>IF($B4="Gehalt auswählen","",IF($D4="",$C4,IF($D4="durchschnittliche Preissteigerungs-rate",$C4*(1+(VLOOKUP($A4,Personalnormkosten!$G$1:$H$4,2,FALSE)))^U$1,IF($D$4&lt;&gt;"",$C4*(1+(VLOOKUP($D4,Personalnormkosten!$E$1:$F$9,2,FALSE)))^U$1,""))))</f>
        <v>#REF!</v>
      </c>
      <c r="V4" s="18" t="e">
        <f>IF($B4="Gehalt auswählen","",IF($D4="",$C4,IF($D4="durchschnittliche Preissteigerungs-rate",$C4*(1+(VLOOKUP($A4,Personalnormkosten!$G$1:$H$4,2,FALSE)))^V$1,IF($D$4&lt;&gt;"",$C4*(1+(VLOOKUP($D4,Personalnormkosten!$E$1:$F$9,2,FALSE)))^V$1,""))))</f>
        <v>#REF!</v>
      </c>
      <c r="W4" s="18" t="e">
        <f>IF($B4="Gehalt auswählen","",IF($D4="",$C4,IF($D4="durchschnittliche Preissteigerungs-rate",$C4*(1+(VLOOKUP($A4,Personalnormkosten!$G$1:$H$4,2,FALSE)))^W$1,IF($D$4&lt;&gt;"",$C4*(1+(VLOOKUP($D4,Personalnormkosten!$E$1:$F$9,2,FALSE)))^W$1,""))))</f>
        <v>#REF!</v>
      </c>
      <c r="X4" s="18" t="e">
        <f>IF($B4="Gehalt auswählen","",IF($D4="",$C4,IF($D4="durchschnittliche Preissteigerungs-rate",$C4*(1+(VLOOKUP($A4,Personalnormkosten!$G$1:$H$4,2,FALSE)))^X$1,IF($D$4&lt;&gt;"",$C4*(1+(VLOOKUP($D4,Personalnormkosten!$E$1:$F$9,2,FALSE)))^X$1,""))))</f>
        <v>#REF!</v>
      </c>
      <c r="Y4" s="18" t="e">
        <f>IF($B4="Gehalt auswählen","",IF($D4="",$C4,IF($D4="durchschnittliche Preissteigerungs-rate",$C4*(1+(VLOOKUP($A4,Personalnormkosten!$G$1:$H$4,2,FALSE)))^Y$1,IF($D$4&lt;&gt;"",$C4*(1+(VLOOKUP($D4,Personalnormkosten!$E$1:$F$9,2,FALSE)))^Y$1,""))))</f>
        <v>#REF!</v>
      </c>
      <c r="Z4" s="18" t="e">
        <f>IF($B4="Gehalt auswählen","",IF($D4="",$C4,IF($D4="durchschnittliche Preissteigerungs-rate",$C4*(1+(VLOOKUP($A4,Personalnormkosten!$G$1:$H$4,2,FALSE)))^Z$1,IF($D$4&lt;&gt;"",$C4*(1+(VLOOKUP($D4,Personalnormkosten!$E$1:$F$9,2,FALSE)))^Z$1,""))))</f>
        <v>#REF!</v>
      </c>
      <c r="AA4" s="18" t="e">
        <f>IF($B4="Gehalt auswählen","",IF($D4="",$C4,IF($D4="durchschnittliche Preissteigerungs-rate",$C4*(1+(VLOOKUP($A4,Personalnormkosten!$G$1:$H$4,2,FALSE)))^AA$1,IF($D$4&lt;&gt;"",$C4*(1+(VLOOKUP($D4,Personalnormkosten!$E$1:$F$9,2,FALSE)))^AA$1,""))))</f>
        <v>#REF!</v>
      </c>
      <c r="AB4" s="18" t="e">
        <f>IF($B4="Gehalt auswählen","",IF($D4="",$C4,IF($D4="durchschnittliche Preissteigerungs-rate",$C4*(1+(VLOOKUP($A4,Personalnormkosten!$G$1:$H$4,2,FALSE)))^AB$1,IF($D$4&lt;&gt;"",$C4*(1+(VLOOKUP($D4,Personalnormkosten!$E$1:$F$9,2,FALSE)))^AB$1,""))))</f>
        <v>#REF!</v>
      </c>
      <c r="AC4" s="18" t="e">
        <f>IF($B4="Gehalt auswählen","",IF($D4="",$C4,IF($D4="durchschnittliche Preissteigerungs-rate",$C4*(1+(VLOOKUP($A4,Personalnormkosten!$G$1:$H$4,2,FALSE)))^AC$1,IF($D$4&lt;&gt;"",$C4*(1+(VLOOKUP($D4,Personalnormkosten!$E$1:$F$9,2,FALSE)))^AC$1,""))))</f>
        <v>#REF!</v>
      </c>
      <c r="AD4" s="18" t="e">
        <f>IF($B4="Gehalt auswählen","",IF($D4="",$C4,IF($D4="durchschnittliche Preissteigerungs-rate",$C4*(1+(VLOOKUP($A4,Personalnormkosten!$G$1:$H$4,2,FALSE)))^AD$1,IF($D$4&lt;&gt;"",$C4*(1+(VLOOKUP($D4,Personalnormkosten!$E$1:$F$9,2,FALSE)))^AD$1,""))))</f>
        <v>#REF!</v>
      </c>
      <c r="AE4" s="18" t="e">
        <f>IF($B4="Gehalt auswählen","",IF($D4="",$C4,IF($D4="durchschnittliche Preissteigerungs-rate",$C4*(1+(VLOOKUP($A4,Personalnormkosten!$G$1:$H$4,2,FALSE)))^AE$1,IF($D$4&lt;&gt;"",$C4*(1+(VLOOKUP($D4,Personalnormkosten!$E$1:$F$9,2,FALSE)))^AE$1,""))))</f>
        <v>#REF!</v>
      </c>
      <c r="AF4" s="18" t="e">
        <f>IF($B4="Gehalt auswählen","",IF($D4="",$C4,IF($D4="durchschnittliche Preissteigerungs-rate",$C4*(1+(VLOOKUP($A4,Personalnormkosten!$G$1:$H$4,2,FALSE)))^AF$1,IF($D$4&lt;&gt;"",$C4*(1+(VLOOKUP($D4,Personalnormkosten!$E$1:$F$9,2,FALSE)))^AF$1,""))))</f>
        <v>#REF!</v>
      </c>
      <c r="AG4" s="18" t="e">
        <f>IF($B4="Gehalt auswählen","",IF($D4="",$C4,IF($D4="durchschnittliche Preissteigerungs-rate",$C4*(1+(VLOOKUP($A4,Personalnormkosten!$G$1:$H$4,2,FALSE)))^AG$1,IF($D$4&lt;&gt;"",$C4*(1+(VLOOKUP($D4,Personalnormkosten!$E$1:$F$9,2,FALSE)))^AG$1,""))))</f>
        <v>#REF!</v>
      </c>
      <c r="AH4" s="18" t="e">
        <f>IF($B4="Gehalt auswählen","",IF($D4="",$C4,IF($D4="durchschnittliche Preissteigerungs-rate",$C4*(1+(VLOOKUP($A4,Personalnormkosten!$G$1:$H$4,2,FALSE)))^AH$1,IF($D$4&lt;&gt;"",$C4*(1+(VLOOKUP($D4,Personalnormkosten!$E$1:$F$9,2,FALSE)))^AH$1,""))))</f>
        <v>#REF!</v>
      </c>
      <c r="AI4" s="18" t="e">
        <f>IF($B4="Gehalt auswählen","",IF($D4="",$C4,IF($D4="durchschnittliche Preissteigerungs-rate",$C4*(1+(VLOOKUP($A4,Personalnormkosten!$G$1:$H$4,2,FALSE)))^AI$1,IF($D$4&lt;&gt;"",$C4*(1+(VLOOKUP($D4,Personalnormkosten!$E$1:$F$9,2,FALSE)))^AI$1,""))))</f>
        <v>#REF!</v>
      </c>
      <c r="AJ4" s="18" t="e">
        <f>IF($B4="Gehalt auswählen","",IF($D4="",$C4,IF($D4="durchschnittliche Preissteigerungs-rate",$C4*(1+(VLOOKUP($A4,Personalnormkosten!$G$1:$H$4,2,FALSE)))^AJ$1,IF($D$4&lt;&gt;"",$C4*(1+(VLOOKUP($D4,Personalnormkosten!$E$1:$F$9,2,FALSE)))^AJ$1,""))))</f>
        <v>#REF!</v>
      </c>
      <c r="AK4" s="18" t="e">
        <f>IF($B4="Gehalt auswählen","",IF($D4="",$C4,IF($D4="durchschnittliche Preissteigerungs-rate",$C4*(1+(VLOOKUP($A4,Personalnormkosten!$G$1:$H$4,2,FALSE)))^AK$1,IF($D$4&lt;&gt;"",$C4*(1+(VLOOKUP($D4,Personalnormkosten!$E$1:$F$9,2,FALSE)))^AK$1,""))))</f>
        <v>#REF!</v>
      </c>
      <c r="AL4" s="18" t="e">
        <f>IF($B4="Gehalt auswählen","",IF($D4="",$C4,IF($D4="durchschnittliche Preissteigerungs-rate",$C4*(1+(VLOOKUP($A4,Personalnormkosten!$G$1:$H$4,2,FALSE)))^AL$1,IF($D$4&lt;&gt;"",$C4*(1+(VLOOKUP($D4,Personalnormkosten!$E$1:$F$9,2,FALSE)))^AL$1,""))))</f>
        <v>#REF!</v>
      </c>
      <c r="AM4" s="18" t="e">
        <f>IF($B4="Gehalt auswählen","",IF($D4="",$C4,IF($D4="durchschnittliche Preissteigerungs-rate",$C4*(1+(VLOOKUP($A4,Personalnormkosten!$G$1:$H$4,2,FALSE)))^AM$1,IF($D$4&lt;&gt;"",$C4*(1+(VLOOKUP($D4,Personalnormkosten!$E$1:$F$9,2,FALSE)))^AM$1,""))))</f>
        <v>#REF!</v>
      </c>
      <c r="AN4" s="18" t="e">
        <f>IF($B4="Gehalt auswählen","",IF($D4="",$C4,IF($D4="durchschnittliche Preissteigerungs-rate",$C4*(1+(VLOOKUP($A4,Personalnormkosten!$G$1:$H$4,2,FALSE)))^AN$1,IF($D$4&lt;&gt;"",$C4*(1+(VLOOKUP($D4,Personalnormkosten!$E$1:$F$9,2,FALSE)))^AN$1,""))))</f>
        <v>#REF!</v>
      </c>
      <c r="AO4" s="18" t="e">
        <f>IF($B4="Gehalt auswählen","",IF($D4="",$C4,IF($D4="durchschnittliche Preissteigerungs-rate",$C4*(1+(VLOOKUP($A4,Personalnormkosten!$G$1:$H$4,2,FALSE)))^AO$1,IF($D$4&lt;&gt;"",$C4*(1+(VLOOKUP($D4,Personalnormkosten!$E$1:$F$9,2,FALSE)))^AO$1,""))))</f>
        <v>#REF!</v>
      </c>
      <c r="AP4" s="18" t="e">
        <f>IF($B4="Gehalt auswählen","",IF($D4="",$C4,IF($D4="durchschnittliche Preissteigerungs-rate",$C4*(1+(VLOOKUP($A4,Personalnormkosten!$G$1:$H$4,2,FALSE)))^AP$1,IF($D$4&lt;&gt;"",$C4*(1+(VLOOKUP($D4,Personalnormkosten!$E$1:$F$9,2,FALSE)))^AP$1,""))))</f>
        <v>#REF!</v>
      </c>
      <c r="AQ4" s="18" t="e">
        <f>IF($B4="Gehalt auswählen","",IF($D4="",$C4,IF($D4="durchschnittliche Preissteigerungs-rate",$C4*(1+(VLOOKUP($A4,Personalnormkosten!$G$1:$H$4,2,FALSE)))^AQ$1,IF($D$4&lt;&gt;"",$C4*(1+(VLOOKUP($D4,Personalnormkosten!$E$1:$F$9,2,FALSE)))^AQ$1,""))))</f>
        <v>#REF!</v>
      </c>
      <c r="AR4" s="18" t="e">
        <f>IF($B4="Gehalt auswählen","",IF($D4="",$C4,IF($D4="durchschnittliche Preissteigerungs-rate",$C4*(1+(VLOOKUP($A4,Personalnormkosten!$G$1:$H$4,2,FALSE)))^AR$1,IF($D$4&lt;&gt;"",$C4*(1+(VLOOKUP($D4,Personalnormkosten!$E$1:$F$9,2,FALSE)))^AR$1,""))))</f>
        <v>#REF!</v>
      </c>
      <c r="AS4" s="18" t="e">
        <f>IF($B4="Gehalt auswählen","",IF($D4="",$C4,IF($D4="durchschnittliche Preissteigerungs-rate",$C4*(1+(VLOOKUP($A4,Personalnormkosten!$G$1:$H$4,2,FALSE)))^AS$1,IF($D$4&lt;&gt;"",$C4*(1+(VLOOKUP($D4,Personalnormkosten!$E$1:$F$9,2,FALSE)))^AS$1,""))))</f>
        <v>#REF!</v>
      </c>
      <c r="AT4" s="18" t="e">
        <f>IF($B4="Gehalt auswählen","",IF($D4="",$C4,IF($D4="durchschnittliche Preissteigerungs-rate",$C4*(1+(VLOOKUP($A4,Personalnormkosten!$G$1:$H$4,2,FALSE)))^AT$1,IF($D$4&lt;&gt;"",$C4*(1+(VLOOKUP($D4,Personalnormkosten!$E$1:$F$9,2,FALSE)))^AT$1,""))))</f>
        <v>#REF!</v>
      </c>
      <c r="AU4" s="18" t="e">
        <f>IF($B4="Gehalt auswählen","",IF($D4="",$C4,IF($D4="durchschnittliche Preissteigerungs-rate",$C4*(1+(VLOOKUP($A4,Personalnormkosten!$G$1:$H$4,2,FALSE)))^AU$1,IF($D$4&lt;&gt;"",$C4*(1+(VLOOKUP($D4,Personalnormkosten!$E$1:$F$9,2,FALSE)))^AU$1,""))))</f>
        <v>#REF!</v>
      </c>
      <c r="AV4" s="18" t="e">
        <f>IF($B4="Gehalt auswählen","",IF($D4="",$C4,IF($D4="durchschnittliche Preissteigerungs-rate",$C4*(1+(VLOOKUP($A4,Personalnormkosten!$G$1:$H$4,2,FALSE)))^AV$1,IF($D$4&lt;&gt;"",$C4*(1+(VLOOKUP($D4,Personalnormkosten!$E$1:$F$9,2,FALSE)))^AV$1,""))))</f>
        <v>#REF!</v>
      </c>
      <c r="AW4" s="18" t="e">
        <f>IF($B4="Gehalt auswählen","",IF($D4="",$C4,IF($D4="durchschnittliche Preissteigerungs-rate",$C4*(1+(VLOOKUP($A4,Personalnormkosten!$G$1:$H$4,2,FALSE)))^AW$1,IF($D$4&lt;&gt;"",$C4*(1+(VLOOKUP($D4,Personalnormkosten!$E$1:$F$9,2,FALSE)))^AW$1,""))))</f>
        <v>#REF!</v>
      </c>
      <c r="AX4" s="18" t="e">
        <f>IF($B4="Gehalt auswählen","",IF($D4="",$C4,IF($D4="durchschnittliche Preissteigerungs-rate",$C4*(1+(VLOOKUP($A4,Personalnormkosten!$G$1:$H$4,2,FALSE)))^AX$1,IF($D$4&lt;&gt;"",$C4*(1+(VLOOKUP($D4,Personalnormkosten!$E$1:$F$9,2,FALSE)))^AX$1,""))))</f>
        <v>#REF!</v>
      </c>
      <c r="AY4" s="18" t="e">
        <f>IF($B4="Gehalt auswählen","",IF($D4="",$C4,IF($D4="durchschnittliche Preissteigerungs-rate",$C4*(1+(VLOOKUP($A4,Personalnormkosten!$G$1:$H$4,2,FALSE)))^AY$1,IF($D$4&lt;&gt;"",$C4*(1+(VLOOKUP($D4,Personalnormkosten!$E$1:$F$9,2,FALSE)))^AY$1,""))))</f>
        <v>#REF!</v>
      </c>
      <c r="AZ4" s="18" t="e">
        <f>IF($B4="Gehalt auswählen","",IF($D4="",$C4,IF($D4="durchschnittliche Preissteigerungs-rate",$C4*(1+(VLOOKUP($A4,Personalnormkosten!$G$1:$H$4,2,FALSE)))^AZ$1,IF($D$4&lt;&gt;"",$C4*(1+(VLOOKUP($D4,Personalnormkosten!$E$1:$F$9,2,FALSE)))^AZ$1,""))))</f>
        <v>#REF!</v>
      </c>
      <c r="BA4" s="18" t="e">
        <f>IF($B4="Gehalt auswählen","",IF($D4="",$C4,IF($D4="durchschnittliche Preissteigerungs-rate",$C4*(1+(VLOOKUP($A4,Personalnormkosten!$G$1:$H$4,2,FALSE)))^BA$1,IF($D$4&lt;&gt;"",$C4*(1+(VLOOKUP($D4,Personalnormkosten!$E$1:$F$9,2,FALSE)))^BA$1,""))))</f>
        <v>#REF!</v>
      </c>
      <c r="BB4" s="18" t="e">
        <f>IF($B4="Gehalt auswählen","",IF($D4="",$C4,IF($D4="durchschnittliche Preissteigerungs-rate",$C4*(1+(VLOOKUP($A4,Personalnormkosten!$G$1:$H$4,2,FALSE)))^BB$1,IF($D$4&lt;&gt;"",$C4*(1+(VLOOKUP($D4,Personalnormkosten!$E$1:$F$9,2,FALSE)))^BB$1,""))))</f>
        <v>#REF!</v>
      </c>
    </row>
    <row r="5" spans="1:54" ht="16.2" thickBot="1" x14ac:dyDescent="0.3">
      <c r="A5" s="115"/>
      <c r="B5" s="19" t="s">
        <v>1</v>
      </c>
      <c r="C5" s="112" t="e">
        <f t="shared" ref="C5" si="30">IF(C4="","",C3*C4)</f>
        <v>#REF!</v>
      </c>
      <c r="D5" s="117"/>
      <c r="E5" s="20" t="e">
        <f t="shared" ref="E5:Y5" si="31">IF(E4="","",E3*E4)</f>
        <v>#REF!</v>
      </c>
      <c r="F5" s="20" t="e">
        <f t="shared" si="31"/>
        <v>#REF!</v>
      </c>
      <c r="G5" s="20" t="e">
        <f t="shared" si="31"/>
        <v>#REF!</v>
      </c>
      <c r="H5" s="20" t="e">
        <f t="shared" si="31"/>
        <v>#REF!</v>
      </c>
      <c r="I5" s="20" t="e">
        <f t="shared" si="31"/>
        <v>#REF!</v>
      </c>
      <c r="J5" s="20" t="e">
        <f t="shared" si="31"/>
        <v>#REF!</v>
      </c>
      <c r="K5" s="20" t="e">
        <f t="shared" si="31"/>
        <v>#REF!</v>
      </c>
      <c r="L5" s="20" t="e">
        <f t="shared" si="31"/>
        <v>#REF!</v>
      </c>
      <c r="M5" s="20" t="e">
        <f t="shared" si="31"/>
        <v>#REF!</v>
      </c>
      <c r="N5" s="20" t="e">
        <f t="shared" si="31"/>
        <v>#REF!</v>
      </c>
      <c r="O5" s="20" t="e">
        <f t="shared" si="31"/>
        <v>#REF!</v>
      </c>
      <c r="P5" s="20" t="e">
        <f t="shared" si="31"/>
        <v>#REF!</v>
      </c>
      <c r="Q5" s="20" t="e">
        <f t="shared" si="31"/>
        <v>#REF!</v>
      </c>
      <c r="R5" s="20" t="e">
        <f t="shared" si="31"/>
        <v>#REF!</v>
      </c>
      <c r="S5" s="20" t="e">
        <f t="shared" si="31"/>
        <v>#REF!</v>
      </c>
      <c r="T5" s="20" t="e">
        <f t="shared" si="31"/>
        <v>#REF!</v>
      </c>
      <c r="U5" s="20" t="e">
        <f t="shared" si="31"/>
        <v>#REF!</v>
      </c>
      <c r="V5" s="20" t="e">
        <f t="shared" si="31"/>
        <v>#REF!</v>
      </c>
      <c r="W5" s="20" t="e">
        <f t="shared" si="31"/>
        <v>#REF!</v>
      </c>
      <c r="X5" s="20" t="e">
        <f t="shared" si="31"/>
        <v>#REF!</v>
      </c>
      <c r="Y5" s="20" t="e">
        <f t="shared" si="31"/>
        <v>#REF!</v>
      </c>
      <c r="Z5" s="20" t="e">
        <f t="shared" ref="Z5:BB5" si="32">IF(Z4="","",Z3*Z4)</f>
        <v>#REF!</v>
      </c>
      <c r="AA5" s="20" t="e">
        <f t="shared" si="32"/>
        <v>#REF!</v>
      </c>
      <c r="AB5" s="20" t="e">
        <f t="shared" si="32"/>
        <v>#REF!</v>
      </c>
      <c r="AC5" s="20" t="e">
        <f t="shared" si="32"/>
        <v>#REF!</v>
      </c>
      <c r="AD5" s="20" t="e">
        <f t="shared" si="32"/>
        <v>#REF!</v>
      </c>
      <c r="AE5" s="20" t="e">
        <f t="shared" si="32"/>
        <v>#REF!</v>
      </c>
      <c r="AF5" s="20" t="e">
        <f t="shared" si="32"/>
        <v>#REF!</v>
      </c>
      <c r="AG5" s="20" t="e">
        <f t="shared" si="32"/>
        <v>#REF!</v>
      </c>
      <c r="AH5" s="20" t="e">
        <f t="shared" si="32"/>
        <v>#REF!</v>
      </c>
      <c r="AI5" s="20" t="e">
        <f t="shared" si="32"/>
        <v>#REF!</v>
      </c>
      <c r="AJ5" s="20" t="e">
        <f t="shared" si="32"/>
        <v>#REF!</v>
      </c>
      <c r="AK5" s="20" t="e">
        <f t="shared" si="32"/>
        <v>#REF!</v>
      </c>
      <c r="AL5" s="20" t="e">
        <f t="shared" si="32"/>
        <v>#REF!</v>
      </c>
      <c r="AM5" s="20" t="e">
        <f t="shared" si="32"/>
        <v>#REF!</v>
      </c>
      <c r="AN5" s="20" t="e">
        <f t="shared" si="32"/>
        <v>#REF!</v>
      </c>
      <c r="AO5" s="20" t="e">
        <f t="shared" si="32"/>
        <v>#REF!</v>
      </c>
      <c r="AP5" s="20" t="e">
        <f t="shared" si="32"/>
        <v>#REF!</v>
      </c>
      <c r="AQ5" s="20" t="e">
        <f t="shared" si="32"/>
        <v>#REF!</v>
      </c>
      <c r="AR5" s="20" t="e">
        <f t="shared" si="32"/>
        <v>#REF!</v>
      </c>
      <c r="AS5" s="20" t="e">
        <f t="shared" si="32"/>
        <v>#REF!</v>
      </c>
      <c r="AT5" s="20" t="e">
        <f t="shared" si="32"/>
        <v>#REF!</v>
      </c>
      <c r="AU5" s="20" t="e">
        <f t="shared" si="32"/>
        <v>#REF!</v>
      </c>
      <c r="AV5" s="20" t="e">
        <f t="shared" si="32"/>
        <v>#REF!</v>
      </c>
      <c r="AW5" s="20" t="e">
        <f t="shared" si="32"/>
        <v>#REF!</v>
      </c>
      <c r="AX5" s="20" t="e">
        <f t="shared" si="32"/>
        <v>#REF!</v>
      </c>
      <c r="AY5" s="20" t="e">
        <f t="shared" si="32"/>
        <v>#REF!</v>
      </c>
      <c r="AZ5" s="20" t="e">
        <f t="shared" si="32"/>
        <v>#REF!</v>
      </c>
      <c r="BA5" s="20" t="e">
        <f t="shared" si="32"/>
        <v>#REF!</v>
      </c>
      <c r="BB5" s="20" t="e">
        <f t="shared" si="32"/>
        <v>#REF!</v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e">
        <f>#REF!</f>
        <v>#REF!</v>
      </c>
      <c r="C7" s="111" t="e">
        <f>#REF!</f>
        <v>#REF!</v>
      </c>
      <c r="D7" s="97" t="e">
        <f>IF(#REF!="","",#REF!)</f>
        <v>#REF!</v>
      </c>
      <c r="E7" s="18" t="e">
        <f>IF($B7="Gehalt auswählen","",IF($D7="",$C7,IF($D7="durchschnittliche Preissteigerungs-rate",$C7*(1+(VLOOKUP($A7,Personalnormkosten!$G$1:$H$4,2,FALSE)))^E$1,IF($D$7&lt;&gt;"",$C7*(1+(VLOOKUP($D7,Personalnormkosten!$E$1:$F$9,2,FALSE)))^E$1,""))))</f>
        <v>#REF!</v>
      </c>
      <c r="F7" s="18" t="e">
        <f>IF($B7="Gehalt auswählen","",IF($D7="",$C7,IF($D7="durchschnittliche Preissteigerungs-rate",$C7*(1+(VLOOKUP($A7,Personalnormkosten!$G$1:$H$4,2,FALSE)))^F$1,IF($D$7&lt;&gt;"",$C7*(1+(VLOOKUP($D7,Personalnormkosten!$E$1:$F$9,2,FALSE)))^F$1,""))))</f>
        <v>#REF!</v>
      </c>
      <c r="G7" s="18" t="e">
        <f>IF($B7="Gehalt auswählen","",IF($D7="",$C7,IF($D7="durchschnittliche Preissteigerungs-rate",$C7*(1+(VLOOKUP($A7,Personalnormkosten!$G$1:$H$4,2,FALSE)))^G$1,IF($D$7&lt;&gt;"",$C7*(1+(VLOOKUP($D7,Personalnormkosten!$E$1:$F$9,2,FALSE)))^G$1,""))))</f>
        <v>#REF!</v>
      </c>
      <c r="H7" s="18" t="e">
        <f>IF($B7="Gehalt auswählen","",IF($D7="",$C7,IF($D7="durchschnittliche Preissteigerungs-rate",$C7*(1+(VLOOKUP($A7,Personalnormkosten!$G$1:$H$4,2,FALSE)))^H$1,IF($D$7&lt;&gt;"",$C7*(1+(VLOOKUP($D7,Personalnormkosten!$E$1:$F$9,2,FALSE)))^H$1,""))))</f>
        <v>#REF!</v>
      </c>
      <c r="I7" s="18" t="e">
        <f>IF($B7="Gehalt auswählen","",IF($D7="",$C7,IF($D7="durchschnittliche Preissteigerungs-rate",$C7*(1+(VLOOKUP($A7,Personalnormkosten!$G$1:$H$4,2,FALSE)))^I$1,IF($D$7&lt;&gt;"",$C7*(1+(VLOOKUP($D7,Personalnormkosten!$E$1:$F$9,2,FALSE)))^I$1,""))))</f>
        <v>#REF!</v>
      </c>
      <c r="J7" s="18" t="e">
        <f>IF($B7="Gehalt auswählen","",IF($D7="",$C7,IF($D7="durchschnittliche Preissteigerungs-rate",$C7*(1+(VLOOKUP($A7,Personalnormkosten!$G$1:$H$4,2,FALSE)))^J$1,IF($D$7&lt;&gt;"",$C7*(1+(VLOOKUP($D7,Personalnormkosten!$E$1:$F$9,2,FALSE)))^J$1,""))))</f>
        <v>#REF!</v>
      </c>
      <c r="K7" s="18" t="e">
        <f>IF($B7="Gehalt auswählen","",IF($D7="",$C7,IF($D7="durchschnittliche Preissteigerungs-rate",$C7*(1+(VLOOKUP($A7,Personalnormkosten!$G$1:$H$4,2,FALSE)))^K$1,IF($D$7&lt;&gt;"",$C7*(1+(VLOOKUP($D7,Personalnormkosten!$E$1:$F$9,2,FALSE)))^K$1,""))))</f>
        <v>#REF!</v>
      </c>
      <c r="L7" s="18" t="e">
        <f>IF($B7="Gehalt auswählen","",IF($D7="",$C7,IF($D7="durchschnittliche Preissteigerungs-rate",$C7*(1+(VLOOKUP($A7,Personalnormkosten!$G$1:$H$4,2,FALSE)))^L$1,IF($D$7&lt;&gt;"",$C7*(1+(VLOOKUP($D7,Personalnormkosten!$E$1:$F$9,2,FALSE)))^L$1,""))))</f>
        <v>#REF!</v>
      </c>
      <c r="M7" s="18" t="e">
        <f>IF($B7="Gehalt auswählen","",IF($D7="",$C7,IF($D7="durchschnittliche Preissteigerungs-rate",$C7*(1+(VLOOKUP($A7,Personalnormkosten!$G$1:$H$4,2,FALSE)))^M$1,IF($D$7&lt;&gt;"",$C7*(1+(VLOOKUP($D7,Personalnormkosten!$E$1:$F$9,2,FALSE)))^M$1,""))))</f>
        <v>#REF!</v>
      </c>
      <c r="N7" s="18" t="e">
        <f>IF($B7="Gehalt auswählen","",IF($D7="",$C7,IF($D7="durchschnittliche Preissteigerungs-rate",$C7*(1+(VLOOKUP($A7,Personalnormkosten!$G$1:$H$4,2,FALSE)))^N$1,IF($D$7&lt;&gt;"",$C7*(1+(VLOOKUP($D7,Personalnormkosten!$E$1:$F$9,2,FALSE)))^N$1,""))))</f>
        <v>#REF!</v>
      </c>
      <c r="O7" s="18" t="e">
        <f>IF($B7="Gehalt auswählen","",IF($D7="",$C7,IF($D7="durchschnittliche Preissteigerungs-rate",$C7*(1+(VLOOKUP($A7,Personalnormkosten!$G$1:$H$4,2,FALSE)))^O$1,IF($D$7&lt;&gt;"",$C7*(1+(VLOOKUP($D7,Personalnormkosten!$E$1:$F$9,2,FALSE)))^O$1,""))))</f>
        <v>#REF!</v>
      </c>
      <c r="P7" s="18" t="e">
        <f>IF($B7="Gehalt auswählen","",IF($D7="",$C7,IF($D7="durchschnittliche Preissteigerungs-rate",$C7*(1+(VLOOKUP($A7,Personalnormkosten!$G$1:$H$4,2,FALSE)))^P$1,IF($D$7&lt;&gt;"",$C7*(1+(VLOOKUP($D7,Personalnormkosten!$E$1:$F$9,2,FALSE)))^P$1,""))))</f>
        <v>#REF!</v>
      </c>
      <c r="Q7" s="18" t="e">
        <f>IF($B7="Gehalt auswählen","",IF($D7="",$C7,IF($D7="durchschnittliche Preissteigerungs-rate",$C7*(1+(VLOOKUP($A7,Personalnormkosten!$G$1:$H$4,2,FALSE)))^Q$1,IF($D$7&lt;&gt;"",$C7*(1+(VLOOKUP($D7,Personalnormkosten!$E$1:$F$9,2,FALSE)))^Q$1,""))))</f>
        <v>#REF!</v>
      </c>
      <c r="R7" s="18" t="e">
        <f>IF($B7="Gehalt auswählen","",IF($D7="",$C7,IF($D7="durchschnittliche Preissteigerungs-rate",$C7*(1+(VLOOKUP($A7,Personalnormkosten!$G$1:$H$4,2,FALSE)))^R$1,IF($D$7&lt;&gt;"",$C7*(1+(VLOOKUP($D7,Personalnormkosten!$E$1:$F$9,2,FALSE)))^R$1,""))))</f>
        <v>#REF!</v>
      </c>
      <c r="S7" s="18" t="e">
        <f>IF($B7="Gehalt auswählen","",IF($D7="",$C7,IF($D7="durchschnittliche Preissteigerungs-rate",$C7*(1+(VLOOKUP($A7,Personalnormkosten!$G$1:$H$4,2,FALSE)))^S$1,IF($D$7&lt;&gt;"",$C7*(1+(VLOOKUP($D7,Personalnormkosten!$E$1:$F$9,2,FALSE)))^S$1,""))))</f>
        <v>#REF!</v>
      </c>
      <c r="T7" s="18" t="e">
        <f>IF($B7="Gehalt auswählen","",IF($D7="",$C7,IF($D7="durchschnittliche Preissteigerungs-rate",$C7*(1+(VLOOKUP($A7,Personalnormkosten!$G$1:$H$4,2,FALSE)))^T$1,IF($D$7&lt;&gt;"",$C7*(1+(VLOOKUP($D7,Personalnormkosten!$E$1:$F$9,2,FALSE)))^T$1,""))))</f>
        <v>#REF!</v>
      </c>
      <c r="U7" s="18" t="e">
        <f>IF($B7="Gehalt auswählen","",IF($D7="",$C7,IF($D7="durchschnittliche Preissteigerungs-rate",$C7*(1+(VLOOKUP($A7,Personalnormkosten!$G$1:$H$4,2,FALSE)))^U$1,IF($D$7&lt;&gt;"",$C7*(1+(VLOOKUP($D7,Personalnormkosten!$E$1:$F$9,2,FALSE)))^U$1,""))))</f>
        <v>#REF!</v>
      </c>
      <c r="V7" s="18" t="e">
        <f>IF($B7="Gehalt auswählen","",IF($D7="",$C7,IF($D7="durchschnittliche Preissteigerungs-rate",$C7*(1+(VLOOKUP($A7,Personalnormkosten!$G$1:$H$4,2,FALSE)))^V$1,IF($D$7&lt;&gt;"",$C7*(1+(VLOOKUP($D7,Personalnormkosten!$E$1:$F$9,2,FALSE)))^V$1,""))))</f>
        <v>#REF!</v>
      </c>
      <c r="W7" s="18" t="e">
        <f>IF($B7="Gehalt auswählen","",IF($D7="",$C7,IF($D7="durchschnittliche Preissteigerungs-rate",$C7*(1+(VLOOKUP($A7,Personalnormkosten!$G$1:$H$4,2,FALSE)))^W$1,IF($D$7&lt;&gt;"",$C7*(1+(VLOOKUP($D7,Personalnormkosten!$E$1:$F$9,2,FALSE)))^W$1,""))))</f>
        <v>#REF!</v>
      </c>
      <c r="X7" s="18" t="e">
        <f>IF($B7="Gehalt auswählen","",IF($D7="",$C7,IF($D7="durchschnittliche Preissteigerungs-rate",$C7*(1+(VLOOKUP($A7,Personalnormkosten!$G$1:$H$4,2,FALSE)))^X$1,IF($D$7&lt;&gt;"",$C7*(1+(VLOOKUP($D7,Personalnormkosten!$E$1:$F$9,2,FALSE)))^X$1,""))))</f>
        <v>#REF!</v>
      </c>
      <c r="Y7" s="18" t="e">
        <f>IF($B7="Gehalt auswählen","",IF($D7="",$C7,IF($D7="durchschnittliche Preissteigerungs-rate",$C7*(1+(VLOOKUP($A7,Personalnormkosten!$G$1:$H$4,2,FALSE)))^Y$1,IF($D$7&lt;&gt;"",$C7*(1+(VLOOKUP($D7,Personalnormkosten!$E$1:$F$9,2,FALSE)))^Y$1,""))))</f>
        <v>#REF!</v>
      </c>
      <c r="Z7" s="18" t="e">
        <f>IF($B7="Gehalt auswählen","",IF($D7="",$C7,IF($D7="durchschnittliche Preissteigerungs-rate",$C7*(1+(VLOOKUP($A7,Personalnormkosten!$G$1:$H$4,2,FALSE)))^Z$1,IF($D$7&lt;&gt;"",$C7*(1+(VLOOKUP($D7,Personalnormkosten!$E$1:$F$9,2,FALSE)))^Z$1,""))))</f>
        <v>#REF!</v>
      </c>
      <c r="AA7" s="18" t="e">
        <f>IF($B7="Gehalt auswählen","",IF($D7="",$C7,IF($D7="durchschnittliche Preissteigerungs-rate",$C7*(1+(VLOOKUP($A7,Personalnormkosten!$G$1:$H$4,2,FALSE)))^AA$1,IF($D$7&lt;&gt;"",$C7*(1+(VLOOKUP($D7,Personalnormkosten!$E$1:$F$9,2,FALSE)))^AA$1,""))))</f>
        <v>#REF!</v>
      </c>
      <c r="AB7" s="18" t="e">
        <f>IF($B7="Gehalt auswählen","",IF($D7="",$C7,IF($D7="durchschnittliche Preissteigerungs-rate",$C7*(1+(VLOOKUP($A7,Personalnormkosten!$G$1:$H$4,2,FALSE)))^AB$1,IF($D$7&lt;&gt;"",$C7*(1+(VLOOKUP($D7,Personalnormkosten!$E$1:$F$9,2,FALSE)))^AB$1,""))))</f>
        <v>#REF!</v>
      </c>
      <c r="AC7" s="18" t="e">
        <f>IF($B7="Gehalt auswählen","",IF($D7="",$C7,IF($D7="durchschnittliche Preissteigerungs-rate",$C7*(1+(VLOOKUP($A7,Personalnormkosten!$G$1:$H$4,2,FALSE)))^AC$1,IF($D$7&lt;&gt;"",$C7*(1+(VLOOKUP($D7,Personalnormkosten!$E$1:$F$9,2,FALSE)))^AC$1,""))))</f>
        <v>#REF!</v>
      </c>
      <c r="AD7" s="18" t="e">
        <f>IF($B7="Gehalt auswählen","",IF($D7="",$C7,IF($D7="durchschnittliche Preissteigerungs-rate",$C7*(1+(VLOOKUP($A7,Personalnormkosten!$G$1:$H$4,2,FALSE)))^AD$1,IF($D$7&lt;&gt;"",$C7*(1+(VLOOKUP($D7,Personalnormkosten!$E$1:$F$9,2,FALSE)))^AD$1,""))))</f>
        <v>#REF!</v>
      </c>
      <c r="AE7" s="18" t="e">
        <f>IF($B7="Gehalt auswählen","",IF($D7="",$C7,IF($D7="durchschnittliche Preissteigerungs-rate",$C7*(1+(VLOOKUP($A7,Personalnormkosten!$G$1:$H$4,2,FALSE)))^AE$1,IF($D$7&lt;&gt;"",$C7*(1+(VLOOKUP($D7,Personalnormkosten!$E$1:$F$9,2,FALSE)))^AE$1,""))))</f>
        <v>#REF!</v>
      </c>
      <c r="AF7" s="18" t="e">
        <f>IF($B7="Gehalt auswählen","",IF($D7="",$C7,IF($D7="durchschnittliche Preissteigerungs-rate",$C7*(1+(VLOOKUP($A7,Personalnormkosten!$G$1:$H$4,2,FALSE)))^AF$1,IF($D$7&lt;&gt;"",$C7*(1+(VLOOKUP($D7,Personalnormkosten!$E$1:$F$9,2,FALSE)))^AF$1,""))))</f>
        <v>#REF!</v>
      </c>
      <c r="AG7" s="18" t="e">
        <f>IF($B7="Gehalt auswählen","",IF($D7="",$C7,IF($D7="durchschnittliche Preissteigerungs-rate",$C7*(1+(VLOOKUP($A7,Personalnormkosten!$G$1:$H$4,2,FALSE)))^AG$1,IF($D$7&lt;&gt;"",$C7*(1+(VLOOKUP($D7,Personalnormkosten!$E$1:$F$9,2,FALSE)))^AG$1,""))))</f>
        <v>#REF!</v>
      </c>
      <c r="AH7" s="18" t="e">
        <f>IF($B7="Gehalt auswählen","",IF($D7="",$C7,IF($D7="durchschnittliche Preissteigerungs-rate",$C7*(1+(VLOOKUP($A7,Personalnormkosten!$G$1:$H$4,2,FALSE)))^AH$1,IF($D$7&lt;&gt;"",$C7*(1+(VLOOKUP($D7,Personalnormkosten!$E$1:$F$9,2,FALSE)))^AH$1,""))))</f>
        <v>#REF!</v>
      </c>
      <c r="AI7" s="18" t="e">
        <f>IF($B7="Gehalt auswählen","",IF($D7="",$C7,IF($D7="durchschnittliche Preissteigerungs-rate",$C7*(1+(VLOOKUP($A7,Personalnormkosten!$G$1:$H$4,2,FALSE)))^AI$1,IF($D$7&lt;&gt;"",$C7*(1+(VLOOKUP($D7,Personalnormkosten!$E$1:$F$9,2,FALSE)))^AI$1,""))))</f>
        <v>#REF!</v>
      </c>
      <c r="AJ7" s="18" t="e">
        <f>IF($B7="Gehalt auswählen","",IF($D7="",$C7,IF($D7="durchschnittliche Preissteigerungs-rate",$C7*(1+(VLOOKUP($A7,Personalnormkosten!$G$1:$H$4,2,FALSE)))^AJ$1,IF($D$7&lt;&gt;"",$C7*(1+(VLOOKUP($D7,Personalnormkosten!$E$1:$F$9,2,FALSE)))^AJ$1,""))))</f>
        <v>#REF!</v>
      </c>
      <c r="AK7" s="18" t="e">
        <f>IF($B7="Gehalt auswählen","",IF($D7="",$C7,IF($D7="durchschnittliche Preissteigerungs-rate",$C7*(1+(VLOOKUP($A7,Personalnormkosten!$G$1:$H$4,2,FALSE)))^AK$1,IF($D$7&lt;&gt;"",$C7*(1+(VLOOKUP($D7,Personalnormkosten!$E$1:$F$9,2,FALSE)))^AK$1,""))))</f>
        <v>#REF!</v>
      </c>
      <c r="AL7" s="18" t="e">
        <f>IF($B7="Gehalt auswählen","",IF($D7="",$C7,IF($D7="durchschnittliche Preissteigerungs-rate",$C7*(1+(VLOOKUP($A7,Personalnormkosten!$G$1:$H$4,2,FALSE)))^AL$1,IF($D$7&lt;&gt;"",$C7*(1+(VLOOKUP($D7,Personalnormkosten!$E$1:$F$9,2,FALSE)))^AL$1,""))))</f>
        <v>#REF!</v>
      </c>
      <c r="AM7" s="18" t="e">
        <f>IF($B7="Gehalt auswählen","",IF($D7="",$C7,IF($D7="durchschnittliche Preissteigerungs-rate",$C7*(1+(VLOOKUP($A7,Personalnormkosten!$G$1:$H$4,2,FALSE)))^AM$1,IF($D$7&lt;&gt;"",$C7*(1+(VLOOKUP($D7,Personalnormkosten!$E$1:$F$9,2,FALSE)))^AM$1,""))))</f>
        <v>#REF!</v>
      </c>
      <c r="AN7" s="18" t="e">
        <f>IF($B7="Gehalt auswählen","",IF($D7="",$C7,IF($D7="durchschnittliche Preissteigerungs-rate",$C7*(1+(VLOOKUP($A7,Personalnormkosten!$G$1:$H$4,2,FALSE)))^AN$1,IF($D$7&lt;&gt;"",$C7*(1+(VLOOKUP($D7,Personalnormkosten!$E$1:$F$9,2,FALSE)))^AN$1,""))))</f>
        <v>#REF!</v>
      </c>
      <c r="AO7" s="18" t="e">
        <f>IF($B7="Gehalt auswählen","",IF($D7="",$C7,IF($D7="durchschnittliche Preissteigerungs-rate",$C7*(1+(VLOOKUP($A7,Personalnormkosten!$G$1:$H$4,2,FALSE)))^AO$1,IF($D$7&lt;&gt;"",$C7*(1+(VLOOKUP($D7,Personalnormkosten!$E$1:$F$9,2,FALSE)))^AO$1,""))))</f>
        <v>#REF!</v>
      </c>
      <c r="AP7" s="18" t="e">
        <f>IF($B7="Gehalt auswählen","",IF($D7="",$C7,IF($D7="durchschnittliche Preissteigerungs-rate",$C7*(1+(VLOOKUP($A7,Personalnormkosten!$G$1:$H$4,2,FALSE)))^AP$1,IF($D$7&lt;&gt;"",$C7*(1+(VLOOKUP($D7,Personalnormkosten!$E$1:$F$9,2,FALSE)))^AP$1,""))))</f>
        <v>#REF!</v>
      </c>
      <c r="AQ7" s="18" t="e">
        <f>IF($B7="Gehalt auswählen","",IF($D7="",$C7,IF($D7="durchschnittliche Preissteigerungs-rate",$C7*(1+(VLOOKUP($A7,Personalnormkosten!$G$1:$H$4,2,FALSE)))^AQ$1,IF($D$7&lt;&gt;"",$C7*(1+(VLOOKUP($D7,Personalnormkosten!$E$1:$F$9,2,FALSE)))^AQ$1,""))))</f>
        <v>#REF!</v>
      </c>
      <c r="AR7" s="18" t="e">
        <f>IF($B7="Gehalt auswählen","",IF($D7="",$C7,IF($D7="durchschnittliche Preissteigerungs-rate",$C7*(1+(VLOOKUP($A7,Personalnormkosten!$G$1:$H$4,2,FALSE)))^AR$1,IF($D$7&lt;&gt;"",$C7*(1+(VLOOKUP($D7,Personalnormkosten!$E$1:$F$9,2,FALSE)))^AR$1,""))))</f>
        <v>#REF!</v>
      </c>
      <c r="AS7" s="18" t="e">
        <f>IF($B7="Gehalt auswählen","",IF($D7="",$C7,IF($D7="durchschnittliche Preissteigerungs-rate",$C7*(1+(VLOOKUP($A7,Personalnormkosten!$G$1:$H$4,2,FALSE)))^AS$1,IF($D$7&lt;&gt;"",$C7*(1+(VLOOKUP($D7,Personalnormkosten!$E$1:$F$9,2,FALSE)))^AS$1,""))))</f>
        <v>#REF!</v>
      </c>
      <c r="AT7" s="18" t="e">
        <f>IF($B7="Gehalt auswählen","",IF($D7="",$C7,IF($D7="durchschnittliche Preissteigerungs-rate",$C7*(1+(VLOOKUP($A7,Personalnormkosten!$G$1:$H$4,2,FALSE)))^AT$1,IF($D$7&lt;&gt;"",$C7*(1+(VLOOKUP($D7,Personalnormkosten!$E$1:$F$9,2,FALSE)))^AT$1,""))))</f>
        <v>#REF!</v>
      </c>
      <c r="AU7" s="18" t="e">
        <f>IF($B7="Gehalt auswählen","",IF($D7="",$C7,IF($D7="durchschnittliche Preissteigerungs-rate",$C7*(1+(VLOOKUP($A7,Personalnormkosten!$G$1:$H$4,2,FALSE)))^AU$1,IF($D$7&lt;&gt;"",$C7*(1+(VLOOKUP($D7,Personalnormkosten!$E$1:$F$9,2,FALSE)))^AU$1,""))))</f>
        <v>#REF!</v>
      </c>
      <c r="AV7" s="18" t="e">
        <f>IF($B7="Gehalt auswählen","",IF($D7="",$C7,IF($D7="durchschnittliche Preissteigerungs-rate",$C7*(1+(VLOOKUP($A7,Personalnormkosten!$G$1:$H$4,2,FALSE)))^AV$1,IF($D$7&lt;&gt;"",$C7*(1+(VLOOKUP($D7,Personalnormkosten!$E$1:$F$9,2,FALSE)))^AV$1,""))))</f>
        <v>#REF!</v>
      </c>
      <c r="AW7" s="18" t="e">
        <f>IF($B7="Gehalt auswählen","",IF($D7="",$C7,IF($D7="durchschnittliche Preissteigerungs-rate",$C7*(1+(VLOOKUP($A7,Personalnormkosten!$G$1:$H$4,2,FALSE)))^AW$1,IF($D$7&lt;&gt;"",$C7*(1+(VLOOKUP($D7,Personalnormkosten!$E$1:$F$9,2,FALSE)))^AW$1,""))))</f>
        <v>#REF!</v>
      </c>
      <c r="AX7" s="18" t="e">
        <f>IF($B7="Gehalt auswählen","",IF($D7="",$C7,IF($D7="durchschnittliche Preissteigerungs-rate",$C7*(1+(VLOOKUP($A7,Personalnormkosten!$G$1:$H$4,2,FALSE)))^AX$1,IF($D$7&lt;&gt;"",$C7*(1+(VLOOKUP($D7,Personalnormkosten!$E$1:$F$9,2,FALSE)))^AX$1,""))))</f>
        <v>#REF!</v>
      </c>
      <c r="AY7" s="18" t="e">
        <f>IF($B7="Gehalt auswählen","",IF($D7="",$C7,IF($D7="durchschnittliche Preissteigerungs-rate",$C7*(1+(VLOOKUP($A7,Personalnormkosten!$G$1:$H$4,2,FALSE)))^AY$1,IF($D$7&lt;&gt;"",$C7*(1+(VLOOKUP($D7,Personalnormkosten!$E$1:$F$9,2,FALSE)))^AY$1,""))))</f>
        <v>#REF!</v>
      </c>
      <c r="AZ7" s="18" t="e">
        <f>IF($B7="Gehalt auswählen","",IF($D7="",$C7,IF($D7="durchschnittliche Preissteigerungs-rate",$C7*(1+(VLOOKUP($A7,Personalnormkosten!$G$1:$H$4,2,FALSE)))^AZ$1,IF($D$7&lt;&gt;"",$C7*(1+(VLOOKUP($D7,Personalnormkosten!$E$1:$F$9,2,FALSE)))^AZ$1,""))))</f>
        <v>#REF!</v>
      </c>
      <c r="BA7" s="18" t="e">
        <f>IF($B7="Gehalt auswählen","",IF($D7="",$C7,IF($D7="durchschnittliche Preissteigerungs-rate",$C7*(1+(VLOOKUP($A7,Personalnormkosten!$G$1:$H$4,2,FALSE)))^BA$1,IF($D$7&lt;&gt;"",$C7*(1+(VLOOKUP($D7,Personalnormkosten!$E$1:$F$9,2,FALSE)))^BA$1,""))))</f>
        <v>#REF!</v>
      </c>
      <c r="BB7" s="18" t="e">
        <f>IF($B7="Gehalt auswählen","",IF($D7="",$C7,IF($D7="durchschnittliche Preissteigerungs-rate",$C7*(1+(VLOOKUP($A7,Personalnormkosten!$G$1:$H$4,2,FALSE)))^BB$1,IF($D$7&lt;&gt;"",$C7*(1+(VLOOKUP($D7,Personalnormkosten!$E$1:$F$9,2,FALSE)))^BB$1,""))))</f>
        <v>#REF!</v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e">
        <f>#REF!</f>
        <v>#REF!</v>
      </c>
      <c r="C10" s="111" t="e">
        <f>#REF!</f>
        <v>#REF!</v>
      </c>
      <c r="D10" s="97" t="e">
        <f>IF(#REF!="","",#REF!)</f>
        <v>#REF!</v>
      </c>
      <c r="E10" s="18" t="e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>#REF!</v>
      </c>
      <c r="F10" s="18" t="e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>#REF!</v>
      </c>
      <c r="G10" s="18" t="e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>#REF!</v>
      </c>
      <c r="H10" s="18" t="e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>#REF!</v>
      </c>
      <c r="I10" s="18" t="e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>#REF!</v>
      </c>
      <c r="J10" s="18" t="e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>#REF!</v>
      </c>
      <c r="K10" s="18" t="e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>#REF!</v>
      </c>
      <c r="L10" s="18" t="e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>#REF!</v>
      </c>
      <c r="M10" s="18" t="e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>#REF!</v>
      </c>
      <c r="N10" s="18" t="e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>#REF!</v>
      </c>
      <c r="O10" s="18" t="e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>#REF!</v>
      </c>
      <c r="P10" s="18" t="e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>#REF!</v>
      </c>
      <c r="Q10" s="18" t="e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>#REF!</v>
      </c>
      <c r="R10" s="18" t="e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>#REF!</v>
      </c>
      <c r="S10" s="18" t="e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>#REF!</v>
      </c>
      <c r="T10" s="18" t="e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>#REF!</v>
      </c>
      <c r="U10" s="18" t="e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>#REF!</v>
      </c>
      <c r="V10" s="18" t="e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>#REF!</v>
      </c>
      <c r="W10" s="18" t="e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>#REF!</v>
      </c>
      <c r="X10" s="18" t="e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>#REF!</v>
      </c>
      <c r="Y10" s="18" t="e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>#REF!</v>
      </c>
      <c r="Z10" s="18" t="e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>#REF!</v>
      </c>
      <c r="AA10" s="18" t="e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>#REF!</v>
      </c>
      <c r="AB10" s="18" t="e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>#REF!</v>
      </c>
      <c r="AC10" s="18" t="e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>#REF!</v>
      </c>
      <c r="AD10" s="18" t="e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>#REF!</v>
      </c>
      <c r="AE10" s="18" t="e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>#REF!</v>
      </c>
      <c r="AF10" s="18" t="e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>#REF!</v>
      </c>
      <c r="AG10" s="18" t="e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>#REF!</v>
      </c>
      <c r="AH10" s="18" t="e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>#REF!</v>
      </c>
      <c r="AI10" s="18" t="e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>#REF!</v>
      </c>
      <c r="AJ10" s="18" t="e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>#REF!</v>
      </c>
      <c r="AK10" s="18" t="e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>#REF!</v>
      </c>
      <c r="AL10" s="18" t="e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>#REF!</v>
      </c>
      <c r="AM10" s="18" t="e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>#REF!</v>
      </c>
      <c r="AN10" s="18" t="e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>#REF!</v>
      </c>
      <c r="AO10" s="18" t="e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>#REF!</v>
      </c>
      <c r="AP10" s="18" t="e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>#REF!</v>
      </c>
      <c r="AQ10" s="18" t="e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>#REF!</v>
      </c>
      <c r="AR10" s="18" t="e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>#REF!</v>
      </c>
      <c r="AS10" s="18" t="e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>#REF!</v>
      </c>
      <c r="AT10" s="18" t="e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>#REF!</v>
      </c>
      <c r="AU10" s="18" t="e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>#REF!</v>
      </c>
      <c r="AV10" s="18" t="e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>#REF!</v>
      </c>
      <c r="AW10" s="18" t="e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>#REF!</v>
      </c>
      <c r="AX10" s="18" t="e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>#REF!</v>
      </c>
      <c r="AY10" s="18" t="e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>#REF!</v>
      </c>
      <c r="AZ10" s="18" t="e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>#REF!</v>
      </c>
      <c r="BA10" s="18" t="e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>#REF!</v>
      </c>
      <c r="BB10" s="18" t="e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>#REF!</v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e">
        <f>#REF!</f>
        <v>#REF!</v>
      </c>
      <c r="C13" s="111" t="e">
        <f>#REF!</f>
        <v>#REF!</v>
      </c>
      <c r="D13" s="97" t="e">
        <f>IF(#REF!="","",#REF!)</f>
        <v>#REF!</v>
      </c>
      <c r="E13" s="18" t="e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>#REF!</v>
      </c>
      <c r="F13" s="18" t="e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>#REF!</v>
      </c>
      <c r="G13" s="18" t="e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>#REF!</v>
      </c>
      <c r="H13" s="18" t="e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>#REF!</v>
      </c>
      <c r="I13" s="18" t="e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>#REF!</v>
      </c>
      <c r="J13" s="18" t="e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>#REF!</v>
      </c>
      <c r="K13" s="18" t="e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>#REF!</v>
      </c>
      <c r="L13" s="18" t="e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>#REF!</v>
      </c>
      <c r="M13" s="18" t="e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>#REF!</v>
      </c>
      <c r="N13" s="18" t="e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>#REF!</v>
      </c>
      <c r="O13" s="18" t="e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>#REF!</v>
      </c>
      <c r="P13" s="18" t="e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>#REF!</v>
      </c>
      <c r="Q13" s="18" t="e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>#REF!</v>
      </c>
      <c r="R13" s="18" t="e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>#REF!</v>
      </c>
      <c r="S13" s="18" t="e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>#REF!</v>
      </c>
      <c r="T13" s="18" t="e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>#REF!</v>
      </c>
      <c r="U13" s="18" t="e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>#REF!</v>
      </c>
      <c r="V13" s="18" t="e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>#REF!</v>
      </c>
      <c r="W13" s="18" t="e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>#REF!</v>
      </c>
      <c r="X13" s="18" t="e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>#REF!</v>
      </c>
      <c r="Y13" s="18" t="e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>#REF!</v>
      </c>
      <c r="Z13" s="18" t="e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>#REF!</v>
      </c>
      <c r="AA13" s="18" t="e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>#REF!</v>
      </c>
      <c r="AB13" s="18" t="e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>#REF!</v>
      </c>
      <c r="AC13" s="18" t="e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>#REF!</v>
      </c>
      <c r="AD13" s="18" t="e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>#REF!</v>
      </c>
      <c r="AE13" s="18" t="e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>#REF!</v>
      </c>
      <c r="AF13" s="18" t="e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>#REF!</v>
      </c>
      <c r="AG13" s="18" t="e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>#REF!</v>
      </c>
      <c r="AH13" s="18" t="e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>#REF!</v>
      </c>
      <c r="AI13" s="18" t="e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>#REF!</v>
      </c>
      <c r="AJ13" s="18" t="e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>#REF!</v>
      </c>
      <c r="AK13" s="18" t="e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>#REF!</v>
      </c>
      <c r="AL13" s="18" t="e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>#REF!</v>
      </c>
      <c r="AM13" s="18" t="e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>#REF!</v>
      </c>
      <c r="AN13" s="18" t="e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>#REF!</v>
      </c>
      <c r="AO13" s="18" t="e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>#REF!</v>
      </c>
      <c r="AP13" s="18" t="e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>#REF!</v>
      </c>
      <c r="AQ13" s="18" t="e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>#REF!</v>
      </c>
      <c r="AR13" s="18" t="e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>#REF!</v>
      </c>
      <c r="AS13" s="18" t="e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>#REF!</v>
      </c>
      <c r="AT13" s="18" t="e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>#REF!</v>
      </c>
      <c r="AU13" s="18" t="e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>#REF!</v>
      </c>
      <c r="AV13" s="18" t="e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>#REF!</v>
      </c>
      <c r="AW13" s="18" t="e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>#REF!</v>
      </c>
      <c r="AX13" s="18" t="e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>#REF!</v>
      </c>
      <c r="AY13" s="18" t="e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>#REF!</v>
      </c>
      <c r="AZ13" s="18" t="e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>#REF!</v>
      </c>
      <c r="BA13" s="18" t="e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>#REF!</v>
      </c>
      <c r="BB13" s="18" t="e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>#REF!</v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e">
        <f>#REF!</f>
        <v>#REF!</v>
      </c>
      <c r="C16" s="111" t="e">
        <f>#REF!</f>
        <v>#REF!</v>
      </c>
      <c r="D16" s="97" t="e">
        <f>IF(#REF!="","",#REF!)</f>
        <v>#REF!</v>
      </c>
      <c r="E16" s="18" t="e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>#REF!</v>
      </c>
      <c r="F16" s="18" t="e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>#REF!</v>
      </c>
      <c r="G16" s="18" t="e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>#REF!</v>
      </c>
      <c r="H16" s="18" t="e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>#REF!</v>
      </c>
      <c r="I16" s="18" t="e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>#REF!</v>
      </c>
      <c r="J16" s="18" t="e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>#REF!</v>
      </c>
      <c r="K16" s="18" t="e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>#REF!</v>
      </c>
      <c r="L16" s="18" t="e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>#REF!</v>
      </c>
      <c r="M16" s="18" t="e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>#REF!</v>
      </c>
      <c r="N16" s="18" t="e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>#REF!</v>
      </c>
      <c r="O16" s="18" t="e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>#REF!</v>
      </c>
      <c r="P16" s="18" t="e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>#REF!</v>
      </c>
      <c r="Q16" s="18" t="e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>#REF!</v>
      </c>
      <c r="R16" s="18" t="e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>#REF!</v>
      </c>
      <c r="S16" s="18" t="e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>#REF!</v>
      </c>
      <c r="T16" s="18" t="e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>#REF!</v>
      </c>
      <c r="U16" s="18" t="e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>#REF!</v>
      </c>
      <c r="V16" s="18" t="e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>#REF!</v>
      </c>
      <c r="W16" s="18" t="e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>#REF!</v>
      </c>
      <c r="X16" s="18" t="e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>#REF!</v>
      </c>
      <c r="Y16" s="18" t="e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>#REF!</v>
      </c>
      <c r="Z16" s="18" t="e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>#REF!</v>
      </c>
      <c r="AA16" s="18" t="e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>#REF!</v>
      </c>
      <c r="AB16" s="18" t="e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>#REF!</v>
      </c>
      <c r="AC16" s="18" t="e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>#REF!</v>
      </c>
      <c r="AD16" s="18" t="e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>#REF!</v>
      </c>
      <c r="AE16" s="18" t="e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>#REF!</v>
      </c>
      <c r="AF16" s="18" t="e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>#REF!</v>
      </c>
      <c r="AG16" s="18" t="e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>#REF!</v>
      </c>
      <c r="AH16" s="18" t="e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>#REF!</v>
      </c>
      <c r="AI16" s="18" t="e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>#REF!</v>
      </c>
      <c r="AJ16" s="18" t="e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>#REF!</v>
      </c>
      <c r="AK16" s="18" t="e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>#REF!</v>
      </c>
      <c r="AL16" s="18" t="e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>#REF!</v>
      </c>
      <c r="AM16" s="18" t="e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>#REF!</v>
      </c>
      <c r="AN16" s="18" t="e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>#REF!</v>
      </c>
      <c r="AO16" s="18" t="e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>#REF!</v>
      </c>
      <c r="AP16" s="18" t="e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>#REF!</v>
      </c>
      <c r="AQ16" s="18" t="e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>#REF!</v>
      </c>
      <c r="AR16" s="18" t="e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>#REF!</v>
      </c>
      <c r="AS16" s="18" t="e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>#REF!</v>
      </c>
      <c r="AT16" s="18" t="e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>#REF!</v>
      </c>
      <c r="AU16" s="18" t="e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>#REF!</v>
      </c>
      <c r="AV16" s="18" t="e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>#REF!</v>
      </c>
      <c r="AW16" s="18" t="e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>#REF!</v>
      </c>
      <c r="AX16" s="18" t="e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>#REF!</v>
      </c>
      <c r="AY16" s="18" t="e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>#REF!</v>
      </c>
      <c r="AZ16" s="18" t="e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>#REF!</v>
      </c>
      <c r="BA16" s="18" t="e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>#REF!</v>
      </c>
      <c r="BB16" s="18" t="e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>#REF!</v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e">
        <f>#REF!</f>
        <v>#REF!</v>
      </c>
      <c r="C19" s="111" t="e">
        <f>#REF!</f>
        <v>#REF!</v>
      </c>
      <c r="D19" s="97" t="e">
        <f>IF(#REF!="","",#REF!)</f>
        <v>#REF!</v>
      </c>
      <c r="E19" s="18" t="e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>#REF!</v>
      </c>
      <c r="F19" s="18" t="e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>#REF!</v>
      </c>
      <c r="G19" s="18" t="e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>#REF!</v>
      </c>
      <c r="H19" s="18" t="e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>#REF!</v>
      </c>
      <c r="I19" s="18" t="e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>#REF!</v>
      </c>
      <c r="J19" s="18" t="e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>#REF!</v>
      </c>
      <c r="K19" s="18" t="e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>#REF!</v>
      </c>
      <c r="L19" s="18" t="e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>#REF!</v>
      </c>
      <c r="M19" s="18" t="e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>#REF!</v>
      </c>
      <c r="N19" s="18" t="e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>#REF!</v>
      </c>
      <c r="O19" s="18" t="e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>#REF!</v>
      </c>
      <c r="P19" s="18" t="e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>#REF!</v>
      </c>
      <c r="Q19" s="18" t="e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>#REF!</v>
      </c>
      <c r="R19" s="18" t="e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>#REF!</v>
      </c>
      <c r="S19" s="18" t="e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>#REF!</v>
      </c>
      <c r="T19" s="18" t="e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>#REF!</v>
      </c>
      <c r="U19" s="18" t="e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>#REF!</v>
      </c>
      <c r="V19" s="18" t="e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>#REF!</v>
      </c>
      <c r="W19" s="18" t="e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>#REF!</v>
      </c>
      <c r="X19" s="18" t="e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>#REF!</v>
      </c>
      <c r="Y19" s="18" t="e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>#REF!</v>
      </c>
      <c r="Z19" s="18" t="e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>#REF!</v>
      </c>
      <c r="AA19" s="18" t="e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>#REF!</v>
      </c>
      <c r="AB19" s="18" t="e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>#REF!</v>
      </c>
      <c r="AC19" s="18" t="e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>#REF!</v>
      </c>
      <c r="AD19" s="18" t="e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>#REF!</v>
      </c>
      <c r="AE19" s="18" t="e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>#REF!</v>
      </c>
      <c r="AF19" s="18" t="e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>#REF!</v>
      </c>
      <c r="AG19" s="18" t="e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>#REF!</v>
      </c>
      <c r="AH19" s="18" t="e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>#REF!</v>
      </c>
      <c r="AI19" s="18" t="e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>#REF!</v>
      </c>
      <c r="AJ19" s="18" t="e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>#REF!</v>
      </c>
      <c r="AK19" s="18" t="e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>#REF!</v>
      </c>
      <c r="AL19" s="18" t="e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>#REF!</v>
      </c>
      <c r="AM19" s="18" t="e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>#REF!</v>
      </c>
      <c r="AN19" s="18" t="e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>#REF!</v>
      </c>
      <c r="AO19" s="18" t="e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>#REF!</v>
      </c>
      <c r="AP19" s="18" t="e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>#REF!</v>
      </c>
      <c r="AQ19" s="18" t="e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>#REF!</v>
      </c>
      <c r="AR19" s="18" t="e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>#REF!</v>
      </c>
      <c r="AS19" s="18" t="e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>#REF!</v>
      </c>
      <c r="AT19" s="18" t="e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>#REF!</v>
      </c>
      <c r="AU19" s="18" t="e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>#REF!</v>
      </c>
      <c r="AV19" s="18" t="e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>#REF!</v>
      </c>
      <c r="AW19" s="18" t="e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>#REF!</v>
      </c>
      <c r="AX19" s="18" t="e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>#REF!</v>
      </c>
      <c r="AY19" s="18" t="e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>#REF!</v>
      </c>
      <c r="AZ19" s="18" t="e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>#REF!</v>
      </c>
      <c r="BA19" s="18" t="e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>#REF!</v>
      </c>
      <c r="BB19" s="18" t="e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>#REF!</v>
      </c>
    </row>
    <row r="20" spans="1:54" ht="16.2" thickBot="1" x14ac:dyDescent="0.3">
      <c r="A20" s="115"/>
      <c r="B20" s="19" t="s">
        <v>1</v>
      </c>
      <c r="C20" s="112" t="e">
        <f t="shared" ref="C20" si="45">IF(C19="","",C18*C19)</f>
        <v>#REF!</v>
      </c>
      <c r="D20" s="117"/>
      <c r="E20" s="20" t="e">
        <f t="shared" ref="E20:Y20" si="46">IF(E19="","",E18*E19)</f>
        <v>#REF!</v>
      </c>
      <c r="F20" s="20" t="e">
        <f t="shared" si="46"/>
        <v>#REF!</v>
      </c>
      <c r="G20" s="20" t="e">
        <f t="shared" si="46"/>
        <v>#REF!</v>
      </c>
      <c r="H20" s="20" t="e">
        <f t="shared" si="46"/>
        <v>#REF!</v>
      </c>
      <c r="I20" s="20" t="e">
        <f t="shared" si="46"/>
        <v>#REF!</v>
      </c>
      <c r="J20" s="20" t="e">
        <f t="shared" si="46"/>
        <v>#REF!</v>
      </c>
      <c r="K20" s="20" t="e">
        <f t="shared" si="46"/>
        <v>#REF!</v>
      </c>
      <c r="L20" s="20" t="e">
        <f t="shared" si="46"/>
        <v>#REF!</v>
      </c>
      <c r="M20" s="20" t="e">
        <f t="shared" si="46"/>
        <v>#REF!</v>
      </c>
      <c r="N20" s="20" t="e">
        <f t="shared" si="46"/>
        <v>#REF!</v>
      </c>
      <c r="O20" s="20" t="e">
        <f t="shared" si="46"/>
        <v>#REF!</v>
      </c>
      <c r="P20" s="20" t="e">
        <f t="shared" si="46"/>
        <v>#REF!</v>
      </c>
      <c r="Q20" s="20" t="e">
        <f t="shared" si="46"/>
        <v>#REF!</v>
      </c>
      <c r="R20" s="20" t="e">
        <f t="shared" si="46"/>
        <v>#REF!</v>
      </c>
      <c r="S20" s="20" t="e">
        <f t="shared" si="46"/>
        <v>#REF!</v>
      </c>
      <c r="T20" s="20" t="e">
        <f t="shared" si="46"/>
        <v>#REF!</v>
      </c>
      <c r="U20" s="20" t="e">
        <f t="shared" si="46"/>
        <v>#REF!</v>
      </c>
      <c r="V20" s="20" t="e">
        <f t="shared" si="46"/>
        <v>#REF!</v>
      </c>
      <c r="W20" s="20" t="e">
        <f t="shared" si="46"/>
        <v>#REF!</v>
      </c>
      <c r="X20" s="20" t="e">
        <f t="shared" si="46"/>
        <v>#REF!</v>
      </c>
      <c r="Y20" s="20" t="e">
        <f t="shared" si="46"/>
        <v>#REF!</v>
      </c>
      <c r="Z20" s="20" t="e">
        <f t="shared" ref="Z20:BB20" si="47">IF(Z19="","",Z18*Z19)</f>
        <v>#REF!</v>
      </c>
      <c r="AA20" s="20" t="e">
        <f t="shared" si="47"/>
        <v>#REF!</v>
      </c>
      <c r="AB20" s="20" t="e">
        <f t="shared" si="47"/>
        <v>#REF!</v>
      </c>
      <c r="AC20" s="20" t="e">
        <f t="shared" si="47"/>
        <v>#REF!</v>
      </c>
      <c r="AD20" s="20" t="e">
        <f t="shared" si="47"/>
        <v>#REF!</v>
      </c>
      <c r="AE20" s="20" t="e">
        <f t="shared" si="47"/>
        <v>#REF!</v>
      </c>
      <c r="AF20" s="20" t="e">
        <f t="shared" si="47"/>
        <v>#REF!</v>
      </c>
      <c r="AG20" s="20" t="e">
        <f t="shared" si="47"/>
        <v>#REF!</v>
      </c>
      <c r="AH20" s="20" t="e">
        <f t="shared" si="47"/>
        <v>#REF!</v>
      </c>
      <c r="AI20" s="20" t="e">
        <f t="shared" si="47"/>
        <v>#REF!</v>
      </c>
      <c r="AJ20" s="20" t="e">
        <f t="shared" si="47"/>
        <v>#REF!</v>
      </c>
      <c r="AK20" s="20" t="e">
        <f t="shared" si="47"/>
        <v>#REF!</v>
      </c>
      <c r="AL20" s="20" t="e">
        <f t="shared" si="47"/>
        <v>#REF!</v>
      </c>
      <c r="AM20" s="20" t="e">
        <f t="shared" si="47"/>
        <v>#REF!</v>
      </c>
      <c r="AN20" s="20" t="e">
        <f t="shared" si="47"/>
        <v>#REF!</v>
      </c>
      <c r="AO20" s="20" t="e">
        <f t="shared" si="47"/>
        <v>#REF!</v>
      </c>
      <c r="AP20" s="20" t="e">
        <f t="shared" si="47"/>
        <v>#REF!</v>
      </c>
      <c r="AQ20" s="20" t="e">
        <f t="shared" si="47"/>
        <v>#REF!</v>
      </c>
      <c r="AR20" s="20" t="e">
        <f t="shared" si="47"/>
        <v>#REF!</v>
      </c>
      <c r="AS20" s="20" t="e">
        <f t="shared" si="47"/>
        <v>#REF!</v>
      </c>
      <c r="AT20" s="20" t="e">
        <f t="shared" si="47"/>
        <v>#REF!</v>
      </c>
      <c r="AU20" s="20" t="e">
        <f t="shared" si="47"/>
        <v>#REF!</v>
      </c>
      <c r="AV20" s="20" t="e">
        <f t="shared" si="47"/>
        <v>#REF!</v>
      </c>
      <c r="AW20" s="20" t="e">
        <f t="shared" si="47"/>
        <v>#REF!</v>
      </c>
      <c r="AX20" s="20" t="e">
        <f t="shared" si="47"/>
        <v>#REF!</v>
      </c>
      <c r="AY20" s="20" t="e">
        <f t="shared" si="47"/>
        <v>#REF!</v>
      </c>
      <c r="AZ20" s="20" t="e">
        <f t="shared" si="47"/>
        <v>#REF!</v>
      </c>
      <c r="BA20" s="20" t="e">
        <f t="shared" si="47"/>
        <v>#REF!</v>
      </c>
      <c r="BB20" s="20" t="e">
        <f t="shared" si="47"/>
        <v>#REF!</v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e">
        <f>#REF!</f>
        <v>#REF!</v>
      </c>
      <c r="C22" s="111" t="e">
        <f>#REF!</f>
        <v>#REF!</v>
      </c>
      <c r="D22" s="97" t="e">
        <f>IF(#REF!="","",#REF!)</f>
        <v>#REF!</v>
      </c>
      <c r="E22" s="18" t="e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>#REF!</v>
      </c>
      <c r="F22" s="18" t="e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>#REF!</v>
      </c>
      <c r="G22" s="18" t="e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>#REF!</v>
      </c>
      <c r="H22" s="18" t="e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>#REF!</v>
      </c>
      <c r="I22" s="18" t="e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>#REF!</v>
      </c>
      <c r="J22" s="18" t="e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>#REF!</v>
      </c>
      <c r="K22" s="18" t="e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>#REF!</v>
      </c>
      <c r="L22" s="18" t="e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>#REF!</v>
      </c>
      <c r="M22" s="18" t="e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>#REF!</v>
      </c>
      <c r="N22" s="18" t="e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>#REF!</v>
      </c>
      <c r="O22" s="18" t="e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>#REF!</v>
      </c>
      <c r="P22" s="18" t="e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>#REF!</v>
      </c>
      <c r="Q22" s="18" t="e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>#REF!</v>
      </c>
      <c r="R22" s="18" t="e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>#REF!</v>
      </c>
      <c r="S22" s="18" t="e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>#REF!</v>
      </c>
      <c r="T22" s="18" t="e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>#REF!</v>
      </c>
      <c r="U22" s="18" t="e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>#REF!</v>
      </c>
      <c r="V22" s="18" t="e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>#REF!</v>
      </c>
      <c r="W22" s="18" t="e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>#REF!</v>
      </c>
      <c r="X22" s="18" t="e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>#REF!</v>
      </c>
      <c r="Y22" s="18" t="e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>#REF!</v>
      </c>
      <c r="Z22" s="18" t="e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>#REF!</v>
      </c>
      <c r="AA22" s="18" t="e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>#REF!</v>
      </c>
      <c r="AB22" s="18" t="e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>#REF!</v>
      </c>
      <c r="AC22" s="18" t="e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>#REF!</v>
      </c>
      <c r="AD22" s="18" t="e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>#REF!</v>
      </c>
      <c r="AE22" s="18" t="e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>#REF!</v>
      </c>
      <c r="AF22" s="18" t="e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>#REF!</v>
      </c>
      <c r="AG22" s="18" t="e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>#REF!</v>
      </c>
      <c r="AH22" s="18" t="e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>#REF!</v>
      </c>
      <c r="AI22" s="18" t="e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>#REF!</v>
      </c>
      <c r="AJ22" s="18" t="e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>#REF!</v>
      </c>
      <c r="AK22" s="18" t="e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>#REF!</v>
      </c>
      <c r="AL22" s="18" t="e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>#REF!</v>
      </c>
      <c r="AM22" s="18" t="e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>#REF!</v>
      </c>
      <c r="AN22" s="18" t="e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>#REF!</v>
      </c>
      <c r="AO22" s="18" t="e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>#REF!</v>
      </c>
      <c r="AP22" s="18" t="e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>#REF!</v>
      </c>
      <c r="AQ22" s="18" t="e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>#REF!</v>
      </c>
      <c r="AR22" s="18" t="e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>#REF!</v>
      </c>
      <c r="AS22" s="18" t="e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>#REF!</v>
      </c>
      <c r="AT22" s="18" t="e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>#REF!</v>
      </c>
      <c r="AU22" s="18" t="e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>#REF!</v>
      </c>
      <c r="AV22" s="18" t="e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>#REF!</v>
      </c>
      <c r="AW22" s="18" t="e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>#REF!</v>
      </c>
      <c r="AX22" s="18" t="e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>#REF!</v>
      </c>
      <c r="AY22" s="18" t="e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>#REF!</v>
      </c>
      <c r="AZ22" s="18" t="e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>#REF!</v>
      </c>
      <c r="BA22" s="18" t="e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>#REF!</v>
      </c>
      <c r="BB22" s="18" t="e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>#REF!</v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e">
        <f>#REF!</f>
        <v>#REF!</v>
      </c>
      <c r="C25" s="111" t="e">
        <f>#REF!</f>
        <v>#REF!</v>
      </c>
      <c r="D25" s="97" t="e">
        <f>IF(#REF!="","",#REF!)</f>
        <v>#REF!</v>
      </c>
      <c r="E25" s="18" t="e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>#REF!</v>
      </c>
      <c r="F25" s="18" t="e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>#REF!</v>
      </c>
      <c r="G25" s="18" t="e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>#REF!</v>
      </c>
      <c r="H25" s="18" t="e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>#REF!</v>
      </c>
      <c r="I25" s="18" t="e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>#REF!</v>
      </c>
      <c r="J25" s="18" t="e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>#REF!</v>
      </c>
      <c r="K25" s="18" t="e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>#REF!</v>
      </c>
      <c r="L25" s="18" t="e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>#REF!</v>
      </c>
      <c r="M25" s="18" t="e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>#REF!</v>
      </c>
      <c r="N25" s="18" t="e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>#REF!</v>
      </c>
      <c r="O25" s="18" t="e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>#REF!</v>
      </c>
      <c r="P25" s="18" t="e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>#REF!</v>
      </c>
      <c r="Q25" s="18" t="e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>#REF!</v>
      </c>
      <c r="R25" s="18" t="e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>#REF!</v>
      </c>
      <c r="S25" s="18" t="e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>#REF!</v>
      </c>
      <c r="T25" s="18" t="e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>#REF!</v>
      </c>
      <c r="U25" s="18" t="e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>#REF!</v>
      </c>
      <c r="V25" s="18" t="e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>#REF!</v>
      </c>
      <c r="W25" s="18" t="e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>#REF!</v>
      </c>
      <c r="X25" s="18" t="e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>#REF!</v>
      </c>
      <c r="Y25" s="18" t="e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>#REF!</v>
      </c>
      <c r="Z25" s="18" t="e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>#REF!</v>
      </c>
      <c r="AA25" s="18" t="e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>#REF!</v>
      </c>
      <c r="AB25" s="18" t="e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>#REF!</v>
      </c>
      <c r="AC25" s="18" t="e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>#REF!</v>
      </c>
      <c r="AD25" s="18" t="e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>#REF!</v>
      </c>
      <c r="AE25" s="18" t="e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>#REF!</v>
      </c>
      <c r="AF25" s="18" t="e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>#REF!</v>
      </c>
      <c r="AG25" s="18" t="e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>#REF!</v>
      </c>
      <c r="AH25" s="18" t="e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>#REF!</v>
      </c>
      <c r="AI25" s="18" t="e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>#REF!</v>
      </c>
      <c r="AJ25" s="18" t="e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>#REF!</v>
      </c>
      <c r="AK25" s="18" t="e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>#REF!</v>
      </c>
      <c r="AL25" s="18" t="e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>#REF!</v>
      </c>
      <c r="AM25" s="18" t="e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>#REF!</v>
      </c>
      <c r="AN25" s="18" t="e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>#REF!</v>
      </c>
      <c r="AO25" s="18" t="e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>#REF!</v>
      </c>
      <c r="AP25" s="18" t="e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>#REF!</v>
      </c>
      <c r="AQ25" s="18" t="e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>#REF!</v>
      </c>
      <c r="AR25" s="18" t="e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>#REF!</v>
      </c>
      <c r="AS25" s="18" t="e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>#REF!</v>
      </c>
      <c r="AT25" s="18" t="e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>#REF!</v>
      </c>
      <c r="AU25" s="18" t="e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>#REF!</v>
      </c>
      <c r="AV25" s="18" t="e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>#REF!</v>
      </c>
      <c r="AW25" s="18" t="e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>#REF!</v>
      </c>
      <c r="AX25" s="18" t="e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>#REF!</v>
      </c>
      <c r="AY25" s="18" t="e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>#REF!</v>
      </c>
      <c r="AZ25" s="18" t="e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>#REF!</v>
      </c>
      <c r="BA25" s="18" t="e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>#REF!</v>
      </c>
      <c r="BB25" s="18" t="e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>#REF!</v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e">
        <f>#REF!</f>
        <v>#REF!</v>
      </c>
      <c r="C28" s="111" t="e">
        <f>#REF!</f>
        <v>#REF!</v>
      </c>
      <c r="D28" s="97" t="e">
        <f>IF(#REF!="","",#REF!)</f>
        <v>#REF!</v>
      </c>
      <c r="E28" s="18" t="e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>#REF!</v>
      </c>
      <c r="F28" s="18" t="e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>#REF!</v>
      </c>
      <c r="G28" s="18" t="e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>#REF!</v>
      </c>
      <c r="H28" s="18" t="e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>#REF!</v>
      </c>
      <c r="I28" s="18" t="e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>#REF!</v>
      </c>
      <c r="J28" s="18" t="e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>#REF!</v>
      </c>
      <c r="K28" s="18" t="e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>#REF!</v>
      </c>
      <c r="L28" s="18" t="e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>#REF!</v>
      </c>
      <c r="M28" s="18" t="e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>#REF!</v>
      </c>
      <c r="N28" s="18" t="e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>#REF!</v>
      </c>
      <c r="O28" s="18" t="e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>#REF!</v>
      </c>
      <c r="P28" s="18" t="e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>#REF!</v>
      </c>
      <c r="Q28" s="18" t="e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>#REF!</v>
      </c>
      <c r="R28" s="18" t="e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>#REF!</v>
      </c>
      <c r="S28" s="18" t="e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>#REF!</v>
      </c>
      <c r="T28" s="18" t="e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>#REF!</v>
      </c>
      <c r="U28" s="18" t="e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>#REF!</v>
      </c>
      <c r="V28" s="18" t="e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>#REF!</v>
      </c>
      <c r="W28" s="18" t="e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>#REF!</v>
      </c>
      <c r="X28" s="18" t="e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>#REF!</v>
      </c>
      <c r="Y28" s="18" t="e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>#REF!</v>
      </c>
      <c r="Z28" s="18" t="e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>#REF!</v>
      </c>
      <c r="AA28" s="18" t="e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>#REF!</v>
      </c>
      <c r="AB28" s="18" t="e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>#REF!</v>
      </c>
      <c r="AC28" s="18" t="e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>#REF!</v>
      </c>
      <c r="AD28" s="18" t="e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>#REF!</v>
      </c>
      <c r="AE28" s="18" t="e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>#REF!</v>
      </c>
      <c r="AF28" s="18" t="e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>#REF!</v>
      </c>
      <c r="AG28" s="18" t="e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>#REF!</v>
      </c>
      <c r="AH28" s="18" t="e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>#REF!</v>
      </c>
      <c r="AI28" s="18" t="e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>#REF!</v>
      </c>
      <c r="AJ28" s="18" t="e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>#REF!</v>
      </c>
      <c r="AK28" s="18" t="e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>#REF!</v>
      </c>
      <c r="AL28" s="18" t="e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>#REF!</v>
      </c>
      <c r="AM28" s="18" t="e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>#REF!</v>
      </c>
      <c r="AN28" s="18" t="e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>#REF!</v>
      </c>
      <c r="AO28" s="18" t="e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>#REF!</v>
      </c>
      <c r="AP28" s="18" t="e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>#REF!</v>
      </c>
      <c r="AQ28" s="18" t="e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>#REF!</v>
      </c>
      <c r="AR28" s="18" t="e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>#REF!</v>
      </c>
      <c r="AS28" s="18" t="e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>#REF!</v>
      </c>
      <c r="AT28" s="18" t="e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>#REF!</v>
      </c>
      <c r="AU28" s="18" t="e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>#REF!</v>
      </c>
      <c r="AV28" s="18" t="e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>#REF!</v>
      </c>
      <c r="AW28" s="18" t="e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>#REF!</v>
      </c>
      <c r="AX28" s="18" t="e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>#REF!</v>
      </c>
      <c r="AY28" s="18" t="e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>#REF!</v>
      </c>
      <c r="AZ28" s="18" t="e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>#REF!</v>
      </c>
      <c r="BA28" s="18" t="e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>#REF!</v>
      </c>
      <c r="BB28" s="18" t="e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>#REF!</v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e">
        <f>#REF!</f>
        <v>#REF!</v>
      </c>
      <c r="C31" s="111" t="e">
        <f>#REF!</f>
        <v>#REF!</v>
      </c>
      <c r="D31" s="97" t="e">
        <f>IF(#REF!="","",#REF!)</f>
        <v>#REF!</v>
      </c>
      <c r="E31" s="18" t="e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>#REF!</v>
      </c>
      <c r="F31" s="18" t="e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>#REF!</v>
      </c>
      <c r="G31" s="18" t="e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>#REF!</v>
      </c>
      <c r="H31" s="18" t="e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>#REF!</v>
      </c>
      <c r="I31" s="18" t="e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>#REF!</v>
      </c>
      <c r="J31" s="18" t="e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>#REF!</v>
      </c>
      <c r="K31" s="18" t="e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>#REF!</v>
      </c>
      <c r="L31" s="18" t="e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>#REF!</v>
      </c>
      <c r="M31" s="18" t="e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>#REF!</v>
      </c>
      <c r="N31" s="18" t="e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>#REF!</v>
      </c>
      <c r="O31" s="18" t="e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>#REF!</v>
      </c>
      <c r="P31" s="18" t="e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>#REF!</v>
      </c>
      <c r="Q31" s="18" t="e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>#REF!</v>
      </c>
      <c r="R31" s="18" t="e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>#REF!</v>
      </c>
      <c r="S31" s="18" t="e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>#REF!</v>
      </c>
      <c r="T31" s="18" t="e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>#REF!</v>
      </c>
      <c r="U31" s="18" t="e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>#REF!</v>
      </c>
      <c r="V31" s="18" t="e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>#REF!</v>
      </c>
      <c r="W31" s="18" t="e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>#REF!</v>
      </c>
      <c r="X31" s="18" t="e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>#REF!</v>
      </c>
      <c r="Y31" s="18" t="e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>#REF!</v>
      </c>
      <c r="Z31" s="18" t="e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>#REF!</v>
      </c>
      <c r="AA31" s="18" t="e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>#REF!</v>
      </c>
      <c r="AB31" s="18" t="e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>#REF!</v>
      </c>
      <c r="AC31" s="18" t="e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>#REF!</v>
      </c>
      <c r="AD31" s="18" t="e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>#REF!</v>
      </c>
      <c r="AE31" s="18" t="e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>#REF!</v>
      </c>
      <c r="AF31" s="18" t="e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>#REF!</v>
      </c>
      <c r="AG31" s="18" t="e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>#REF!</v>
      </c>
      <c r="AH31" s="18" t="e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>#REF!</v>
      </c>
      <c r="AI31" s="18" t="e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>#REF!</v>
      </c>
      <c r="AJ31" s="18" t="e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>#REF!</v>
      </c>
      <c r="AK31" s="18" t="e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>#REF!</v>
      </c>
      <c r="AL31" s="18" t="e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>#REF!</v>
      </c>
      <c r="AM31" s="18" t="e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>#REF!</v>
      </c>
      <c r="AN31" s="18" t="e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>#REF!</v>
      </c>
      <c r="AO31" s="18" t="e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>#REF!</v>
      </c>
      <c r="AP31" s="18" t="e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>#REF!</v>
      </c>
      <c r="AQ31" s="18" t="e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>#REF!</v>
      </c>
      <c r="AR31" s="18" t="e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>#REF!</v>
      </c>
      <c r="AS31" s="18" t="e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>#REF!</v>
      </c>
      <c r="AT31" s="18" t="e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>#REF!</v>
      </c>
      <c r="AU31" s="18" t="e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>#REF!</v>
      </c>
      <c r="AV31" s="18" t="e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>#REF!</v>
      </c>
      <c r="AW31" s="18" t="e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>#REF!</v>
      </c>
      <c r="AX31" s="18" t="e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>#REF!</v>
      </c>
      <c r="AY31" s="18" t="e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>#REF!</v>
      </c>
      <c r="AZ31" s="18" t="e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>#REF!</v>
      </c>
      <c r="BA31" s="18" t="e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>#REF!</v>
      </c>
      <c r="BB31" s="18" t="e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>#REF!</v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e">
        <f>#REF!</f>
        <v>#REF!</v>
      </c>
      <c r="C34" s="111" t="e">
        <f>#REF!</f>
        <v>#REF!</v>
      </c>
      <c r="D34" s="97" t="e">
        <f>IF(#REF!="","",#REF!)</f>
        <v>#REF!</v>
      </c>
      <c r="E34" s="18" t="e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>#REF!</v>
      </c>
      <c r="F34" s="18" t="e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>#REF!</v>
      </c>
      <c r="G34" s="18" t="e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>#REF!</v>
      </c>
      <c r="H34" s="18" t="e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>#REF!</v>
      </c>
      <c r="I34" s="18" t="e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>#REF!</v>
      </c>
      <c r="J34" s="18" t="e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>#REF!</v>
      </c>
      <c r="K34" s="18" t="e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>#REF!</v>
      </c>
      <c r="L34" s="18" t="e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>#REF!</v>
      </c>
      <c r="M34" s="18" t="e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>#REF!</v>
      </c>
      <c r="N34" s="18" t="e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>#REF!</v>
      </c>
      <c r="O34" s="18" t="e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>#REF!</v>
      </c>
      <c r="P34" s="18" t="e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>#REF!</v>
      </c>
      <c r="Q34" s="18" t="e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>#REF!</v>
      </c>
      <c r="R34" s="18" t="e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>#REF!</v>
      </c>
      <c r="S34" s="18" t="e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>#REF!</v>
      </c>
      <c r="T34" s="18" t="e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>#REF!</v>
      </c>
      <c r="U34" s="18" t="e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>#REF!</v>
      </c>
      <c r="V34" s="18" t="e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>#REF!</v>
      </c>
      <c r="W34" s="18" t="e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>#REF!</v>
      </c>
      <c r="X34" s="18" t="e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>#REF!</v>
      </c>
      <c r="Y34" s="18" t="e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>#REF!</v>
      </c>
      <c r="Z34" s="18" t="e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>#REF!</v>
      </c>
      <c r="AA34" s="18" t="e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>#REF!</v>
      </c>
      <c r="AB34" s="18" t="e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>#REF!</v>
      </c>
      <c r="AC34" s="18" t="e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>#REF!</v>
      </c>
      <c r="AD34" s="18" t="e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>#REF!</v>
      </c>
      <c r="AE34" s="18" t="e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>#REF!</v>
      </c>
      <c r="AF34" s="18" t="e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>#REF!</v>
      </c>
      <c r="AG34" s="18" t="e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>#REF!</v>
      </c>
      <c r="AH34" s="18" t="e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>#REF!</v>
      </c>
      <c r="AI34" s="18" t="e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>#REF!</v>
      </c>
      <c r="AJ34" s="18" t="e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>#REF!</v>
      </c>
      <c r="AK34" s="18" t="e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>#REF!</v>
      </c>
      <c r="AL34" s="18" t="e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>#REF!</v>
      </c>
      <c r="AM34" s="18" t="e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>#REF!</v>
      </c>
      <c r="AN34" s="18" t="e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>#REF!</v>
      </c>
      <c r="AO34" s="18" t="e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>#REF!</v>
      </c>
      <c r="AP34" s="18" t="e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>#REF!</v>
      </c>
      <c r="AQ34" s="18" t="e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>#REF!</v>
      </c>
      <c r="AR34" s="18" t="e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>#REF!</v>
      </c>
      <c r="AS34" s="18" t="e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>#REF!</v>
      </c>
      <c r="AT34" s="18" t="e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>#REF!</v>
      </c>
      <c r="AU34" s="18" t="e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>#REF!</v>
      </c>
      <c r="AV34" s="18" t="e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>#REF!</v>
      </c>
      <c r="AW34" s="18" t="e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>#REF!</v>
      </c>
      <c r="AX34" s="18" t="e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>#REF!</v>
      </c>
      <c r="AY34" s="18" t="e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>#REF!</v>
      </c>
      <c r="AZ34" s="18" t="e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>#REF!</v>
      </c>
      <c r="BA34" s="18" t="e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>#REF!</v>
      </c>
      <c r="BB34" s="18" t="e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>#REF!</v>
      </c>
    </row>
    <row r="35" spans="1:54" ht="16.2" thickBot="1" x14ac:dyDescent="0.3">
      <c r="A35" s="115"/>
      <c r="B35" s="19" t="s">
        <v>1</v>
      </c>
      <c r="C35" s="112" t="e">
        <f t="shared" ref="C35" si="60">IF(C34="","",C33*C34)</f>
        <v>#REF!</v>
      </c>
      <c r="D35" s="117"/>
      <c r="E35" s="20" t="e">
        <f t="shared" ref="E35:BB35" si="61">IF(E34="","",E33*E34)</f>
        <v>#REF!</v>
      </c>
      <c r="F35" s="20" t="e">
        <f t="shared" si="61"/>
        <v>#REF!</v>
      </c>
      <c r="G35" s="20" t="e">
        <f t="shared" si="61"/>
        <v>#REF!</v>
      </c>
      <c r="H35" s="20" t="e">
        <f t="shared" si="61"/>
        <v>#REF!</v>
      </c>
      <c r="I35" s="20" t="e">
        <f t="shared" si="61"/>
        <v>#REF!</v>
      </c>
      <c r="J35" s="20" t="e">
        <f t="shared" si="61"/>
        <v>#REF!</v>
      </c>
      <c r="K35" s="20" t="e">
        <f t="shared" si="61"/>
        <v>#REF!</v>
      </c>
      <c r="L35" s="20" t="e">
        <f t="shared" si="61"/>
        <v>#REF!</v>
      </c>
      <c r="M35" s="20" t="e">
        <f t="shared" si="61"/>
        <v>#REF!</v>
      </c>
      <c r="N35" s="20" t="e">
        <f t="shared" si="61"/>
        <v>#REF!</v>
      </c>
      <c r="O35" s="20" t="e">
        <f t="shared" si="61"/>
        <v>#REF!</v>
      </c>
      <c r="P35" s="20" t="e">
        <f t="shared" si="61"/>
        <v>#REF!</v>
      </c>
      <c r="Q35" s="20" t="e">
        <f t="shared" si="61"/>
        <v>#REF!</v>
      </c>
      <c r="R35" s="20" t="e">
        <f t="shared" si="61"/>
        <v>#REF!</v>
      </c>
      <c r="S35" s="20" t="e">
        <f t="shared" si="61"/>
        <v>#REF!</v>
      </c>
      <c r="T35" s="20" t="e">
        <f t="shared" si="61"/>
        <v>#REF!</v>
      </c>
      <c r="U35" s="20" t="e">
        <f t="shared" si="61"/>
        <v>#REF!</v>
      </c>
      <c r="V35" s="20" t="e">
        <f t="shared" si="61"/>
        <v>#REF!</v>
      </c>
      <c r="W35" s="20" t="e">
        <f t="shared" si="61"/>
        <v>#REF!</v>
      </c>
      <c r="X35" s="20" t="e">
        <f t="shared" si="61"/>
        <v>#REF!</v>
      </c>
      <c r="Y35" s="20" t="e">
        <f t="shared" si="61"/>
        <v>#REF!</v>
      </c>
      <c r="Z35" s="20" t="e">
        <f t="shared" si="61"/>
        <v>#REF!</v>
      </c>
      <c r="AA35" s="20" t="e">
        <f t="shared" si="61"/>
        <v>#REF!</v>
      </c>
      <c r="AB35" s="20" t="e">
        <f t="shared" si="61"/>
        <v>#REF!</v>
      </c>
      <c r="AC35" s="20" t="e">
        <f t="shared" si="61"/>
        <v>#REF!</v>
      </c>
      <c r="AD35" s="20" t="e">
        <f t="shared" si="61"/>
        <v>#REF!</v>
      </c>
      <c r="AE35" s="20" t="e">
        <f t="shared" si="61"/>
        <v>#REF!</v>
      </c>
      <c r="AF35" s="20" t="e">
        <f t="shared" si="61"/>
        <v>#REF!</v>
      </c>
      <c r="AG35" s="20" t="e">
        <f t="shared" si="61"/>
        <v>#REF!</v>
      </c>
      <c r="AH35" s="20" t="e">
        <f t="shared" si="61"/>
        <v>#REF!</v>
      </c>
      <c r="AI35" s="20" t="e">
        <f t="shared" si="61"/>
        <v>#REF!</v>
      </c>
      <c r="AJ35" s="20" t="e">
        <f t="shared" si="61"/>
        <v>#REF!</v>
      </c>
      <c r="AK35" s="20" t="e">
        <f t="shared" si="61"/>
        <v>#REF!</v>
      </c>
      <c r="AL35" s="20" t="e">
        <f t="shared" si="61"/>
        <v>#REF!</v>
      </c>
      <c r="AM35" s="20" t="e">
        <f t="shared" si="61"/>
        <v>#REF!</v>
      </c>
      <c r="AN35" s="20" t="e">
        <f t="shared" si="61"/>
        <v>#REF!</v>
      </c>
      <c r="AO35" s="20" t="e">
        <f t="shared" si="61"/>
        <v>#REF!</v>
      </c>
      <c r="AP35" s="20" t="e">
        <f t="shared" si="61"/>
        <v>#REF!</v>
      </c>
      <c r="AQ35" s="20" t="e">
        <f t="shared" si="61"/>
        <v>#REF!</v>
      </c>
      <c r="AR35" s="20" t="e">
        <f t="shared" si="61"/>
        <v>#REF!</v>
      </c>
      <c r="AS35" s="20" t="e">
        <f t="shared" si="61"/>
        <v>#REF!</v>
      </c>
      <c r="AT35" s="20" t="e">
        <f t="shared" si="61"/>
        <v>#REF!</v>
      </c>
      <c r="AU35" s="20" t="e">
        <f t="shared" si="61"/>
        <v>#REF!</v>
      </c>
      <c r="AV35" s="20" t="e">
        <f t="shared" si="61"/>
        <v>#REF!</v>
      </c>
      <c r="AW35" s="20" t="e">
        <f t="shared" si="61"/>
        <v>#REF!</v>
      </c>
      <c r="AX35" s="20" t="e">
        <f t="shared" si="61"/>
        <v>#REF!</v>
      </c>
      <c r="AY35" s="20" t="e">
        <f t="shared" si="61"/>
        <v>#REF!</v>
      </c>
      <c r="AZ35" s="20" t="e">
        <f t="shared" si="61"/>
        <v>#REF!</v>
      </c>
      <c r="BA35" s="20" t="e">
        <f t="shared" si="61"/>
        <v>#REF!</v>
      </c>
      <c r="BB35" s="20" t="e">
        <f t="shared" si="61"/>
        <v>#REF!</v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e">
        <f>#REF!</f>
        <v>#REF!</v>
      </c>
      <c r="C37" s="111" t="e">
        <f>#REF!</f>
        <v>#REF!</v>
      </c>
      <c r="D37" s="97" t="e">
        <f>IF(#REF!="","",#REF!)</f>
        <v>#REF!</v>
      </c>
      <c r="E37" s="18" t="e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>#REF!</v>
      </c>
      <c r="F37" s="18" t="e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>#REF!</v>
      </c>
      <c r="G37" s="18" t="e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>#REF!</v>
      </c>
      <c r="H37" s="18" t="e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>#REF!</v>
      </c>
      <c r="I37" s="18" t="e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>#REF!</v>
      </c>
      <c r="J37" s="18" t="e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>#REF!</v>
      </c>
      <c r="K37" s="18" t="e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>#REF!</v>
      </c>
      <c r="L37" s="18" t="e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>#REF!</v>
      </c>
      <c r="M37" s="18" t="e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>#REF!</v>
      </c>
      <c r="N37" s="18" t="e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>#REF!</v>
      </c>
      <c r="O37" s="18" t="e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>#REF!</v>
      </c>
      <c r="P37" s="18" t="e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>#REF!</v>
      </c>
      <c r="Q37" s="18" t="e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>#REF!</v>
      </c>
      <c r="R37" s="18" t="e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>#REF!</v>
      </c>
      <c r="S37" s="18" t="e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>#REF!</v>
      </c>
      <c r="T37" s="18" t="e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>#REF!</v>
      </c>
      <c r="U37" s="18" t="e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>#REF!</v>
      </c>
      <c r="V37" s="18" t="e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>#REF!</v>
      </c>
      <c r="W37" s="18" t="e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>#REF!</v>
      </c>
      <c r="X37" s="18" t="e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>#REF!</v>
      </c>
      <c r="Y37" s="18" t="e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>#REF!</v>
      </c>
      <c r="Z37" s="18" t="e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>#REF!</v>
      </c>
      <c r="AA37" s="18" t="e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>#REF!</v>
      </c>
      <c r="AB37" s="18" t="e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>#REF!</v>
      </c>
      <c r="AC37" s="18" t="e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>#REF!</v>
      </c>
      <c r="AD37" s="18" t="e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>#REF!</v>
      </c>
      <c r="AE37" s="18" t="e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>#REF!</v>
      </c>
      <c r="AF37" s="18" t="e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>#REF!</v>
      </c>
      <c r="AG37" s="18" t="e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>#REF!</v>
      </c>
      <c r="AH37" s="18" t="e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>#REF!</v>
      </c>
      <c r="AI37" s="18" t="e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>#REF!</v>
      </c>
      <c r="AJ37" s="18" t="e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>#REF!</v>
      </c>
      <c r="AK37" s="18" t="e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>#REF!</v>
      </c>
      <c r="AL37" s="18" t="e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>#REF!</v>
      </c>
      <c r="AM37" s="18" t="e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>#REF!</v>
      </c>
      <c r="AN37" s="18" t="e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>#REF!</v>
      </c>
      <c r="AO37" s="18" t="e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>#REF!</v>
      </c>
      <c r="AP37" s="18" t="e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>#REF!</v>
      </c>
      <c r="AQ37" s="18" t="e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>#REF!</v>
      </c>
      <c r="AR37" s="18" t="e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>#REF!</v>
      </c>
      <c r="AS37" s="18" t="e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>#REF!</v>
      </c>
      <c r="AT37" s="18" t="e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>#REF!</v>
      </c>
      <c r="AU37" s="18" t="e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>#REF!</v>
      </c>
      <c r="AV37" s="18" t="e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>#REF!</v>
      </c>
      <c r="AW37" s="18" t="e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>#REF!</v>
      </c>
      <c r="AX37" s="18" t="e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>#REF!</v>
      </c>
      <c r="AY37" s="18" t="e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>#REF!</v>
      </c>
      <c r="AZ37" s="18" t="e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>#REF!</v>
      </c>
      <c r="BA37" s="18" t="e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>#REF!</v>
      </c>
      <c r="BB37" s="18" t="e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>#REF!</v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e">
        <f>#REF!</f>
        <v>#REF!</v>
      </c>
      <c r="C40" s="111" t="e">
        <f>#REF!</f>
        <v>#REF!</v>
      </c>
      <c r="D40" s="97" t="e">
        <f>IF(#REF!="","",#REF!)</f>
        <v>#REF!</v>
      </c>
      <c r="E40" s="18" t="e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>#REF!</v>
      </c>
      <c r="F40" s="18" t="e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>#REF!</v>
      </c>
      <c r="G40" s="18" t="e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>#REF!</v>
      </c>
      <c r="H40" s="18" t="e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>#REF!</v>
      </c>
      <c r="I40" s="18" t="e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>#REF!</v>
      </c>
      <c r="J40" s="18" t="e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>#REF!</v>
      </c>
      <c r="K40" s="18" t="e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>#REF!</v>
      </c>
      <c r="L40" s="18" t="e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>#REF!</v>
      </c>
      <c r="M40" s="18" t="e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>#REF!</v>
      </c>
      <c r="N40" s="18" t="e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>#REF!</v>
      </c>
      <c r="O40" s="18" t="e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>#REF!</v>
      </c>
      <c r="P40" s="18" t="e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>#REF!</v>
      </c>
      <c r="Q40" s="18" t="e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>#REF!</v>
      </c>
      <c r="R40" s="18" t="e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>#REF!</v>
      </c>
      <c r="S40" s="18" t="e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>#REF!</v>
      </c>
      <c r="T40" s="18" t="e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>#REF!</v>
      </c>
      <c r="U40" s="18" t="e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>#REF!</v>
      </c>
      <c r="V40" s="18" t="e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>#REF!</v>
      </c>
      <c r="W40" s="18" t="e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>#REF!</v>
      </c>
      <c r="X40" s="18" t="e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>#REF!</v>
      </c>
      <c r="Y40" s="18" t="e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>#REF!</v>
      </c>
      <c r="Z40" s="18" t="e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>#REF!</v>
      </c>
      <c r="AA40" s="18" t="e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>#REF!</v>
      </c>
      <c r="AB40" s="18" t="e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>#REF!</v>
      </c>
      <c r="AC40" s="18" t="e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>#REF!</v>
      </c>
      <c r="AD40" s="18" t="e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>#REF!</v>
      </c>
      <c r="AE40" s="18" t="e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>#REF!</v>
      </c>
      <c r="AF40" s="18" t="e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>#REF!</v>
      </c>
      <c r="AG40" s="18" t="e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>#REF!</v>
      </c>
      <c r="AH40" s="18" t="e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>#REF!</v>
      </c>
      <c r="AI40" s="18" t="e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>#REF!</v>
      </c>
      <c r="AJ40" s="18" t="e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>#REF!</v>
      </c>
      <c r="AK40" s="18" t="e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>#REF!</v>
      </c>
      <c r="AL40" s="18" t="e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>#REF!</v>
      </c>
      <c r="AM40" s="18" t="e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>#REF!</v>
      </c>
      <c r="AN40" s="18" t="e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>#REF!</v>
      </c>
      <c r="AO40" s="18" t="e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>#REF!</v>
      </c>
      <c r="AP40" s="18" t="e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>#REF!</v>
      </c>
      <c r="AQ40" s="18" t="e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>#REF!</v>
      </c>
      <c r="AR40" s="18" t="e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>#REF!</v>
      </c>
      <c r="AS40" s="18" t="e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>#REF!</v>
      </c>
      <c r="AT40" s="18" t="e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>#REF!</v>
      </c>
      <c r="AU40" s="18" t="e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>#REF!</v>
      </c>
      <c r="AV40" s="18" t="e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>#REF!</v>
      </c>
      <c r="AW40" s="18" t="e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>#REF!</v>
      </c>
      <c r="AX40" s="18" t="e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>#REF!</v>
      </c>
      <c r="AY40" s="18" t="e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>#REF!</v>
      </c>
      <c r="AZ40" s="18" t="e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>#REF!</v>
      </c>
      <c r="BA40" s="18" t="e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>#REF!</v>
      </c>
      <c r="BB40" s="18" t="e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>#REF!</v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e">
        <f>#REF!</f>
        <v>#REF!</v>
      </c>
      <c r="C43" s="111" t="e">
        <f>#REF!</f>
        <v>#REF!</v>
      </c>
      <c r="D43" s="97" t="e">
        <f>IF(#REF!="","",#REF!)</f>
        <v>#REF!</v>
      </c>
      <c r="E43" s="18" t="e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>#REF!</v>
      </c>
      <c r="F43" s="18" t="e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>#REF!</v>
      </c>
      <c r="G43" s="18" t="e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>#REF!</v>
      </c>
      <c r="H43" s="18" t="e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>#REF!</v>
      </c>
      <c r="I43" s="18" t="e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>#REF!</v>
      </c>
      <c r="J43" s="18" t="e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>#REF!</v>
      </c>
      <c r="K43" s="18" t="e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>#REF!</v>
      </c>
      <c r="L43" s="18" t="e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>#REF!</v>
      </c>
      <c r="M43" s="18" t="e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>#REF!</v>
      </c>
      <c r="N43" s="18" t="e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>#REF!</v>
      </c>
      <c r="O43" s="18" t="e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>#REF!</v>
      </c>
      <c r="P43" s="18" t="e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>#REF!</v>
      </c>
      <c r="Q43" s="18" t="e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>#REF!</v>
      </c>
      <c r="R43" s="18" t="e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>#REF!</v>
      </c>
      <c r="S43" s="18" t="e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>#REF!</v>
      </c>
      <c r="T43" s="18" t="e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>#REF!</v>
      </c>
      <c r="U43" s="18" t="e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>#REF!</v>
      </c>
      <c r="V43" s="18" t="e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>#REF!</v>
      </c>
      <c r="W43" s="18" t="e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>#REF!</v>
      </c>
      <c r="X43" s="18" t="e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>#REF!</v>
      </c>
      <c r="Y43" s="18" t="e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>#REF!</v>
      </c>
      <c r="Z43" s="18" t="e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>#REF!</v>
      </c>
      <c r="AA43" s="18" t="e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>#REF!</v>
      </c>
      <c r="AB43" s="18" t="e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>#REF!</v>
      </c>
      <c r="AC43" s="18" t="e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>#REF!</v>
      </c>
      <c r="AD43" s="18" t="e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>#REF!</v>
      </c>
      <c r="AE43" s="18" t="e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>#REF!</v>
      </c>
      <c r="AF43" s="18" t="e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>#REF!</v>
      </c>
      <c r="AG43" s="18" t="e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>#REF!</v>
      </c>
      <c r="AH43" s="18" t="e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>#REF!</v>
      </c>
      <c r="AI43" s="18" t="e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>#REF!</v>
      </c>
      <c r="AJ43" s="18" t="e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>#REF!</v>
      </c>
      <c r="AK43" s="18" t="e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>#REF!</v>
      </c>
      <c r="AL43" s="18" t="e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>#REF!</v>
      </c>
      <c r="AM43" s="18" t="e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>#REF!</v>
      </c>
      <c r="AN43" s="18" t="e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>#REF!</v>
      </c>
      <c r="AO43" s="18" t="e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>#REF!</v>
      </c>
      <c r="AP43" s="18" t="e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>#REF!</v>
      </c>
      <c r="AQ43" s="18" t="e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>#REF!</v>
      </c>
      <c r="AR43" s="18" t="e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>#REF!</v>
      </c>
      <c r="AS43" s="18" t="e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>#REF!</v>
      </c>
      <c r="AT43" s="18" t="e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>#REF!</v>
      </c>
      <c r="AU43" s="18" t="e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>#REF!</v>
      </c>
      <c r="AV43" s="18" t="e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>#REF!</v>
      </c>
      <c r="AW43" s="18" t="e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>#REF!</v>
      </c>
      <c r="AX43" s="18" t="e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>#REF!</v>
      </c>
      <c r="AY43" s="18" t="e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>#REF!</v>
      </c>
      <c r="AZ43" s="18" t="e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>#REF!</v>
      </c>
      <c r="BA43" s="18" t="e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>#REF!</v>
      </c>
      <c r="BB43" s="18" t="e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>#REF!</v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e">
        <f>#REF!</f>
        <v>#REF!</v>
      </c>
      <c r="C46" s="111" t="e">
        <f>#REF!</f>
        <v>#REF!</v>
      </c>
      <c r="D46" s="97" t="e">
        <f>IF(#REF!="","",#REF!)</f>
        <v>#REF!</v>
      </c>
      <c r="E46" s="18" t="e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>#REF!</v>
      </c>
      <c r="F46" s="18" t="e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>#REF!</v>
      </c>
      <c r="G46" s="18" t="e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>#REF!</v>
      </c>
      <c r="H46" s="18" t="e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>#REF!</v>
      </c>
      <c r="I46" s="18" t="e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>#REF!</v>
      </c>
      <c r="J46" s="18" t="e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>#REF!</v>
      </c>
      <c r="K46" s="18" t="e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>#REF!</v>
      </c>
      <c r="L46" s="18" t="e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>#REF!</v>
      </c>
      <c r="M46" s="18" t="e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>#REF!</v>
      </c>
      <c r="N46" s="18" t="e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>#REF!</v>
      </c>
      <c r="O46" s="18" t="e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>#REF!</v>
      </c>
      <c r="P46" s="18" t="e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>#REF!</v>
      </c>
      <c r="Q46" s="18" t="e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>#REF!</v>
      </c>
      <c r="R46" s="18" t="e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>#REF!</v>
      </c>
      <c r="S46" s="18" t="e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>#REF!</v>
      </c>
      <c r="T46" s="18" t="e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>#REF!</v>
      </c>
      <c r="U46" s="18" t="e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>#REF!</v>
      </c>
      <c r="V46" s="18" t="e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>#REF!</v>
      </c>
      <c r="W46" s="18" t="e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>#REF!</v>
      </c>
      <c r="X46" s="18" t="e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>#REF!</v>
      </c>
      <c r="Y46" s="18" t="e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>#REF!</v>
      </c>
      <c r="Z46" s="18" t="e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>#REF!</v>
      </c>
      <c r="AA46" s="18" t="e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>#REF!</v>
      </c>
      <c r="AB46" s="18" t="e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>#REF!</v>
      </c>
      <c r="AC46" s="18" t="e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>#REF!</v>
      </c>
      <c r="AD46" s="18" t="e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>#REF!</v>
      </c>
      <c r="AE46" s="18" t="e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>#REF!</v>
      </c>
      <c r="AF46" s="18" t="e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>#REF!</v>
      </c>
      <c r="AG46" s="18" t="e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>#REF!</v>
      </c>
      <c r="AH46" s="18" t="e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>#REF!</v>
      </c>
      <c r="AI46" s="18" t="e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>#REF!</v>
      </c>
      <c r="AJ46" s="18" t="e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>#REF!</v>
      </c>
      <c r="AK46" s="18" t="e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>#REF!</v>
      </c>
      <c r="AL46" s="18" t="e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>#REF!</v>
      </c>
      <c r="AM46" s="18" t="e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>#REF!</v>
      </c>
      <c r="AN46" s="18" t="e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>#REF!</v>
      </c>
      <c r="AO46" s="18" t="e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>#REF!</v>
      </c>
      <c r="AP46" s="18" t="e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>#REF!</v>
      </c>
      <c r="AQ46" s="18" t="e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>#REF!</v>
      </c>
      <c r="AR46" s="18" t="e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>#REF!</v>
      </c>
      <c r="AS46" s="18" t="e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>#REF!</v>
      </c>
      <c r="AT46" s="18" t="e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>#REF!</v>
      </c>
      <c r="AU46" s="18" t="e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>#REF!</v>
      </c>
      <c r="AV46" s="18" t="e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>#REF!</v>
      </c>
      <c r="AW46" s="18" t="e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>#REF!</v>
      </c>
      <c r="AX46" s="18" t="e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>#REF!</v>
      </c>
      <c r="AY46" s="18" t="e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>#REF!</v>
      </c>
      <c r="AZ46" s="18" t="e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>#REF!</v>
      </c>
      <c r="BA46" s="18" t="e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>#REF!</v>
      </c>
      <c r="BB46" s="18" t="e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>#REF!</v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e">
        <f>#REF!</f>
        <v>#REF!</v>
      </c>
      <c r="C49" s="111" t="e">
        <f>#REF!</f>
        <v>#REF!</v>
      </c>
      <c r="D49" s="97" t="e">
        <f>IF(#REF!="","",#REF!)</f>
        <v>#REF!</v>
      </c>
      <c r="E49" s="18" t="e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>#REF!</v>
      </c>
      <c r="F49" s="18" t="e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>#REF!</v>
      </c>
      <c r="G49" s="18" t="e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>#REF!</v>
      </c>
      <c r="H49" s="18" t="e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>#REF!</v>
      </c>
      <c r="I49" s="18" t="e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>#REF!</v>
      </c>
      <c r="J49" s="18" t="e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>#REF!</v>
      </c>
      <c r="K49" s="18" t="e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>#REF!</v>
      </c>
      <c r="L49" s="18" t="e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>#REF!</v>
      </c>
      <c r="M49" s="18" t="e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>#REF!</v>
      </c>
      <c r="N49" s="18" t="e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>#REF!</v>
      </c>
      <c r="O49" s="18" t="e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>#REF!</v>
      </c>
      <c r="P49" s="18" t="e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>#REF!</v>
      </c>
      <c r="Q49" s="18" t="e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>#REF!</v>
      </c>
      <c r="R49" s="18" t="e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>#REF!</v>
      </c>
      <c r="S49" s="18" t="e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>#REF!</v>
      </c>
      <c r="T49" s="18" t="e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>#REF!</v>
      </c>
      <c r="U49" s="18" t="e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>#REF!</v>
      </c>
      <c r="V49" s="18" t="e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>#REF!</v>
      </c>
      <c r="W49" s="18" t="e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>#REF!</v>
      </c>
      <c r="X49" s="18" t="e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>#REF!</v>
      </c>
      <c r="Y49" s="18" t="e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>#REF!</v>
      </c>
      <c r="Z49" s="18" t="e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>#REF!</v>
      </c>
      <c r="AA49" s="18" t="e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>#REF!</v>
      </c>
      <c r="AB49" s="18" t="e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>#REF!</v>
      </c>
      <c r="AC49" s="18" t="e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>#REF!</v>
      </c>
      <c r="AD49" s="18" t="e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>#REF!</v>
      </c>
      <c r="AE49" s="18" t="e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>#REF!</v>
      </c>
      <c r="AF49" s="18" t="e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>#REF!</v>
      </c>
      <c r="AG49" s="18" t="e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>#REF!</v>
      </c>
      <c r="AH49" s="18" t="e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>#REF!</v>
      </c>
      <c r="AI49" s="18" t="e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>#REF!</v>
      </c>
      <c r="AJ49" s="18" t="e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>#REF!</v>
      </c>
      <c r="AK49" s="18" t="e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>#REF!</v>
      </c>
      <c r="AL49" s="18" t="e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>#REF!</v>
      </c>
      <c r="AM49" s="18" t="e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>#REF!</v>
      </c>
      <c r="AN49" s="18" t="e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>#REF!</v>
      </c>
      <c r="AO49" s="18" t="e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>#REF!</v>
      </c>
      <c r="AP49" s="18" t="e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>#REF!</v>
      </c>
      <c r="AQ49" s="18" t="e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>#REF!</v>
      </c>
      <c r="AR49" s="18" t="e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>#REF!</v>
      </c>
      <c r="AS49" s="18" t="e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>#REF!</v>
      </c>
      <c r="AT49" s="18" t="e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>#REF!</v>
      </c>
      <c r="AU49" s="18" t="e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>#REF!</v>
      </c>
      <c r="AV49" s="18" t="e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>#REF!</v>
      </c>
      <c r="AW49" s="18" t="e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>#REF!</v>
      </c>
      <c r="AX49" s="18" t="e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>#REF!</v>
      </c>
      <c r="AY49" s="18" t="e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>#REF!</v>
      </c>
      <c r="AZ49" s="18" t="e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>#REF!</v>
      </c>
      <c r="BA49" s="18" t="e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>#REF!</v>
      </c>
      <c r="BB49" s="18" t="e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>#REF!</v>
      </c>
    </row>
    <row r="50" spans="1:54" ht="16.2" thickBot="1" x14ac:dyDescent="0.3">
      <c r="A50" s="115"/>
      <c r="B50" s="19" t="s">
        <v>1</v>
      </c>
      <c r="C50" s="112" t="e">
        <f t="shared" ref="C50" si="70">IF(C49="","",C48*C49)</f>
        <v>#REF!</v>
      </c>
      <c r="D50" s="117"/>
      <c r="E50" s="20" t="e">
        <f t="shared" ref="E50:BB50" si="71">IF(E49="","",E48*E49)</f>
        <v>#REF!</v>
      </c>
      <c r="F50" s="20" t="e">
        <f t="shared" si="71"/>
        <v>#REF!</v>
      </c>
      <c r="G50" s="20" t="e">
        <f t="shared" si="71"/>
        <v>#REF!</v>
      </c>
      <c r="H50" s="20" t="e">
        <f t="shared" si="71"/>
        <v>#REF!</v>
      </c>
      <c r="I50" s="20" t="e">
        <f t="shared" si="71"/>
        <v>#REF!</v>
      </c>
      <c r="J50" s="20" t="e">
        <f t="shared" si="71"/>
        <v>#REF!</v>
      </c>
      <c r="K50" s="20" t="e">
        <f t="shared" si="71"/>
        <v>#REF!</v>
      </c>
      <c r="L50" s="20" t="e">
        <f t="shared" si="71"/>
        <v>#REF!</v>
      </c>
      <c r="M50" s="20" t="e">
        <f t="shared" si="71"/>
        <v>#REF!</v>
      </c>
      <c r="N50" s="20" t="e">
        <f t="shared" si="71"/>
        <v>#REF!</v>
      </c>
      <c r="O50" s="20" t="e">
        <f t="shared" si="71"/>
        <v>#REF!</v>
      </c>
      <c r="P50" s="20" t="e">
        <f t="shared" si="71"/>
        <v>#REF!</v>
      </c>
      <c r="Q50" s="20" t="e">
        <f t="shared" si="71"/>
        <v>#REF!</v>
      </c>
      <c r="R50" s="20" t="e">
        <f t="shared" si="71"/>
        <v>#REF!</v>
      </c>
      <c r="S50" s="20" t="e">
        <f t="shared" si="71"/>
        <v>#REF!</v>
      </c>
      <c r="T50" s="20" t="e">
        <f t="shared" si="71"/>
        <v>#REF!</v>
      </c>
      <c r="U50" s="20" t="e">
        <f t="shared" si="71"/>
        <v>#REF!</v>
      </c>
      <c r="V50" s="20" t="e">
        <f t="shared" si="71"/>
        <v>#REF!</v>
      </c>
      <c r="W50" s="20" t="e">
        <f t="shared" si="71"/>
        <v>#REF!</v>
      </c>
      <c r="X50" s="20" t="e">
        <f t="shared" si="71"/>
        <v>#REF!</v>
      </c>
      <c r="Y50" s="20" t="e">
        <f t="shared" si="71"/>
        <v>#REF!</v>
      </c>
      <c r="Z50" s="20" t="e">
        <f t="shared" si="71"/>
        <v>#REF!</v>
      </c>
      <c r="AA50" s="20" t="e">
        <f t="shared" si="71"/>
        <v>#REF!</v>
      </c>
      <c r="AB50" s="20" t="e">
        <f t="shared" si="71"/>
        <v>#REF!</v>
      </c>
      <c r="AC50" s="20" t="e">
        <f t="shared" si="71"/>
        <v>#REF!</v>
      </c>
      <c r="AD50" s="20" t="e">
        <f t="shared" si="71"/>
        <v>#REF!</v>
      </c>
      <c r="AE50" s="20" t="e">
        <f t="shared" si="71"/>
        <v>#REF!</v>
      </c>
      <c r="AF50" s="20" t="e">
        <f t="shared" si="71"/>
        <v>#REF!</v>
      </c>
      <c r="AG50" s="20" t="e">
        <f t="shared" si="71"/>
        <v>#REF!</v>
      </c>
      <c r="AH50" s="20" t="e">
        <f t="shared" si="71"/>
        <v>#REF!</v>
      </c>
      <c r="AI50" s="20" t="e">
        <f t="shared" si="71"/>
        <v>#REF!</v>
      </c>
      <c r="AJ50" s="20" t="e">
        <f t="shared" si="71"/>
        <v>#REF!</v>
      </c>
      <c r="AK50" s="20" t="e">
        <f t="shared" si="71"/>
        <v>#REF!</v>
      </c>
      <c r="AL50" s="20" t="e">
        <f t="shared" si="71"/>
        <v>#REF!</v>
      </c>
      <c r="AM50" s="20" t="e">
        <f t="shared" si="71"/>
        <v>#REF!</v>
      </c>
      <c r="AN50" s="20" t="e">
        <f t="shared" si="71"/>
        <v>#REF!</v>
      </c>
      <c r="AO50" s="20" t="e">
        <f t="shared" si="71"/>
        <v>#REF!</v>
      </c>
      <c r="AP50" s="20" t="e">
        <f t="shared" si="71"/>
        <v>#REF!</v>
      </c>
      <c r="AQ50" s="20" t="e">
        <f t="shared" si="71"/>
        <v>#REF!</v>
      </c>
      <c r="AR50" s="20" t="e">
        <f t="shared" si="71"/>
        <v>#REF!</v>
      </c>
      <c r="AS50" s="20" t="e">
        <f t="shared" si="71"/>
        <v>#REF!</v>
      </c>
      <c r="AT50" s="20" t="e">
        <f t="shared" si="71"/>
        <v>#REF!</v>
      </c>
      <c r="AU50" s="20" t="e">
        <f t="shared" si="71"/>
        <v>#REF!</v>
      </c>
      <c r="AV50" s="20" t="e">
        <f t="shared" si="71"/>
        <v>#REF!</v>
      </c>
      <c r="AW50" s="20" t="e">
        <f t="shared" si="71"/>
        <v>#REF!</v>
      </c>
      <c r="AX50" s="20" t="e">
        <f t="shared" si="71"/>
        <v>#REF!</v>
      </c>
      <c r="AY50" s="20" t="e">
        <f t="shared" si="71"/>
        <v>#REF!</v>
      </c>
      <c r="AZ50" s="20" t="e">
        <f t="shared" si="71"/>
        <v>#REF!</v>
      </c>
      <c r="BA50" s="20" t="e">
        <f t="shared" si="71"/>
        <v>#REF!</v>
      </c>
      <c r="BB50" s="20" t="e">
        <f t="shared" si="71"/>
        <v>#REF!</v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e">
        <f>#REF!</f>
        <v>#REF!</v>
      </c>
      <c r="C52" s="111" t="e">
        <f>#REF!</f>
        <v>#REF!</v>
      </c>
      <c r="D52" s="97" t="e">
        <f>IF(#REF!="","",#REF!)</f>
        <v>#REF!</v>
      </c>
      <c r="E52" s="18" t="e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>#REF!</v>
      </c>
      <c r="F52" s="18" t="e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>#REF!</v>
      </c>
      <c r="G52" s="18" t="e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>#REF!</v>
      </c>
      <c r="H52" s="18" t="e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>#REF!</v>
      </c>
      <c r="I52" s="18" t="e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>#REF!</v>
      </c>
      <c r="J52" s="18" t="e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>#REF!</v>
      </c>
      <c r="K52" s="18" t="e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>#REF!</v>
      </c>
      <c r="L52" s="18" t="e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>#REF!</v>
      </c>
      <c r="M52" s="18" t="e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>#REF!</v>
      </c>
      <c r="N52" s="18" t="e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>#REF!</v>
      </c>
      <c r="O52" s="18" t="e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>#REF!</v>
      </c>
      <c r="P52" s="18" t="e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>#REF!</v>
      </c>
      <c r="Q52" s="18" t="e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>#REF!</v>
      </c>
      <c r="R52" s="18" t="e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>#REF!</v>
      </c>
      <c r="S52" s="18" t="e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>#REF!</v>
      </c>
      <c r="T52" s="18" t="e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>#REF!</v>
      </c>
      <c r="U52" s="18" t="e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>#REF!</v>
      </c>
      <c r="V52" s="18" t="e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>#REF!</v>
      </c>
      <c r="W52" s="18" t="e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>#REF!</v>
      </c>
      <c r="X52" s="18" t="e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>#REF!</v>
      </c>
      <c r="Y52" s="18" t="e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>#REF!</v>
      </c>
      <c r="Z52" s="18" t="e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>#REF!</v>
      </c>
      <c r="AA52" s="18" t="e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>#REF!</v>
      </c>
      <c r="AB52" s="18" t="e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>#REF!</v>
      </c>
      <c r="AC52" s="18" t="e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>#REF!</v>
      </c>
      <c r="AD52" s="18" t="e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>#REF!</v>
      </c>
      <c r="AE52" s="18" t="e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>#REF!</v>
      </c>
      <c r="AF52" s="18" t="e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>#REF!</v>
      </c>
      <c r="AG52" s="18" t="e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>#REF!</v>
      </c>
      <c r="AH52" s="18" t="e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>#REF!</v>
      </c>
      <c r="AI52" s="18" t="e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>#REF!</v>
      </c>
      <c r="AJ52" s="18" t="e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>#REF!</v>
      </c>
      <c r="AK52" s="18" t="e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>#REF!</v>
      </c>
      <c r="AL52" s="18" t="e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>#REF!</v>
      </c>
      <c r="AM52" s="18" t="e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>#REF!</v>
      </c>
      <c r="AN52" s="18" t="e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>#REF!</v>
      </c>
      <c r="AO52" s="18" t="e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>#REF!</v>
      </c>
      <c r="AP52" s="18" t="e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>#REF!</v>
      </c>
      <c r="AQ52" s="18" t="e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>#REF!</v>
      </c>
      <c r="AR52" s="18" t="e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>#REF!</v>
      </c>
      <c r="AS52" s="18" t="e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>#REF!</v>
      </c>
      <c r="AT52" s="18" t="e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>#REF!</v>
      </c>
      <c r="AU52" s="18" t="e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>#REF!</v>
      </c>
      <c r="AV52" s="18" t="e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>#REF!</v>
      </c>
      <c r="AW52" s="18" t="e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>#REF!</v>
      </c>
      <c r="AX52" s="18" t="e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>#REF!</v>
      </c>
      <c r="AY52" s="18" t="e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>#REF!</v>
      </c>
      <c r="AZ52" s="18" t="e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>#REF!</v>
      </c>
      <c r="BA52" s="18" t="e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>#REF!</v>
      </c>
      <c r="BB52" s="18" t="e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>#REF!</v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e">
        <f>#REF!</f>
        <v>#REF!</v>
      </c>
      <c r="C55" s="111" t="e">
        <f>#REF!</f>
        <v>#REF!</v>
      </c>
      <c r="D55" s="97" t="e">
        <f>IF(#REF!="","",#REF!)</f>
        <v>#REF!</v>
      </c>
      <c r="E55" s="18" t="e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>#REF!</v>
      </c>
      <c r="F55" s="18" t="e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>#REF!</v>
      </c>
      <c r="G55" s="18" t="e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>#REF!</v>
      </c>
      <c r="H55" s="18" t="e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>#REF!</v>
      </c>
      <c r="I55" s="18" t="e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>#REF!</v>
      </c>
      <c r="J55" s="18" t="e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>#REF!</v>
      </c>
      <c r="K55" s="18" t="e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>#REF!</v>
      </c>
      <c r="L55" s="18" t="e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>#REF!</v>
      </c>
      <c r="M55" s="18" t="e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>#REF!</v>
      </c>
      <c r="N55" s="18" t="e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>#REF!</v>
      </c>
      <c r="O55" s="18" t="e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>#REF!</v>
      </c>
      <c r="P55" s="18" t="e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>#REF!</v>
      </c>
      <c r="Q55" s="18" t="e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>#REF!</v>
      </c>
      <c r="R55" s="18" t="e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>#REF!</v>
      </c>
      <c r="S55" s="18" t="e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>#REF!</v>
      </c>
      <c r="T55" s="18" t="e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>#REF!</v>
      </c>
      <c r="U55" s="18" t="e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>#REF!</v>
      </c>
      <c r="V55" s="18" t="e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>#REF!</v>
      </c>
      <c r="W55" s="18" t="e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>#REF!</v>
      </c>
      <c r="X55" s="18" t="e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>#REF!</v>
      </c>
      <c r="Y55" s="18" t="e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>#REF!</v>
      </c>
      <c r="Z55" s="18" t="e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>#REF!</v>
      </c>
      <c r="AA55" s="18" t="e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>#REF!</v>
      </c>
      <c r="AB55" s="18" t="e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>#REF!</v>
      </c>
      <c r="AC55" s="18" t="e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>#REF!</v>
      </c>
      <c r="AD55" s="18" t="e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>#REF!</v>
      </c>
      <c r="AE55" s="18" t="e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>#REF!</v>
      </c>
      <c r="AF55" s="18" t="e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>#REF!</v>
      </c>
      <c r="AG55" s="18" t="e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>#REF!</v>
      </c>
      <c r="AH55" s="18" t="e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>#REF!</v>
      </c>
      <c r="AI55" s="18" t="e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>#REF!</v>
      </c>
      <c r="AJ55" s="18" t="e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>#REF!</v>
      </c>
      <c r="AK55" s="18" t="e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>#REF!</v>
      </c>
      <c r="AL55" s="18" t="e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>#REF!</v>
      </c>
      <c r="AM55" s="18" t="e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>#REF!</v>
      </c>
      <c r="AN55" s="18" t="e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>#REF!</v>
      </c>
      <c r="AO55" s="18" t="e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>#REF!</v>
      </c>
      <c r="AP55" s="18" t="e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>#REF!</v>
      </c>
      <c r="AQ55" s="18" t="e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>#REF!</v>
      </c>
      <c r="AR55" s="18" t="e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>#REF!</v>
      </c>
      <c r="AS55" s="18" t="e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>#REF!</v>
      </c>
      <c r="AT55" s="18" t="e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>#REF!</v>
      </c>
      <c r="AU55" s="18" t="e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>#REF!</v>
      </c>
      <c r="AV55" s="18" t="e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>#REF!</v>
      </c>
      <c r="AW55" s="18" t="e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>#REF!</v>
      </c>
      <c r="AX55" s="18" t="e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>#REF!</v>
      </c>
      <c r="AY55" s="18" t="e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>#REF!</v>
      </c>
      <c r="AZ55" s="18" t="e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>#REF!</v>
      </c>
      <c r="BA55" s="18" t="e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>#REF!</v>
      </c>
      <c r="BB55" s="18" t="e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>#REF!</v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e">
        <f>#REF!</f>
        <v>#REF!</v>
      </c>
      <c r="C58" s="111" t="e">
        <f>#REF!</f>
        <v>#REF!</v>
      </c>
      <c r="D58" s="97" t="e">
        <f>IF(#REF!="","",#REF!)</f>
        <v>#REF!</v>
      </c>
      <c r="E58" s="18" t="e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>#REF!</v>
      </c>
      <c r="F58" s="18" t="e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>#REF!</v>
      </c>
      <c r="G58" s="18" t="e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>#REF!</v>
      </c>
      <c r="H58" s="18" t="e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>#REF!</v>
      </c>
      <c r="I58" s="18" t="e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>#REF!</v>
      </c>
      <c r="J58" s="18" t="e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>#REF!</v>
      </c>
      <c r="K58" s="18" t="e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>#REF!</v>
      </c>
      <c r="L58" s="18" t="e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>#REF!</v>
      </c>
      <c r="M58" s="18" t="e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>#REF!</v>
      </c>
      <c r="N58" s="18" t="e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>#REF!</v>
      </c>
      <c r="O58" s="18" t="e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>#REF!</v>
      </c>
      <c r="P58" s="18" t="e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>#REF!</v>
      </c>
      <c r="Q58" s="18" t="e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>#REF!</v>
      </c>
      <c r="R58" s="18" t="e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>#REF!</v>
      </c>
      <c r="S58" s="18" t="e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>#REF!</v>
      </c>
      <c r="T58" s="18" t="e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>#REF!</v>
      </c>
      <c r="U58" s="18" t="e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>#REF!</v>
      </c>
      <c r="V58" s="18" t="e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>#REF!</v>
      </c>
      <c r="W58" s="18" t="e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>#REF!</v>
      </c>
      <c r="X58" s="18" t="e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>#REF!</v>
      </c>
      <c r="Y58" s="18" t="e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>#REF!</v>
      </c>
      <c r="Z58" s="18" t="e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>#REF!</v>
      </c>
      <c r="AA58" s="18" t="e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>#REF!</v>
      </c>
      <c r="AB58" s="18" t="e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>#REF!</v>
      </c>
      <c r="AC58" s="18" t="e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>#REF!</v>
      </c>
      <c r="AD58" s="18" t="e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>#REF!</v>
      </c>
      <c r="AE58" s="18" t="e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>#REF!</v>
      </c>
      <c r="AF58" s="18" t="e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>#REF!</v>
      </c>
      <c r="AG58" s="18" t="e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>#REF!</v>
      </c>
      <c r="AH58" s="18" t="e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>#REF!</v>
      </c>
      <c r="AI58" s="18" t="e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>#REF!</v>
      </c>
      <c r="AJ58" s="18" t="e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>#REF!</v>
      </c>
      <c r="AK58" s="18" t="e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>#REF!</v>
      </c>
      <c r="AL58" s="18" t="e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>#REF!</v>
      </c>
      <c r="AM58" s="18" t="e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>#REF!</v>
      </c>
      <c r="AN58" s="18" t="e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>#REF!</v>
      </c>
      <c r="AO58" s="18" t="e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>#REF!</v>
      </c>
      <c r="AP58" s="18" t="e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>#REF!</v>
      </c>
      <c r="AQ58" s="18" t="e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>#REF!</v>
      </c>
      <c r="AR58" s="18" t="e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>#REF!</v>
      </c>
      <c r="AS58" s="18" t="e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>#REF!</v>
      </c>
      <c r="AT58" s="18" t="e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>#REF!</v>
      </c>
      <c r="AU58" s="18" t="e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>#REF!</v>
      </c>
      <c r="AV58" s="18" t="e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>#REF!</v>
      </c>
      <c r="AW58" s="18" t="e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>#REF!</v>
      </c>
      <c r="AX58" s="18" t="e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>#REF!</v>
      </c>
      <c r="AY58" s="18" t="e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>#REF!</v>
      </c>
      <c r="AZ58" s="18" t="e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>#REF!</v>
      </c>
      <c r="BA58" s="18" t="e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>#REF!</v>
      </c>
      <c r="BB58" s="18" t="e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>#REF!</v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e">
        <f>#REF!</f>
        <v>#REF!</v>
      </c>
      <c r="C61" s="111" t="e">
        <f>#REF!</f>
        <v>#REF!</v>
      </c>
      <c r="D61" s="97" t="e">
        <f>IF(#REF!="","",#REF!)</f>
        <v>#REF!</v>
      </c>
      <c r="E61" s="18" t="e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>#REF!</v>
      </c>
      <c r="F61" s="18" t="e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>#REF!</v>
      </c>
      <c r="G61" s="18" t="e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>#REF!</v>
      </c>
      <c r="H61" s="18" t="e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>#REF!</v>
      </c>
      <c r="I61" s="18" t="e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>#REF!</v>
      </c>
      <c r="J61" s="18" t="e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>#REF!</v>
      </c>
      <c r="K61" s="18" t="e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>#REF!</v>
      </c>
      <c r="L61" s="18" t="e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>#REF!</v>
      </c>
      <c r="M61" s="18" t="e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>#REF!</v>
      </c>
      <c r="N61" s="18" t="e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>#REF!</v>
      </c>
      <c r="O61" s="18" t="e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>#REF!</v>
      </c>
      <c r="P61" s="18" t="e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>#REF!</v>
      </c>
      <c r="Q61" s="18" t="e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>#REF!</v>
      </c>
      <c r="R61" s="18" t="e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>#REF!</v>
      </c>
      <c r="S61" s="18" t="e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>#REF!</v>
      </c>
      <c r="T61" s="18" t="e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>#REF!</v>
      </c>
      <c r="U61" s="18" t="e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>#REF!</v>
      </c>
      <c r="V61" s="18" t="e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>#REF!</v>
      </c>
      <c r="W61" s="18" t="e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>#REF!</v>
      </c>
      <c r="X61" s="18" t="e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>#REF!</v>
      </c>
      <c r="Y61" s="18" t="e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>#REF!</v>
      </c>
      <c r="Z61" s="18" t="e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>#REF!</v>
      </c>
      <c r="AA61" s="18" t="e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>#REF!</v>
      </c>
      <c r="AB61" s="18" t="e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>#REF!</v>
      </c>
      <c r="AC61" s="18" t="e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>#REF!</v>
      </c>
      <c r="AD61" s="18" t="e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>#REF!</v>
      </c>
      <c r="AE61" s="18" t="e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>#REF!</v>
      </c>
      <c r="AF61" s="18" t="e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>#REF!</v>
      </c>
      <c r="AG61" s="18" t="e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>#REF!</v>
      </c>
      <c r="AH61" s="18" t="e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>#REF!</v>
      </c>
      <c r="AI61" s="18" t="e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>#REF!</v>
      </c>
      <c r="AJ61" s="18" t="e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>#REF!</v>
      </c>
      <c r="AK61" s="18" t="e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>#REF!</v>
      </c>
      <c r="AL61" s="18" t="e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>#REF!</v>
      </c>
      <c r="AM61" s="18" t="e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>#REF!</v>
      </c>
      <c r="AN61" s="18" t="e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>#REF!</v>
      </c>
      <c r="AO61" s="18" t="e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>#REF!</v>
      </c>
      <c r="AP61" s="18" t="e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>#REF!</v>
      </c>
      <c r="AQ61" s="18" t="e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>#REF!</v>
      </c>
      <c r="AR61" s="18" t="e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>#REF!</v>
      </c>
      <c r="AS61" s="18" t="e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>#REF!</v>
      </c>
      <c r="AT61" s="18" t="e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>#REF!</v>
      </c>
      <c r="AU61" s="18" t="e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>#REF!</v>
      </c>
      <c r="AV61" s="18" t="e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>#REF!</v>
      </c>
      <c r="AW61" s="18" t="e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>#REF!</v>
      </c>
      <c r="AX61" s="18" t="e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>#REF!</v>
      </c>
      <c r="AY61" s="18" t="e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>#REF!</v>
      </c>
      <c r="AZ61" s="18" t="e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>#REF!</v>
      </c>
      <c r="BA61" s="18" t="e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>#REF!</v>
      </c>
      <c r="BB61" s="18" t="e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>#REF!</v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 t="e">
        <f>IF(SUM(E5,E8,E11,E14,E17)=0,0,SUM(E5,E8,E11,E14,E17))</f>
        <v>#REF!</v>
      </c>
      <c r="F63" s="22" t="e">
        <f t="shared" ref="F63:Y63" si="80">IF(SUM(F5,F8,F11,F14,F17)=0,0,SUM(F5,F8,F11,F14,F17))</f>
        <v>#REF!</v>
      </c>
      <c r="G63" s="22" t="e">
        <f t="shared" si="80"/>
        <v>#REF!</v>
      </c>
      <c r="H63" s="22" t="e">
        <f t="shared" si="80"/>
        <v>#REF!</v>
      </c>
      <c r="I63" s="22" t="e">
        <f t="shared" si="80"/>
        <v>#REF!</v>
      </c>
      <c r="J63" s="22" t="e">
        <f t="shared" si="80"/>
        <v>#REF!</v>
      </c>
      <c r="K63" s="22" t="e">
        <f t="shared" si="80"/>
        <v>#REF!</v>
      </c>
      <c r="L63" s="22" t="e">
        <f t="shared" si="80"/>
        <v>#REF!</v>
      </c>
      <c r="M63" s="22" t="e">
        <f t="shared" si="80"/>
        <v>#REF!</v>
      </c>
      <c r="N63" s="22" t="e">
        <f t="shared" si="80"/>
        <v>#REF!</v>
      </c>
      <c r="O63" s="22" t="e">
        <f t="shared" si="80"/>
        <v>#REF!</v>
      </c>
      <c r="P63" s="22" t="e">
        <f t="shared" si="80"/>
        <v>#REF!</v>
      </c>
      <c r="Q63" s="22" t="e">
        <f t="shared" si="80"/>
        <v>#REF!</v>
      </c>
      <c r="R63" s="22" t="e">
        <f t="shared" si="80"/>
        <v>#REF!</v>
      </c>
      <c r="S63" s="22" t="e">
        <f t="shared" si="80"/>
        <v>#REF!</v>
      </c>
      <c r="T63" s="22" t="e">
        <f t="shared" si="80"/>
        <v>#REF!</v>
      </c>
      <c r="U63" s="22" t="e">
        <f t="shared" si="80"/>
        <v>#REF!</v>
      </c>
      <c r="V63" s="22" t="e">
        <f t="shared" si="80"/>
        <v>#REF!</v>
      </c>
      <c r="W63" s="22" t="e">
        <f t="shared" si="80"/>
        <v>#REF!</v>
      </c>
      <c r="X63" s="22" t="e">
        <f t="shared" si="80"/>
        <v>#REF!</v>
      </c>
      <c r="Y63" s="22" t="e">
        <f t="shared" si="80"/>
        <v>#REF!</v>
      </c>
      <c r="Z63" s="22" t="e">
        <f t="shared" ref="Z63:BB63" si="81">IF(SUM(Z5,Z8,Z11,Z14,Z17)=0,0,SUM(Z5,Z8,Z11,Z14,Z17))</f>
        <v>#REF!</v>
      </c>
      <c r="AA63" s="22" t="e">
        <f t="shared" si="81"/>
        <v>#REF!</v>
      </c>
      <c r="AB63" s="22" t="e">
        <f t="shared" si="81"/>
        <v>#REF!</v>
      </c>
      <c r="AC63" s="22" t="e">
        <f t="shared" si="81"/>
        <v>#REF!</v>
      </c>
      <c r="AD63" s="22" t="e">
        <f t="shared" si="81"/>
        <v>#REF!</v>
      </c>
      <c r="AE63" s="22" t="e">
        <f t="shared" si="81"/>
        <v>#REF!</v>
      </c>
      <c r="AF63" s="22" t="e">
        <f t="shared" si="81"/>
        <v>#REF!</v>
      </c>
      <c r="AG63" s="22" t="e">
        <f t="shared" si="81"/>
        <v>#REF!</v>
      </c>
      <c r="AH63" s="22" t="e">
        <f t="shared" si="81"/>
        <v>#REF!</v>
      </c>
      <c r="AI63" s="22" t="e">
        <f t="shared" si="81"/>
        <v>#REF!</v>
      </c>
      <c r="AJ63" s="22" t="e">
        <f t="shared" si="81"/>
        <v>#REF!</v>
      </c>
      <c r="AK63" s="22" t="e">
        <f t="shared" si="81"/>
        <v>#REF!</v>
      </c>
      <c r="AL63" s="22" t="e">
        <f t="shared" si="81"/>
        <v>#REF!</v>
      </c>
      <c r="AM63" s="22" t="e">
        <f t="shared" si="81"/>
        <v>#REF!</v>
      </c>
      <c r="AN63" s="22" t="e">
        <f t="shared" si="81"/>
        <v>#REF!</v>
      </c>
      <c r="AO63" s="22" t="e">
        <f t="shared" si="81"/>
        <v>#REF!</v>
      </c>
      <c r="AP63" s="22" t="e">
        <f t="shared" si="81"/>
        <v>#REF!</v>
      </c>
      <c r="AQ63" s="22" t="e">
        <f t="shared" si="81"/>
        <v>#REF!</v>
      </c>
      <c r="AR63" s="22" t="e">
        <f t="shared" si="81"/>
        <v>#REF!</v>
      </c>
      <c r="AS63" s="22" t="e">
        <f t="shared" si="81"/>
        <v>#REF!</v>
      </c>
      <c r="AT63" s="22" t="e">
        <f t="shared" si="81"/>
        <v>#REF!</v>
      </c>
      <c r="AU63" s="22" t="e">
        <f t="shared" si="81"/>
        <v>#REF!</v>
      </c>
      <c r="AV63" s="22" t="e">
        <f t="shared" si="81"/>
        <v>#REF!</v>
      </c>
      <c r="AW63" s="22" t="e">
        <f t="shared" si="81"/>
        <v>#REF!</v>
      </c>
      <c r="AX63" s="22" t="e">
        <f t="shared" si="81"/>
        <v>#REF!</v>
      </c>
      <c r="AY63" s="22" t="e">
        <f t="shared" si="81"/>
        <v>#REF!</v>
      </c>
      <c r="AZ63" s="22" t="e">
        <f t="shared" si="81"/>
        <v>#REF!</v>
      </c>
      <c r="BA63" s="22" t="e">
        <f t="shared" si="81"/>
        <v>#REF!</v>
      </c>
      <c r="BB63" s="22" t="e">
        <f t="shared" si="81"/>
        <v>#REF!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e">
        <f>IF(#REF!="","",#REF!)</f>
        <v>#REF!</v>
      </c>
      <c r="B67" s="33"/>
      <c r="C67" s="34" t="e">
        <f>IF(#REF!="","",#REF!)</f>
        <v>#REF!</v>
      </c>
      <c r="D67" s="97" t="e">
        <f>IF(#REF!="","",#REF!)</f>
        <v>#REF!</v>
      </c>
      <c r="E67" s="2" t="e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>#REF!</v>
      </c>
      <c r="F67" s="23" t="e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>#REF!</v>
      </c>
      <c r="G67" s="23" t="e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>#REF!</v>
      </c>
      <c r="H67" s="23" t="e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>#REF!</v>
      </c>
      <c r="I67" s="23" t="e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>#REF!</v>
      </c>
      <c r="J67" s="23" t="e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>#REF!</v>
      </c>
      <c r="K67" s="23" t="e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>#REF!</v>
      </c>
      <c r="L67" s="23" t="e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>#REF!</v>
      </c>
      <c r="M67" s="23" t="e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>#REF!</v>
      </c>
      <c r="N67" s="23" t="e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>#REF!</v>
      </c>
      <c r="O67" s="23" t="e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>#REF!</v>
      </c>
      <c r="P67" s="23" t="e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>#REF!</v>
      </c>
      <c r="Q67" s="23" t="e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>#REF!</v>
      </c>
      <c r="R67" s="23" t="e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>#REF!</v>
      </c>
      <c r="S67" s="23" t="e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>#REF!</v>
      </c>
      <c r="T67" s="23" t="e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>#REF!</v>
      </c>
      <c r="U67" s="23" t="e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>#REF!</v>
      </c>
      <c r="V67" s="23" t="e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>#REF!</v>
      </c>
      <c r="W67" s="23" t="e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>#REF!</v>
      </c>
      <c r="X67" s="23" t="e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>#REF!</v>
      </c>
      <c r="Y67" s="23" t="e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>#REF!</v>
      </c>
      <c r="Z67" s="23" t="e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>#REF!</v>
      </c>
      <c r="AA67" s="23" t="e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>#REF!</v>
      </c>
      <c r="AB67" s="23" t="e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>#REF!</v>
      </c>
      <c r="AC67" s="23" t="e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>#REF!</v>
      </c>
      <c r="AD67" s="23" t="e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>#REF!</v>
      </c>
      <c r="AE67" s="23" t="e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>#REF!</v>
      </c>
      <c r="AF67" s="23" t="e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>#REF!</v>
      </c>
      <c r="AG67" s="23" t="e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>#REF!</v>
      </c>
      <c r="AH67" s="23" t="e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>#REF!</v>
      </c>
      <c r="AI67" s="23" t="e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>#REF!</v>
      </c>
      <c r="AJ67" s="23" t="e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>#REF!</v>
      </c>
      <c r="AK67" s="23" t="e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>#REF!</v>
      </c>
      <c r="AL67" s="23" t="e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>#REF!</v>
      </c>
      <c r="AM67" s="23" t="e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>#REF!</v>
      </c>
      <c r="AN67" s="23" t="e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>#REF!</v>
      </c>
      <c r="AO67" s="23" t="e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>#REF!</v>
      </c>
      <c r="AP67" s="23" t="e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>#REF!</v>
      </c>
      <c r="AQ67" s="23" t="e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>#REF!</v>
      </c>
      <c r="AR67" s="23" t="e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>#REF!</v>
      </c>
      <c r="AS67" s="23" t="e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>#REF!</v>
      </c>
      <c r="AT67" s="23" t="e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>#REF!</v>
      </c>
      <c r="AU67" s="23" t="e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>#REF!</v>
      </c>
      <c r="AV67" s="23" t="e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>#REF!</v>
      </c>
      <c r="AW67" s="23" t="e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>#REF!</v>
      </c>
      <c r="AX67" s="23" t="e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>#REF!</v>
      </c>
      <c r="AY67" s="23" t="e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>#REF!</v>
      </c>
      <c r="AZ67" s="23" t="e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>#REF!</v>
      </c>
      <c r="BA67" s="23" t="e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>#REF!</v>
      </c>
      <c r="BB67" s="23" t="e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>#REF!</v>
      </c>
    </row>
    <row r="68" spans="1:54" ht="41.4" x14ac:dyDescent="0.25">
      <c r="A68" s="41" t="e">
        <f>IF(#REF!="","",#REF!)</f>
        <v>#REF!</v>
      </c>
      <c r="B68" s="33"/>
      <c r="C68" s="34" t="e">
        <f>IF(#REF!="","",#REF!)</f>
        <v>#REF!</v>
      </c>
      <c r="D68" s="98" t="e">
        <f>IF(#REF!="","",#REF!)</f>
        <v>#REF!</v>
      </c>
      <c r="E68" s="23" t="e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>#REF!</v>
      </c>
      <c r="F68" s="23" t="e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>#REF!</v>
      </c>
      <c r="G68" s="23" t="e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>#REF!</v>
      </c>
      <c r="H68" s="23" t="e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>#REF!</v>
      </c>
      <c r="I68" s="23" t="e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>#REF!</v>
      </c>
      <c r="J68" s="23" t="e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>#REF!</v>
      </c>
      <c r="K68" s="23" t="e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>#REF!</v>
      </c>
      <c r="L68" s="23" t="e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>#REF!</v>
      </c>
      <c r="M68" s="23" t="e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>#REF!</v>
      </c>
      <c r="N68" s="23" t="e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>#REF!</v>
      </c>
      <c r="O68" s="23" t="e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>#REF!</v>
      </c>
      <c r="P68" s="23" t="e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>#REF!</v>
      </c>
      <c r="Q68" s="23" t="e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>#REF!</v>
      </c>
      <c r="R68" s="23" t="e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>#REF!</v>
      </c>
      <c r="S68" s="23" t="e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>#REF!</v>
      </c>
      <c r="T68" s="23" t="e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>#REF!</v>
      </c>
      <c r="U68" s="23" t="e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>#REF!</v>
      </c>
      <c r="V68" s="23" t="e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>#REF!</v>
      </c>
      <c r="W68" s="23" t="e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>#REF!</v>
      </c>
      <c r="X68" s="23" t="e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>#REF!</v>
      </c>
      <c r="Y68" s="23" t="e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>#REF!</v>
      </c>
      <c r="Z68" s="23" t="e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>#REF!</v>
      </c>
      <c r="AA68" s="23" t="e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>#REF!</v>
      </c>
      <c r="AB68" s="23" t="e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>#REF!</v>
      </c>
      <c r="AC68" s="23" t="e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>#REF!</v>
      </c>
      <c r="AD68" s="23" t="e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>#REF!</v>
      </c>
      <c r="AE68" s="23" t="e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>#REF!</v>
      </c>
      <c r="AF68" s="23" t="e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>#REF!</v>
      </c>
      <c r="AG68" s="23" t="e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>#REF!</v>
      </c>
      <c r="AH68" s="23" t="e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>#REF!</v>
      </c>
      <c r="AI68" s="23" t="e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>#REF!</v>
      </c>
      <c r="AJ68" s="23" t="e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>#REF!</v>
      </c>
      <c r="AK68" s="23" t="e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>#REF!</v>
      </c>
      <c r="AL68" s="23" t="e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>#REF!</v>
      </c>
      <c r="AM68" s="23" t="e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>#REF!</v>
      </c>
      <c r="AN68" s="23" t="e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>#REF!</v>
      </c>
      <c r="AO68" s="23" t="e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>#REF!</v>
      </c>
      <c r="AP68" s="23" t="e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>#REF!</v>
      </c>
      <c r="AQ68" s="23" t="e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>#REF!</v>
      </c>
      <c r="AR68" s="23" t="e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>#REF!</v>
      </c>
      <c r="AS68" s="23" t="e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>#REF!</v>
      </c>
      <c r="AT68" s="23" t="e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>#REF!</v>
      </c>
      <c r="AU68" s="23" t="e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>#REF!</v>
      </c>
      <c r="AV68" s="23" t="e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>#REF!</v>
      </c>
      <c r="AW68" s="23" t="e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>#REF!</v>
      </c>
      <c r="AX68" s="23" t="e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>#REF!</v>
      </c>
      <c r="AY68" s="23" t="e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>#REF!</v>
      </c>
      <c r="AZ68" s="23" t="e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>#REF!</v>
      </c>
      <c r="BA68" s="23" t="e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>#REF!</v>
      </c>
      <c r="BB68" s="23" t="e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>#REF!</v>
      </c>
    </row>
    <row r="69" spans="1:54" ht="41.4" x14ac:dyDescent="0.25">
      <c r="A69" s="41" t="e">
        <f>IF(#REF!="","",#REF!)</f>
        <v>#REF!</v>
      </c>
      <c r="B69" s="33"/>
      <c r="C69" s="34" t="e">
        <f>IF(#REF!="","",#REF!)</f>
        <v>#REF!</v>
      </c>
      <c r="D69" s="98" t="e">
        <f>IF(#REF!="","",#REF!)</f>
        <v>#REF!</v>
      </c>
      <c r="E69" s="23" t="e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>#REF!</v>
      </c>
      <c r="F69" s="23" t="e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>#REF!</v>
      </c>
      <c r="G69" s="23" t="e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>#REF!</v>
      </c>
      <c r="H69" s="23" t="e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>#REF!</v>
      </c>
      <c r="I69" s="23" t="e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>#REF!</v>
      </c>
      <c r="J69" s="23" t="e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>#REF!</v>
      </c>
      <c r="K69" s="23" t="e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>#REF!</v>
      </c>
      <c r="L69" s="23" t="e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>#REF!</v>
      </c>
      <c r="M69" s="23" t="e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>#REF!</v>
      </c>
      <c r="N69" s="23" t="e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>#REF!</v>
      </c>
      <c r="O69" s="23" t="e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>#REF!</v>
      </c>
      <c r="P69" s="23" t="e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>#REF!</v>
      </c>
      <c r="Q69" s="23" t="e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>#REF!</v>
      </c>
      <c r="R69" s="23" t="e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>#REF!</v>
      </c>
      <c r="S69" s="23" t="e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>#REF!</v>
      </c>
      <c r="T69" s="23" t="e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>#REF!</v>
      </c>
      <c r="U69" s="23" t="e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>#REF!</v>
      </c>
      <c r="V69" s="23" t="e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>#REF!</v>
      </c>
      <c r="W69" s="23" t="e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>#REF!</v>
      </c>
      <c r="X69" s="23" t="e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>#REF!</v>
      </c>
      <c r="Y69" s="23" t="e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>#REF!</v>
      </c>
      <c r="Z69" s="23" t="e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>#REF!</v>
      </c>
      <c r="AA69" s="23" t="e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>#REF!</v>
      </c>
      <c r="AB69" s="23" t="e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>#REF!</v>
      </c>
      <c r="AC69" s="23" t="e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>#REF!</v>
      </c>
      <c r="AD69" s="23" t="e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>#REF!</v>
      </c>
      <c r="AE69" s="23" t="e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>#REF!</v>
      </c>
      <c r="AF69" s="23" t="e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>#REF!</v>
      </c>
      <c r="AG69" s="23" t="e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>#REF!</v>
      </c>
      <c r="AH69" s="23" t="e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>#REF!</v>
      </c>
      <c r="AI69" s="23" t="e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>#REF!</v>
      </c>
      <c r="AJ69" s="23" t="e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>#REF!</v>
      </c>
      <c r="AK69" s="23" t="e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>#REF!</v>
      </c>
      <c r="AL69" s="23" t="e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>#REF!</v>
      </c>
      <c r="AM69" s="23" t="e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>#REF!</v>
      </c>
      <c r="AN69" s="23" t="e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>#REF!</v>
      </c>
      <c r="AO69" s="23" t="e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>#REF!</v>
      </c>
      <c r="AP69" s="23" t="e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>#REF!</v>
      </c>
      <c r="AQ69" s="23" t="e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>#REF!</v>
      </c>
      <c r="AR69" s="23" t="e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>#REF!</v>
      </c>
      <c r="AS69" s="23" t="e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>#REF!</v>
      </c>
      <c r="AT69" s="23" t="e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>#REF!</v>
      </c>
      <c r="AU69" s="23" t="e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>#REF!</v>
      </c>
      <c r="AV69" s="23" t="e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>#REF!</v>
      </c>
      <c r="AW69" s="23" t="e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>#REF!</v>
      </c>
      <c r="AX69" s="23" t="e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>#REF!</v>
      </c>
      <c r="AY69" s="23" t="e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>#REF!</v>
      </c>
      <c r="AZ69" s="23" t="e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>#REF!</v>
      </c>
      <c r="BA69" s="23" t="e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>#REF!</v>
      </c>
      <c r="BB69" s="23" t="e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>#REF!</v>
      </c>
    </row>
    <row r="70" spans="1:54" ht="41.4" x14ac:dyDescent="0.25">
      <c r="A70" s="41" t="e">
        <f>IF(#REF!="","",#REF!)</f>
        <v>#REF!</v>
      </c>
      <c r="B70" s="33"/>
      <c r="C70" s="34" t="e">
        <f>IF(#REF!="","",#REF!)</f>
        <v>#REF!</v>
      </c>
      <c r="D70" s="98" t="e">
        <f>IF(#REF!="","",#REF!)</f>
        <v>#REF!</v>
      </c>
      <c r="E70" s="23" t="e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>#REF!</v>
      </c>
      <c r="F70" s="23" t="e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>#REF!</v>
      </c>
      <c r="G70" s="23" t="e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>#REF!</v>
      </c>
      <c r="H70" s="23" t="e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>#REF!</v>
      </c>
      <c r="I70" s="23" t="e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>#REF!</v>
      </c>
      <c r="J70" s="23" t="e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>#REF!</v>
      </c>
      <c r="K70" s="23" t="e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>#REF!</v>
      </c>
      <c r="L70" s="23" t="e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>#REF!</v>
      </c>
      <c r="M70" s="23" t="e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>#REF!</v>
      </c>
      <c r="N70" s="23" t="e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>#REF!</v>
      </c>
      <c r="O70" s="23" t="e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>#REF!</v>
      </c>
      <c r="P70" s="23" t="e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>#REF!</v>
      </c>
      <c r="Q70" s="23" t="e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>#REF!</v>
      </c>
      <c r="R70" s="23" t="e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>#REF!</v>
      </c>
      <c r="S70" s="23" t="e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>#REF!</v>
      </c>
      <c r="T70" s="23" t="e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>#REF!</v>
      </c>
      <c r="U70" s="23" t="e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>#REF!</v>
      </c>
      <c r="V70" s="23" t="e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>#REF!</v>
      </c>
      <c r="W70" s="23" t="e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>#REF!</v>
      </c>
      <c r="X70" s="23" t="e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>#REF!</v>
      </c>
      <c r="Y70" s="23" t="e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>#REF!</v>
      </c>
      <c r="Z70" s="23" t="e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>#REF!</v>
      </c>
      <c r="AA70" s="23" t="e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>#REF!</v>
      </c>
      <c r="AB70" s="23" t="e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>#REF!</v>
      </c>
      <c r="AC70" s="23" t="e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>#REF!</v>
      </c>
      <c r="AD70" s="23" t="e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>#REF!</v>
      </c>
      <c r="AE70" s="23" t="e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>#REF!</v>
      </c>
      <c r="AF70" s="23" t="e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>#REF!</v>
      </c>
      <c r="AG70" s="23" t="e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>#REF!</v>
      </c>
      <c r="AH70" s="23" t="e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>#REF!</v>
      </c>
      <c r="AI70" s="23" t="e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>#REF!</v>
      </c>
      <c r="AJ70" s="23" t="e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>#REF!</v>
      </c>
      <c r="AK70" s="23" t="e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>#REF!</v>
      </c>
      <c r="AL70" s="23" t="e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>#REF!</v>
      </c>
      <c r="AM70" s="23" t="e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>#REF!</v>
      </c>
      <c r="AN70" s="23" t="e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>#REF!</v>
      </c>
      <c r="AO70" s="23" t="e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>#REF!</v>
      </c>
      <c r="AP70" s="23" t="e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>#REF!</v>
      </c>
      <c r="AQ70" s="23" t="e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>#REF!</v>
      </c>
      <c r="AR70" s="23" t="e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>#REF!</v>
      </c>
      <c r="AS70" s="23" t="e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>#REF!</v>
      </c>
      <c r="AT70" s="23" t="e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>#REF!</v>
      </c>
      <c r="AU70" s="23" t="e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>#REF!</v>
      </c>
      <c r="AV70" s="23" t="e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>#REF!</v>
      </c>
      <c r="AW70" s="23" t="e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>#REF!</v>
      </c>
      <c r="AX70" s="23" t="e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>#REF!</v>
      </c>
      <c r="AY70" s="23" t="e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>#REF!</v>
      </c>
      <c r="AZ70" s="23" t="e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>#REF!</v>
      </c>
      <c r="BA70" s="23" t="e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>#REF!</v>
      </c>
      <c r="BB70" s="23" t="e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>#REF!</v>
      </c>
    </row>
    <row r="71" spans="1:54" ht="41.4" x14ac:dyDescent="0.25">
      <c r="A71" s="49" t="e">
        <f>IF(#REF!="","",#REF!)</f>
        <v>#REF!</v>
      </c>
      <c r="B71" s="33"/>
      <c r="C71" s="34" t="e">
        <f>IF(#REF!="","",#REF!)</f>
        <v>#REF!</v>
      </c>
      <c r="D71" s="98" t="e">
        <f>IF(#REF!="","",#REF!)</f>
        <v>#REF!</v>
      </c>
      <c r="E71" s="23" t="e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>#REF!</v>
      </c>
      <c r="F71" s="23" t="e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>#REF!</v>
      </c>
      <c r="G71" s="23" t="e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>#REF!</v>
      </c>
      <c r="H71" s="23" t="e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>#REF!</v>
      </c>
      <c r="I71" s="23" t="e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>#REF!</v>
      </c>
      <c r="J71" s="23" t="e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>#REF!</v>
      </c>
      <c r="K71" s="23" t="e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>#REF!</v>
      </c>
      <c r="L71" s="23" t="e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>#REF!</v>
      </c>
      <c r="M71" s="23" t="e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>#REF!</v>
      </c>
      <c r="N71" s="23" t="e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>#REF!</v>
      </c>
      <c r="O71" s="23" t="e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>#REF!</v>
      </c>
      <c r="P71" s="23" t="e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>#REF!</v>
      </c>
      <c r="Q71" s="23" t="e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>#REF!</v>
      </c>
      <c r="R71" s="23" t="e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>#REF!</v>
      </c>
      <c r="S71" s="23" t="e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>#REF!</v>
      </c>
      <c r="T71" s="23" t="e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>#REF!</v>
      </c>
      <c r="U71" s="23" t="e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>#REF!</v>
      </c>
      <c r="V71" s="23" t="e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>#REF!</v>
      </c>
      <c r="W71" s="23" t="e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>#REF!</v>
      </c>
      <c r="X71" s="23" t="e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>#REF!</v>
      </c>
      <c r="Y71" s="23" t="e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>#REF!</v>
      </c>
      <c r="Z71" s="23" t="e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>#REF!</v>
      </c>
      <c r="AA71" s="23" t="e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>#REF!</v>
      </c>
      <c r="AB71" s="23" t="e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>#REF!</v>
      </c>
      <c r="AC71" s="23" t="e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>#REF!</v>
      </c>
      <c r="AD71" s="23" t="e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>#REF!</v>
      </c>
      <c r="AE71" s="23" t="e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>#REF!</v>
      </c>
      <c r="AF71" s="23" t="e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>#REF!</v>
      </c>
      <c r="AG71" s="23" t="e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>#REF!</v>
      </c>
      <c r="AH71" s="23" t="e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>#REF!</v>
      </c>
      <c r="AI71" s="23" t="e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>#REF!</v>
      </c>
      <c r="AJ71" s="23" t="e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>#REF!</v>
      </c>
      <c r="AK71" s="23" t="e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>#REF!</v>
      </c>
      <c r="AL71" s="23" t="e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>#REF!</v>
      </c>
      <c r="AM71" s="23" t="e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>#REF!</v>
      </c>
      <c r="AN71" s="23" t="e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>#REF!</v>
      </c>
      <c r="AO71" s="23" t="e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>#REF!</v>
      </c>
      <c r="AP71" s="23" t="e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>#REF!</v>
      </c>
      <c r="AQ71" s="23" t="e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>#REF!</v>
      </c>
      <c r="AR71" s="23" t="e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>#REF!</v>
      </c>
      <c r="AS71" s="23" t="e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>#REF!</v>
      </c>
      <c r="AT71" s="23" t="e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>#REF!</v>
      </c>
      <c r="AU71" s="23" t="e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>#REF!</v>
      </c>
      <c r="AV71" s="23" t="e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>#REF!</v>
      </c>
      <c r="AW71" s="23" t="e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>#REF!</v>
      </c>
      <c r="AX71" s="23" t="e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>#REF!</v>
      </c>
      <c r="AY71" s="23" t="e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>#REF!</v>
      </c>
      <c r="AZ71" s="23" t="e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>#REF!</v>
      </c>
      <c r="BA71" s="23" t="e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>#REF!</v>
      </c>
      <c r="BB71" s="23" t="e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>#REF!</v>
      </c>
    </row>
    <row r="72" spans="1:54" ht="41.4" x14ac:dyDescent="0.25">
      <c r="A72" s="41" t="e">
        <f>IF(#REF!="","",#REF!)</f>
        <v>#REF!</v>
      </c>
      <c r="B72" s="33"/>
      <c r="C72" s="34" t="e">
        <f>IF(#REF!="","",#REF!)</f>
        <v>#REF!</v>
      </c>
      <c r="D72" s="98" t="e">
        <f>IF(#REF!="","",#REF!)</f>
        <v>#REF!</v>
      </c>
      <c r="E72" s="23" t="e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>#REF!</v>
      </c>
      <c r="F72" s="23" t="e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>#REF!</v>
      </c>
      <c r="G72" s="23" t="e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>#REF!</v>
      </c>
      <c r="H72" s="23" t="e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>#REF!</v>
      </c>
      <c r="I72" s="23" t="e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>#REF!</v>
      </c>
      <c r="J72" s="23" t="e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>#REF!</v>
      </c>
      <c r="K72" s="23" t="e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>#REF!</v>
      </c>
      <c r="L72" s="23" t="e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>#REF!</v>
      </c>
      <c r="M72" s="23" t="e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>#REF!</v>
      </c>
      <c r="N72" s="23" t="e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>#REF!</v>
      </c>
      <c r="O72" s="23" t="e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>#REF!</v>
      </c>
      <c r="P72" s="23" t="e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>#REF!</v>
      </c>
      <c r="Q72" s="23" t="e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>#REF!</v>
      </c>
      <c r="R72" s="23" t="e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>#REF!</v>
      </c>
      <c r="S72" s="23" t="e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>#REF!</v>
      </c>
      <c r="T72" s="23" t="e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>#REF!</v>
      </c>
      <c r="U72" s="23" t="e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>#REF!</v>
      </c>
      <c r="V72" s="23" t="e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>#REF!</v>
      </c>
      <c r="W72" s="23" t="e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>#REF!</v>
      </c>
      <c r="X72" s="23" t="e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>#REF!</v>
      </c>
      <c r="Y72" s="23" t="e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>#REF!</v>
      </c>
      <c r="Z72" s="23" t="e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>#REF!</v>
      </c>
      <c r="AA72" s="23" t="e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>#REF!</v>
      </c>
      <c r="AB72" s="23" t="e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>#REF!</v>
      </c>
      <c r="AC72" s="23" t="e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>#REF!</v>
      </c>
      <c r="AD72" s="23" t="e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>#REF!</v>
      </c>
      <c r="AE72" s="23" t="e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>#REF!</v>
      </c>
      <c r="AF72" s="23" t="e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>#REF!</v>
      </c>
      <c r="AG72" s="23" t="e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>#REF!</v>
      </c>
      <c r="AH72" s="23" t="e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>#REF!</v>
      </c>
      <c r="AI72" s="23" t="e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>#REF!</v>
      </c>
      <c r="AJ72" s="23" t="e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>#REF!</v>
      </c>
      <c r="AK72" s="23" t="e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>#REF!</v>
      </c>
      <c r="AL72" s="23" t="e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>#REF!</v>
      </c>
      <c r="AM72" s="23" t="e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>#REF!</v>
      </c>
      <c r="AN72" s="23" t="e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>#REF!</v>
      </c>
      <c r="AO72" s="23" t="e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>#REF!</v>
      </c>
      <c r="AP72" s="23" t="e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>#REF!</v>
      </c>
      <c r="AQ72" s="23" t="e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>#REF!</v>
      </c>
      <c r="AR72" s="23" t="e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>#REF!</v>
      </c>
      <c r="AS72" s="23" t="e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>#REF!</v>
      </c>
      <c r="AT72" s="23" t="e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>#REF!</v>
      </c>
      <c r="AU72" s="23" t="e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>#REF!</v>
      </c>
      <c r="AV72" s="23" t="e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>#REF!</v>
      </c>
      <c r="AW72" s="23" t="e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>#REF!</v>
      </c>
      <c r="AX72" s="23" t="e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>#REF!</v>
      </c>
      <c r="AY72" s="23" t="e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>#REF!</v>
      </c>
      <c r="AZ72" s="23" t="e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>#REF!</v>
      </c>
      <c r="BA72" s="23" t="e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>#REF!</v>
      </c>
      <c r="BB72" s="23" t="e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>#REF!</v>
      </c>
    </row>
    <row r="73" spans="1:54" ht="41.4" x14ac:dyDescent="0.25">
      <c r="A73" s="41" t="e">
        <f>IF(#REF!="","",#REF!)</f>
        <v>#REF!</v>
      </c>
      <c r="B73" s="33"/>
      <c r="C73" s="34" t="e">
        <f>IF(#REF!="","",#REF!)</f>
        <v>#REF!</v>
      </c>
      <c r="D73" s="98" t="e">
        <f>IF(#REF!="","",#REF!)</f>
        <v>#REF!</v>
      </c>
      <c r="E73" s="23" t="e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>#REF!</v>
      </c>
      <c r="F73" s="23" t="e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>#REF!</v>
      </c>
      <c r="G73" s="23" t="e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>#REF!</v>
      </c>
      <c r="H73" s="23" t="e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>#REF!</v>
      </c>
      <c r="I73" s="23" t="e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>#REF!</v>
      </c>
      <c r="J73" s="23" t="e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>#REF!</v>
      </c>
      <c r="K73" s="23" t="e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>#REF!</v>
      </c>
      <c r="L73" s="23" t="e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>#REF!</v>
      </c>
      <c r="M73" s="23" t="e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>#REF!</v>
      </c>
      <c r="N73" s="23" t="e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>#REF!</v>
      </c>
      <c r="O73" s="23" t="e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>#REF!</v>
      </c>
      <c r="P73" s="23" t="e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>#REF!</v>
      </c>
      <c r="Q73" s="23" t="e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>#REF!</v>
      </c>
      <c r="R73" s="23" t="e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>#REF!</v>
      </c>
      <c r="S73" s="23" t="e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>#REF!</v>
      </c>
      <c r="T73" s="23" t="e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>#REF!</v>
      </c>
      <c r="U73" s="23" t="e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>#REF!</v>
      </c>
      <c r="V73" s="23" t="e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>#REF!</v>
      </c>
      <c r="W73" s="23" t="e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>#REF!</v>
      </c>
      <c r="X73" s="23" t="e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>#REF!</v>
      </c>
      <c r="Y73" s="23" t="e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>#REF!</v>
      </c>
      <c r="Z73" s="23" t="e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>#REF!</v>
      </c>
      <c r="AA73" s="23" t="e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>#REF!</v>
      </c>
      <c r="AB73" s="23" t="e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>#REF!</v>
      </c>
      <c r="AC73" s="23" t="e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>#REF!</v>
      </c>
      <c r="AD73" s="23" t="e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>#REF!</v>
      </c>
      <c r="AE73" s="23" t="e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>#REF!</v>
      </c>
      <c r="AF73" s="23" t="e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>#REF!</v>
      </c>
      <c r="AG73" s="23" t="e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>#REF!</v>
      </c>
      <c r="AH73" s="23" t="e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>#REF!</v>
      </c>
      <c r="AI73" s="23" t="e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>#REF!</v>
      </c>
      <c r="AJ73" s="23" t="e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>#REF!</v>
      </c>
      <c r="AK73" s="23" t="e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>#REF!</v>
      </c>
      <c r="AL73" s="23" t="e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>#REF!</v>
      </c>
      <c r="AM73" s="23" t="e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>#REF!</v>
      </c>
      <c r="AN73" s="23" t="e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>#REF!</v>
      </c>
      <c r="AO73" s="23" t="e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>#REF!</v>
      </c>
      <c r="AP73" s="23" t="e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>#REF!</v>
      </c>
      <c r="AQ73" s="23" t="e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>#REF!</v>
      </c>
      <c r="AR73" s="23" t="e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>#REF!</v>
      </c>
      <c r="AS73" s="23" t="e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>#REF!</v>
      </c>
      <c r="AT73" s="23" t="e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>#REF!</v>
      </c>
      <c r="AU73" s="23" t="e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>#REF!</v>
      </c>
      <c r="AV73" s="23" t="e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>#REF!</v>
      </c>
      <c r="AW73" s="23" t="e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>#REF!</v>
      </c>
      <c r="AX73" s="23" t="e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>#REF!</v>
      </c>
      <c r="AY73" s="23" t="e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>#REF!</v>
      </c>
      <c r="AZ73" s="23" t="e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>#REF!</v>
      </c>
      <c r="BA73" s="23" t="e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>#REF!</v>
      </c>
      <c r="BB73" s="23" t="e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>#REF!</v>
      </c>
    </row>
    <row r="74" spans="1:54" ht="41.4" x14ac:dyDescent="0.25">
      <c r="A74" s="41" t="e">
        <f>IF(#REF!="","",#REF!)</f>
        <v>#REF!</v>
      </c>
      <c r="B74" s="33"/>
      <c r="C74" s="34" t="e">
        <f>IF(#REF!="","",#REF!)</f>
        <v>#REF!</v>
      </c>
      <c r="D74" s="98" t="e">
        <f>IF(#REF!="","",#REF!)</f>
        <v>#REF!</v>
      </c>
      <c r="E74" s="23" t="e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>#REF!</v>
      </c>
      <c r="F74" s="23" t="e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>#REF!</v>
      </c>
      <c r="G74" s="23" t="e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>#REF!</v>
      </c>
      <c r="H74" s="23" t="e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>#REF!</v>
      </c>
      <c r="I74" s="23" t="e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>#REF!</v>
      </c>
      <c r="J74" s="23" t="e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>#REF!</v>
      </c>
      <c r="K74" s="23" t="e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>#REF!</v>
      </c>
      <c r="L74" s="23" t="e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>#REF!</v>
      </c>
      <c r="M74" s="23" t="e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>#REF!</v>
      </c>
      <c r="N74" s="23" t="e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>#REF!</v>
      </c>
      <c r="O74" s="23" t="e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>#REF!</v>
      </c>
      <c r="P74" s="23" t="e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>#REF!</v>
      </c>
      <c r="Q74" s="23" t="e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>#REF!</v>
      </c>
      <c r="R74" s="23" t="e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>#REF!</v>
      </c>
      <c r="S74" s="23" t="e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>#REF!</v>
      </c>
      <c r="T74" s="23" t="e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>#REF!</v>
      </c>
      <c r="U74" s="23" t="e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>#REF!</v>
      </c>
      <c r="V74" s="23" t="e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>#REF!</v>
      </c>
      <c r="W74" s="23" t="e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>#REF!</v>
      </c>
      <c r="X74" s="23" t="e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>#REF!</v>
      </c>
      <c r="Y74" s="23" t="e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>#REF!</v>
      </c>
      <c r="Z74" s="23" t="e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>#REF!</v>
      </c>
      <c r="AA74" s="23" t="e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>#REF!</v>
      </c>
      <c r="AB74" s="23" t="e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>#REF!</v>
      </c>
      <c r="AC74" s="23" t="e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>#REF!</v>
      </c>
      <c r="AD74" s="23" t="e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>#REF!</v>
      </c>
      <c r="AE74" s="23" t="e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>#REF!</v>
      </c>
      <c r="AF74" s="23" t="e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>#REF!</v>
      </c>
      <c r="AG74" s="23" t="e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>#REF!</v>
      </c>
      <c r="AH74" s="23" t="e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>#REF!</v>
      </c>
      <c r="AI74" s="23" t="e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>#REF!</v>
      </c>
      <c r="AJ74" s="23" t="e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>#REF!</v>
      </c>
      <c r="AK74" s="23" t="e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>#REF!</v>
      </c>
      <c r="AL74" s="23" t="e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>#REF!</v>
      </c>
      <c r="AM74" s="23" t="e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>#REF!</v>
      </c>
      <c r="AN74" s="23" t="e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>#REF!</v>
      </c>
      <c r="AO74" s="23" t="e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>#REF!</v>
      </c>
      <c r="AP74" s="23" t="e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>#REF!</v>
      </c>
      <c r="AQ74" s="23" t="e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>#REF!</v>
      </c>
      <c r="AR74" s="23" t="e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>#REF!</v>
      </c>
      <c r="AS74" s="23" t="e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>#REF!</v>
      </c>
      <c r="AT74" s="23" t="e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>#REF!</v>
      </c>
      <c r="AU74" s="23" t="e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>#REF!</v>
      </c>
      <c r="AV74" s="23" t="e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>#REF!</v>
      </c>
      <c r="AW74" s="23" t="e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>#REF!</v>
      </c>
      <c r="AX74" s="23" t="e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>#REF!</v>
      </c>
      <c r="AY74" s="23" t="e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>#REF!</v>
      </c>
      <c r="AZ74" s="23" t="e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>#REF!</v>
      </c>
      <c r="BA74" s="23" t="e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>#REF!</v>
      </c>
      <c r="BB74" s="23" t="e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>#REF!</v>
      </c>
    </row>
    <row r="75" spans="1:54" ht="41.4" x14ac:dyDescent="0.25">
      <c r="A75" s="41" t="e">
        <f>IF(#REF!="","",#REF!)</f>
        <v>#REF!</v>
      </c>
      <c r="B75" s="33"/>
      <c r="C75" s="34" t="e">
        <f>IF(#REF!="","",#REF!)</f>
        <v>#REF!</v>
      </c>
      <c r="D75" s="98" t="e">
        <f>IF(#REF!="","",#REF!)</f>
        <v>#REF!</v>
      </c>
      <c r="E75" s="23" t="e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>#REF!</v>
      </c>
      <c r="F75" s="23" t="e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>#REF!</v>
      </c>
      <c r="G75" s="23" t="e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>#REF!</v>
      </c>
      <c r="H75" s="23" t="e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>#REF!</v>
      </c>
      <c r="I75" s="23" t="e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>#REF!</v>
      </c>
      <c r="J75" s="23" t="e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>#REF!</v>
      </c>
      <c r="K75" s="23" t="e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>#REF!</v>
      </c>
      <c r="L75" s="23" t="e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>#REF!</v>
      </c>
      <c r="M75" s="23" t="e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>#REF!</v>
      </c>
      <c r="N75" s="23" t="e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>#REF!</v>
      </c>
      <c r="O75" s="23" t="e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>#REF!</v>
      </c>
      <c r="P75" s="23" t="e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>#REF!</v>
      </c>
      <c r="Q75" s="23" t="e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>#REF!</v>
      </c>
      <c r="R75" s="23" t="e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>#REF!</v>
      </c>
      <c r="S75" s="23" t="e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>#REF!</v>
      </c>
      <c r="T75" s="23" t="e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>#REF!</v>
      </c>
      <c r="U75" s="23" t="e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>#REF!</v>
      </c>
      <c r="V75" s="23" t="e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>#REF!</v>
      </c>
      <c r="W75" s="23" t="e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>#REF!</v>
      </c>
      <c r="X75" s="23" t="e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>#REF!</v>
      </c>
      <c r="Y75" s="23" t="e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>#REF!</v>
      </c>
      <c r="Z75" s="23" t="e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>#REF!</v>
      </c>
      <c r="AA75" s="23" t="e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>#REF!</v>
      </c>
      <c r="AB75" s="23" t="e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>#REF!</v>
      </c>
      <c r="AC75" s="23" t="e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>#REF!</v>
      </c>
      <c r="AD75" s="23" t="e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>#REF!</v>
      </c>
      <c r="AE75" s="23" t="e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>#REF!</v>
      </c>
      <c r="AF75" s="23" t="e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>#REF!</v>
      </c>
      <c r="AG75" s="23" t="e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>#REF!</v>
      </c>
      <c r="AH75" s="23" t="e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>#REF!</v>
      </c>
      <c r="AI75" s="23" t="e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>#REF!</v>
      </c>
      <c r="AJ75" s="23" t="e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>#REF!</v>
      </c>
      <c r="AK75" s="23" t="e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>#REF!</v>
      </c>
      <c r="AL75" s="23" t="e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>#REF!</v>
      </c>
      <c r="AM75" s="23" t="e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>#REF!</v>
      </c>
      <c r="AN75" s="23" t="e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>#REF!</v>
      </c>
      <c r="AO75" s="23" t="e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>#REF!</v>
      </c>
      <c r="AP75" s="23" t="e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>#REF!</v>
      </c>
      <c r="AQ75" s="23" t="e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>#REF!</v>
      </c>
      <c r="AR75" s="23" t="e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>#REF!</v>
      </c>
      <c r="AS75" s="23" t="e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>#REF!</v>
      </c>
      <c r="AT75" s="23" t="e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>#REF!</v>
      </c>
      <c r="AU75" s="23" t="e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>#REF!</v>
      </c>
      <c r="AV75" s="23" t="e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>#REF!</v>
      </c>
      <c r="AW75" s="23" t="e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>#REF!</v>
      </c>
      <c r="AX75" s="23" t="e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>#REF!</v>
      </c>
      <c r="AY75" s="23" t="e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>#REF!</v>
      </c>
      <c r="AZ75" s="23" t="e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>#REF!</v>
      </c>
      <c r="BA75" s="23" t="e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>#REF!</v>
      </c>
      <c r="BB75" s="23" t="e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>#REF!</v>
      </c>
    </row>
    <row r="76" spans="1:54" ht="41.4" x14ac:dyDescent="0.25">
      <c r="A76" s="49" t="e">
        <f>IF(#REF!="","",#REF!)</f>
        <v>#REF!</v>
      </c>
      <c r="B76" s="33"/>
      <c r="C76" s="34" t="e">
        <f>IF(#REF!="","",#REF!)</f>
        <v>#REF!</v>
      </c>
      <c r="D76" s="98" t="e">
        <f>IF(#REF!="","",#REF!)</f>
        <v>#REF!</v>
      </c>
      <c r="E76" s="23" t="e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>#REF!</v>
      </c>
      <c r="F76" s="23" t="e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>#REF!</v>
      </c>
      <c r="G76" s="23" t="e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>#REF!</v>
      </c>
      <c r="H76" s="23" t="e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>#REF!</v>
      </c>
      <c r="I76" s="23" t="e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>#REF!</v>
      </c>
      <c r="J76" s="23" t="e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>#REF!</v>
      </c>
      <c r="K76" s="23" t="e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>#REF!</v>
      </c>
      <c r="L76" s="23" t="e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>#REF!</v>
      </c>
      <c r="M76" s="23" t="e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>#REF!</v>
      </c>
      <c r="N76" s="23" t="e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>#REF!</v>
      </c>
      <c r="O76" s="23" t="e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>#REF!</v>
      </c>
      <c r="P76" s="23" t="e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>#REF!</v>
      </c>
      <c r="Q76" s="23" t="e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>#REF!</v>
      </c>
      <c r="R76" s="23" t="e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>#REF!</v>
      </c>
      <c r="S76" s="23" t="e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>#REF!</v>
      </c>
      <c r="T76" s="23" t="e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>#REF!</v>
      </c>
      <c r="U76" s="23" t="e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>#REF!</v>
      </c>
      <c r="V76" s="23" t="e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>#REF!</v>
      </c>
      <c r="W76" s="23" t="e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>#REF!</v>
      </c>
      <c r="X76" s="23" t="e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>#REF!</v>
      </c>
      <c r="Y76" s="23" t="e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>#REF!</v>
      </c>
      <c r="Z76" s="23" t="e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>#REF!</v>
      </c>
      <c r="AA76" s="23" t="e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>#REF!</v>
      </c>
      <c r="AB76" s="23" t="e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>#REF!</v>
      </c>
      <c r="AC76" s="23" t="e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>#REF!</v>
      </c>
      <c r="AD76" s="23" t="e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>#REF!</v>
      </c>
      <c r="AE76" s="23" t="e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>#REF!</v>
      </c>
      <c r="AF76" s="23" t="e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>#REF!</v>
      </c>
      <c r="AG76" s="23" t="e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>#REF!</v>
      </c>
      <c r="AH76" s="23" t="e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>#REF!</v>
      </c>
      <c r="AI76" s="23" t="e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>#REF!</v>
      </c>
      <c r="AJ76" s="23" t="e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>#REF!</v>
      </c>
      <c r="AK76" s="23" t="e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>#REF!</v>
      </c>
      <c r="AL76" s="23" t="e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>#REF!</v>
      </c>
      <c r="AM76" s="23" t="e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>#REF!</v>
      </c>
      <c r="AN76" s="23" t="e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>#REF!</v>
      </c>
      <c r="AO76" s="23" t="e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>#REF!</v>
      </c>
      <c r="AP76" s="23" t="e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>#REF!</v>
      </c>
      <c r="AQ76" s="23" t="e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>#REF!</v>
      </c>
      <c r="AR76" s="23" t="e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>#REF!</v>
      </c>
      <c r="AS76" s="23" t="e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>#REF!</v>
      </c>
      <c r="AT76" s="23" t="e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>#REF!</v>
      </c>
      <c r="AU76" s="23" t="e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>#REF!</v>
      </c>
      <c r="AV76" s="23" t="e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>#REF!</v>
      </c>
      <c r="AW76" s="23" t="e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>#REF!</v>
      </c>
      <c r="AX76" s="23" t="e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>#REF!</v>
      </c>
      <c r="AY76" s="23" t="e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>#REF!</v>
      </c>
      <c r="AZ76" s="23" t="e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>#REF!</v>
      </c>
      <c r="BA76" s="23" t="e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>#REF!</v>
      </c>
      <c r="BB76" s="23" t="e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>#REF!</v>
      </c>
    </row>
    <row r="77" spans="1:54" ht="41.4" x14ac:dyDescent="0.25">
      <c r="A77" s="41" t="e">
        <f>IF(#REF!="","",#REF!)</f>
        <v>#REF!</v>
      </c>
      <c r="B77" s="33"/>
      <c r="C77" s="34" t="e">
        <f>IF(#REF!="","",#REF!)</f>
        <v>#REF!</v>
      </c>
      <c r="D77" s="98" t="e">
        <f>IF(#REF!="","",#REF!)</f>
        <v>#REF!</v>
      </c>
      <c r="E77" s="23" t="e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>#REF!</v>
      </c>
      <c r="F77" s="23" t="e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>#REF!</v>
      </c>
      <c r="G77" s="23" t="e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>#REF!</v>
      </c>
      <c r="H77" s="23" t="e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>#REF!</v>
      </c>
      <c r="I77" s="23" t="e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>#REF!</v>
      </c>
      <c r="J77" s="23" t="e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>#REF!</v>
      </c>
      <c r="K77" s="23" t="e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>#REF!</v>
      </c>
      <c r="L77" s="23" t="e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>#REF!</v>
      </c>
      <c r="M77" s="23" t="e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>#REF!</v>
      </c>
      <c r="N77" s="23" t="e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>#REF!</v>
      </c>
      <c r="O77" s="23" t="e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>#REF!</v>
      </c>
      <c r="P77" s="23" t="e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>#REF!</v>
      </c>
      <c r="Q77" s="23" t="e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>#REF!</v>
      </c>
      <c r="R77" s="23" t="e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>#REF!</v>
      </c>
      <c r="S77" s="23" t="e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>#REF!</v>
      </c>
      <c r="T77" s="23" t="e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>#REF!</v>
      </c>
      <c r="U77" s="23" t="e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>#REF!</v>
      </c>
      <c r="V77" s="23" t="e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>#REF!</v>
      </c>
      <c r="W77" s="23" t="e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>#REF!</v>
      </c>
      <c r="X77" s="23" t="e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>#REF!</v>
      </c>
      <c r="Y77" s="23" t="e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>#REF!</v>
      </c>
      <c r="Z77" s="23" t="e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>#REF!</v>
      </c>
      <c r="AA77" s="23" t="e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>#REF!</v>
      </c>
      <c r="AB77" s="23" t="e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>#REF!</v>
      </c>
      <c r="AC77" s="23" t="e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>#REF!</v>
      </c>
      <c r="AD77" s="23" t="e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>#REF!</v>
      </c>
      <c r="AE77" s="23" t="e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>#REF!</v>
      </c>
      <c r="AF77" s="23" t="e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>#REF!</v>
      </c>
      <c r="AG77" s="23" t="e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>#REF!</v>
      </c>
      <c r="AH77" s="23" t="e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>#REF!</v>
      </c>
      <c r="AI77" s="23" t="e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>#REF!</v>
      </c>
      <c r="AJ77" s="23" t="e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>#REF!</v>
      </c>
      <c r="AK77" s="23" t="e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>#REF!</v>
      </c>
      <c r="AL77" s="23" t="e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>#REF!</v>
      </c>
      <c r="AM77" s="23" t="e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>#REF!</v>
      </c>
      <c r="AN77" s="23" t="e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>#REF!</v>
      </c>
      <c r="AO77" s="23" t="e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>#REF!</v>
      </c>
      <c r="AP77" s="23" t="e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>#REF!</v>
      </c>
      <c r="AQ77" s="23" t="e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>#REF!</v>
      </c>
      <c r="AR77" s="23" t="e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>#REF!</v>
      </c>
      <c r="AS77" s="23" t="e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>#REF!</v>
      </c>
      <c r="AT77" s="23" t="e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>#REF!</v>
      </c>
      <c r="AU77" s="23" t="e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>#REF!</v>
      </c>
      <c r="AV77" s="23" t="e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>#REF!</v>
      </c>
      <c r="AW77" s="23" t="e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>#REF!</v>
      </c>
      <c r="AX77" s="23" t="e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>#REF!</v>
      </c>
      <c r="AY77" s="23" t="e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>#REF!</v>
      </c>
      <c r="AZ77" s="23" t="e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>#REF!</v>
      </c>
      <c r="BA77" s="23" t="e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>#REF!</v>
      </c>
      <c r="BB77" s="23" t="e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>#REF!</v>
      </c>
    </row>
    <row r="78" spans="1:54" ht="41.4" x14ac:dyDescent="0.25">
      <c r="A78" s="41" t="e">
        <f>IF(#REF!="","",#REF!)</f>
        <v>#REF!</v>
      </c>
      <c r="B78" s="33"/>
      <c r="C78" s="34" t="e">
        <f>IF(#REF!="","",#REF!)</f>
        <v>#REF!</v>
      </c>
      <c r="D78" s="98" t="e">
        <f>IF(#REF!="","",#REF!)</f>
        <v>#REF!</v>
      </c>
      <c r="E78" s="23" t="e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>#REF!</v>
      </c>
      <c r="F78" s="23" t="e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>#REF!</v>
      </c>
      <c r="G78" s="23" t="e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>#REF!</v>
      </c>
      <c r="H78" s="23" t="e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>#REF!</v>
      </c>
      <c r="I78" s="23" t="e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>#REF!</v>
      </c>
      <c r="J78" s="23" t="e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>#REF!</v>
      </c>
      <c r="K78" s="23" t="e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>#REF!</v>
      </c>
      <c r="L78" s="23" t="e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>#REF!</v>
      </c>
      <c r="M78" s="23" t="e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>#REF!</v>
      </c>
      <c r="N78" s="23" t="e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>#REF!</v>
      </c>
      <c r="O78" s="23" t="e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>#REF!</v>
      </c>
      <c r="P78" s="23" t="e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>#REF!</v>
      </c>
      <c r="Q78" s="23" t="e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>#REF!</v>
      </c>
      <c r="R78" s="23" t="e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>#REF!</v>
      </c>
      <c r="S78" s="23" t="e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>#REF!</v>
      </c>
      <c r="T78" s="23" t="e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>#REF!</v>
      </c>
      <c r="U78" s="23" t="e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>#REF!</v>
      </c>
      <c r="V78" s="23" t="e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>#REF!</v>
      </c>
      <c r="W78" s="23" t="e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>#REF!</v>
      </c>
      <c r="X78" s="23" t="e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>#REF!</v>
      </c>
      <c r="Y78" s="23" t="e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>#REF!</v>
      </c>
      <c r="Z78" s="23" t="e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>#REF!</v>
      </c>
      <c r="AA78" s="23" t="e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>#REF!</v>
      </c>
      <c r="AB78" s="23" t="e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>#REF!</v>
      </c>
      <c r="AC78" s="23" t="e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>#REF!</v>
      </c>
      <c r="AD78" s="23" t="e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>#REF!</v>
      </c>
      <c r="AE78" s="23" t="e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>#REF!</v>
      </c>
      <c r="AF78" s="23" t="e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>#REF!</v>
      </c>
      <c r="AG78" s="23" t="e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>#REF!</v>
      </c>
      <c r="AH78" s="23" t="e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>#REF!</v>
      </c>
      <c r="AI78" s="23" t="e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>#REF!</v>
      </c>
      <c r="AJ78" s="23" t="e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>#REF!</v>
      </c>
      <c r="AK78" s="23" t="e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>#REF!</v>
      </c>
      <c r="AL78" s="23" t="e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>#REF!</v>
      </c>
      <c r="AM78" s="23" t="e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>#REF!</v>
      </c>
      <c r="AN78" s="23" t="e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>#REF!</v>
      </c>
      <c r="AO78" s="23" t="e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>#REF!</v>
      </c>
      <c r="AP78" s="23" t="e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>#REF!</v>
      </c>
      <c r="AQ78" s="23" t="e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>#REF!</v>
      </c>
      <c r="AR78" s="23" t="e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>#REF!</v>
      </c>
      <c r="AS78" s="23" t="e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>#REF!</v>
      </c>
      <c r="AT78" s="23" t="e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>#REF!</v>
      </c>
      <c r="AU78" s="23" t="e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>#REF!</v>
      </c>
      <c r="AV78" s="23" t="e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>#REF!</v>
      </c>
      <c r="AW78" s="23" t="e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>#REF!</v>
      </c>
      <c r="AX78" s="23" t="e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>#REF!</v>
      </c>
      <c r="AY78" s="23" t="e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>#REF!</v>
      </c>
      <c r="AZ78" s="23" t="e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>#REF!</v>
      </c>
      <c r="BA78" s="23" t="e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>#REF!</v>
      </c>
      <c r="BB78" s="23" t="e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>#REF!</v>
      </c>
    </row>
    <row r="79" spans="1:54" ht="41.4" x14ac:dyDescent="0.25">
      <c r="A79" s="41" t="e">
        <f>IF(#REF!="","",#REF!)</f>
        <v>#REF!</v>
      </c>
      <c r="B79" s="33"/>
      <c r="C79" s="34" t="e">
        <f>IF(#REF!="","",#REF!)</f>
        <v>#REF!</v>
      </c>
      <c r="D79" s="98" t="e">
        <f>IF(#REF!="","",#REF!)</f>
        <v>#REF!</v>
      </c>
      <c r="E79" s="23" t="e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>#REF!</v>
      </c>
      <c r="F79" s="23" t="e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>#REF!</v>
      </c>
      <c r="G79" s="23" t="e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>#REF!</v>
      </c>
      <c r="H79" s="23" t="e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>#REF!</v>
      </c>
      <c r="I79" s="23" t="e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>#REF!</v>
      </c>
      <c r="J79" s="23" t="e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>#REF!</v>
      </c>
      <c r="K79" s="23" t="e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>#REF!</v>
      </c>
      <c r="L79" s="23" t="e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>#REF!</v>
      </c>
      <c r="M79" s="23" t="e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>#REF!</v>
      </c>
      <c r="N79" s="23" t="e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>#REF!</v>
      </c>
      <c r="O79" s="23" t="e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>#REF!</v>
      </c>
      <c r="P79" s="23" t="e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>#REF!</v>
      </c>
      <c r="Q79" s="23" t="e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>#REF!</v>
      </c>
      <c r="R79" s="23" t="e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>#REF!</v>
      </c>
      <c r="S79" s="23" t="e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>#REF!</v>
      </c>
      <c r="T79" s="23" t="e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>#REF!</v>
      </c>
      <c r="U79" s="23" t="e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>#REF!</v>
      </c>
      <c r="V79" s="23" t="e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>#REF!</v>
      </c>
      <c r="W79" s="23" t="e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>#REF!</v>
      </c>
      <c r="X79" s="23" t="e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>#REF!</v>
      </c>
      <c r="Y79" s="23" t="e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>#REF!</v>
      </c>
      <c r="Z79" s="23" t="e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>#REF!</v>
      </c>
      <c r="AA79" s="23" t="e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>#REF!</v>
      </c>
      <c r="AB79" s="23" t="e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>#REF!</v>
      </c>
      <c r="AC79" s="23" t="e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>#REF!</v>
      </c>
      <c r="AD79" s="23" t="e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>#REF!</v>
      </c>
      <c r="AE79" s="23" t="e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>#REF!</v>
      </c>
      <c r="AF79" s="23" t="e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>#REF!</v>
      </c>
      <c r="AG79" s="23" t="e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>#REF!</v>
      </c>
      <c r="AH79" s="23" t="e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>#REF!</v>
      </c>
      <c r="AI79" s="23" t="e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>#REF!</v>
      </c>
      <c r="AJ79" s="23" t="e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>#REF!</v>
      </c>
      <c r="AK79" s="23" t="e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>#REF!</v>
      </c>
      <c r="AL79" s="23" t="e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>#REF!</v>
      </c>
      <c r="AM79" s="23" t="e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>#REF!</v>
      </c>
      <c r="AN79" s="23" t="e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>#REF!</v>
      </c>
      <c r="AO79" s="23" t="e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>#REF!</v>
      </c>
      <c r="AP79" s="23" t="e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>#REF!</v>
      </c>
      <c r="AQ79" s="23" t="e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>#REF!</v>
      </c>
      <c r="AR79" s="23" t="e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>#REF!</v>
      </c>
      <c r="AS79" s="23" t="e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>#REF!</v>
      </c>
      <c r="AT79" s="23" t="e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>#REF!</v>
      </c>
      <c r="AU79" s="23" t="e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>#REF!</v>
      </c>
      <c r="AV79" s="23" t="e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>#REF!</v>
      </c>
      <c r="AW79" s="23" t="e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>#REF!</v>
      </c>
      <c r="AX79" s="23" t="e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>#REF!</v>
      </c>
      <c r="AY79" s="23" t="e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>#REF!</v>
      </c>
      <c r="AZ79" s="23" t="e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>#REF!</v>
      </c>
      <c r="BA79" s="23" t="e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>#REF!</v>
      </c>
      <c r="BB79" s="23" t="e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>#REF!</v>
      </c>
    </row>
    <row r="80" spans="1:54" ht="41.4" x14ac:dyDescent="0.25">
      <c r="A80" s="41" t="e">
        <f>IF(#REF!="","",#REF!)</f>
        <v>#REF!</v>
      </c>
      <c r="B80" s="33"/>
      <c r="C80" s="34" t="e">
        <f>IF(#REF!="","",#REF!)</f>
        <v>#REF!</v>
      </c>
      <c r="D80" s="98" t="e">
        <f>IF(#REF!="","",#REF!)</f>
        <v>#REF!</v>
      </c>
      <c r="E80" s="23" t="e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>#REF!</v>
      </c>
      <c r="F80" s="23" t="e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>#REF!</v>
      </c>
      <c r="G80" s="23" t="e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>#REF!</v>
      </c>
      <c r="H80" s="23" t="e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>#REF!</v>
      </c>
      <c r="I80" s="23" t="e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>#REF!</v>
      </c>
      <c r="J80" s="23" t="e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>#REF!</v>
      </c>
      <c r="K80" s="23" t="e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>#REF!</v>
      </c>
      <c r="L80" s="23" t="e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>#REF!</v>
      </c>
      <c r="M80" s="23" t="e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>#REF!</v>
      </c>
      <c r="N80" s="23" t="e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>#REF!</v>
      </c>
      <c r="O80" s="23" t="e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>#REF!</v>
      </c>
      <c r="P80" s="23" t="e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>#REF!</v>
      </c>
      <c r="Q80" s="23" t="e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>#REF!</v>
      </c>
      <c r="R80" s="23" t="e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>#REF!</v>
      </c>
      <c r="S80" s="23" t="e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>#REF!</v>
      </c>
      <c r="T80" s="23" t="e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>#REF!</v>
      </c>
      <c r="U80" s="23" t="e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>#REF!</v>
      </c>
      <c r="V80" s="23" t="e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>#REF!</v>
      </c>
      <c r="W80" s="23" t="e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>#REF!</v>
      </c>
      <c r="X80" s="23" t="e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>#REF!</v>
      </c>
      <c r="Y80" s="23" t="e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>#REF!</v>
      </c>
      <c r="Z80" s="23" t="e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>#REF!</v>
      </c>
      <c r="AA80" s="23" t="e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>#REF!</v>
      </c>
      <c r="AB80" s="23" t="e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>#REF!</v>
      </c>
      <c r="AC80" s="23" t="e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>#REF!</v>
      </c>
      <c r="AD80" s="23" t="e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>#REF!</v>
      </c>
      <c r="AE80" s="23" t="e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>#REF!</v>
      </c>
      <c r="AF80" s="23" t="e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>#REF!</v>
      </c>
      <c r="AG80" s="23" t="e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>#REF!</v>
      </c>
      <c r="AH80" s="23" t="e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>#REF!</v>
      </c>
      <c r="AI80" s="23" t="e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>#REF!</v>
      </c>
      <c r="AJ80" s="23" t="e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>#REF!</v>
      </c>
      <c r="AK80" s="23" t="e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>#REF!</v>
      </c>
      <c r="AL80" s="23" t="e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>#REF!</v>
      </c>
      <c r="AM80" s="23" t="e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>#REF!</v>
      </c>
      <c r="AN80" s="23" t="e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>#REF!</v>
      </c>
      <c r="AO80" s="23" t="e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>#REF!</v>
      </c>
      <c r="AP80" s="23" t="e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>#REF!</v>
      </c>
      <c r="AQ80" s="23" t="e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>#REF!</v>
      </c>
      <c r="AR80" s="23" t="e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>#REF!</v>
      </c>
      <c r="AS80" s="23" t="e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>#REF!</v>
      </c>
      <c r="AT80" s="23" t="e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>#REF!</v>
      </c>
      <c r="AU80" s="23" t="e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>#REF!</v>
      </c>
      <c r="AV80" s="23" t="e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>#REF!</v>
      </c>
      <c r="AW80" s="23" t="e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>#REF!</v>
      </c>
      <c r="AX80" s="23" t="e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>#REF!</v>
      </c>
      <c r="AY80" s="23" t="e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>#REF!</v>
      </c>
      <c r="AZ80" s="23" t="e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>#REF!</v>
      </c>
      <c r="BA80" s="23" t="e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>#REF!</v>
      </c>
      <c r="BB80" s="23" t="e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>#REF!</v>
      </c>
    </row>
    <row r="81" spans="1:54" ht="41.4" x14ac:dyDescent="0.25">
      <c r="A81" s="41" t="e">
        <f>IF(#REF!="","",#REF!)</f>
        <v>#REF!</v>
      </c>
      <c r="B81" s="33"/>
      <c r="C81" s="34" t="e">
        <f>IF(#REF!="","",#REF!)</f>
        <v>#REF!</v>
      </c>
      <c r="D81" s="98" t="e">
        <f>IF(#REF!="","",#REF!)</f>
        <v>#REF!</v>
      </c>
      <c r="E81" s="23" t="e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>#REF!</v>
      </c>
      <c r="F81" s="23" t="e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>#REF!</v>
      </c>
      <c r="G81" s="23" t="e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>#REF!</v>
      </c>
      <c r="H81" s="23" t="e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>#REF!</v>
      </c>
      <c r="I81" s="23" t="e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>#REF!</v>
      </c>
      <c r="J81" s="23" t="e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>#REF!</v>
      </c>
      <c r="K81" s="23" t="e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>#REF!</v>
      </c>
      <c r="L81" s="23" t="e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>#REF!</v>
      </c>
      <c r="M81" s="23" t="e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>#REF!</v>
      </c>
      <c r="N81" s="23" t="e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>#REF!</v>
      </c>
      <c r="O81" s="23" t="e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>#REF!</v>
      </c>
      <c r="P81" s="23" t="e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>#REF!</v>
      </c>
      <c r="Q81" s="23" t="e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>#REF!</v>
      </c>
      <c r="R81" s="23" t="e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>#REF!</v>
      </c>
      <c r="S81" s="23" t="e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>#REF!</v>
      </c>
      <c r="T81" s="23" t="e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>#REF!</v>
      </c>
      <c r="U81" s="23" t="e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>#REF!</v>
      </c>
      <c r="V81" s="23" t="e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>#REF!</v>
      </c>
      <c r="W81" s="23" t="e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>#REF!</v>
      </c>
      <c r="X81" s="23" t="e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>#REF!</v>
      </c>
      <c r="Y81" s="23" t="e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>#REF!</v>
      </c>
      <c r="Z81" s="23" t="e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>#REF!</v>
      </c>
      <c r="AA81" s="23" t="e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>#REF!</v>
      </c>
      <c r="AB81" s="23" t="e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>#REF!</v>
      </c>
      <c r="AC81" s="23" t="e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>#REF!</v>
      </c>
      <c r="AD81" s="23" t="e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>#REF!</v>
      </c>
      <c r="AE81" s="23" t="e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>#REF!</v>
      </c>
      <c r="AF81" s="23" t="e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>#REF!</v>
      </c>
      <c r="AG81" s="23" t="e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>#REF!</v>
      </c>
      <c r="AH81" s="23" t="e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>#REF!</v>
      </c>
      <c r="AI81" s="23" t="e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>#REF!</v>
      </c>
      <c r="AJ81" s="23" t="e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>#REF!</v>
      </c>
      <c r="AK81" s="23" t="e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>#REF!</v>
      </c>
      <c r="AL81" s="23" t="e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>#REF!</v>
      </c>
      <c r="AM81" s="23" t="e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>#REF!</v>
      </c>
      <c r="AN81" s="23" t="e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>#REF!</v>
      </c>
      <c r="AO81" s="23" t="e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>#REF!</v>
      </c>
      <c r="AP81" s="23" t="e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>#REF!</v>
      </c>
      <c r="AQ81" s="23" t="e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>#REF!</v>
      </c>
      <c r="AR81" s="23" t="e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>#REF!</v>
      </c>
      <c r="AS81" s="23" t="e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>#REF!</v>
      </c>
      <c r="AT81" s="23" t="e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>#REF!</v>
      </c>
      <c r="AU81" s="23" t="e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>#REF!</v>
      </c>
      <c r="AV81" s="23" t="e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>#REF!</v>
      </c>
      <c r="AW81" s="23" t="e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>#REF!</v>
      </c>
      <c r="AX81" s="23" t="e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>#REF!</v>
      </c>
      <c r="AY81" s="23" t="e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>#REF!</v>
      </c>
      <c r="AZ81" s="23" t="e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>#REF!</v>
      </c>
      <c r="BA81" s="23" t="e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>#REF!</v>
      </c>
      <c r="BB81" s="23" t="e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>#REF!</v>
      </c>
    </row>
    <row r="82" spans="1:54" ht="41.4" x14ac:dyDescent="0.25">
      <c r="A82" s="41" t="e">
        <f>IF(#REF!="","",#REF!)</f>
        <v>#REF!</v>
      </c>
      <c r="B82" s="33"/>
      <c r="C82" s="34" t="e">
        <f>IF(#REF!="","",#REF!)</f>
        <v>#REF!</v>
      </c>
      <c r="D82" s="98" t="e">
        <f>IF(#REF!="","",#REF!)</f>
        <v>#REF!</v>
      </c>
      <c r="E82" s="23" t="e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>#REF!</v>
      </c>
      <c r="F82" s="23" t="e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>#REF!</v>
      </c>
      <c r="G82" s="23" t="e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>#REF!</v>
      </c>
      <c r="H82" s="23" t="e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>#REF!</v>
      </c>
      <c r="I82" s="23" t="e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>#REF!</v>
      </c>
      <c r="J82" s="23" t="e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>#REF!</v>
      </c>
      <c r="K82" s="23" t="e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>#REF!</v>
      </c>
      <c r="L82" s="23" t="e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>#REF!</v>
      </c>
      <c r="M82" s="23" t="e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>#REF!</v>
      </c>
      <c r="N82" s="23" t="e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>#REF!</v>
      </c>
      <c r="O82" s="23" t="e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>#REF!</v>
      </c>
      <c r="P82" s="23" t="e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>#REF!</v>
      </c>
      <c r="Q82" s="23" t="e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>#REF!</v>
      </c>
      <c r="R82" s="23" t="e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>#REF!</v>
      </c>
      <c r="S82" s="23" t="e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>#REF!</v>
      </c>
      <c r="T82" s="23" t="e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>#REF!</v>
      </c>
      <c r="U82" s="23" t="e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>#REF!</v>
      </c>
      <c r="V82" s="23" t="e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>#REF!</v>
      </c>
      <c r="W82" s="23" t="e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>#REF!</v>
      </c>
      <c r="X82" s="23" t="e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>#REF!</v>
      </c>
      <c r="Y82" s="23" t="e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>#REF!</v>
      </c>
      <c r="Z82" s="23" t="e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>#REF!</v>
      </c>
      <c r="AA82" s="23" t="e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>#REF!</v>
      </c>
      <c r="AB82" s="23" t="e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>#REF!</v>
      </c>
      <c r="AC82" s="23" t="e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>#REF!</v>
      </c>
      <c r="AD82" s="23" t="e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>#REF!</v>
      </c>
      <c r="AE82" s="23" t="e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>#REF!</v>
      </c>
      <c r="AF82" s="23" t="e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>#REF!</v>
      </c>
      <c r="AG82" s="23" t="e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>#REF!</v>
      </c>
      <c r="AH82" s="23" t="e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>#REF!</v>
      </c>
      <c r="AI82" s="23" t="e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>#REF!</v>
      </c>
      <c r="AJ82" s="23" t="e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>#REF!</v>
      </c>
      <c r="AK82" s="23" t="e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>#REF!</v>
      </c>
      <c r="AL82" s="23" t="e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>#REF!</v>
      </c>
      <c r="AM82" s="23" t="e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>#REF!</v>
      </c>
      <c r="AN82" s="23" t="e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>#REF!</v>
      </c>
      <c r="AO82" s="23" t="e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>#REF!</v>
      </c>
      <c r="AP82" s="23" t="e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>#REF!</v>
      </c>
      <c r="AQ82" s="23" t="e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>#REF!</v>
      </c>
      <c r="AR82" s="23" t="e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>#REF!</v>
      </c>
      <c r="AS82" s="23" t="e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>#REF!</v>
      </c>
      <c r="AT82" s="23" t="e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>#REF!</v>
      </c>
      <c r="AU82" s="23" t="e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>#REF!</v>
      </c>
      <c r="AV82" s="23" t="e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>#REF!</v>
      </c>
      <c r="AW82" s="23" t="e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>#REF!</v>
      </c>
      <c r="AX82" s="23" t="e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>#REF!</v>
      </c>
      <c r="AY82" s="23" t="e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>#REF!</v>
      </c>
      <c r="AZ82" s="23" t="e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>#REF!</v>
      </c>
      <c r="BA82" s="23" t="e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>#REF!</v>
      </c>
      <c r="BB82" s="23" t="e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>#REF!</v>
      </c>
    </row>
    <row r="83" spans="1:54" ht="41.4" x14ac:dyDescent="0.25">
      <c r="A83" s="41" t="e">
        <f>IF(#REF!="","",#REF!)</f>
        <v>#REF!</v>
      </c>
      <c r="B83" s="33"/>
      <c r="C83" s="34" t="e">
        <f>IF(#REF!="","",#REF!)</f>
        <v>#REF!</v>
      </c>
      <c r="D83" s="98" t="e">
        <f>IF(#REF!="","",#REF!)</f>
        <v>#REF!</v>
      </c>
      <c r="E83" s="23" t="e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>#REF!</v>
      </c>
      <c r="F83" s="23" t="e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>#REF!</v>
      </c>
      <c r="G83" s="23" t="e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>#REF!</v>
      </c>
      <c r="H83" s="23" t="e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>#REF!</v>
      </c>
      <c r="I83" s="23" t="e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>#REF!</v>
      </c>
      <c r="J83" s="23" t="e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>#REF!</v>
      </c>
      <c r="K83" s="23" t="e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>#REF!</v>
      </c>
      <c r="L83" s="23" t="e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>#REF!</v>
      </c>
      <c r="M83" s="23" t="e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>#REF!</v>
      </c>
      <c r="N83" s="23" t="e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>#REF!</v>
      </c>
      <c r="O83" s="23" t="e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>#REF!</v>
      </c>
      <c r="P83" s="23" t="e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>#REF!</v>
      </c>
      <c r="Q83" s="23" t="e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>#REF!</v>
      </c>
      <c r="R83" s="23" t="e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>#REF!</v>
      </c>
      <c r="S83" s="23" t="e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>#REF!</v>
      </c>
      <c r="T83" s="23" t="e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>#REF!</v>
      </c>
      <c r="U83" s="23" t="e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>#REF!</v>
      </c>
      <c r="V83" s="23" t="e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>#REF!</v>
      </c>
      <c r="W83" s="23" t="e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>#REF!</v>
      </c>
      <c r="X83" s="23" t="e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>#REF!</v>
      </c>
      <c r="Y83" s="23" t="e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>#REF!</v>
      </c>
      <c r="Z83" s="23" t="e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>#REF!</v>
      </c>
      <c r="AA83" s="23" t="e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>#REF!</v>
      </c>
      <c r="AB83" s="23" t="e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>#REF!</v>
      </c>
      <c r="AC83" s="23" t="e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>#REF!</v>
      </c>
      <c r="AD83" s="23" t="e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>#REF!</v>
      </c>
      <c r="AE83" s="23" t="e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>#REF!</v>
      </c>
      <c r="AF83" s="23" t="e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>#REF!</v>
      </c>
      <c r="AG83" s="23" t="e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>#REF!</v>
      </c>
      <c r="AH83" s="23" t="e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>#REF!</v>
      </c>
      <c r="AI83" s="23" t="e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>#REF!</v>
      </c>
      <c r="AJ83" s="23" t="e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>#REF!</v>
      </c>
      <c r="AK83" s="23" t="e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>#REF!</v>
      </c>
      <c r="AL83" s="23" t="e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>#REF!</v>
      </c>
      <c r="AM83" s="23" t="e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>#REF!</v>
      </c>
      <c r="AN83" s="23" t="e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>#REF!</v>
      </c>
      <c r="AO83" s="23" t="e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>#REF!</v>
      </c>
      <c r="AP83" s="23" t="e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>#REF!</v>
      </c>
      <c r="AQ83" s="23" t="e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>#REF!</v>
      </c>
      <c r="AR83" s="23" t="e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>#REF!</v>
      </c>
      <c r="AS83" s="23" t="e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>#REF!</v>
      </c>
      <c r="AT83" s="23" t="e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>#REF!</v>
      </c>
      <c r="AU83" s="23" t="e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>#REF!</v>
      </c>
      <c r="AV83" s="23" t="e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>#REF!</v>
      </c>
      <c r="AW83" s="23" t="e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>#REF!</v>
      </c>
      <c r="AX83" s="23" t="e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>#REF!</v>
      </c>
      <c r="AY83" s="23" t="e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>#REF!</v>
      </c>
      <c r="AZ83" s="23" t="e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>#REF!</v>
      </c>
      <c r="BA83" s="23" t="e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>#REF!</v>
      </c>
      <c r="BB83" s="23" t="e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>#REF!</v>
      </c>
    </row>
    <row r="84" spans="1:54" ht="41.4" x14ac:dyDescent="0.25">
      <c r="A84" s="41" t="e">
        <f>IF(#REF!="","",#REF!)</f>
        <v>#REF!</v>
      </c>
      <c r="B84" s="33"/>
      <c r="C84" s="34" t="e">
        <f>IF(#REF!="","",#REF!)</f>
        <v>#REF!</v>
      </c>
      <c r="D84" s="98" t="e">
        <f>IF(#REF!="","",#REF!)</f>
        <v>#REF!</v>
      </c>
      <c r="E84" s="23" t="e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>#REF!</v>
      </c>
      <c r="F84" s="23" t="e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>#REF!</v>
      </c>
      <c r="G84" s="23" t="e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>#REF!</v>
      </c>
      <c r="H84" s="23" t="e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>#REF!</v>
      </c>
      <c r="I84" s="23" t="e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>#REF!</v>
      </c>
      <c r="J84" s="23" t="e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>#REF!</v>
      </c>
      <c r="K84" s="23" t="e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>#REF!</v>
      </c>
      <c r="L84" s="23" t="e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>#REF!</v>
      </c>
      <c r="M84" s="23" t="e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>#REF!</v>
      </c>
      <c r="N84" s="23" t="e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>#REF!</v>
      </c>
      <c r="O84" s="23" t="e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>#REF!</v>
      </c>
      <c r="P84" s="23" t="e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>#REF!</v>
      </c>
      <c r="Q84" s="23" t="e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>#REF!</v>
      </c>
      <c r="R84" s="23" t="e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>#REF!</v>
      </c>
      <c r="S84" s="23" t="e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>#REF!</v>
      </c>
      <c r="T84" s="23" t="e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>#REF!</v>
      </c>
      <c r="U84" s="23" t="e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>#REF!</v>
      </c>
      <c r="V84" s="23" t="e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>#REF!</v>
      </c>
      <c r="W84" s="23" t="e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>#REF!</v>
      </c>
      <c r="X84" s="23" t="e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>#REF!</v>
      </c>
      <c r="Y84" s="23" t="e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>#REF!</v>
      </c>
      <c r="Z84" s="23" t="e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>#REF!</v>
      </c>
      <c r="AA84" s="23" t="e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>#REF!</v>
      </c>
      <c r="AB84" s="23" t="e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>#REF!</v>
      </c>
      <c r="AC84" s="23" t="e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>#REF!</v>
      </c>
      <c r="AD84" s="23" t="e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>#REF!</v>
      </c>
      <c r="AE84" s="23" t="e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>#REF!</v>
      </c>
      <c r="AF84" s="23" t="e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>#REF!</v>
      </c>
      <c r="AG84" s="23" t="e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>#REF!</v>
      </c>
      <c r="AH84" s="23" t="e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>#REF!</v>
      </c>
      <c r="AI84" s="23" t="e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>#REF!</v>
      </c>
      <c r="AJ84" s="23" t="e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>#REF!</v>
      </c>
      <c r="AK84" s="23" t="e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>#REF!</v>
      </c>
      <c r="AL84" s="23" t="e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>#REF!</v>
      </c>
      <c r="AM84" s="23" t="e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>#REF!</v>
      </c>
      <c r="AN84" s="23" t="e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>#REF!</v>
      </c>
      <c r="AO84" s="23" t="e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>#REF!</v>
      </c>
      <c r="AP84" s="23" t="e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>#REF!</v>
      </c>
      <c r="AQ84" s="23" t="e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>#REF!</v>
      </c>
      <c r="AR84" s="23" t="e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>#REF!</v>
      </c>
      <c r="AS84" s="23" t="e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>#REF!</v>
      </c>
      <c r="AT84" s="23" t="e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>#REF!</v>
      </c>
      <c r="AU84" s="23" t="e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>#REF!</v>
      </c>
      <c r="AV84" s="23" t="e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>#REF!</v>
      </c>
      <c r="AW84" s="23" t="e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>#REF!</v>
      </c>
      <c r="AX84" s="23" t="e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>#REF!</v>
      </c>
      <c r="AY84" s="23" t="e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>#REF!</v>
      </c>
      <c r="AZ84" s="23" t="e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>#REF!</v>
      </c>
      <c r="BA84" s="23" t="e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>#REF!</v>
      </c>
      <c r="BB84" s="23" t="e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>#REF!</v>
      </c>
    </row>
    <row r="85" spans="1:54" ht="41.4" x14ac:dyDescent="0.25">
      <c r="A85" s="41" t="e">
        <f>IF(#REF!="","",#REF!)</f>
        <v>#REF!</v>
      </c>
      <c r="B85" s="33"/>
      <c r="C85" s="34" t="e">
        <f>IF(#REF!="","",#REF!)</f>
        <v>#REF!</v>
      </c>
      <c r="D85" s="98" t="e">
        <f>IF(#REF!="","",#REF!)</f>
        <v>#REF!</v>
      </c>
      <c r="E85" s="23" t="e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>#REF!</v>
      </c>
      <c r="F85" s="23" t="e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>#REF!</v>
      </c>
      <c r="G85" s="23" t="e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>#REF!</v>
      </c>
      <c r="H85" s="23" t="e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>#REF!</v>
      </c>
      <c r="I85" s="23" t="e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>#REF!</v>
      </c>
      <c r="J85" s="23" t="e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>#REF!</v>
      </c>
      <c r="K85" s="23" t="e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>#REF!</v>
      </c>
      <c r="L85" s="23" t="e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>#REF!</v>
      </c>
      <c r="M85" s="23" t="e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>#REF!</v>
      </c>
      <c r="N85" s="23" t="e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>#REF!</v>
      </c>
      <c r="O85" s="23" t="e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>#REF!</v>
      </c>
      <c r="P85" s="23" t="e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>#REF!</v>
      </c>
      <c r="Q85" s="23" t="e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>#REF!</v>
      </c>
      <c r="R85" s="23" t="e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>#REF!</v>
      </c>
      <c r="S85" s="23" t="e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>#REF!</v>
      </c>
      <c r="T85" s="23" t="e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>#REF!</v>
      </c>
      <c r="U85" s="23" t="e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>#REF!</v>
      </c>
      <c r="V85" s="23" t="e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>#REF!</v>
      </c>
      <c r="W85" s="23" t="e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>#REF!</v>
      </c>
      <c r="X85" s="23" t="e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>#REF!</v>
      </c>
      <c r="Y85" s="23" t="e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>#REF!</v>
      </c>
      <c r="Z85" s="23" t="e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>#REF!</v>
      </c>
      <c r="AA85" s="23" t="e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>#REF!</v>
      </c>
      <c r="AB85" s="23" t="e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>#REF!</v>
      </c>
      <c r="AC85" s="23" t="e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>#REF!</v>
      </c>
      <c r="AD85" s="23" t="e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>#REF!</v>
      </c>
      <c r="AE85" s="23" t="e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>#REF!</v>
      </c>
      <c r="AF85" s="23" t="e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>#REF!</v>
      </c>
      <c r="AG85" s="23" t="e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>#REF!</v>
      </c>
      <c r="AH85" s="23" t="e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>#REF!</v>
      </c>
      <c r="AI85" s="23" t="e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>#REF!</v>
      </c>
      <c r="AJ85" s="23" t="e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>#REF!</v>
      </c>
      <c r="AK85" s="23" t="e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>#REF!</v>
      </c>
      <c r="AL85" s="23" t="e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>#REF!</v>
      </c>
      <c r="AM85" s="23" t="e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>#REF!</v>
      </c>
      <c r="AN85" s="23" t="e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>#REF!</v>
      </c>
      <c r="AO85" s="23" t="e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>#REF!</v>
      </c>
      <c r="AP85" s="23" t="e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>#REF!</v>
      </c>
      <c r="AQ85" s="23" t="e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>#REF!</v>
      </c>
      <c r="AR85" s="23" t="e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>#REF!</v>
      </c>
      <c r="AS85" s="23" t="e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>#REF!</v>
      </c>
      <c r="AT85" s="23" t="e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>#REF!</v>
      </c>
      <c r="AU85" s="23" t="e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>#REF!</v>
      </c>
      <c r="AV85" s="23" t="e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>#REF!</v>
      </c>
      <c r="AW85" s="23" t="e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>#REF!</v>
      </c>
      <c r="AX85" s="23" t="e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>#REF!</v>
      </c>
      <c r="AY85" s="23" t="e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>#REF!</v>
      </c>
      <c r="AZ85" s="23" t="e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>#REF!</v>
      </c>
      <c r="BA85" s="23" t="e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>#REF!</v>
      </c>
      <c r="BB85" s="23" t="e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>#REF!</v>
      </c>
    </row>
    <row r="86" spans="1:54" ht="41.4" x14ac:dyDescent="0.25">
      <c r="A86" s="41" t="e">
        <f>IF(#REF!="","",#REF!)</f>
        <v>#REF!</v>
      </c>
      <c r="B86" s="33"/>
      <c r="C86" s="34" t="e">
        <f>IF(#REF!="","",#REF!)</f>
        <v>#REF!</v>
      </c>
      <c r="D86" s="98" t="e">
        <f>IF(#REF!="","",#REF!)</f>
        <v>#REF!</v>
      </c>
      <c r="E86" s="23" t="e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>#REF!</v>
      </c>
      <c r="F86" s="23" t="e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>#REF!</v>
      </c>
      <c r="G86" s="23" t="e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>#REF!</v>
      </c>
      <c r="H86" s="23" t="e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>#REF!</v>
      </c>
      <c r="I86" s="23" t="e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>#REF!</v>
      </c>
      <c r="J86" s="23" t="e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>#REF!</v>
      </c>
      <c r="K86" s="23" t="e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>#REF!</v>
      </c>
      <c r="L86" s="23" t="e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>#REF!</v>
      </c>
      <c r="M86" s="23" t="e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>#REF!</v>
      </c>
      <c r="N86" s="23" t="e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>#REF!</v>
      </c>
      <c r="O86" s="23" t="e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>#REF!</v>
      </c>
      <c r="P86" s="23" t="e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>#REF!</v>
      </c>
      <c r="Q86" s="23" t="e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>#REF!</v>
      </c>
      <c r="R86" s="23" t="e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>#REF!</v>
      </c>
      <c r="S86" s="23" t="e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>#REF!</v>
      </c>
      <c r="T86" s="23" t="e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>#REF!</v>
      </c>
      <c r="U86" s="23" t="e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>#REF!</v>
      </c>
      <c r="V86" s="23" t="e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>#REF!</v>
      </c>
      <c r="W86" s="23" t="e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>#REF!</v>
      </c>
      <c r="X86" s="23" t="e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>#REF!</v>
      </c>
      <c r="Y86" s="23" t="e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>#REF!</v>
      </c>
      <c r="Z86" s="23" t="e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>#REF!</v>
      </c>
      <c r="AA86" s="23" t="e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>#REF!</v>
      </c>
      <c r="AB86" s="23" t="e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>#REF!</v>
      </c>
      <c r="AC86" s="23" t="e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>#REF!</v>
      </c>
      <c r="AD86" s="23" t="e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>#REF!</v>
      </c>
      <c r="AE86" s="23" t="e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>#REF!</v>
      </c>
      <c r="AF86" s="23" t="e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>#REF!</v>
      </c>
      <c r="AG86" s="23" t="e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>#REF!</v>
      </c>
      <c r="AH86" s="23" t="e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>#REF!</v>
      </c>
      <c r="AI86" s="23" t="e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>#REF!</v>
      </c>
      <c r="AJ86" s="23" t="e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>#REF!</v>
      </c>
      <c r="AK86" s="23" t="e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>#REF!</v>
      </c>
      <c r="AL86" s="23" t="e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>#REF!</v>
      </c>
      <c r="AM86" s="23" t="e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>#REF!</v>
      </c>
      <c r="AN86" s="23" t="e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>#REF!</v>
      </c>
      <c r="AO86" s="23" t="e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>#REF!</v>
      </c>
      <c r="AP86" s="23" t="e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>#REF!</v>
      </c>
      <c r="AQ86" s="23" t="e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>#REF!</v>
      </c>
      <c r="AR86" s="23" t="e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>#REF!</v>
      </c>
      <c r="AS86" s="23" t="e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>#REF!</v>
      </c>
      <c r="AT86" s="23" t="e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>#REF!</v>
      </c>
      <c r="AU86" s="23" t="e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>#REF!</v>
      </c>
      <c r="AV86" s="23" t="e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>#REF!</v>
      </c>
      <c r="AW86" s="23" t="e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>#REF!</v>
      </c>
      <c r="AX86" s="23" t="e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>#REF!</v>
      </c>
      <c r="AY86" s="23" t="e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>#REF!</v>
      </c>
      <c r="AZ86" s="23" t="e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>#REF!</v>
      </c>
      <c r="BA86" s="23" t="e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>#REF!</v>
      </c>
      <c r="BB86" s="23" t="e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>#REF!</v>
      </c>
    </row>
    <row r="87" spans="1:54" ht="41.4" x14ac:dyDescent="0.25">
      <c r="A87" s="41" t="e">
        <f>IF(#REF!="","",#REF!)</f>
        <v>#REF!</v>
      </c>
      <c r="B87" s="33"/>
      <c r="C87" s="34" t="e">
        <f>IF(#REF!="","",#REF!)</f>
        <v>#REF!</v>
      </c>
      <c r="D87" s="98" t="e">
        <f>IF(#REF!="","",#REF!)</f>
        <v>#REF!</v>
      </c>
      <c r="E87" s="23" t="e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>#REF!</v>
      </c>
      <c r="F87" s="23" t="e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>#REF!</v>
      </c>
      <c r="G87" s="23" t="e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>#REF!</v>
      </c>
      <c r="H87" s="23" t="e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>#REF!</v>
      </c>
      <c r="I87" s="23" t="e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>#REF!</v>
      </c>
      <c r="J87" s="23" t="e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>#REF!</v>
      </c>
      <c r="K87" s="23" t="e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>#REF!</v>
      </c>
      <c r="L87" s="23" t="e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>#REF!</v>
      </c>
      <c r="M87" s="23" t="e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>#REF!</v>
      </c>
      <c r="N87" s="23" t="e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>#REF!</v>
      </c>
      <c r="O87" s="23" t="e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>#REF!</v>
      </c>
      <c r="P87" s="23" t="e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>#REF!</v>
      </c>
      <c r="Q87" s="23" t="e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>#REF!</v>
      </c>
      <c r="R87" s="23" t="e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>#REF!</v>
      </c>
      <c r="S87" s="23" t="e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>#REF!</v>
      </c>
      <c r="T87" s="23" t="e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>#REF!</v>
      </c>
      <c r="U87" s="23" t="e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>#REF!</v>
      </c>
      <c r="V87" s="23" t="e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>#REF!</v>
      </c>
      <c r="W87" s="23" t="e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>#REF!</v>
      </c>
      <c r="X87" s="23" t="e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>#REF!</v>
      </c>
      <c r="Y87" s="23" t="e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>#REF!</v>
      </c>
      <c r="Z87" s="23" t="e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>#REF!</v>
      </c>
      <c r="AA87" s="23" t="e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>#REF!</v>
      </c>
      <c r="AB87" s="23" t="e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>#REF!</v>
      </c>
      <c r="AC87" s="23" t="e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>#REF!</v>
      </c>
      <c r="AD87" s="23" t="e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>#REF!</v>
      </c>
      <c r="AE87" s="23" t="e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>#REF!</v>
      </c>
      <c r="AF87" s="23" t="e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>#REF!</v>
      </c>
      <c r="AG87" s="23" t="e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>#REF!</v>
      </c>
      <c r="AH87" s="23" t="e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>#REF!</v>
      </c>
      <c r="AI87" s="23" t="e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>#REF!</v>
      </c>
      <c r="AJ87" s="23" t="e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>#REF!</v>
      </c>
      <c r="AK87" s="23" t="e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>#REF!</v>
      </c>
      <c r="AL87" s="23" t="e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>#REF!</v>
      </c>
      <c r="AM87" s="23" t="e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>#REF!</v>
      </c>
      <c r="AN87" s="23" t="e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>#REF!</v>
      </c>
      <c r="AO87" s="23" t="e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>#REF!</v>
      </c>
      <c r="AP87" s="23" t="e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>#REF!</v>
      </c>
      <c r="AQ87" s="23" t="e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>#REF!</v>
      </c>
      <c r="AR87" s="23" t="e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>#REF!</v>
      </c>
      <c r="AS87" s="23" t="e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>#REF!</v>
      </c>
      <c r="AT87" s="23" t="e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>#REF!</v>
      </c>
      <c r="AU87" s="23" t="e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>#REF!</v>
      </c>
      <c r="AV87" s="23" t="e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>#REF!</v>
      </c>
      <c r="AW87" s="23" t="e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>#REF!</v>
      </c>
      <c r="AX87" s="23" t="e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>#REF!</v>
      </c>
      <c r="AY87" s="23" t="e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>#REF!</v>
      </c>
      <c r="AZ87" s="23" t="e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>#REF!</v>
      </c>
      <c r="BA87" s="23" t="e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>#REF!</v>
      </c>
      <c r="BB87" s="23" t="e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>#REF!</v>
      </c>
    </row>
    <row r="88" spans="1:54" ht="41.4" x14ac:dyDescent="0.25">
      <c r="A88" s="41" t="e">
        <f>IF(#REF!="","",#REF!)</f>
        <v>#REF!</v>
      </c>
      <c r="B88" s="33"/>
      <c r="C88" s="34" t="e">
        <f>IF(#REF!="","",#REF!)</f>
        <v>#REF!</v>
      </c>
      <c r="D88" s="98" t="e">
        <f>IF(#REF!="","",#REF!)</f>
        <v>#REF!</v>
      </c>
      <c r="E88" s="23" t="e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>#REF!</v>
      </c>
      <c r="F88" s="23" t="e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>#REF!</v>
      </c>
      <c r="G88" s="23" t="e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>#REF!</v>
      </c>
      <c r="H88" s="23" t="e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>#REF!</v>
      </c>
      <c r="I88" s="23" t="e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>#REF!</v>
      </c>
      <c r="J88" s="23" t="e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>#REF!</v>
      </c>
      <c r="K88" s="23" t="e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>#REF!</v>
      </c>
      <c r="L88" s="23" t="e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>#REF!</v>
      </c>
      <c r="M88" s="23" t="e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>#REF!</v>
      </c>
      <c r="N88" s="23" t="e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>#REF!</v>
      </c>
      <c r="O88" s="23" t="e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>#REF!</v>
      </c>
      <c r="P88" s="23" t="e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>#REF!</v>
      </c>
      <c r="Q88" s="23" t="e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>#REF!</v>
      </c>
      <c r="R88" s="23" t="e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>#REF!</v>
      </c>
      <c r="S88" s="23" t="e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>#REF!</v>
      </c>
      <c r="T88" s="23" t="e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>#REF!</v>
      </c>
      <c r="U88" s="23" t="e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>#REF!</v>
      </c>
      <c r="V88" s="23" t="e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>#REF!</v>
      </c>
      <c r="W88" s="23" t="e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>#REF!</v>
      </c>
      <c r="X88" s="23" t="e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>#REF!</v>
      </c>
      <c r="Y88" s="23" t="e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>#REF!</v>
      </c>
      <c r="Z88" s="23" t="e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>#REF!</v>
      </c>
      <c r="AA88" s="23" t="e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>#REF!</v>
      </c>
      <c r="AB88" s="23" t="e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>#REF!</v>
      </c>
      <c r="AC88" s="23" t="e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>#REF!</v>
      </c>
      <c r="AD88" s="23" t="e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>#REF!</v>
      </c>
      <c r="AE88" s="23" t="e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>#REF!</v>
      </c>
      <c r="AF88" s="23" t="e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>#REF!</v>
      </c>
      <c r="AG88" s="23" t="e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>#REF!</v>
      </c>
      <c r="AH88" s="23" t="e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>#REF!</v>
      </c>
      <c r="AI88" s="23" t="e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>#REF!</v>
      </c>
      <c r="AJ88" s="23" t="e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>#REF!</v>
      </c>
      <c r="AK88" s="23" t="e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>#REF!</v>
      </c>
      <c r="AL88" s="23" t="e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>#REF!</v>
      </c>
      <c r="AM88" s="23" t="e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>#REF!</v>
      </c>
      <c r="AN88" s="23" t="e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>#REF!</v>
      </c>
      <c r="AO88" s="23" t="e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>#REF!</v>
      </c>
      <c r="AP88" s="23" t="e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>#REF!</v>
      </c>
      <c r="AQ88" s="23" t="e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>#REF!</v>
      </c>
      <c r="AR88" s="23" t="e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>#REF!</v>
      </c>
      <c r="AS88" s="23" t="e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>#REF!</v>
      </c>
      <c r="AT88" s="23" t="e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>#REF!</v>
      </c>
      <c r="AU88" s="23" t="e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>#REF!</v>
      </c>
      <c r="AV88" s="23" t="e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>#REF!</v>
      </c>
      <c r="AW88" s="23" t="e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>#REF!</v>
      </c>
      <c r="AX88" s="23" t="e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>#REF!</v>
      </c>
      <c r="AY88" s="23" t="e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>#REF!</v>
      </c>
      <c r="AZ88" s="23" t="e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>#REF!</v>
      </c>
      <c r="BA88" s="23" t="e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>#REF!</v>
      </c>
      <c r="BB88" s="23" t="e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>#REF!</v>
      </c>
    </row>
    <row r="89" spans="1:54" ht="41.4" x14ac:dyDescent="0.25">
      <c r="A89" s="41" t="e">
        <f>IF(#REF!="","",#REF!)</f>
        <v>#REF!</v>
      </c>
      <c r="B89" s="33"/>
      <c r="C89" s="34" t="e">
        <f>IF(#REF!="","",#REF!)</f>
        <v>#REF!</v>
      </c>
      <c r="D89" s="98" t="e">
        <f>IF(#REF!="","",#REF!)</f>
        <v>#REF!</v>
      </c>
      <c r="E89" s="23" t="e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>#REF!</v>
      </c>
      <c r="F89" s="23" t="e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>#REF!</v>
      </c>
      <c r="G89" s="23" t="e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>#REF!</v>
      </c>
      <c r="H89" s="23" t="e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>#REF!</v>
      </c>
      <c r="I89" s="23" t="e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>#REF!</v>
      </c>
      <c r="J89" s="23" t="e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>#REF!</v>
      </c>
      <c r="K89" s="23" t="e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>#REF!</v>
      </c>
      <c r="L89" s="23" t="e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>#REF!</v>
      </c>
      <c r="M89" s="23" t="e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>#REF!</v>
      </c>
      <c r="N89" s="23" t="e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>#REF!</v>
      </c>
      <c r="O89" s="23" t="e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>#REF!</v>
      </c>
      <c r="P89" s="23" t="e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>#REF!</v>
      </c>
      <c r="Q89" s="23" t="e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>#REF!</v>
      </c>
      <c r="R89" s="23" t="e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>#REF!</v>
      </c>
      <c r="S89" s="23" t="e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>#REF!</v>
      </c>
      <c r="T89" s="23" t="e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>#REF!</v>
      </c>
      <c r="U89" s="23" t="e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>#REF!</v>
      </c>
      <c r="V89" s="23" t="e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>#REF!</v>
      </c>
      <c r="W89" s="23" t="e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>#REF!</v>
      </c>
      <c r="X89" s="23" t="e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>#REF!</v>
      </c>
      <c r="Y89" s="23" t="e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>#REF!</v>
      </c>
      <c r="Z89" s="23" t="e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>#REF!</v>
      </c>
      <c r="AA89" s="23" t="e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>#REF!</v>
      </c>
      <c r="AB89" s="23" t="e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>#REF!</v>
      </c>
      <c r="AC89" s="23" t="e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>#REF!</v>
      </c>
      <c r="AD89" s="23" t="e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>#REF!</v>
      </c>
      <c r="AE89" s="23" t="e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>#REF!</v>
      </c>
      <c r="AF89" s="23" t="e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>#REF!</v>
      </c>
      <c r="AG89" s="23" t="e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>#REF!</v>
      </c>
      <c r="AH89" s="23" t="e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>#REF!</v>
      </c>
      <c r="AI89" s="23" t="e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>#REF!</v>
      </c>
      <c r="AJ89" s="23" t="e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>#REF!</v>
      </c>
      <c r="AK89" s="23" t="e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>#REF!</v>
      </c>
      <c r="AL89" s="23" t="e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>#REF!</v>
      </c>
      <c r="AM89" s="23" t="e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>#REF!</v>
      </c>
      <c r="AN89" s="23" t="e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>#REF!</v>
      </c>
      <c r="AO89" s="23" t="e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>#REF!</v>
      </c>
      <c r="AP89" s="23" t="e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>#REF!</v>
      </c>
      <c r="AQ89" s="23" t="e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>#REF!</v>
      </c>
      <c r="AR89" s="23" t="e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>#REF!</v>
      </c>
      <c r="AS89" s="23" t="e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>#REF!</v>
      </c>
      <c r="AT89" s="23" t="e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>#REF!</v>
      </c>
      <c r="AU89" s="23" t="e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>#REF!</v>
      </c>
      <c r="AV89" s="23" t="e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>#REF!</v>
      </c>
      <c r="AW89" s="23" t="e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>#REF!</v>
      </c>
      <c r="AX89" s="23" t="e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>#REF!</v>
      </c>
      <c r="AY89" s="23" t="e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>#REF!</v>
      </c>
      <c r="AZ89" s="23" t="e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>#REF!</v>
      </c>
      <c r="BA89" s="23" t="e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>#REF!</v>
      </c>
      <c r="BB89" s="23" t="e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>#REF!</v>
      </c>
    </row>
    <row r="90" spans="1:54" ht="41.4" x14ac:dyDescent="0.25">
      <c r="A90" s="41" t="e">
        <f>IF(#REF!="","",#REF!)</f>
        <v>#REF!</v>
      </c>
      <c r="B90" s="33"/>
      <c r="C90" s="34" t="e">
        <f>IF(#REF!="","",#REF!)</f>
        <v>#REF!</v>
      </c>
      <c r="D90" s="98" t="e">
        <f>IF(#REF!="","",#REF!)</f>
        <v>#REF!</v>
      </c>
      <c r="E90" s="23" t="e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>#REF!</v>
      </c>
      <c r="F90" s="23" t="e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>#REF!</v>
      </c>
      <c r="G90" s="23" t="e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>#REF!</v>
      </c>
      <c r="H90" s="23" t="e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>#REF!</v>
      </c>
      <c r="I90" s="23" t="e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>#REF!</v>
      </c>
      <c r="J90" s="23" t="e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>#REF!</v>
      </c>
      <c r="K90" s="23" t="e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>#REF!</v>
      </c>
      <c r="L90" s="23" t="e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>#REF!</v>
      </c>
      <c r="M90" s="23" t="e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>#REF!</v>
      </c>
      <c r="N90" s="23" t="e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>#REF!</v>
      </c>
      <c r="O90" s="23" t="e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>#REF!</v>
      </c>
      <c r="P90" s="23" t="e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>#REF!</v>
      </c>
      <c r="Q90" s="23" t="e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>#REF!</v>
      </c>
      <c r="R90" s="23" t="e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>#REF!</v>
      </c>
      <c r="S90" s="23" t="e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>#REF!</v>
      </c>
      <c r="T90" s="23" t="e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>#REF!</v>
      </c>
      <c r="U90" s="23" t="e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>#REF!</v>
      </c>
      <c r="V90" s="23" t="e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>#REF!</v>
      </c>
      <c r="W90" s="23" t="e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>#REF!</v>
      </c>
      <c r="X90" s="23" t="e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>#REF!</v>
      </c>
      <c r="Y90" s="23" t="e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>#REF!</v>
      </c>
      <c r="Z90" s="23" t="e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>#REF!</v>
      </c>
      <c r="AA90" s="23" t="e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>#REF!</v>
      </c>
      <c r="AB90" s="23" t="e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>#REF!</v>
      </c>
      <c r="AC90" s="23" t="e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>#REF!</v>
      </c>
      <c r="AD90" s="23" t="e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>#REF!</v>
      </c>
      <c r="AE90" s="23" t="e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>#REF!</v>
      </c>
      <c r="AF90" s="23" t="e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>#REF!</v>
      </c>
      <c r="AG90" s="23" t="e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>#REF!</v>
      </c>
      <c r="AH90" s="23" t="e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>#REF!</v>
      </c>
      <c r="AI90" s="23" t="e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>#REF!</v>
      </c>
      <c r="AJ90" s="23" t="e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>#REF!</v>
      </c>
      <c r="AK90" s="23" t="e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>#REF!</v>
      </c>
      <c r="AL90" s="23" t="e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>#REF!</v>
      </c>
      <c r="AM90" s="23" t="e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>#REF!</v>
      </c>
      <c r="AN90" s="23" t="e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>#REF!</v>
      </c>
      <c r="AO90" s="23" t="e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>#REF!</v>
      </c>
      <c r="AP90" s="23" t="e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>#REF!</v>
      </c>
      <c r="AQ90" s="23" t="e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>#REF!</v>
      </c>
      <c r="AR90" s="23" t="e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>#REF!</v>
      </c>
      <c r="AS90" s="23" t="e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>#REF!</v>
      </c>
      <c r="AT90" s="23" t="e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>#REF!</v>
      </c>
      <c r="AU90" s="23" t="e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>#REF!</v>
      </c>
      <c r="AV90" s="23" t="e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>#REF!</v>
      </c>
      <c r="AW90" s="23" t="e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>#REF!</v>
      </c>
      <c r="AX90" s="23" t="e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>#REF!</v>
      </c>
      <c r="AY90" s="23" t="e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>#REF!</v>
      </c>
      <c r="AZ90" s="23" t="e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>#REF!</v>
      </c>
      <c r="BA90" s="23" t="e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>#REF!</v>
      </c>
      <c r="BB90" s="23" t="e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>#REF!</v>
      </c>
    </row>
    <row r="91" spans="1:54" ht="42" thickBot="1" x14ac:dyDescent="0.3">
      <c r="A91" s="41" t="e">
        <f>IF(#REF!="","",#REF!)</f>
        <v>#REF!</v>
      </c>
      <c r="B91" s="33"/>
      <c r="C91" s="34" t="e">
        <f>IF(#REF!="","",#REF!)</f>
        <v>#REF!</v>
      </c>
      <c r="D91" s="98" t="e">
        <f>IF(#REF!="","",#REF!)</f>
        <v>#REF!</v>
      </c>
      <c r="E91" s="23" t="e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>#REF!</v>
      </c>
      <c r="F91" s="23" t="e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>#REF!</v>
      </c>
      <c r="G91" s="23" t="e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>#REF!</v>
      </c>
      <c r="H91" s="23" t="e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>#REF!</v>
      </c>
      <c r="I91" s="23" t="e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>#REF!</v>
      </c>
      <c r="J91" s="23" t="e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>#REF!</v>
      </c>
      <c r="K91" s="23" t="e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>#REF!</v>
      </c>
      <c r="L91" s="23" t="e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>#REF!</v>
      </c>
      <c r="M91" s="23" t="e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>#REF!</v>
      </c>
      <c r="N91" s="23" t="e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>#REF!</v>
      </c>
      <c r="O91" s="23" t="e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>#REF!</v>
      </c>
      <c r="P91" s="23" t="e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>#REF!</v>
      </c>
      <c r="Q91" s="23" t="e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>#REF!</v>
      </c>
      <c r="R91" s="23" t="e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>#REF!</v>
      </c>
      <c r="S91" s="23" t="e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>#REF!</v>
      </c>
      <c r="T91" s="23" t="e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>#REF!</v>
      </c>
      <c r="U91" s="23" t="e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>#REF!</v>
      </c>
      <c r="V91" s="23" t="e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>#REF!</v>
      </c>
      <c r="W91" s="23" t="e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>#REF!</v>
      </c>
      <c r="X91" s="23" t="e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>#REF!</v>
      </c>
      <c r="Y91" s="23" t="e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>#REF!</v>
      </c>
      <c r="Z91" s="23" t="e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>#REF!</v>
      </c>
      <c r="AA91" s="23" t="e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>#REF!</v>
      </c>
      <c r="AB91" s="23" t="e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>#REF!</v>
      </c>
      <c r="AC91" s="23" t="e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>#REF!</v>
      </c>
      <c r="AD91" s="23" t="e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>#REF!</v>
      </c>
      <c r="AE91" s="23" t="e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>#REF!</v>
      </c>
      <c r="AF91" s="23" t="e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>#REF!</v>
      </c>
      <c r="AG91" s="23" t="e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>#REF!</v>
      </c>
      <c r="AH91" s="23" t="e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>#REF!</v>
      </c>
      <c r="AI91" s="23" t="e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>#REF!</v>
      </c>
      <c r="AJ91" s="23" t="e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>#REF!</v>
      </c>
      <c r="AK91" s="23" t="e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>#REF!</v>
      </c>
      <c r="AL91" s="23" t="e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>#REF!</v>
      </c>
      <c r="AM91" s="23" t="e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>#REF!</v>
      </c>
      <c r="AN91" s="23" t="e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>#REF!</v>
      </c>
      <c r="AO91" s="23" t="e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>#REF!</v>
      </c>
      <c r="AP91" s="23" t="e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>#REF!</v>
      </c>
      <c r="AQ91" s="23" t="e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>#REF!</v>
      </c>
      <c r="AR91" s="23" t="e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>#REF!</v>
      </c>
      <c r="AS91" s="23" t="e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>#REF!</v>
      </c>
      <c r="AT91" s="23" t="e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>#REF!</v>
      </c>
      <c r="AU91" s="23" t="e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>#REF!</v>
      </c>
      <c r="AV91" s="23" t="e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>#REF!</v>
      </c>
      <c r="AW91" s="23" t="e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>#REF!</v>
      </c>
      <c r="AX91" s="23" t="e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>#REF!</v>
      </c>
      <c r="AY91" s="23" t="e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>#REF!</v>
      </c>
      <c r="AZ91" s="23" t="e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>#REF!</v>
      </c>
      <c r="BA91" s="23" t="e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>#REF!</v>
      </c>
      <c r="BB91" s="23" t="e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>#REF!</v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e">
        <f>IF(#REF!="","",#REF!)</f>
        <v>#REF!</v>
      </c>
      <c r="B99" s="46"/>
      <c r="C99" s="34" t="e">
        <f>IF(#REF!="","",#REF!)</f>
        <v>#REF!</v>
      </c>
      <c r="D99" s="97" t="e">
        <f>IF(#REF!="","",#REF!)</f>
        <v>#REF!</v>
      </c>
      <c r="E99" s="23" t="e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>#REF!</v>
      </c>
      <c r="F99" s="23" t="e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>#REF!</v>
      </c>
      <c r="G99" s="23" t="e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>#REF!</v>
      </c>
      <c r="H99" s="23" t="e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>#REF!</v>
      </c>
      <c r="I99" s="23" t="e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>#REF!</v>
      </c>
      <c r="J99" s="23" t="e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>#REF!</v>
      </c>
      <c r="K99" s="23" t="e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>#REF!</v>
      </c>
      <c r="L99" s="23" t="e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>#REF!</v>
      </c>
      <c r="M99" s="23" t="e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>#REF!</v>
      </c>
      <c r="N99" s="23" t="e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>#REF!</v>
      </c>
      <c r="O99" s="23" t="e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>#REF!</v>
      </c>
      <c r="P99" s="23" t="e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>#REF!</v>
      </c>
      <c r="Q99" s="23" t="e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>#REF!</v>
      </c>
      <c r="R99" s="23" t="e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>#REF!</v>
      </c>
      <c r="S99" s="23" t="e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>#REF!</v>
      </c>
      <c r="T99" s="23" t="e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>#REF!</v>
      </c>
      <c r="U99" s="23" t="e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>#REF!</v>
      </c>
      <c r="V99" s="23" t="e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>#REF!</v>
      </c>
      <c r="W99" s="23" t="e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>#REF!</v>
      </c>
      <c r="X99" s="23" t="e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>#REF!</v>
      </c>
      <c r="Y99" s="23" t="e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>#REF!</v>
      </c>
      <c r="Z99" s="23" t="e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>#REF!</v>
      </c>
      <c r="AA99" s="23" t="e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>#REF!</v>
      </c>
      <c r="AB99" s="23" t="e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>#REF!</v>
      </c>
      <c r="AC99" s="23" t="e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>#REF!</v>
      </c>
      <c r="AD99" s="23" t="e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>#REF!</v>
      </c>
      <c r="AE99" s="23" t="e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>#REF!</v>
      </c>
      <c r="AF99" s="23" t="e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>#REF!</v>
      </c>
      <c r="AG99" s="23" t="e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>#REF!</v>
      </c>
      <c r="AH99" s="23" t="e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>#REF!</v>
      </c>
      <c r="AI99" s="23" t="e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>#REF!</v>
      </c>
      <c r="AJ99" s="23" t="e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>#REF!</v>
      </c>
      <c r="AK99" s="23" t="e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>#REF!</v>
      </c>
      <c r="AL99" s="23" t="e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>#REF!</v>
      </c>
      <c r="AM99" s="23" t="e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>#REF!</v>
      </c>
      <c r="AN99" s="23" t="e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>#REF!</v>
      </c>
      <c r="AO99" s="23" t="e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>#REF!</v>
      </c>
      <c r="AP99" s="23" t="e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>#REF!</v>
      </c>
      <c r="AQ99" s="23" t="e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>#REF!</v>
      </c>
      <c r="AR99" s="23" t="e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>#REF!</v>
      </c>
      <c r="AS99" s="23" t="e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>#REF!</v>
      </c>
      <c r="AT99" s="23" t="e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>#REF!</v>
      </c>
      <c r="AU99" s="23" t="e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>#REF!</v>
      </c>
      <c r="AV99" s="23" t="e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>#REF!</v>
      </c>
      <c r="AW99" s="23" t="e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>#REF!</v>
      </c>
      <c r="AX99" s="23" t="e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>#REF!</v>
      </c>
      <c r="AY99" s="23" t="e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>#REF!</v>
      </c>
      <c r="AZ99" s="23" t="e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>#REF!</v>
      </c>
      <c r="BA99" s="23" t="e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>#REF!</v>
      </c>
      <c r="BB99" s="23" t="e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>#REF!</v>
      </c>
    </row>
    <row r="100" spans="1:54" ht="41.4" x14ac:dyDescent="0.25">
      <c r="A100" s="49" t="e">
        <f>IF(#REF!="","",#REF!)</f>
        <v>#REF!</v>
      </c>
      <c r="B100" s="47"/>
      <c r="C100" s="35" t="e">
        <f>IF(#REF!="","",#REF!)</f>
        <v>#REF!</v>
      </c>
      <c r="D100" s="98" t="e">
        <f>IF(#REF!="","",#REF!)</f>
        <v>#REF!</v>
      </c>
      <c r="E100" s="23" t="e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>#REF!</v>
      </c>
      <c r="F100" s="23" t="e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>#REF!</v>
      </c>
      <c r="G100" s="23" t="e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>#REF!</v>
      </c>
      <c r="H100" s="23" t="e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>#REF!</v>
      </c>
      <c r="I100" s="23" t="e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>#REF!</v>
      </c>
      <c r="J100" s="23" t="e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>#REF!</v>
      </c>
      <c r="K100" s="23" t="e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>#REF!</v>
      </c>
      <c r="L100" s="23" t="e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>#REF!</v>
      </c>
      <c r="M100" s="23" t="e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>#REF!</v>
      </c>
      <c r="N100" s="23" t="e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>#REF!</v>
      </c>
      <c r="O100" s="23" t="e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>#REF!</v>
      </c>
      <c r="P100" s="23" t="e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>#REF!</v>
      </c>
      <c r="Q100" s="23" t="e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>#REF!</v>
      </c>
      <c r="R100" s="23" t="e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>#REF!</v>
      </c>
      <c r="S100" s="23" t="e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>#REF!</v>
      </c>
      <c r="T100" s="23" t="e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>#REF!</v>
      </c>
      <c r="U100" s="23" t="e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>#REF!</v>
      </c>
      <c r="V100" s="23" t="e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>#REF!</v>
      </c>
      <c r="W100" s="23" t="e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>#REF!</v>
      </c>
      <c r="X100" s="23" t="e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>#REF!</v>
      </c>
      <c r="Y100" s="23" t="e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>#REF!</v>
      </c>
      <c r="Z100" s="23" t="e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>#REF!</v>
      </c>
      <c r="AA100" s="23" t="e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>#REF!</v>
      </c>
      <c r="AB100" s="23" t="e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>#REF!</v>
      </c>
      <c r="AC100" s="23" t="e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>#REF!</v>
      </c>
      <c r="AD100" s="23" t="e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>#REF!</v>
      </c>
      <c r="AE100" s="23" t="e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>#REF!</v>
      </c>
      <c r="AF100" s="23" t="e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>#REF!</v>
      </c>
      <c r="AG100" s="23" t="e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>#REF!</v>
      </c>
      <c r="AH100" s="23" t="e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>#REF!</v>
      </c>
      <c r="AI100" s="23" t="e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>#REF!</v>
      </c>
      <c r="AJ100" s="23" t="e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>#REF!</v>
      </c>
      <c r="AK100" s="23" t="e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>#REF!</v>
      </c>
      <c r="AL100" s="23" t="e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>#REF!</v>
      </c>
      <c r="AM100" s="23" t="e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>#REF!</v>
      </c>
      <c r="AN100" s="23" t="e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>#REF!</v>
      </c>
      <c r="AO100" s="23" t="e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>#REF!</v>
      </c>
      <c r="AP100" s="23" t="e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>#REF!</v>
      </c>
      <c r="AQ100" s="23" t="e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>#REF!</v>
      </c>
      <c r="AR100" s="23" t="e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>#REF!</v>
      </c>
      <c r="AS100" s="23" t="e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>#REF!</v>
      </c>
      <c r="AT100" s="23" t="e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>#REF!</v>
      </c>
      <c r="AU100" s="23" t="e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>#REF!</v>
      </c>
      <c r="AV100" s="23" t="e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>#REF!</v>
      </c>
      <c r="AW100" s="23" t="e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>#REF!</v>
      </c>
      <c r="AX100" s="23" t="e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>#REF!</v>
      </c>
      <c r="AY100" s="23" t="e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>#REF!</v>
      </c>
      <c r="AZ100" s="23" t="e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>#REF!</v>
      </c>
      <c r="BA100" s="23" t="e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>#REF!</v>
      </c>
      <c r="BB100" s="23" t="e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>#REF!</v>
      </c>
    </row>
    <row r="101" spans="1:54" ht="41.4" x14ac:dyDescent="0.25">
      <c r="A101" s="49" t="e">
        <f>IF(#REF!="","",#REF!)</f>
        <v>#REF!</v>
      </c>
      <c r="B101" s="47"/>
      <c r="C101" s="35" t="e">
        <f>IF(#REF!="","",#REF!)</f>
        <v>#REF!</v>
      </c>
      <c r="D101" s="98" t="e">
        <f>IF(#REF!="","",#REF!)</f>
        <v>#REF!</v>
      </c>
      <c r="E101" s="23" t="e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>#REF!</v>
      </c>
      <c r="F101" s="23" t="e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>#REF!</v>
      </c>
      <c r="G101" s="23" t="e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>#REF!</v>
      </c>
      <c r="H101" s="23" t="e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>#REF!</v>
      </c>
      <c r="I101" s="23" t="e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>#REF!</v>
      </c>
      <c r="J101" s="23" t="e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>#REF!</v>
      </c>
      <c r="K101" s="23" t="e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>#REF!</v>
      </c>
      <c r="L101" s="23" t="e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>#REF!</v>
      </c>
      <c r="M101" s="23" t="e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>#REF!</v>
      </c>
      <c r="N101" s="23" t="e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>#REF!</v>
      </c>
      <c r="O101" s="23" t="e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>#REF!</v>
      </c>
      <c r="P101" s="23" t="e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>#REF!</v>
      </c>
      <c r="Q101" s="23" t="e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>#REF!</v>
      </c>
      <c r="R101" s="23" t="e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>#REF!</v>
      </c>
      <c r="S101" s="23" t="e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>#REF!</v>
      </c>
      <c r="T101" s="23" t="e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>#REF!</v>
      </c>
      <c r="U101" s="23" t="e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>#REF!</v>
      </c>
      <c r="V101" s="23" t="e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>#REF!</v>
      </c>
      <c r="W101" s="23" t="e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>#REF!</v>
      </c>
      <c r="X101" s="23" t="e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>#REF!</v>
      </c>
      <c r="Y101" s="23" t="e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>#REF!</v>
      </c>
      <c r="Z101" s="23" t="e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>#REF!</v>
      </c>
      <c r="AA101" s="23" t="e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>#REF!</v>
      </c>
      <c r="AB101" s="23" t="e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>#REF!</v>
      </c>
      <c r="AC101" s="23" t="e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>#REF!</v>
      </c>
      <c r="AD101" s="23" t="e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>#REF!</v>
      </c>
      <c r="AE101" s="23" t="e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>#REF!</v>
      </c>
      <c r="AF101" s="23" t="e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>#REF!</v>
      </c>
      <c r="AG101" s="23" t="e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>#REF!</v>
      </c>
      <c r="AH101" s="23" t="e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>#REF!</v>
      </c>
      <c r="AI101" s="23" t="e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>#REF!</v>
      </c>
      <c r="AJ101" s="23" t="e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>#REF!</v>
      </c>
      <c r="AK101" s="23" t="e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>#REF!</v>
      </c>
      <c r="AL101" s="23" t="e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>#REF!</v>
      </c>
      <c r="AM101" s="23" t="e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>#REF!</v>
      </c>
      <c r="AN101" s="23" t="e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>#REF!</v>
      </c>
      <c r="AO101" s="23" t="e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>#REF!</v>
      </c>
      <c r="AP101" s="23" t="e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>#REF!</v>
      </c>
      <c r="AQ101" s="23" t="e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>#REF!</v>
      </c>
      <c r="AR101" s="23" t="e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>#REF!</v>
      </c>
      <c r="AS101" s="23" t="e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>#REF!</v>
      </c>
      <c r="AT101" s="23" t="e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>#REF!</v>
      </c>
      <c r="AU101" s="23" t="e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>#REF!</v>
      </c>
      <c r="AV101" s="23" t="e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>#REF!</v>
      </c>
      <c r="AW101" s="23" t="e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>#REF!</v>
      </c>
      <c r="AX101" s="23" t="e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>#REF!</v>
      </c>
      <c r="AY101" s="23" t="e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>#REF!</v>
      </c>
      <c r="AZ101" s="23" t="e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>#REF!</v>
      </c>
      <c r="BA101" s="23" t="e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>#REF!</v>
      </c>
      <c r="BB101" s="23" t="e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>#REF!</v>
      </c>
    </row>
    <row r="102" spans="1:54" ht="41.4" x14ac:dyDescent="0.25">
      <c r="A102" s="49" t="e">
        <f>IF(#REF!="","",#REF!)</f>
        <v>#REF!</v>
      </c>
      <c r="B102" s="47"/>
      <c r="C102" s="35" t="e">
        <f>IF(#REF!="","",#REF!)</f>
        <v>#REF!</v>
      </c>
      <c r="D102" s="98" t="e">
        <f>IF(#REF!="","",#REF!)</f>
        <v>#REF!</v>
      </c>
      <c r="E102" s="23" t="e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>#REF!</v>
      </c>
      <c r="F102" s="23" t="e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>#REF!</v>
      </c>
      <c r="G102" s="23" t="e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>#REF!</v>
      </c>
      <c r="H102" s="23" t="e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>#REF!</v>
      </c>
      <c r="I102" s="23" t="e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>#REF!</v>
      </c>
      <c r="J102" s="23" t="e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>#REF!</v>
      </c>
      <c r="K102" s="23" t="e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>#REF!</v>
      </c>
      <c r="L102" s="23" t="e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>#REF!</v>
      </c>
      <c r="M102" s="23" t="e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>#REF!</v>
      </c>
      <c r="N102" s="23" t="e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>#REF!</v>
      </c>
      <c r="O102" s="23" t="e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>#REF!</v>
      </c>
      <c r="P102" s="23" t="e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>#REF!</v>
      </c>
      <c r="Q102" s="23" t="e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>#REF!</v>
      </c>
      <c r="R102" s="23" t="e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>#REF!</v>
      </c>
      <c r="S102" s="23" t="e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>#REF!</v>
      </c>
      <c r="T102" s="23" t="e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>#REF!</v>
      </c>
      <c r="U102" s="23" t="e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>#REF!</v>
      </c>
      <c r="V102" s="23" t="e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>#REF!</v>
      </c>
      <c r="W102" s="23" t="e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>#REF!</v>
      </c>
      <c r="X102" s="23" t="e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>#REF!</v>
      </c>
      <c r="Y102" s="23" t="e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>#REF!</v>
      </c>
      <c r="Z102" s="23" t="e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>#REF!</v>
      </c>
      <c r="AA102" s="23" t="e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>#REF!</v>
      </c>
      <c r="AB102" s="23" t="e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>#REF!</v>
      </c>
      <c r="AC102" s="23" t="e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>#REF!</v>
      </c>
      <c r="AD102" s="23" t="e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>#REF!</v>
      </c>
      <c r="AE102" s="23" t="e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>#REF!</v>
      </c>
      <c r="AF102" s="23" t="e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>#REF!</v>
      </c>
      <c r="AG102" s="23" t="e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>#REF!</v>
      </c>
      <c r="AH102" s="23" t="e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>#REF!</v>
      </c>
      <c r="AI102" s="23" t="e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>#REF!</v>
      </c>
      <c r="AJ102" s="23" t="e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>#REF!</v>
      </c>
      <c r="AK102" s="23" t="e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>#REF!</v>
      </c>
      <c r="AL102" s="23" t="e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>#REF!</v>
      </c>
      <c r="AM102" s="23" t="e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>#REF!</v>
      </c>
      <c r="AN102" s="23" t="e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>#REF!</v>
      </c>
      <c r="AO102" s="23" t="e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>#REF!</v>
      </c>
      <c r="AP102" s="23" t="e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>#REF!</v>
      </c>
      <c r="AQ102" s="23" t="e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>#REF!</v>
      </c>
      <c r="AR102" s="23" t="e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>#REF!</v>
      </c>
      <c r="AS102" s="23" t="e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>#REF!</v>
      </c>
      <c r="AT102" s="23" t="e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>#REF!</v>
      </c>
      <c r="AU102" s="23" t="e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>#REF!</v>
      </c>
      <c r="AV102" s="23" t="e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>#REF!</v>
      </c>
      <c r="AW102" s="23" t="e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>#REF!</v>
      </c>
      <c r="AX102" s="23" t="e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>#REF!</v>
      </c>
      <c r="AY102" s="23" t="e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>#REF!</v>
      </c>
      <c r="AZ102" s="23" t="e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>#REF!</v>
      </c>
      <c r="BA102" s="23" t="e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>#REF!</v>
      </c>
      <c r="BB102" s="23" t="e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>#REF!</v>
      </c>
    </row>
    <row r="103" spans="1:54" ht="42" thickBot="1" x14ac:dyDescent="0.3">
      <c r="A103" s="50" t="e">
        <f>IF(#REF!="","",#REF!)</f>
        <v>#REF!</v>
      </c>
      <c r="B103" s="48"/>
      <c r="C103" s="36" t="e">
        <f>IF(#REF!="","",#REF!)</f>
        <v>#REF!</v>
      </c>
      <c r="D103" s="99" t="e">
        <f>IF(#REF!="","",#REF!)</f>
        <v>#REF!</v>
      </c>
      <c r="E103" s="23" t="e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>#REF!</v>
      </c>
      <c r="F103" s="23" t="e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>#REF!</v>
      </c>
      <c r="G103" s="23" t="e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>#REF!</v>
      </c>
      <c r="H103" s="23" t="e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>#REF!</v>
      </c>
      <c r="I103" s="23" t="e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>#REF!</v>
      </c>
      <c r="J103" s="23" t="e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>#REF!</v>
      </c>
      <c r="K103" s="23" t="e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>#REF!</v>
      </c>
      <c r="L103" s="23" t="e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>#REF!</v>
      </c>
      <c r="M103" s="23" t="e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>#REF!</v>
      </c>
      <c r="N103" s="23" t="e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>#REF!</v>
      </c>
      <c r="O103" s="23" t="e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>#REF!</v>
      </c>
      <c r="P103" s="23" t="e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>#REF!</v>
      </c>
      <c r="Q103" s="23" t="e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>#REF!</v>
      </c>
      <c r="R103" s="23" t="e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>#REF!</v>
      </c>
      <c r="S103" s="23" t="e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>#REF!</v>
      </c>
      <c r="T103" s="23" t="e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>#REF!</v>
      </c>
      <c r="U103" s="23" t="e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>#REF!</v>
      </c>
      <c r="V103" s="23" t="e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>#REF!</v>
      </c>
      <c r="W103" s="23" t="e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>#REF!</v>
      </c>
      <c r="X103" s="23" t="e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>#REF!</v>
      </c>
      <c r="Y103" s="23" t="e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>#REF!</v>
      </c>
      <c r="Z103" s="23" t="e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>#REF!</v>
      </c>
      <c r="AA103" s="23" t="e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>#REF!</v>
      </c>
      <c r="AB103" s="23" t="e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>#REF!</v>
      </c>
      <c r="AC103" s="23" t="e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>#REF!</v>
      </c>
      <c r="AD103" s="23" t="e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>#REF!</v>
      </c>
      <c r="AE103" s="23" t="e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>#REF!</v>
      </c>
      <c r="AF103" s="23" t="e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>#REF!</v>
      </c>
      <c r="AG103" s="23" t="e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>#REF!</v>
      </c>
      <c r="AH103" s="23" t="e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>#REF!</v>
      </c>
      <c r="AI103" s="23" t="e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>#REF!</v>
      </c>
      <c r="AJ103" s="23" t="e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>#REF!</v>
      </c>
      <c r="AK103" s="23" t="e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>#REF!</v>
      </c>
      <c r="AL103" s="23" t="e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>#REF!</v>
      </c>
      <c r="AM103" s="23" t="e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>#REF!</v>
      </c>
      <c r="AN103" s="23" t="e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>#REF!</v>
      </c>
      <c r="AO103" s="23" t="e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>#REF!</v>
      </c>
      <c r="AP103" s="23" t="e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>#REF!</v>
      </c>
      <c r="AQ103" s="23" t="e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>#REF!</v>
      </c>
      <c r="AR103" s="23" t="e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>#REF!</v>
      </c>
      <c r="AS103" s="23" t="e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>#REF!</v>
      </c>
      <c r="AT103" s="23" t="e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>#REF!</v>
      </c>
      <c r="AU103" s="23" t="e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>#REF!</v>
      </c>
      <c r="AV103" s="23" t="e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>#REF!</v>
      </c>
      <c r="AW103" s="23" t="e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>#REF!</v>
      </c>
      <c r="AX103" s="23" t="e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>#REF!</v>
      </c>
      <c r="AY103" s="23" t="e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>#REF!</v>
      </c>
      <c r="AZ103" s="23" t="e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>#REF!</v>
      </c>
      <c r="BA103" s="23" t="e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>#REF!</v>
      </c>
      <c r="BB103" s="23" t="e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>#REF!</v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e">
        <f>IF(#REF!="","",#REF!)</f>
        <v>#REF!</v>
      </c>
      <c r="B112" s="51" t="s">
        <v>113</v>
      </c>
      <c r="C112" s="35" t="e">
        <f>IF(#REF!="","",#REF!)</f>
        <v>#REF!</v>
      </c>
      <c r="D112" s="97" t="e">
        <f>IF(#REF!="","",#REF!)</f>
        <v>#REF!</v>
      </c>
      <c r="E112" s="2" t="e">
        <f>IF(OR(E$111="",$C112="",$A112=""),"",IF($D112="",$C112*Parameter!B20,IF($D112="durchschnittliche Preissteigerungs-rate",($C112*Parameter!B20)*(1+(VLOOKUP($A112,Personalnormkosten!$G$1:$H$4,2,FALSE)))^E$110,($C112*Parameter!B20)*(1+(VLOOKUP($D112,Personalnormkosten!$E$1:$F$9,2,FALSE)))^E$110)))</f>
        <v>#REF!</v>
      </c>
      <c r="F112" s="2" t="e">
        <f>IF(OR(F$111="",$C112="",$A112=""),"",IF($D112="",$C112*Parameter!C20,IF($D112="durchschnittliche Preissteigerungs-rate",($C112*Parameter!C20)*(1+(VLOOKUP($A112,Personalnormkosten!$G$1:$H$4,2,FALSE)))^F$110,($C112*Parameter!C20)*(1+(VLOOKUP($D112,Personalnormkosten!$E$1:$F$9,2,FALSE)))^F$110)))</f>
        <v>#REF!</v>
      </c>
      <c r="G112" s="2" t="e">
        <f>IF(OR(G$111="",$C112="",$A112=""),"",IF($D112="",$C112*Parameter!D20,IF($D112="durchschnittliche Preissteigerungs-rate",($C112*Parameter!D20)*(1+(VLOOKUP($A112,Personalnormkosten!$G$1:$H$4,2,FALSE)))^G$110,($C112*Parameter!D20)*(1+(VLOOKUP($D112,Personalnormkosten!$E$1:$F$9,2,FALSE)))^G$110)))</f>
        <v>#REF!</v>
      </c>
      <c r="H112" s="2" t="e">
        <f>IF(OR(H$111="",$C112="",$A112=""),"",IF($D112="",$C112*Parameter!E20,IF($D112="durchschnittliche Preissteigerungs-rate",($C112*Parameter!E20)*(1+(VLOOKUP($A112,Personalnormkosten!$G$1:$H$4,2,FALSE)))^H$110,($C112*Parameter!E20)*(1+(VLOOKUP($D112,Personalnormkosten!$E$1:$F$9,2,FALSE)))^H$110)))</f>
        <v>#REF!</v>
      </c>
      <c r="I112" s="2" t="e">
        <f>IF(OR(I$111="",$C112="",$A112=""),"",IF($D112="",$C112*Parameter!F20,IF($D112="durchschnittliche Preissteigerungs-rate",($C112*Parameter!F20)*(1+(VLOOKUP($A112,Personalnormkosten!$G$1:$H$4,2,FALSE)))^I$110,($C112*Parameter!F20)*(1+(VLOOKUP($D112,Personalnormkosten!$E$1:$F$9,2,FALSE)))^I$110)))</f>
        <v>#REF!</v>
      </c>
      <c r="J112" s="2" t="e">
        <f>IF(OR(J$111="",$C112="",$A112=""),"",IF($D112="",$C112*Parameter!G20,IF($D112="durchschnittliche Preissteigerungs-rate",($C112*Parameter!G20)*(1+(VLOOKUP($A112,Personalnormkosten!$G$1:$H$4,2,FALSE)))^J$110,($C112*Parameter!G20)*(1+(VLOOKUP($D112,Personalnormkosten!$E$1:$F$9,2,FALSE)))^J$110)))</f>
        <v>#REF!</v>
      </c>
      <c r="K112" s="2" t="e">
        <f>IF(OR(K$111="",$C112="",$A112=""),"",IF($D112="",$C112*Parameter!H20,IF($D112="durchschnittliche Preissteigerungs-rate",($C112*Parameter!H20)*(1+(VLOOKUP($A112,Personalnormkosten!$G$1:$H$4,2,FALSE)))^K$110,($C112*Parameter!H20)*(1+(VLOOKUP($D112,Personalnormkosten!$E$1:$F$9,2,FALSE)))^K$110)))</f>
        <v>#REF!</v>
      </c>
      <c r="L112" s="2" t="e">
        <f>IF(OR(L$111="",$C112="",$A112=""),"",IF($D112="",$C112*Parameter!I20,IF($D112="durchschnittliche Preissteigerungs-rate",($C112*Parameter!I20)*(1+(VLOOKUP($A112,Personalnormkosten!$G$1:$H$4,2,FALSE)))^L$110,($C112*Parameter!I20)*(1+(VLOOKUP($D112,Personalnormkosten!$E$1:$F$9,2,FALSE)))^L$110)))</f>
        <v>#REF!</v>
      </c>
      <c r="M112" s="2" t="e">
        <f>IF(OR(M$111="",$C112="",$A112=""),"",IF($D112="",$C112*Parameter!J20,IF($D112="durchschnittliche Preissteigerungs-rate",($C112*Parameter!J20)*(1+(VLOOKUP($A112,Personalnormkosten!$G$1:$H$4,2,FALSE)))^M$110,($C112*Parameter!J20)*(1+(VLOOKUP($D112,Personalnormkosten!$E$1:$F$9,2,FALSE)))^M$110)))</f>
        <v>#REF!</v>
      </c>
      <c r="N112" s="2" t="e">
        <f>IF(OR(N$111="",$C112="",$A112=""),"",IF($D112="",$C112*Parameter!K20,IF($D112="durchschnittliche Preissteigerungs-rate",($C112*Parameter!K20)*(1+(VLOOKUP($A112,Personalnormkosten!$G$1:$H$4,2,FALSE)))^N$110,($C112*Parameter!K20)*(1+(VLOOKUP($D112,Personalnormkosten!$E$1:$F$9,2,FALSE)))^N$110)))</f>
        <v>#REF!</v>
      </c>
      <c r="O112" s="2" t="e">
        <f>IF(OR(O$111="",$C112="",$A112=""),"",IF($D112="",$C112*Parameter!L20,IF($D112="durchschnittliche Preissteigerungs-rate",($C112*Parameter!L20)*(1+(VLOOKUP($A112,Personalnormkosten!$G$1:$H$4,2,FALSE)))^O$110,($C112*Parameter!L20)*(1+(VLOOKUP($D112,Personalnormkosten!$E$1:$F$9,2,FALSE)))^O$110)))</f>
        <v>#REF!</v>
      </c>
      <c r="P112" s="2" t="e">
        <f>IF(OR(P$111="",$C112="",$A112=""),"",IF($D112="",$C112*Parameter!M20,IF($D112="durchschnittliche Preissteigerungs-rate",($C112*Parameter!M20)*(1+(VLOOKUP($A112,Personalnormkosten!$G$1:$H$4,2,FALSE)))^P$110,($C112*Parameter!M20)*(1+(VLOOKUP($D112,Personalnormkosten!$E$1:$F$9,2,FALSE)))^P$110)))</f>
        <v>#REF!</v>
      </c>
      <c r="Q112" s="2" t="e">
        <f>IF(OR(Q$111="",$C112="",$A112=""),"",IF($D112="",$C112*Parameter!N20,IF($D112="durchschnittliche Preissteigerungs-rate",($C112*Parameter!N20)*(1+(VLOOKUP($A112,Personalnormkosten!$G$1:$H$4,2,FALSE)))^Q$110,($C112*Parameter!N20)*(1+(VLOOKUP($D112,Personalnormkosten!$E$1:$F$9,2,FALSE)))^Q$110)))</f>
        <v>#REF!</v>
      </c>
      <c r="R112" s="2" t="e">
        <f>IF(OR(R$111="",$C112="",$A112=""),"",IF($D112="",$C112*Parameter!O20,IF($D112="durchschnittliche Preissteigerungs-rate",($C112*Parameter!O20)*(1+(VLOOKUP($A112,Personalnormkosten!$G$1:$H$4,2,FALSE)))^R$110,($C112*Parameter!O20)*(1+(VLOOKUP($D112,Personalnormkosten!$E$1:$F$9,2,FALSE)))^R$110)))</f>
        <v>#REF!</v>
      </c>
      <c r="S112" s="2" t="e">
        <f>IF(OR(S$111="",$C112="",$A112=""),"",IF($D112="",$C112*Parameter!P20,IF($D112="durchschnittliche Preissteigerungs-rate",($C112*Parameter!P20)*(1+(VLOOKUP($A112,Personalnormkosten!$G$1:$H$4,2,FALSE)))^S$110,($C112*Parameter!P20)*(1+(VLOOKUP($D112,Personalnormkosten!$E$1:$F$9,2,FALSE)))^S$110)))</f>
        <v>#REF!</v>
      </c>
      <c r="T112" s="2" t="e">
        <f>IF(OR(T$111="",$C112="",$A112=""),"",IF($D112="",$C112*Parameter!Q20,IF($D112="durchschnittliche Preissteigerungs-rate",($C112*Parameter!Q20)*(1+(VLOOKUP($A112,Personalnormkosten!$G$1:$H$4,2,FALSE)))^T$110,($C112*Parameter!Q20)*(1+(VLOOKUP($D112,Personalnormkosten!$E$1:$F$9,2,FALSE)))^T$110)))</f>
        <v>#REF!</v>
      </c>
      <c r="U112" s="2" t="e">
        <f>IF(OR(U$111="",$C112="",$A112=""),"",IF($D112="",$C112*Parameter!R20,IF($D112="durchschnittliche Preissteigerungs-rate",($C112*Parameter!R20)*(1+(VLOOKUP($A112,Personalnormkosten!$G$1:$H$4,2,FALSE)))^U$110,($C112*Parameter!R20)*(1+(VLOOKUP($D112,Personalnormkosten!$E$1:$F$9,2,FALSE)))^U$110)))</f>
        <v>#REF!</v>
      </c>
      <c r="V112" s="2" t="e">
        <f>IF(OR(V$111="",$C112="",$A112=""),"",IF($D112="",$C112*Parameter!S20,IF($D112="durchschnittliche Preissteigerungs-rate",($C112*Parameter!S20)*(1+(VLOOKUP($A112,Personalnormkosten!$G$1:$H$4,2,FALSE)))^V$110,($C112*Parameter!S20)*(1+(VLOOKUP($D112,Personalnormkosten!$E$1:$F$9,2,FALSE)))^V$110)))</f>
        <v>#REF!</v>
      </c>
      <c r="W112" s="2" t="e">
        <f>IF(OR(W$111="",$C112="",$A112=""),"",IF($D112="",$C112*Parameter!T20,IF($D112="durchschnittliche Preissteigerungs-rate",($C112*Parameter!T20)*(1+(VLOOKUP($A112,Personalnormkosten!$G$1:$H$4,2,FALSE)))^W$110,($C112*Parameter!T20)*(1+(VLOOKUP($D112,Personalnormkosten!$E$1:$F$9,2,FALSE)))^W$110)))</f>
        <v>#REF!</v>
      </c>
      <c r="X112" s="2" t="e">
        <f>IF(OR(X$111="",$C112="",$A112=""),"",IF($D112="",$C112*Parameter!U20,IF($D112="durchschnittliche Preissteigerungs-rate",($C112*Parameter!U20)*(1+(VLOOKUP($A112,Personalnormkosten!$G$1:$H$4,2,FALSE)))^X$110,($C112*Parameter!U20)*(1+(VLOOKUP($D112,Personalnormkosten!$E$1:$F$9,2,FALSE)))^X$110)))</f>
        <v>#REF!</v>
      </c>
      <c r="Y112" s="2" t="e">
        <f>IF(OR(Y$111="",$C112="",$A112=""),"",IF($D112="",$C112*Parameter!V20,IF($D112="durchschnittliche Preissteigerungs-rate",($C112*Parameter!V20)*(1+(VLOOKUP($A112,Personalnormkosten!$G$1:$H$4,2,FALSE)))^Y$110,($C112*Parameter!V20)*(1+(VLOOKUP($D112,Personalnormkosten!$E$1:$F$9,2,FALSE)))^Y$110)))</f>
        <v>#REF!</v>
      </c>
      <c r="Z112" s="2" t="e">
        <f>IF(OR(Z$111="",$C112="",$A112=""),"",IF($D112="",$C112*Parameter!W20,IF($D112="durchschnittliche Preissteigerungs-rate",($C112*Parameter!W20)*(1+(VLOOKUP($A112,Personalnormkosten!$G$1:$H$4,2,FALSE)))^Z$110,($C112*Parameter!W20)*(1+(VLOOKUP($D112,Personalnormkosten!$E$1:$F$9,2,FALSE)))^Z$110)))</f>
        <v>#REF!</v>
      </c>
      <c r="AA112" s="2" t="e">
        <f>IF(OR(AA$111="",$C112="",$A112=""),"",IF($D112="",$C112*Parameter!X20,IF($D112="durchschnittliche Preissteigerungs-rate",($C112*Parameter!X20)*(1+(VLOOKUP($A112,Personalnormkosten!$G$1:$H$4,2,FALSE)))^AA$110,($C112*Parameter!X20)*(1+(VLOOKUP($D112,Personalnormkosten!$E$1:$F$9,2,FALSE)))^AA$110)))</f>
        <v>#REF!</v>
      </c>
      <c r="AB112" s="2" t="e">
        <f>IF(OR(AB$111="",$C112="",$A112=""),"",IF($D112="",$C112*Parameter!Y20,IF($D112="durchschnittliche Preissteigerungs-rate",($C112*Parameter!Y20)*(1+(VLOOKUP($A112,Personalnormkosten!$G$1:$H$4,2,FALSE)))^AB$110,($C112*Parameter!Y20)*(1+(VLOOKUP($D112,Personalnormkosten!$E$1:$F$9,2,FALSE)))^AB$110)))</f>
        <v>#REF!</v>
      </c>
      <c r="AC112" s="2" t="e">
        <f>IF(OR(AC$111="",$C112="",$A112=""),"",IF($D112="",$C112*Parameter!Z20,IF($D112="durchschnittliche Preissteigerungs-rate",($C112*Parameter!Z20)*(1+(VLOOKUP($A112,Personalnormkosten!$G$1:$H$4,2,FALSE)))^AC$110,($C112*Parameter!Z20)*(1+(VLOOKUP($D112,Personalnormkosten!$E$1:$F$9,2,FALSE)))^AC$110)))</f>
        <v>#REF!</v>
      </c>
      <c r="AD112" s="2" t="e">
        <f>IF(OR(AD$111="",$C112="",$A112=""),"",IF($D112="",$C112*Parameter!AA20,IF($D112="durchschnittliche Preissteigerungs-rate",($C112*Parameter!AA20)*(1+(VLOOKUP($A112,Personalnormkosten!$G$1:$H$4,2,FALSE)))^AD$110,($C112*Parameter!AA20)*(1+(VLOOKUP($D112,Personalnormkosten!$E$1:$F$9,2,FALSE)))^AD$110)))</f>
        <v>#REF!</v>
      </c>
      <c r="AE112" s="2" t="e">
        <f>IF(OR(AE$111="",$C112="",$A112=""),"",IF($D112="",$C112*Parameter!AB20,IF($D112="durchschnittliche Preissteigerungs-rate",($C112*Parameter!AB20)*(1+(VLOOKUP($A112,Personalnormkosten!$G$1:$H$4,2,FALSE)))^AE$110,($C112*Parameter!AB20)*(1+(VLOOKUP($D112,Personalnormkosten!$E$1:$F$9,2,FALSE)))^AE$110)))</f>
        <v>#REF!</v>
      </c>
      <c r="AF112" s="2" t="e">
        <f>IF(OR(AF$111="",$C112="",$A112=""),"",IF($D112="",$C112*Parameter!AC20,IF($D112="durchschnittliche Preissteigerungs-rate",($C112*Parameter!AC20)*(1+(VLOOKUP($A112,Personalnormkosten!$G$1:$H$4,2,FALSE)))^AF$110,($C112*Parameter!AC20)*(1+(VLOOKUP($D112,Personalnormkosten!$E$1:$F$9,2,FALSE)))^AF$110)))</f>
        <v>#REF!</v>
      </c>
      <c r="AG112" s="2" t="e">
        <f>IF(OR(AG$111="",$C112="",$A112=""),"",IF($D112="",$C112*Parameter!AD20,IF($D112="durchschnittliche Preissteigerungs-rate",($C112*Parameter!AD20)*(1+(VLOOKUP($A112,Personalnormkosten!$G$1:$H$4,2,FALSE)))^AG$110,($C112*Parameter!AD20)*(1+(VLOOKUP($D112,Personalnormkosten!$E$1:$F$9,2,FALSE)))^AG$110)))</f>
        <v>#REF!</v>
      </c>
      <c r="AH112" s="2" t="e">
        <f>IF(OR(AH$111="",$C112="",$A112=""),"",IF($D112="",$C112*Parameter!AE20,IF($D112="durchschnittliche Preissteigerungs-rate",($C112*Parameter!AE20)*(1+(VLOOKUP($A112,Personalnormkosten!$G$1:$H$4,2,FALSE)))^AH$110,($C112*Parameter!AE20)*(1+(VLOOKUP($D112,Personalnormkosten!$E$1:$F$9,2,FALSE)))^AH$110)))</f>
        <v>#REF!</v>
      </c>
      <c r="AI112" s="2" t="e">
        <f>IF(OR(AI$111="",$C112="",$A112=""),"",IF($D112="",$C112*Parameter!AF20,IF($D112="durchschnittliche Preissteigerungs-rate",($C112*Parameter!AF20)*(1+(VLOOKUP($A112,Personalnormkosten!$G$1:$H$4,2,FALSE)))^AI$110,($C112*Parameter!AF20)*(1+(VLOOKUP($D112,Personalnormkosten!$E$1:$F$9,2,FALSE)))^AI$110)))</f>
        <v>#REF!</v>
      </c>
      <c r="AJ112" s="2" t="e">
        <f>IF(OR(AJ$111="",$C112="",$A112=""),"",IF($D112="",$C112*Parameter!AG20,IF($D112="durchschnittliche Preissteigerungs-rate",($C112*Parameter!AG20)*(1+(VLOOKUP($A112,Personalnormkosten!$G$1:$H$4,2,FALSE)))^AJ$110,($C112*Parameter!AG20)*(1+(VLOOKUP($D112,Personalnormkosten!$E$1:$F$9,2,FALSE)))^AJ$110)))</f>
        <v>#REF!</v>
      </c>
      <c r="AK112" s="2" t="e">
        <f>IF(OR(AK$111="",$C112="",$A112=""),"",IF($D112="",$C112*Parameter!AH20,IF($D112="durchschnittliche Preissteigerungs-rate",($C112*Parameter!AH20)*(1+(VLOOKUP($A112,Personalnormkosten!$G$1:$H$4,2,FALSE)))^AK$110,($C112*Parameter!AH20)*(1+(VLOOKUP($D112,Personalnormkosten!$E$1:$F$9,2,FALSE)))^AK$110)))</f>
        <v>#REF!</v>
      </c>
      <c r="AL112" s="2" t="e">
        <f>IF(OR(AL$111="",$C112="",$A112=""),"",IF($D112="",$C112*Parameter!AI20,IF($D112="durchschnittliche Preissteigerungs-rate",($C112*Parameter!AI20)*(1+(VLOOKUP($A112,Personalnormkosten!$G$1:$H$4,2,FALSE)))^AL$110,($C112*Parameter!AI20)*(1+(VLOOKUP($D112,Personalnormkosten!$E$1:$F$9,2,FALSE)))^AL$110)))</f>
        <v>#REF!</v>
      </c>
      <c r="AM112" s="2" t="e">
        <f>IF(OR(AM$111="",$C112="",$A112=""),"",IF($D112="",$C112*Parameter!AJ20,IF($D112="durchschnittliche Preissteigerungs-rate",($C112*Parameter!AJ20)*(1+(VLOOKUP($A112,Personalnormkosten!$G$1:$H$4,2,FALSE)))^AM$110,($C112*Parameter!AJ20)*(1+(VLOOKUP($D112,Personalnormkosten!$E$1:$F$9,2,FALSE)))^AM$110)))</f>
        <v>#REF!</v>
      </c>
      <c r="AN112" s="2" t="e">
        <f>IF(OR(AN$111="",$C112="",$A112=""),"",IF($D112="",$C112*Parameter!AK20,IF($D112="durchschnittliche Preissteigerungs-rate",($C112*Parameter!AK20)*(1+(VLOOKUP($A112,Personalnormkosten!$G$1:$H$4,2,FALSE)))^AN$110,($C112*Parameter!AK20)*(1+(VLOOKUP($D112,Personalnormkosten!$E$1:$F$9,2,FALSE)))^AN$110)))</f>
        <v>#REF!</v>
      </c>
      <c r="AO112" s="2" t="e">
        <f>IF(OR(AO$111="",$C112="",$A112=""),"",IF($D112="",$C112*Parameter!AL20,IF($D112="durchschnittliche Preissteigerungs-rate",($C112*Parameter!AL20)*(1+(VLOOKUP($A112,Personalnormkosten!$G$1:$H$4,2,FALSE)))^AO$110,($C112*Parameter!AL20)*(1+(VLOOKUP($D112,Personalnormkosten!$E$1:$F$9,2,FALSE)))^AO$110)))</f>
        <v>#REF!</v>
      </c>
      <c r="AP112" s="2" t="e">
        <f>IF(OR(AP$111="",$C112="",$A112=""),"",IF($D112="",$C112*Parameter!AM20,IF($D112="durchschnittliche Preissteigerungs-rate",($C112*Parameter!AM20)*(1+(VLOOKUP($A112,Personalnormkosten!$G$1:$H$4,2,FALSE)))^AP$110,($C112*Parameter!AM20)*(1+(VLOOKUP($D112,Personalnormkosten!$E$1:$F$9,2,FALSE)))^AP$110)))</f>
        <v>#REF!</v>
      </c>
      <c r="AQ112" s="2" t="e">
        <f>IF(OR(AQ$111="",$C112="",$A112=""),"",IF($D112="",$C112*Parameter!AN20,IF($D112="durchschnittliche Preissteigerungs-rate",($C112*Parameter!AN20)*(1+(VLOOKUP($A112,Personalnormkosten!$G$1:$H$4,2,FALSE)))^AQ$110,($C112*Parameter!AN20)*(1+(VLOOKUP($D112,Personalnormkosten!$E$1:$F$9,2,FALSE)))^AQ$110)))</f>
        <v>#REF!</v>
      </c>
      <c r="AR112" s="2" t="e">
        <f>IF(OR(AR$111="",$C112="",$A112=""),"",IF($D112="",$C112*Parameter!AO20,IF($D112="durchschnittliche Preissteigerungs-rate",($C112*Parameter!AO20)*(1+(VLOOKUP($A112,Personalnormkosten!$G$1:$H$4,2,FALSE)))^AR$110,($C112*Parameter!AO20)*(1+(VLOOKUP($D112,Personalnormkosten!$E$1:$F$9,2,FALSE)))^AR$110)))</f>
        <v>#REF!</v>
      </c>
      <c r="AS112" s="2" t="e">
        <f>IF(OR(AS$111="",$C112="",$A112=""),"",IF($D112="",$C112*Parameter!AP20,IF($D112="durchschnittliche Preissteigerungs-rate",($C112*Parameter!AP20)*(1+(VLOOKUP($A112,Personalnormkosten!$G$1:$H$4,2,FALSE)))^AS$110,($C112*Parameter!AP20)*(1+(VLOOKUP($D112,Personalnormkosten!$E$1:$F$9,2,FALSE)))^AS$110)))</f>
        <v>#REF!</v>
      </c>
      <c r="AT112" s="2" t="e">
        <f>IF(OR(AT$111="",$C112="",$A112=""),"",IF($D112="",$C112*Parameter!AQ20,IF($D112="durchschnittliche Preissteigerungs-rate",($C112*Parameter!AQ20)*(1+(VLOOKUP($A112,Personalnormkosten!$G$1:$H$4,2,FALSE)))^AT$110,($C112*Parameter!AQ20)*(1+(VLOOKUP($D112,Personalnormkosten!$E$1:$F$9,2,FALSE)))^AT$110)))</f>
        <v>#REF!</v>
      </c>
      <c r="AU112" s="2" t="e">
        <f>IF(OR(AU$111="",$C112="",$A112=""),"",IF($D112="",$C112*Parameter!AR20,IF($D112="durchschnittliche Preissteigerungs-rate",($C112*Parameter!AR20)*(1+(VLOOKUP($A112,Personalnormkosten!$G$1:$H$4,2,FALSE)))^AU$110,($C112*Parameter!AR20)*(1+(VLOOKUP($D112,Personalnormkosten!$E$1:$F$9,2,FALSE)))^AU$110)))</f>
        <v>#REF!</v>
      </c>
      <c r="AV112" s="2" t="e">
        <f>IF(OR(AV$111="",$C112="",$A112=""),"",IF($D112="",$C112*Parameter!AS20,IF($D112="durchschnittliche Preissteigerungs-rate",($C112*Parameter!AS20)*(1+(VLOOKUP($A112,Personalnormkosten!$G$1:$H$4,2,FALSE)))^AV$110,($C112*Parameter!AS20)*(1+(VLOOKUP($D112,Personalnormkosten!$E$1:$F$9,2,FALSE)))^AV$110)))</f>
        <v>#REF!</v>
      </c>
      <c r="AW112" s="2" t="e">
        <f>IF(OR(AW$111="",$C112="",$A112=""),"",IF($D112="",$C112*Parameter!AT20,IF($D112="durchschnittliche Preissteigerungs-rate",($C112*Parameter!AT20)*(1+(VLOOKUP($A112,Personalnormkosten!$G$1:$H$4,2,FALSE)))^AW$110,($C112*Parameter!AT20)*(1+(VLOOKUP($D112,Personalnormkosten!$E$1:$F$9,2,FALSE)))^AW$110)))</f>
        <v>#REF!</v>
      </c>
      <c r="AX112" s="2" t="e">
        <f>IF(OR(AX$111="",$C112="",$A112=""),"",IF($D112="",$C112*Parameter!AU20,IF($D112="durchschnittliche Preissteigerungs-rate",($C112*Parameter!AU20)*(1+(VLOOKUP($A112,Personalnormkosten!$G$1:$H$4,2,FALSE)))^AX$110,($C112*Parameter!AU20)*(1+(VLOOKUP($D112,Personalnormkosten!$E$1:$F$9,2,FALSE)))^AX$110)))</f>
        <v>#REF!</v>
      </c>
      <c r="AY112" s="2" t="e">
        <f>IF(OR(AY$111="",$C112="",$A112=""),"",IF($D112="",$C112*Parameter!AV20,IF($D112="durchschnittliche Preissteigerungs-rate",($C112*Parameter!AV20)*(1+(VLOOKUP($A112,Personalnormkosten!$G$1:$H$4,2,FALSE)))^AY$110,($C112*Parameter!AV20)*(1+(VLOOKUP($D112,Personalnormkosten!$E$1:$F$9,2,FALSE)))^AY$110)))</f>
        <v>#REF!</v>
      </c>
      <c r="AZ112" s="2" t="e">
        <f>IF(OR(AZ$111="",$C112="",$A112=""),"",IF($D112="",$C112*Parameter!AW20,IF($D112="durchschnittliche Preissteigerungs-rate",($C112*Parameter!AW20)*(1+(VLOOKUP($A112,Personalnormkosten!$G$1:$H$4,2,FALSE)))^AZ$110,($C112*Parameter!AW20)*(1+(VLOOKUP($D112,Personalnormkosten!$E$1:$F$9,2,FALSE)))^AZ$110)))</f>
        <v>#REF!</v>
      </c>
      <c r="BA112" s="2" t="e">
        <f>IF(OR(BA$111="",$C112="",$A112=""),"",IF($D112="",$C112*Parameter!AX20,IF($D112="durchschnittliche Preissteigerungs-rate",($C112*Parameter!AX20)*(1+(VLOOKUP($A112,Personalnormkosten!$G$1:$H$4,2,FALSE)))^BA$110,($C112*Parameter!AX20)*(1+(VLOOKUP($D112,Personalnormkosten!$E$1:$F$9,2,FALSE)))^BA$110)))</f>
        <v>#REF!</v>
      </c>
      <c r="BB112" s="2" t="e">
        <f>IF(OR(BB$111="",$C112="",$A112=""),"",IF($D112="",$C112*Parameter!AY20,IF($D112="durchschnittliche Preissteigerungs-rate",($C112*Parameter!AY20)*(1+(VLOOKUP($A112,Personalnormkosten!$G$1:$H$4,2,FALSE)))^BB$110,($C112*Parameter!AY20)*(1+(VLOOKUP($D112,Personalnormkosten!$E$1:$F$9,2,FALSE)))^BB$110)))</f>
        <v>#REF!</v>
      </c>
    </row>
    <row r="113" spans="1:54" ht="41.4" x14ac:dyDescent="0.25">
      <c r="A113" s="49" t="e">
        <f>IF(#REF!="","",#REF!)</f>
        <v>#REF!</v>
      </c>
      <c r="B113" s="52" t="s">
        <v>114</v>
      </c>
      <c r="C113" s="35" t="e">
        <f>IF(#REF!="","",#REF!)</f>
        <v>#REF!</v>
      </c>
      <c r="D113" s="98" t="e">
        <f>IF(#REF!="","",#REF!)</f>
        <v>#REF!</v>
      </c>
      <c r="E113" s="2" t="e">
        <f>IF(OR(E$111="",$C113="",$A113=""),"",IF($D113="",$C113*Parameter!B21,IF($D113="durchschnittliche Preissteigerungs-rate",($C113*Parameter!B21)*(1+(VLOOKUP($A113,Personalnormkosten!$G$1:$H$4,2,FALSE)))^E$110,($C113*Parameter!B21)*(1+(VLOOKUP($D113,Personalnormkosten!$E$1:$F$9,2,FALSE)))^E$110)))</f>
        <v>#REF!</v>
      </c>
      <c r="F113" s="2" t="e">
        <f>IF(OR(F$111="",$C113="",$A113=""),"",IF($D113="",$C113*Parameter!C21,IF($D113="durchschnittliche Preissteigerungs-rate",($C113*Parameter!C21)*(1+(VLOOKUP($A113,Personalnormkosten!$G$1:$H$4,2,FALSE)))^F$110,($C113*Parameter!C21)*(1+(VLOOKUP($D113,Personalnormkosten!$E$1:$F$9,2,FALSE)))^F$110)))</f>
        <v>#REF!</v>
      </c>
      <c r="G113" s="2" t="e">
        <f>IF(OR(G$111="",$C113="",$A113=""),"",IF($D113="",$C113*Parameter!D21,IF($D113="durchschnittliche Preissteigerungs-rate",($C113*Parameter!D21)*(1+(VLOOKUP($A113,Personalnormkosten!$G$1:$H$4,2,FALSE)))^G$110,($C113*Parameter!D21)*(1+(VLOOKUP($D113,Personalnormkosten!$E$1:$F$9,2,FALSE)))^G$110)))</f>
        <v>#REF!</v>
      </c>
      <c r="H113" s="2" t="e">
        <f>IF(OR(H$111="",$C113="",$A113=""),"",IF($D113="",$C113*Parameter!E21,IF($D113="durchschnittliche Preissteigerungs-rate",($C113*Parameter!E21)*(1+(VLOOKUP($A113,Personalnormkosten!$G$1:$H$4,2,FALSE)))^H$110,($C113*Parameter!E21)*(1+(VLOOKUP($D113,Personalnormkosten!$E$1:$F$9,2,FALSE)))^H$110)))</f>
        <v>#REF!</v>
      </c>
      <c r="I113" s="2" t="e">
        <f>IF(OR(I$111="",$C113="",$A113=""),"",IF($D113="",$C113*Parameter!F21,IF($D113="durchschnittliche Preissteigerungs-rate",($C113*Parameter!F21)*(1+(VLOOKUP($A113,Personalnormkosten!$G$1:$H$4,2,FALSE)))^I$110,($C113*Parameter!F21)*(1+(VLOOKUP($D113,Personalnormkosten!$E$1:$F$9,2,FALSE)))^I$110)))</f>
        <v>#REF!</v>
      </c>
      <c r="J113" s="2" t="e">
        <f>IF(OR(J$111="",$C113="",$A113=""),"",IF($D113="",$C113*Parameter!G21,IF($D113="durchschnittliche Preissteigerungs-rate",($C113*Parameter!G21)*(1+(VLOOKUP($A113,Personalnormkosten!$G$1:$H$4,2,FALSE)))^J$110,($C113*Parameter!G21)*(1+(VLOOKUP($D113,Personalnormkosten!$E$1:$F$9,2,FALSE)))^J$110)))</f>
        <v>#REF!</v>
      </c>
      <c r="K113" s="2" t="e">
        <f>IF(OR(K$111="",$C113="",$A113=""),"",IF($D113="",$C113*Parameter!H21,IF($D113="durchschnittliche Preissteigerungs-rate",($C113*Parameter!H21)*(1+(VLOOKUP($A113,Personalnormkosten!$G$1:$H$4,2,FALSE)))^K$110,($C113*Parameter!H21)*(1+(VLOOKUP($D113,Personalnormkosten!$E$1:$F$9,2,FALSE)))^K$110)))</f>
        <v>#REF!</v>
      </c>
      <c r="L113" s="2" t="e">
        <f>IF(OR(L$111="",$C113="",$A113=""),"",IF($D113="",$C113*Parameter!I21,IF($D113="durchschnittliche Preissteigerungs-rate",($C113*Parameter!I21)*(1+(VLOOKUP($A113,Personalnormkosten!$G$1:$H$4,2,FALSE)))^L$110,($C113*Parameter!I21)*(1+(VLOOKUP($D113,Personalnormkosten!$E$1:$F$9,2,FALSE)))^L$110)))</f>
        <v>#REF!</v>
      </c>
      <c r="M113" s="2" t="e">
        <f>IF(OR(M$111="",$C113="",$A113=""),"",IF($D113="",$C113*Parameter!J21,IF($D113="durchschnittliche Preissteigerungs-rate",($C113*Parameter!J21)*(1+(VLOOKUP($A113,Personalnormkosten!$G$1:$H$4,2,FALSE)))^M$110,($C113*Parameter!J21)*(1+(VLOOKUP($D113,Personalnormkosten!$E$1:$F$9,2,FALSE)))^M$110)))</f>
        <v>#REF!</v>
      </c>
      <c r="N113" s="2" t="e">
        <f>IF(OR(N$111="",$C113="",$A113=""),"",IF($D113="",$C113*Parameter!K21,IF($D113="durchschnittliche Preissteigerungs-rate",($C113*Parameter!K21)*(1+(VLOOKUP($A113,Personalnormkosten!$G$1:$H$4,2,FALSE)))^N$110,($C113*Parameter!K21)*(1+(VLOOKUP($D113,Personalnormkosten!$E$1:$F$9,2,FALSE)))^N$110)))</f>
        <v>#REF!</v>
      </c>
      <c r="O113" s="2" t="e">
        <f>IF(OR(O$111="",$C113="",$A113=""),"",IF($D113="",$C113*Parameter!L21,IF($D113="durchschnittliche Preissteigerungs-rate",($C113*Parameter!L21)*(1+(VLOOKUP($A113,Personalnormkosten!$G$1:$H$4,2,FALSE)))^O$110,($C113*Parameter!L21)*(1+(VLOOKUP($D113,Personalnormkosten!$E$1:$F$9,2,FALSE)))^O$110)))</f>
        <v>#REF!</v>
      </c>
      <c r="P113" s="2" t="e">
        <f>IF(OR(P$111="",$C113="",$A113=""),"",IF($D113="",$C113*Parameter!M21,IF($D113="durchschnittliche Preissteigerungs-rate",($C113*Parameter!M21)*(1+(VLOOKUP($A113,Personalnormkosten!$G$1:$H$4,2,FALSE)))^P$110,($C113*Parameter!M21)*(1+(VLOOKUP($D113,Personalnormkosten!$E$1:$F$9,2,FALSE)))^P$110)))</f>
        <v>#REF!</v>
      </c>
      <c r="Q113" s="2" t="e">
        <f>IF(OR(Q$111="",$C113="",$A113=""),"",IF($D113="",$C113*Parameter!N21,IF($D113="durchschnittliche Preissteigerungs-rate",($C113*Parameter!N21)*(1+(VLOOKUP($A113,Personalnormkosten!$G$1:$H$4,2,FALSE)))^Q$110,($C113*Parameter!N21)*(1+(VLOOKUP($D113,Personalnormkosten!$E$1:$F$9,2,FALSE)))^Q$110)))</f>
        <v>#REF!</v>
      </c>
      <c r="R113" s="2" t="e">
        <f>IF(OR(R$111="",$C113="",$A113=""),"",IF($D113="",$C113*Parameter!O21,IF($D113="durchschnittliche Preissteigerungs-rate",($C113*Parameter!O21)*(1+(VLOOKUP($A113,Personalnormkosten!$G$1:$H$4,2,FALSE)))^R$110,($C113*Parameter!O21)*(1+(VLOOKUP($D113,Personalnormkosten!$E$1:$F$9,2,FALSE)))^R$110)))</f>
        <v>#REF!</v>
      </c>
      <c r="S113" s="2" t="e">
        <f>IF(OR(S$111="",$C113="",$A113=""),"",IF($D113="",$C113*Parameter!P21,IF($D113="durchschnittliche Preissteigerungs-rate",($C113*Parameter!P21)*(1+(VLOOKUP($A113,Personalnormkosten!$G$1:$H$4,2,FALSE)))^S$110,($C113*Parameter!P21)*(1+(VLOOKUP($D113,Personalnormkosten!$E$1:$F$9,2,FALSE)))^S$110)))</f>
        <v>#REF!</v>
      </c>
      <c r="T113" s="2" t="e">
        <f>IF(OR(T$111="",$C113="",$A113=""),"",IF($D113="",$C113*Parameter!Q21,IF($D113="durchschnittliche Preissteigerungs-rate",($C113*Parameter!Q21)*(1+(VLOOKUP($A113,Personalnormkosten!$G$1:$H$4,2,FALSE)))^T$110,($C113*Parameter!Q21)*(1+(VLOOKUP($D113,Personalnormkosten!$E$1:$F$9,2,FALSE)))^T$110)))</f>
        <v>#REF!</v>
      </c>
      <c r="U113" s="2" t="e">
        <f>IF(OR(U$111="",$C113="",$A113=""),"",IF($D113="",$C113*Parameter!R21,IF($D113="durchschnittliche Preissteigerungs-rate",($C113*Parameter!R21)*(1+(VLOOKUP($A113,Personalnormkosten!$G$1:$H$4,2,FALSE)))^U$110,($C113*Parameter!R21)*(1+(VLOOKUP($D113,Personalnormkosten!$E$1:$F$9,2,FALSE)))^U$110)))</f>
        <v>#REF!</v>
      </c>
      <c r="V113" s="2" t="e">
        <f>IF(OR(V$111="",$C113="",$A113=""),"",IF($D113="",$C113*Parameter!S21,IF($D113="durchschnittliche Preissteigerungs-rate",($C113*Parameter!S21)*(1+(VLOOKUP($A113,Personalnormkosten!$G$1:$H$4,2,FALSE)))^V$110,($C113*Parameter!S21)*(1+(VLOOKUP($D113,Personalnormkosten!$E$1:$F$9,2,FALSE)))^V$110)))</f>
        <v>#REF!</v>
      </c>
      <c r="W113" s="2" t="e">
        <f>IF(OR(W$111="",$C113="",$A113=""),"",IF($D113="",$C113*Parameter!T21,IF($D113="durchschnittliche Preissteigerungs-rate",($C113*Parameter!T21)*(1+(VLOOKUP($A113,Personalnormkosten!$G$1:$H$4,2,FALSE)))^W$110,($C113*Parameter!T21)*(1+(VLOOKUP($D113,Personalnormkosten!$E$1:$F$9,2,FALSE)))^W$110)))</f>
        <v>#REF!</v>
      </c>
      <c r="X113" s="2" t="e">
        <f>IF(OR(X$111="",$C113="",$A113=""),"",IF($D113="",$C113*Parameter!U21,IF($D113="durchschnittliche Preissteigerungs-rate",($C113*Parameter!U21)*(1+(VLOOKUP($A113,Personalnormkosten!$G$1:$H$4,2,FALSE)))^X$110,($C113*Parameter!U21)*(1+(VLOOKUP($D113,Personalnormkosten!$E$1:$F$9,2,FALSE)))^X$110)))</f>
        <v>#REF!</v>
      </c>
      <c r="Y113" s="2" t="e">
        <f>IF(OR(Y$111="",$C113="",$A113=""),"",IF($D113="",$C113*Parameter!V21,IF($D113="durchschnittliche Preissteigerungs-rate",($C113*Parameter!V21)*(1+(VLOOKUP($A113,Personalnormkosten!$G$1:$H$4,2,FALSE)))^Y$110,($C113*Parameter!V21)*(1+(VLOOKUP($D113,Personalnormkosten!$E$1:$F$9,2,FALSE)))^Y$110)))</f>
        <v>#REF!</v>
      </c>
      <c r="Z113" s="2" t="e">
        <f>IF(OR(Z$111="",$C113="",$A113=""),"",IF($D113="",$C113*Parameter!W21,IF($D113="durchschnittliche Preissteigerungs-rate",($C113*Parameter!W21)*(1+(VLOOKUP($A113,Personalnormkosten!$G$1:$H$4,2,FALSE)))^Z$110,($C113*Parameter!W21)*(1+(VLOOKUP($D113,Personalnormkosten!$E$1:$F$9,2,FALSE)))^Z$110)))</f>
        <v>#REF!</v>
      </c>
      <c r="AA113" s="2" t="e">
        <f>IF(OR(AA$111="",$C113="",$A113=""),"",IF($D113="",$C113*Parameter!X21,IF($D113="durchschnittliche Preissteigerungs-rate",($C113*Parameter!X21)*(1+(VLOOKUP($A113,Personalnormkosten!$G$1:$H$4,2,FALSE)))^AA$110,($C113*Parameter!X21)*(1+(VLOOKUP($D113,Personalnormkosten!$E$1:$F$9,2,FALSE)))^AA$110)))</f>
        <v>#REF!</v>
      </c>
      <c r="AB113" s="2" t="e">
        <f>IF(OR(AB$111="",$C113="",$A113=""),"",IF($D113="",$C113*Parameter!Y21,IF($D113="durchschnittliche Preissteigerungs-rate",($C113*Parameter!Y21)*(1+(VLOOKUP($A113,Personalnormkosten!$G$1:$H$4,2,FALSE)))^AB$110,($C113*Parameter!Y21)*(1+(VLOOKUP($D113,Personalnormkosten!$E$1:$F$9,2,FALSE)))^AB$110)))</f>
        <v>#REF!</v>
      </c>
      <c r="AC113" s="2" t="e">
        <f>IF(OR(AC$111="",$C113="",$A113=""),"",IF($D113="",$C113*Parameter!Z21,IF($D113="durchschnittliche Preissteigerungs-rate",($C113*Parameter!Z21)*(1+(VLOOKUP($A113,Personalnormkosten!$G$1:$H$4,2,FALSE)))^AC$110,($C113*Parameter!Z21)*(1+(VLOOKUP($D113,Personalnormkosten!$E$1:$F$9,2,FALSE)))^AC$110)))</f>
        <v>#REF!</v>
      </c>
      <c r="AD113" s="2" t="e">
        <f>IF(OR(AD$111="",$C113="",$A113=""),"",IF($D113="",$C113*Parameter!AA21,IF($D113="durchschnittliche Preissteigerungs-rate",($C113*Parameter!AA21)*(1+(VLOOKUP($A113,Personalnormkosten!$G$1:$H$4,2,FALSE)))^AD$110,($C113*Parameter!AA21)*(1+(VLOOKUP($D113,Personalnormkosten!$E$1:$F$9,2,FALSE)))^AD$110)))</f>
        <v>#REF!</v>
      </c>
      <c r="AE113" s="2" t="e">
        <f>IF(OR(AE$111="",$C113="",$A113=""),"",IF($D113="",$C113*Parameter!AB21,IF($D113="durchschnittliche Preissteigerungs-rate",($C113*Parameter!AB21)*(1+(VLOOKUP($A113,Personalnormkosten!$G$1:$H$4,2,FALSE)))^AE$110,($C113*Parameter!AB21)*(1+(VLOOKUP($D113,Personalnormkosten!$E$1:$F$9,2,FALSE)))^AE$110)))</f>
        <v>#REF!</v>
      </c>
      <c r="AF113" s="2" t="e">
        <f>IF(OR(AF$111="",$C113="",$A113=""),"",IF($D113="",$C113*Parameter!AC21,IF($D113="durchschnittliche Preissteigerungs-rate",($C113*Parameter!AC21)*(1+(VLOOKUP($A113,Personalnormkosten!$G$1:$H$4,2,FALSE)))^AF$110,($C113*Parameter!AC21)*(1+(VLOOKUP($D113,Personalnormkosten!$E$1:$F$9,2,FALSE)))^AF$110)))</f>
        <v>#REF!</v>
      </c>
      <c r="AG113" s="2" t="e">
        <f>IF(OR(AG$111="",$C113="",$A113=""),"",IF($D113="",$C113*Parameter!AD21,IF($D113="durchschnittliche Preissteigerungs-rate",($C113*Parameter!AD21)*(1+(VLOOKUP($A113,Personalnormkosten!$G$1:$H$4,2,FALSE)))^AG$110,($C113*Parameter!AD21)*(1+(VLOOKUP($D113,Personalnormkosten!$E$1:$F$9,2,FALSE)))^AG$110)))</f>
        <v>#REF!</v>
      </c>
      <c r="AH113" s="2" t="e">
        <f>IF(OR(AH$111="",$C113="",$A113=""),"",IF($D113="",$C113*Parameter!AE21,IF($D113="durchschnittliche Preissteigerungs-rate",($C113*Parameter!AE21)*(1+(VLOOKUP($A113,Personalnormkosten!$G$1:$H$4,2,FALSE)))^AH$110,($C113*Parameter!AE21)*(1+(VLOOKUP($D113,Personalnormkosten!$E$1:$F$9,2,FALSE)))^AH$110)))</f>
        <v>#REF!</v>
      </c>
      <c r="AI113" s="2" t="e">
        <f>IF(OR(AI$111="",$C113="",$A113=""),"",IF($D113="",$C113*Parameter!AF21,IF($D113="durchschnittliche Preissteigerungs-rate",($C113*Parameter!AF21)*(1+(VLOOKUP($A113,Personalnormkosten!$G$1:$H$4,2,FALSE)))^AI$110,($C113*Parameter!AF21)*(1+(VLOOKUP($D113,Personalnormkosten!$E$1:$F$9,2,FALSE)))^AI$110)))</f>
        <v>#REF!</v>
      </c>
      <c r="AJ113" s="2" t="e">
        <f>IF(OR(AJ$111="",$C113="",$A113=""),"",IF($D113="",$C113*Parameter!AG21,IF($D113="durchschnittliche Preissteigerungs-rate",($C113*Parameter!AG21)*(1+(VLOOKUP($A113,Personalnormkosten!$G$1:$H$4,2,FALSE)))^AJ$110,($C113*Parameter!AG21)*(1+(VLOOKUP($D113,Personalnormkosten!$E$1:$F$9,2,FALSE)))^AJ$110)))</f>
        <v>#REF!</v>
      </c>
      <c r="AK113" s="2" t="e">
        <f>IF(OR(AK$111="",$C113="",$A113=""),"",IF($D113="",$C113*Parameter!AH21,IF($D113="durchschnittliche Preissteigerungs-rate",($C113*Parameter!AH21)*(1+(VLOOKUP($A113,Personalnormkosten!$G$1:$H$4,2,FALSE)))^AK$110,($C113*Parameter!AH21)*(1+(VLOOKUP($D113,Personalnormkosten!$E$1:$F$9,2,FALSE)))^AK$110)))</f>
        <v>#REF!</v>
      </c>
      <c r="AL113" s="2" t="e">
        <f>IF(OR(AL$111="",$C113="",$A113=""),"",IF($D113="",$C113*Parameter!AI21,IF($D113="durchschnittliche Preissteigerungs-rate",($C113*Parameter!AI21)*(1+(VLOOKUP($A113,Personalnormkosten!$G$1:$H$4,2,FALSE)))^AL$110,($C113*Parameter!AI21)*(1+(VLOOKUP($D113,Personalnormkosten!$E$1:$F$9,2,FALSE)))^AL$110)))</f>
        <v>#REF!</v>
      </c>
      <c r="AM113" s="2" t="e">
        <f>IF(OR(AM$111="",$C113="",$A113=""),"",IF($D113="",$C113*Parameter!AJ21,IF($D113="durchschnittliche Preissteigerungs-rate",($C113*Parameter!AJ21)*(1+(VLOOKUP($A113,Personalnormkosten!$G$1:$H$4,2,FALSE)))^AM$110,($C113*Parameter!AJ21)*(1+(VLOOKUP($D113,Personalnormkosten!$E$1:$F$9,2,FALSE)))^AM$110)))</f>
        <v>#REF!</v>
      </c>
      <c r="AN113" s="2" t="e">
        <f>IF(OR(AN$111="",$C113="",$A113=""),"",IF($D113="",$C113*Parameter!AK21,IF($D113="durchschnittliche Preissteigerungs-rate",($C113*Parameter!AK21)*(1+(VLOOKUP($A113,Personalnormkosten!$G$1:$H$4,2,FALSE)))^AN$110,($C113*Parameter!AK21)*(1+(VLOOKUP($D113,Personalnormkosten!$E$1:$F$9,2,FALSE)))^AN$110)))</f>
        <v>#REF!</v>
      </c>
      <c r="AO113" s="2" t="e">
        <f>IF(OR(AO$111="",$C113="",$A113=""),"",IF($D113="",$C113*Parameter!AL21,IF($D113="durchschnittliche Preissteigerungs-rate",($C113*Parameter!AL21)*(1+(VLOOKUP($A113,Personalnormkosten!$G$1:$H$4,2,FALSE)))^AO$110,($C113*Parameter!AL21)*(1+(VLOOKUP($D113,Personalnormkosten!$E$1:$F$9,2,FALSE)))^AO$110)))</f>
        <v>#REF!</v>
      </c>
      <c r="AP113" s="2" t="e">
        <f>IF(OR(AP$111="",$C113="",$A113=""),"",IF($D113="",$C113*Parameter!AM21,IF($D113="durchschnittliche Preissteigerungs-rate",($C113*Parameter!AM21)*(1+(VLOOKUP($A113,Personalnormkosten!$G$1:$H$4,2,FALSE)))^AP$110,($C113*Parameter!AM21)*(1+(VLOOKUP($D113,Personalnormkosten!$E$1:$F$9,2,FALSE)))^AP$110)))</f>
        <v>#REF!</v>
      </c>
      <c r="AQ113" s="2" t="e">
        <f>IF(OR(AQ$111="",$C113="",$A113=""),"",IF($D113="",$C113*Parameter!AN21,IF($D113="durchschnittliche Preissteigerungs-rate",($C113*Parameter!AN21)*(1+(VLOOKUP($A113,Personalnormkosten!$G$1:$H$4,2,FALSE)))^AQ$110,($C113*Parameter!AN21)*(1+(VLOOKUP($D113,Personalnormkosten!$E$1:$F$9,2,FALSE)))^AQ$110)))</f>
        <v>#REF!</v>
      </c>
      <c r="AR113" s="2" t="e">
        <f>IF(OR(AR$111="",$C113="",$A113=""),"",IF($D113="",$C113*Parameter!AO21,IF($D113="durchschnittliche Preissteigerungs-rate",($C113*Parameter!AO21)*(1+(VLOOKUP($A113,Personalnormkosten!$G$1:$H$4,2,FALSE)))^AR$110,($C113*Parameter!AO21)*(1+(VLOOKUP($D113,Personalnormkosten!$E$1:$F$9,2,FALSE)))^AR$110)))</f>
        <v>#REF!</v>
      </c>
      <c r="AS113" s="2" t="e">
        <f>IF(OR(AS$111="",$C113="",$A113=""),"",IF($D113="",$C113*Parameter!AP21,IF($D113="durchschnittliche Preissteigerungs-rate",($C113*Parameter!AP21)*(1+(VLOOKUP($A113,Personalnormkosten!$G$1:$H$4,2,FALSE)))^AS$110,($C113*Parameter!AP21)*(1+(VLOOKUP($D113,Personalnormkosten!$E$1:$F$9,2,FALSE)))^AS$110)))</f>
        <v>#REF!</v>
      </c>
      <c r="AT113" s="2" t="e">
        <f>IF(OR(AT$111="",$C113="",$A113=""),"",IF($D113="",$C113*Parameter!AQ21,IF($D113="durchschnittliche Preissteigerungs-rate",($C113*Parameter!AQ21)*(1+(VLOOKUP($A113,Personalnormkosten!$G$1:$H$4,2,FALSE)))^AT$110,($C113*Parameter!AQ21)*(1+(VLOOKUP($D113,Personalnormkosten!$E$1:$F$9,2,FALSE)))^AT$110)))</f>
        <v>#REF!</v>
      </c>
      <c r="AU113" s="2" t="e">
        <f>IF(OR(AU$111="",$C113="",$A113=""),"",IF($D113="",$C113*Parameter!AR21,IF($D113="durchschnittliche Preissteigerungs-rate",($C113*Parameter!AR21)*(1+(VLOOKUP($A113,Personalnormkosten!$G$1:$H$4,2,FALSE)))^AU$110,($C113*Parameter!AR21)*(1+(VLOOKUP($D113,Personalnormkosten!$E$1:$F$9,2,FALSE)))^AU$110)))</f>
        <v>#REF!</v>
      </c>
      <c r="AV113" s="2" t="e">
        <f>IF(OR(AV$111="",$C113="",$A113=""),"",IF($D113="",$C113*Parameter!AS21,IF($D113="durchschnittliche Preissteigerungs-rate",($C113*Parameter!AS21)*(1+(VLOOKUP($A113,Personalnormkosten!$G$1:$H$4,2,FALSE)))^AV$110,($C113*Parameter!AS21)*(1+(VLOOKUP($D113,Personalnormkosten!$E$1:$F$9,2,FALSE)))^AV$110)))</f>
        <v>#REF!</v>
      </c>
      <c r="AW113" s="2" t="e">
        <f>IF(OR(AW$111="",$C113="",$A113=""),"",IF($D113="",$C113*Parameter!AT21,IF($D113="durchschnittliche Preissteigerungs-rate",($C113*Parameter!AT21)*(1+(VLOOKUP($A113,Personalnormkosten!$G$1:$H$4,2,FALSE)))^AW$110,($C113*Parameter!AT21)*(1+(VLOOKUP($D113,Personalnormkosten!$E$1:$F$9,2,FALSE)))^AW$110)))</f>
        <v>#REF!</v>
      </c>
      <c r="AX113" s="2" t="e">
        <f>IF(OR(AX$111="",$C113="",$A113=""),"",IF($D113="",$C113*Parameter!AU21,IF($D113="durchschnittliche Preissteigerungs-rate",($C113*Parameter!AU21)*(1+(VLOOKUP($A113,Personalnormkosten!$G$1:$H$4,2,FALSE)))^AX$110,($C113*Parameter!AU21)*(1+(VLOOKUP($D113,Personalnormkosten!$E$1:$F$9,2,FALSE)))^AX$110)))</f>
        <v>#REF!</v>
      </c>
      <c r="AY113" s="2" t="e">
        <f>IF(OR(AY$111="",$C113="",$A113=""),"",IF($D113="",$C113*Parameter!AV21,IF($D113="durchschnittliche Preissteigerungs-rate",($C113*Parameter!AV21)*(1+(VLOOKUP($A113,Personalnormkosten!$G$1:$H$4,2,FALSE)))^AY$110,($C113*Parameter!AV21)*(1+(VLOOKUP($D113,Personalnormkosten!$E$1:$F$9,2,FALSE)))^AY$110)))</f>
        <v>#REF!</v>
      </c>
      <c r="AZ113" s="2" t="e">
        <f>IF(OR(AZ$111="",$C113="",$A113=""),"",IF($D113="",$C113*Parameter!AW21,IF($D113="durchschnittliche Preissteigerungs-rate",($C113*Parameter!AW21)*(1+(VLOOKUP($A113,Personalnormkosten!$G$1:$H$4,2,FALSE)))^AZ$110,($C113*Parameter!AW21)*(1+(VLOOKUP($D113,Personalnormkosten!$E$1:$F$9,2,FALSE)))^AZ$110)))</f>
        <v>#REF!</v>
      </c>
      <c r="BA113" s="2" t="e">
        <f>IF(OR(BA$111="",$C113="",$A113=""),"",IF($D113="",$C113*Parameter!AX21,IF($D113="durchschnittliche Preissteigerungs-rate",($C113*Parameter!AX21)*(1+(VLOOKUP($A113,Personalnormkosten!$G$1:$H$4,2,FALSE)))^BA$110,($C113*Parameter!AX21)*(1+(VLOOKUP($D113,Personalnormkosten!$E$1:$F$9,2,FALSE)))^BA$110)))</f>
        <v>#REF!</v>
      </c>
      <c r="BB113" s="2" t="e">
        <f>IF(OR(BB$111="",$C113="",$A113=""),"",IF($D113="",$C113*Parameter!AY21,IF($D113="durchschnittliche Preissteigerungs-rate",($C113*Parameter!AY21)*(1+(VLOOKUP($A113,Personalnormkosten!$G$1:$H$4,2,FALSE)))^BB$110,($C113*Parameter!AY21)*(1+(VLOOKUP($D113,Personalnormkosten!$E$1:$F$9,2,FALSE)))^BB$110)))</f>
        <v>#REF!</v>
      </c>
    </row>
    <row r="114" spans="1:54" ht="41.4" x14ac:dyDescent="0.25">
      <c r="A114" s="75" t="e">
        <f>IF(#REF!="","",#REF!)</f>
        <v>#REF!</v>
      </c>
      <c r="B114" s="76" t="s">
        <v>115</v>
      </c>
      <c r="C114" s="35" t="e">
        <f>IF(#REF!="","",#REF!)</f>
        <v>#REF!</v>
      </c>
      <c r="D114" s="98" t="e">
        <f>IF(#REF!="","",#REF!)</f>
        <v>#REF!</v>
      </c>
      <c r="E114" s="2" t="e">
        <f>IF(OR(E$111="",$C114="",$A114=""),"",IF($D114="",$C114*Parameter!B22,IF($D114="durchschnittliche Preissteigerungs-rate",($C114*Parameter!B22)*(1+(VLOOKUP($A114,Personalnormkosten!$G$1:$H$4,2,FALSE)))^E$110,($C114*Parameter!B22)*(1+(VLOOKUP($D114,Personalnormkosten!$E$1:$F$9,2,FALSE)))^E$110)))</f>
        <v>#REF!</v>
      </c>
      <c r="F114" s="2" t="e">
        <f>IF(OR(F$111="",$C114="",$A114=""),"",IF($D114="",$C114*Parameter!C22,IF($D114="durchschnittliche Preissteigerungs-rate",($C114*Parameter!C22)*(1+(VLOOKUP($A114,Personalnormkosten!$G$1:$H$4,2,FALSE)))^F$110,($C114*Parameter!C22)*(1+(VLOOKUP($D114,Personalnormkosten!$E$1:$F$9,2,FALSE)))^F$110)))</f>
        <v>#REF!</v>
      </c>
      <c r="G114" s="2" t="e">
        <f>IF(OR(G$111="",$C114="",$A114=""),"",IF($D114="",$C114*Parameter!D22,IF($D114="durchschnittliche Preissteigerungs-rate",($C114*Parameter!D22)*(1+(VLOOKUP($A114,Personalnormkosten!$G$1:$H$4,2,FALSE)))^G$110,($C114*Parameter!D22)*(1+(VLOOKUP($D114,Personalnormkosten!$E$1:$F$9,2,FALSE)))^G$110)))</f>
        <v>#REF!</v>
      </c>
      <c r="H114" s="2" t="e">
        <f>IF(OR(H$111="",$C114="",$A114=""),"",IF($D114="",$C114*Parameter!E22,IF($D114="durchschnittliche Preissteigerungs-rate",($C114*Parameter!E22)*(1+(VLOOKUP($A114,Personalnormkosten!$G$1:$H$4,2,FALSE)))^H$110,($C114*Parameter!E22)*(1+(VLOOKUP($D114,Personalnormkosten!$E$1:$F$9,2,FALSE)))^H$110)))</f>
        <v>#REF!</v>
      </c>
      <c r="I114" s="2" t="e">
        <f>IF(OR(I$111="",$C114="",$A114=""),"",IF($D114="",$C114*Parameter!F22,IF($D114="durchschnittliche Preissteigerungs-rate",($C114*Parameter!F22)*(1+(VLOOKUP($A114,Personalnormkosten!$G$1:$H$4,2,FALSE)))^I$110,($C114*Parameter!F22)*(1+(VLOOKUP($D114,Personalnormkosten!$E$1:$F$9,2,FALSE)))^I$110)))</f>
        <v>#REF!</v>
      </c>
      <c r="J114" s="2" t="e">
        <f>IF(OR(J$111="",$C114="",$A114=""),"",IF($D114="",$C114*Parameter!G22,IF($D114="durchschnittliche Preissteigerungs-rate",($C114*Parameter!G22)*(1+(VLOOKUP($A114,Personalnormkosten!$G$1:$H$4,2,FALSE)))^J$110,($C114*Parameter!G22)*(1+(VLOOKUP($D114,Personalnormkosten!$E$1:$F$9,2,FALSE)))^J$110)))</f>
        <v>#REF!</v>
      </c>
      <c r="K114" s="2" t="e">
        <f>IF(OR(K$111="",$C114="",$A114=""),"",IF($D114="",$C114*Parameter!H22,IF($D114="durchschnittliche Preissteigerungs-rate",($C114*Parameter!H22)*(1+(VLOOKUP($A114,Personalnormkosten!$G$1:$H$4,2,FALSE)))^K$110,($C114*Parameter!H22)*(1+(VLOOKUP($D114,Personalnormkosten!$E$1:$F$9,2,FALSE)))^K$110)))</f>
        <v>#REF!</v>
      </c>
      <c r="L114" s="2" t="e">
        <f>IF(OR(L$111="",$C114="",$A114=""),"",IF($D114="",$C114*Parameter!I22,IF($D114="durchschnittliche Preissteigerungs-rate",($C114*Parameter!I22)*(1+(VLOOKUP($A114,Personalnormkosten!$G$1:$H$4,2,FALSE)))^L$110,($C114*Parameter!I22)*(1+(VLOOKUP($D114,Personalnormkosten!$E$1:$F$9,2,FALSE)))^L$110)))</f>
        <v>#REF!</v>
      </c>
      <c r="M114" s="2" t="e">
        <f>IF(OR(M$111="",$C114="",$A114=""),"",IF($D114="",$C114*Parameter!J22,IF($D114="durchschnittliche Preissteigerungs-rate",($C114*Parameter!J22)*(1+(VLOOKUP($A114,Personalnormkosten!$G$1:$H$4,2,FALSE)))^M$110,($C114*Parameter!J22)*(1+(VLOOKUP($D114,Personalnormkosten!$E$1:$F$9,2,FALSE)))^M$110)))</f>
        <v>#REF!</v>
      </c>
      <c r="N114" s="2" t="e">
        <f>IF(OR(N$111="",$C114="",$A114=""),"",IF($D114="",$C114*Parameter!K22,IF($D114="durchschnittliche Preissteigerungs-rate",($C114*Parameter!K22)*(1+(VLOOKUP($A114,Personalnormkosten!$G$1:$H$4,2,FALSE)))^N$110,($C114*Parameter!K22)*(1+(VLOOKUP($D114,Personalnormkosten!$E$1:$F$9,2,FALSE)))^N$110)))</f>
        <v>#REF!</v>
      </c>
      <c r="O114" s="2" t="e">
        <f>IF(OR(O$111="",$C114="",$A114=""),"",IF($D114="",$C114*Parameter!L22,IF($D114="durchschnittliche Preissteigerungs-rate",($C114*Parameter!L22)*(1+(VLOOKUP($A114,Personalnormkosten!$G$1:$H$4,2,FALSE)))^O$110,($C114*Parameter!L22)*(1+(VLOOKUP($D114,Personalnormkosten!$E$1:$F$9,2,FALSE)))^O$110)))</f>
        <v>#REF!</v>
      </c>
      <c r="P114" s="2" t="e">
        <f>IF(OR(P$111="",$C114="",$A114=""),"",IF($D114="",$C114*Parameter!M22,IF($D114="durchschnittliche Preissteigerungs-rate",($C114*Parameter!M22)*(1+(VLOOKUP($A114,Personalnormkosten!$G$1:$H$4,2,FALSE)))^P$110,($C114*Parameter!M22)*(1+(VLOOKUP($D114,Personalnormkosten!$E$1:$F$9,2,FALSE)))^P$110)))</f>
        <v>#REF!</v>
      </c>
      <c r="Q114" s="2" t="e">
        <f>IF(OR(Q$111="",$C114="",$A114=""),"",IF($D114="",$C114*Parameter!N22,IF($D114="durchschnittliche Preissteigerungs-rate",($C114*Parameter!N22)*(1+(VLOOKUP($A114,Personalnormkosten!$G$1:$H$4,2,FALSE)))^Q$110,($C114*Parameter!N22)*(1+(VLOOKUP($D114,Personalnormkosten!$E$1:$F$9,2,FALSE)))^Q$110)))</f>
        <v>#REF!</v>
      </c>
      <c r="R114" s="2" t="e">
        <f>IF(OR(R$111="",$C114="",$A114=""),"",IF($D114="",$C114*Parameter!O22,IF($D114="durchschnittliche Preissteigerungs-rate",($C114*Parameter!O22)*(1+(VLOOKUP($A114,Personalnormkosten!$G$1:$H$4,2,FALSE)))^R$110,($C114*Parameter!O22)*(1+(VLOOKUP($D114,Personalnormkosten!$E$1:$F$9,2,FALSE)))^R$110)))</f>
        <v>#REF!</v>
      </c>
      <c r="S114" s="2" t="e">
        <f>IF(OR(S$111="",$C114="",$A114=""),"",IF($D114="",$C114*Parameter!P22,IF($D114="durchschnittliche Preissteigerungs-rate",($C114*Parameter!P22)*(1+(VLOOKUP($A114,Personalnormkosten!$G$1:$H$4,2,FALSE)))^S$110,($C114*Parameter!P22)*(1+(VLOOKUP($D114,Personalnormkosten!$E$1:$F$9,2,FALSE)))^S$110)))</f>
        <v>#REF!</v>
      </c>
      <c r="T114" s="2" t="e">
        <f>IF(OR(T$111="",$C114="",$A114=""),"",IF($D114="",$C114*Parameter!Q22,IF($D114="durchschnittliche Preissteigerungs-rate",($C114*Parameter!Q22)*(1+(VLOOKUP($A114,Personalnormkosten!$G$1:$H$4,2,FALSE)))^T$110,($C114*Parameter!Q22)*(1+(VLOOKUP($D114,Personalnormkosten!$E$1:$F$9,2,FALSE)))^T$110)))</f>
        <v>#REF!</v>
      </c>
      <c r="U114" s="2" t="e">
        <f>IF(OR(U$111="",$C114="",$A114=""),"",IF($D114="",$C114*Parameter!R22,IF($D114="durchschnittliche Preissteigerungs-rate",($C114*Parameter!R22)*(1+(VLOOKUP($A114,Personalnormkosten!$G$1:$H$4,2,FALSE)))^U$110,($C114*Parameter!R22)*(1+(VLOOKUP($D114,Personalnormkosten!$E$1:$F$9,2,FALSE)))^U$110)))</f>
        <v>#REF!</v>
      </c>
      <c r="V114" s="2" t="e">
        <f>IF(OR(V$111="",$C114="",$A114=""),"",IF($D114="",$C114*Parameter!S22,IF($D114="durchschnittliche Preissteigerungs-rate",($C114*Parameter!S22)*(1+(VLOOKUP($A114,Personalnormkosten!$G$1:$H$4,2,FALSE)))^V$110,($C114*Parameter!S22)*(1+(VLOOKUP($D114,Personalnormkosten!$E$1:$F$9,2,FALSE)))^V$110)))</f>
        <v>#REF!</v>
      </c>
      <c r="W114" s="2" t="e">
        <f>IF(OR(W$111="",$C114="",$A114=""),"",IF($D114="",$C114*Parameter!T22,IF($D114="durchschnittliche Preissteigerungs-rate",($C114*Parameter!T22)*(1+(VLOOKUP($A114,Personalnormkosten!$G$1:$H$4,2,FALSE)))^W$110,($C114*Parameter!T22)*(1+(VLOOKUP($D114,Personalnormkosten!$E$1:$F$9,2,FALSE)))^W$110)))</f>
        <v>#REF!</v>
      </c>
      <c r="X114" s="2" t="e">
        <f>IF(OR(X$111="",$C114="",$A114=""),"",IF($D114="",$C114*Parameter!U22,IF($D114="durchschnittliche Preissteigerungs-rate",($C114*Parameter!U22)*(1+(VLOOKUP($A114,Personalnormkosten!$G$1:$H$4,2,FALSE)))^X$110,($C114*Parameter!U22)*(1+(VLOOKUP($D114,Personalnormkosten!$E$1:$F$9,2,FALSE)))^X$110)))</f>
        <v>#REF!</v>
      </c>
      <c r="Y114" s="2" t="e">
        <f>IF(OR(Y$111="",$C114="",$A114=""),"",IF($D114="",$C114*Parameter!V22,IF($D114="durchschnittliche Preissteigerungs-rate",($C114*Parameter!V22)*(1+(VLOOKUP($A114,Personalnormkosten!$G$1:$H$4,2,FALSE)))^Y$110,($C114*Parameter!V22)*(1+(VLOOKUP($D114,Personalnormkosten!$E$1:$F$9,2,FALSE)))^Y$110)))</f>
        <v>#REF!</v>
      </c>
      <c r="Z114" s="2" t="e">
        <f>IF(OR(Z$111="",$C114="",$A114=""),"",IF($D114="",$C114*Parameter!W22,IF($D114="durchschnittliche Preissteigerungs-rate",($C114*Parameter!W22)*(1+(VLOOKUP($A114,Personalnormkosten!$G$1:$H$4,2,FALSE)))^Z$110,($C114*Parameter!W22)*(1+(VLOOKUP($D114,Personalnormkosten!$E$1:$F$9,2,FALSE)))^Z$110)))</f>
        <v>#REF!</v>
      </c>
      <c r="AA114" s="2" t="e">
        <f>IF(OR(AA$111="",$C114="",$A114=""),"",IF($D114="",$C114*Parameter!X22,IF($D114="durchschnittliche Preissteigerungs-rate",($C114*Parameter!X22)*(1+(VLOOKUP($A114,Personalnormkosten!$G$1:$H$4,2,FALSE)))^AA$110,($C114*Parameter!X22)*(1+(VLOOKUP($D114,Personalnormkosten!$E$1:$F$9,2,FALSE)))^AA$110)))</f>
        <v>#REF!</v>
      </c>
      <c r="AB114" s="2" t="e">
        <f>IF(OR(AB$111="",$C114="",$A114=""),"",IF($D114="",$C114*Parameter!Y22,IF($D114="durchschnittliche Preissteigerungs-rate",($C114*Parameter!Y22)*(1+(VLOOKUP($A114,Personalnormkosten!$G$1:$H$4,2,FALSE)))^AB$110,($C114*Parameter!Y22)*(1+(VLOOKUP($D114,Personalnormkosten!$E$1:$F$9,2,FALSE)))^AB$110)))</f>
        <v>#REF!</v>
      </c>
      <c r="AC114" s="2" t="e">
        <f>IF(OR(AC$111="",$C114="",$A114=""),"",IF($D114="",$C114*Parameter!Z22,IF($D114="durchschnittliche Preissteigerungs-rate",($C114*Parameter!Z22)*(1+(VLOOKUP($A114,Personalnormkosten!$G$1:$H$4,2,FALSE)))^AC$110,($C114*Parameter!Z22)*(1+(VLOOKUP($D114,Personalnormkosten!$E$1:$F$9,2,FALSE)))^AC$110)))</f>
        <v>#REF!</v>
      </c>
      <c r="AD114" s="2" t="e">
        <f>IF(OR(AD$111="",$C114="",$A114=""),"",IF($D114="",$C114*Parameter!AA22,IF($D114="durchschnittliche Preissteigerungs-rate",($C114*Parameter!AA22)*(1+(VLOOKUP($A114,Personalnormkosten!$G$1:$H$4,2,FALSE)))^AD$110,($C114*Parameter!AA22)*(1+(VLOOKUP($D114,Personalnormkosten!$E$1:$F$9,2,FALSE)))^AD$110)))</f>
        <v>#REF!</v>
      </c>
      <c r="AE114" s="2" t="e">
        <f>IF(OR(AE$111="",$C114="",$A114=""),"",IF($D114="",$C114*Parameter!AB22,IF($D114="durchschnittliche Preissteigerungs-rate",($C114*Parameter!AB22)*(1+(VLOOKUP($A114,Personalnormkosten!$G$1:$H$4,2,FALSE)))^AE$110,($C114*Parameter!AB22)*(1+(VLOOKUP($D114,Personalnormkosten!$E$1:$F$9,2,FALSE)))^AE$110)))</f>
        <v>#REF!</v>
      </c>
      <c r="AF114" s="2" t="e">
        <f>IF(OR(AF$111="",$C114="",$A114=""),"",IF($D114="",$C114*Parameter!AC22,IF($D114="durchschnittliche Preissteigerungs-rate",($C114*Parameter!AC22)*(1+(VLOOKUP($A114,Personalnormkosten!$G$1:$H$4,2,FALSE)))^AF$110,($C114*Parameter!AC22)*(1+(VLOOKUP($D114,Personalnormkosten!$E$1:$F$9,2,FALSE)))^AF$110)))</f>
        <v>#REF!</v>
      </c>
      <c r="AG114" s="2" t="e">
        <f>IF(OR(AG$111="",$C114="",$A114=""),"",IF($D114="",$C114*Parameter!AD22,IF($D114="durchschnittliche Preissteigerungs-rate",($C114*Parameter!AD22)*(1+(VLOOKUP($A114,Personalnormkosten!$G$1:$H$4,2,FALSE)))^AG$110,($C114*Parameter!AD22)*(1+(VLOOKUP($D114,Personalnormkosten!$E$1:$F$9,2,FALSE)))^AG$110)))</f>
        <v>#REF!</v>
      </c>
      <c r="AH114" s="2" t="e">
        <f>IF(OR(AH$111="",$C114="",$A114=""),"",IF($D114="",$C114*Parameter!AE22,IF($D114="durchschnittliche Preissteigerungs-rate",($C114*Parameter!AE22)*(1+(VLOOKUP($A114,Personalnormkosten!$G$1:$H$4,2,FALSE)))^AH$110,($C114*Parameter!AE22)*(1+(VLOOKUP($D114,Personalnormkosten!$E$1:$F$9,2,FALSE)))^AH$110)))</f>
        <v>#REF!</v>
      </c>
      <c r="AI114" s="2" t="e">
        <f>IF(OR(AI$111="",$C114="",$A114=""),"",IF($D114="",$C114*Parameter!AF22,IF($D114="durchschnittliche Preissteigerungs-rate",($C114*Parameter!AF22)*(1+(VLOOKUP($A114,Personalnormkosten!$G$1:$H$4,2,FALSE)))^AI$110,($C114*Parameter!AF22)*(1+(VLOOKUP($D114,Personalnormkosten!$E$1:$F$9,2,FALSE)))^AI$110)))</f>
        <v>#REF!</v>
      </c>
      <c r="AJ114" s="2" t="e">
        <f>IF(OR(AJ$111="",$C114="",$A114=""),"",IF($D114="",$C114*Parameter!AG22,IF($D114="durchschnittliche Preissteigerungs-rate",($C114*Parameter!AG22)*(1+(VLOOKUP($A114,Personalnormkosten!$G$1:$H$4,2,FALSE)))^AJ$110,($C114*Parameter!AG22)*(1+(VLOOKUP($D114,Personalnormkosten!$E$1:$F$9,2,FALSE)))^AJ$110)))</f>
        <v>#REF!</v>
      </c>
      <c r="AK114" s="2" t="e">
        <f>IF(OR(AK$111="",$C114="",$A114=""),"",IF($D114="",$C114*Parameter!AH22,IF($D114="durchschnittliche Preissteigerungs-rate",($C114*Parameter!AH22)*(1+(VLOOKUP($A114,Personalnormkosten!$G$1:$H$4,2,FALSE)))^AK$110,($C114*Parameter!AH22)*(1+(VLOOKUP($D114,Personalnormkosten!$E$1:$F$9,2,FALSE)))^AK$110)))</f>
        <v>#REF!</v>
      </c>
      <c r="AL114" s="2" t="e">
        <f>IF(OR(AL$111="",$C114="",$A114=""),"",IF($D114="",$C114*Parameter!AI22,IF($D114="durchschnittliche Preissteigerungs-rate",($C114*Parameter!AI22)*(1+(VLOOKUP($A114,Personalnormkosten!$G$1:$H$4,2,FALSE)))^AL$110,($C114*Parameter!AI22)*(1+(VLOOKUP($D114,Personalnormkosten!$E$1:$F$9,2,FALSE)))^AL$110)))</f>
        <v>#REF!</v>
      </c>
      <c r="AM114" s="2" t="e">
        <f>IF(OR(AM$111="",$C114="",$A114=""),"",IF($D114="",$C114*Parameter!AJ22,IF($D114="durchschnittliche Preissteigerungs-rate",($C114*Parameter!AJ22)*(1+(VLOOKUP($A114,Personalnormkosten!$G$1:$H$4,2,FALSE)))^AM$110,($C114*Parameter!AJ22)*(1+(VLOOKUP($D114,Personalnormkosten!$E$1:$F$9,2,FALSE)))^AM$110)))</f>
        <v>#REF!</v>
      </c>
      <c r="AN114" s="2" t="e">
        <f>IF(OR(AN$111="",$C114="",$A114=""),"",IF($D114="",$C114*Parameter!AK22,IF($D114="durchschnittliche Preissteigerungs-rate",($C114*Parameter!AK22)*(1+(VLOOKUP($A114,Personalnormkosten!$G$1:$H$4,2,FALSE)))^AN$110,($C114*Parameter!AK22)*(1+(VLOOKUP($D114,Personalnormkosten!$E$1:$F$9,2,FALSE)))^AN$110)))</f>
        <v>#REF!</v>
      </c>
      <c r="AO114" s="2" t="e">
        <f>IF(OR(AO$111="",$C114="",$A114=""),"",IF($D114="",$C114*Parameter!AL22,IF($D114="durchschnittliche Preissteigerungs-rate",($C114*Parameter!AL22)*(1+(VLOOKUP($A114,Personalnormkosten!$G$1:$H$4,2,FALSE)))^AO$110,($C114*Parameter!AL22)*(1+(VLOOKUP($D114,Personalnormkosten!$E$1:$F$9,2,FALSE)))^AO$110)))</f>
        <v>#REF!</v>
      </c>
      <c r="AP114" s="2" t="e">
        <f>IF(OR(AP$111="",$C114="",$A114=""),"",IF($D114="",$C114*Parameter!AM22,IF($D114="durchschnittliche Preissteigerungs-rate",($C114*Parameter!AM22)*(1+(VLOOKUP($A114,Personalnormkosten!$G$1:$H$4,2,FALSE)))^AP$110,($C114*Parameter!AM22)*(1+(VLOOKUP($D114,Personalnormkosten!$E$1:$F$9,2,FALSE)))^AP$110)))</f>
        <v>#REF!</v>
      </c>
      <c r="AQ114" s="2" t="e">
        <f>IF(OR(AQ$111="",$C114="",$A114=""),"",IF($D114="",$C114*Parameter!AN22,IF($D114="durchschnittliche Preissteigerungs-rate",($C114*Parameter!AN22)*(1+(VLOOKUP($A114,Personalnormkosten!$G$1:$H$4,2,FALSE)))^AQ$110,($C114*Parameter!AN22)*(1+(VLOOKUP($D114,Personalnormkosten!$E$1:$F$9,2,FALSE)))^AQ$110)))</f>
        <v>#REF!</v>
      </c>
      <c r="AR114" s="2" t="e">
        <f>IF(OR(AR$111="",$C114="",$A114=""),"",IF($D114="",$C114*Parameter!AO22,IF($D114="durchschnittliche Preissteigerungs-rate",($C114*Parameter!AO22)*(1+(VLOOKUP($A114,Personalnormkosten!$G$1:$H$4,2,FALSE)))^AR$110,($C114*Parameter!AO22)*(1+(VLOOKUP($D114,Personalnormkosten!$E$1:$F$9,2,FALSE)))^AR$110)))</f>
        <v>#REF!</v>
      </c>
      <c r="AS114" s="2" t="e">
        <f>IF(OR(AS$111="",$C114="",$A114=""),"",IF($D114="",$C114*Parameter!AP22,IF($D114="durchschnittliche Preissteigerungs-rate",($C114*Parameter!AP22)*(1+(VLOOKUP($A114,Personalnormkosten!$G$1:$H$4,2,FALSE)))^AS$110,($C114*Parameter!AP22)*(1+(VLOOKUP($D114,Personalnormkosten!$E$1:$F$9,2,FALSE)))^AS$110)))</f>
        <v>#REF!</v>
      </c>
      <c r="AT114" s="2" t="e">
        <f>IF(OR(AT$111="",$C114="",$A114=""),"",IF($D114="",$C114*Parameter!AQ22,IF($D114="durchschnittliche Preissteigerungs-rate",($C114*Parameter!AQ22)*(1+(VLOOKUP($A114,Personalnormkosten!$G$1:$H$4,2,FALSE)))^AT$110,($C114*Parameter!AQ22)*(1+(VLOOKUP($D114,Personalnormkosten!$E$1:$F$9,2,FALSE)))^AT$110)))</f>
        <v>#REF!</v>
      </c>
      <c r="AU114" s="2" t="e">
        <f>IF(OR(AU$111="",$C114="",$A114=""),"",IF($D114="",$C114*Parameter!AR22,IF($D114="durchschnittliche Preissteigerungs-rate",($C114*Parameter!AR22)*(1+(VLOOKUP($A114,Personalnormkosten!$G$1:$H$4,2,FALSE)))^AU$110,($C114*Parameter!AR22)*(1+(VLOOKUP($D114,Personalnormkosten!$E$1:$F$9,2,FALSE)))^AU$110)))</f>
        <v>#REF!</v>
      </c>
      <c r="AV114" s="2" t="e">
        <f>IF(OR(AV$111="",$C114="",$A114=""),"",IF($D114="",$C114*Parameter!AS22,IF($D114="durchschnittliche Preissteigerungs-rate",($C114*Parameter!AS22)*(1+(VLOOKUP($A114,Personalnormkosten!$G$1:$H$4,2,FALSE)))^AV$110,($C114*Parameter!AS22)*(1+(VLOOKUP($D114,Personalnormkosten!$E$1:$F$9,2,FALSE)))^AV$110)))</f>
        <v>#REF!</v>
      </c>
      <c r="AW114" s="2" t="e">
        <f>IF(OR(AW$111="",$C114="",$A114=""),"",IF($D114="",$C114*Parameter!AT22,IF($D114="durchschnittliche Preissteigerungs-rate",($C114*Parameter!AT22)*(1+(VLOOKUP($A114,Personalnormkosten!$G$1:$H$4,2,FALSE)))^AW$110,($C114*Parameter!AT22)*(1+(VLOOKUP($D114,Personalnormkosten!$E$1:$F$9,2,FALSE)))^AW$110)))</f>
        <v>#REF!</v>
      </c>
      <c r="AX114" s="2" t="e">
        <f>IF(OR(AX$111="",$C114="",$A114=""),"",IF($D114="",$C114*Parameter!AU22,IF($D114="durchschnittliche Preissteigerungs-rate",($C114*Parameter!AU22)*(1+(VLOOKUP($A114,Personalnormkosten!$G$1:$H$4,2,FALSE)))^AX$110,($C114*Parameter!AU22)*(1+(VLOOKUP($D114,Personalnormkosten!$E$1:$F$9,2,FALSE)))^AX$110)))</f>
        <v>#REF!</v>
      </c>
      <c r="AY114" s="2" t="e">
        <f>IF(OR(AY$111="",$C114="",$A114=""),"",IF($D114="",$C114*Parameter!AV22,IF($D114="durchschnittliche Preissteigerungs-rate",($C114*Parameter!AV22)*(1+(VLOOKUP($A114,Personalnormkosten!$G$1:$H$4,2,FALSE)))^AY$110,($C114*Parameter!AV22)*(1+(VLOOKUP($D114,Personalnormkosten!$E$1:$F$9,2,FALSE)))^AY$110)))</f>
        <v>#REF!</v>
      </c>
      <c r="AZ114" s="2" t="e">
        <f>IF(OR(AZ$111="",$C114="",$A114=""),"",IF($D114="",$C114*Parameter!AW22,IF($D114="durchschnittliche Preissteigerungs-rate",($C114*Parameter!AW22)*(1+(VLOOKUP($A114,Personalnormkosten!$G$1:$H$4,2,FALSE)))^AZ$110,($C114*Parameter!AW22)*(1+(VLOOKUP($D114,Personalnormkosten!$E$1:$F$9,2,FALSE)))^AZ$110)))</f>
        <v>#REF!</v>
      </c>
      <c r="BA114" s="2" t="e">
        <f>IF(OR(BA$111="",$C114="",$A114=""),"",IF($D114="",$C114*Parameter!AX22,IF($D114="durchschnittliche Preissteigerungs-rate",($C114*Parameter!AX22)*(1+(VLOOKUP($A114,Personalnormkosten!$G$1:$H$4,2,FALSE)))^BA$110,($C114*Parameter!AX22)*(1+(VLOOKUP($D114,Personalnormkosten!$E$1:$F$9,2,FALSE)))^BA$110)))</f>
        <v>#REF!</v>
      </c>
      <c r="BB114" s="2" t="e">
        <f>IF(OR(BB$111="",$C114="",$A114=""),"",IF($D114="",$C114*Parameter!AY22,IF($D114="durchschnittliche Preissteigerungs-rate",($C114*Parameter!AY22)*(1+(VLOOKUP($A114,Personalnormkosten!$G$1:$H$4,2,FALSE)))^BB$110,($C114*Parameter!AY22)*(1+(VLOOKUP($D114,Personalnormkosten!$E$1:$F$9,2,FALSE)))^BB$110)))</f>
        <v>#REF!</v>
      </c>
    </row>
    <row r="115" spans="1:54" ht="41.4" x14ac:dyDescent="0.25">
      <c r="A115" s="75" t="e">
        <f>IF(#REF!="","",#REF!)</f>
        <v>#REF!</v>
      </c>
      <c r="B115" s="76" t="s">
        <v>147</v>
      </c>
      <c r="C115" s="35" t="e">
        <f>IF(#REF!="","",#REF!)</f>
        <v>#REF!</v>
      </c>
      <c r="D115" s="98" t="e">
        <f>IF(#REF!="","",#REF!)</f>
        <v>#REF!</v>
      </c>
      <c r="E115" s="2" t="e">
        <f>IF(OR(E$111="",$C115="",$A115=""),"",IF($D115="",$C115*Parameter!B23,IF($D115="durchschnittliche Preissteigerungs-rate",($C115*Parameter!B23)*(1+(VLOOKUP($A115,Personalnormkosten!$G$1:$H$4,2,FALSE)))^E$110,($C115*Parameter!B23)*(1+(VLOOKUP($D115,Personalnormkosten!$E$1:$F$9,2,FALSE)))^E$110)))</f>
        <v>#REF!</v>
      </c>
      <c r="F115" s="2" t="e">
        <f>IF(OR(F$111="",$C115="",$A115=""),"",IF($D115="",$C115*Parameter!C23,IF($D115="durchschnittliche Preissteigerungs-rate",($C115*Parameter!C23)*(1+(VLOOKUP($A115,Personalnormkosten!$G$1:$H$4,2,FALSE)))^F$110,($C115*Parameter!C23)*(1+(VLOOKUP($D115,Personalnormkosten!$E$1:$F$9,2,FALSE)))^F$110)))</f>
        <v>#REF!</v>
      </c>
      <c r="G115" s="2" t="e">
        <f>IF(OR(G$111="",$C115="",$A115=""),"",IF($D115="",$C115*Parameter!D23,IF($D115="durchschnittliche Preissteigerungs-rate",($C115*Parameter!D23)*(1+(VLOOKUP($A115,Personalnormkosten!$G$1:$H$4,2,FALSE)))^G$110,($C115*Parameter!D23)*(1+(VLOOKUP($D115,Personalnormkosten!$E$1:$F$9,2,FALSE)))^G$110)))</f>
        <v>#REF!</v>
      </c>
      <c r="H115" s="2" t="e">
        <f>IF(OR(H$111="",$C115="",$A115=""),"",IF($D115="",$C115*Parameter!E23,IF($D115="durchschnittliche Preissteigerungs-rate",($C115*Parameter!E23)*(1+(VLOOKUP($A115,Personalnormkosten!$G$1:$H$4,2,FALSE)))^H$110,($C115*Parameter!E23)*(1+(VLOOKUP($D115,Personalnormkosten!$E$1:$F$9,2,FALSE)))^H$110)))</f>
        <v>#REF!</v>
      </c>
      <c r="I115" s="2" t="e">
        <f>IF(OR(I$111="",$C115="",$A115=""),"",IF($D115="",$C115*Parameter!F23,IF($D115="durchschnittliche Preissteigerungs-rate",($C115*Parameter!F23)*(1+(VLOOKUP($A115,Personalnormkosten!$G$1:$H$4,2,FALSE)))^I$110,($C115*Parameter!F23)*(1+(VLOOKUP($D115,Personalnormkosten!$E$1:$F$9,2,FALSE)))^I$110)))</f>
        <v>#REF!</v>
      </c>
      <c r="J115" s="2" t="e">
        <f>IF(OR(J$111="",$C115="",$A115=""),"",IF($D115="",$C115*Parameter!G23,IF($D115="durchschnittliche Preissteigerungs-rate",($C115*Parameter!G23)*(1+(VLOOKUP($A115,Personalnormkosten!$G$1:$H$4,2,FALSE)))^J$110,($C115*Parameter!G23)*(1+(VLOOKUP($D115,Personalnormkosten!$E$1:$F$9,2,FALSE)))^J$110)))</f>
        <v>#REF!</v>
      </c>
      <c r="K115" s="2" t="e">
        <f>IF(OR(K$111="",$C115="",$A115=""),"",IF($D115="",$C115*Parameter!H23,IF($D115="durchschnittliche Preissteigerungs-rate",($C115*Parameter!H23)*(1+(VLOOKUP($A115,Personalnormkosten!$G$1:$H$4,2,FALSE)))^K$110,($C115*Parameter!H23)*(1+(VLOOKUP($D115,Personalnormkosten!$E$1:$F$9,2,FALSE)))^K$110)))</f>
        <v>#REF!</v>
      </c>
      <c r="L115" s="2" t="e">
        <f>IF(OR(L$111="",$C115="",$A115=""),"",IF($D115="",$C115*Parameter!I23,IF($D115="durchschnittliche Preissteigerungs-rate",($C115*Parameter!I23)*(1+(VLOOKUP($A115,Personalnormkosten!$G$1:$H$4,2,FALSE)))^L$110,($C115*Parameter!I23)*(1+(VLOOKUP($D115,Personalnormkosten!$E$1:$F$9,2,FALSE)))^L$110)))</f>
        <v>#REF!</v>
      </c>
      <c r="M115" s="2" t="e">
        <f>IF(OR(M$111="",$C115="",$A115=""),"",IF($D115="",$C115*Parameter!J23,IF($D115="durchschnittliche Preissteigerungs-rate",($C115*Parameter!J23)*(1+(VLOOKUP($A115,Personalnormkosten!$G$1:$H$4,2,FALSE)))^M$110,($C115*Parameter!J23)*(1+(VLOOKUP($D115,Personalnormkosten!$E$1:$F$9,2,FALSE)))^M$110)))</f>
        <v>#REF!</v>
      </c>
      <c r="N115" s="2" t="e">
        <f>IF(OR(N$111="",$C115="",$A115=""),"",IF($D115="",$C115*Parameter!K23,IF($D115="durchschnittliche Preissteigerungs-rate",($C115*Parameter!K23)*(1+(VLOOKUP($A115,Personalnormkosten!$G$1:$H$4,2,FALSE)))^N$110,($C115*Parameter!K23)*(1+(VLOOKUP($D115,Personalnormkosten!$E$1:$F$9,2,FALSE)))^N$110)))</f>
        <v>#REF!</v>
      </c>
      <c r="O115" s="2" t="e">
        <f>IF(OR(O$111="",$C115="",$A115=""),"",IF($D115="",$C115*Parameter!L23,IF($D115="durchschnittliche Preissteigerungs-rate",($C115*Parameter!L23)*(1+(VLOOKUP($A115,Personalnormkosten!$G$1:$H$4,2,FALSE)))^O$110,($C115*Parameter!L23)*(1+(VLOOKUP($D115,Personalnormkosten!$E$1:$F$9,2,FALSE)))^O$110)))</f>
        <v>#REF!</v>
      </c>
      <c r="P115" s="2" t="e">
        <f>IF(OR(P$111="",$C115="",$A115=""),"",IF($D115="",$C115*Parameter!M23,IF($D115="durchschnittliche Preissteigerungs-rate",($C115*Parameter!M23)*(1+(VLOOKUP($A115,Personalnormkosten!$G$1:$H$4,2,FALSE)))^P$110,($C115*Parameter!M23)*(1+(VLOOKUP($D115,Personalnormkosten!$E$1:$F$9,2,FALSE)))^P$110)))</f>
        <v>#REF!</v>
      </c>
      <c r="Q115" s="2" t="e">
        <f>IF(OR(Q$111="",$C115="",$A115=""),"",IF($D115="",$C115*Parameter!N23,IF($D115="durchschnittliche Preissteigerungs-rate",($C115*Parameter!N23)*(1+(VLOOKUP($A115,Personalnormkosten!$G$1:$H$4,2,FALSE)))^Q$110,($C115*Parameter!N23)*(1+(VLOOKUP($D115,Personalnormkosten!$E$1:$F$9,2,FALSE)))^Q$110)))</f>
        <v>#REF!</v>
      </c>
      <c r="R115" s="2" t="e">
        <f>IF(OR(R$111="",$C115="",$A115=""),"",IF($D115="",$C115*Parameter!O23,IF($D115="durchschnittliche Preissteigerungs-rate",($C115*Parameter!O23)*(1+(VLOOKUP($A115,Personalnormkosten!$G$1:$H$4,2,FALSE)))^R$110,($C115*Parameter!O23)*(1+(VLOOKUP($D115,Personalnormkosten!$E$1:$F$9,2,FALSE)))^R$110)))</f>
        <v>#REF!</v>
      </c>
      <c r="S115" s="2" t="e">
        <f>IF(OR(S$111="",$C115="",$A115=""),"",IF($D115="",$C115*Parameter!P23,IF($D115="durchschnittliche Preissteigerungs-rate",($C115*Parameter!P23)*(1+(VLOOKUP($A115,Personalnormkosten!$G$1:$H$4,2,FALSE)))^S$110,($C115*Parameter!P23)*(1+(VLOOKUP($D115,Personalnormkosten!$E$1:$F$9,2,FALSE)))^S$110)))</f>
        <v>#REF!</v>
      </c>
      <c r="T115" s="2" t="e">
        <f>IF(OR(T$111="",$C115="",$A115=""),"",IF($D115="",$C115*Parameter!Q23,IF($D115="durchschnittliche Preissteigerungs-rate",($C115*Parameter!Q23)*(1+(VLOOKUP($A115,Personalnormkosten!$G$1:$H$4,2,FALSE)))^T$110,($C115*Parameter!Q23)*(1+(VLOOKUP($D115,Personalnormkosten!$E$1:$F$9,2,FALSE)))^T$110)))</f>
        <v>#REF!</v>
      </c>
      <c r="U115" s="2" t="e">
        <f>IF(OR(U$111="",$C115="",$A115=""),"",IF($D115="",$C115*Parameter!R23,IF($D115="durchschnittliche Preissteigerungs-rate",($C115*Parameter!R23)*(1+(VLOOKUP($A115,Personalnormkosten!$G$1:$H$4,2,FALSE)))^U$110,($C115*Parameter!R23)*(1+(VLOOKUP($D115,Personalnormkosten!$E$1:$F$9,2,FALSE)))^U$110)))</f>
        <v>#REF!</v>
      </c>
      <c r="V115" s="2" t="e">
        <f>IF(OR(V$111="",$C115="",$A115=""),"",IF($D115="",$C115*Parameter!S23,IF($D115="durchschnittliche Preissteigerungs-rate",($C115*Parameter!S23)*(1+(VLOOKUP($A115,Personalnormkosten!$G$1:$H$4,2,FALSE)))^V$110,($C115*Parameter!S23)*(1+(VLOOKUP($D115,Personalnormkosten!$E$1:$F$9,2,FALSE)))^V$110)))</f>
        <v>#REF!</v>
      </c>
      <c r="W115" s="2" t="e">
        <f>IF(OR(W$111="",$C115="",$A115=""),"",IF($D115="",$C115*Parameter!T23,IF($D115="durchschnittliche Preissteigerungs-rate",($C115*Parameter!T23)*(1+(VLOOKUP($A115,Personalnormkosten!$G$1:$H$4,2,FALSE)))^W$110,($C115*Parameter!T23)*(1+(VLOOKUP($D115,Personalnormkosten!$E$1:$F$9,2,FALSE)))^W$110)))</f>
        <v>#REF!</v>
      </c>
      <c r="X115" s="2" t="e">
        <f>IF(OR(X$111="",$C115="",$A115=""),"",IF($D115="",$C115*Parameter!U23,IF($D115="durchschnittliche Preissteigerungs-rate",($C115*Parameter!U23)*(1+(VLOOKUP($A115,Personalnormkosten!$G$1:$H$4,2,FALSE)))^X$110,($C115*Parameter!U23)*(1+(VLOOKUP($D115,Personalnormkosten!$E$1:$F$9,2,FALSE)))^X$110)))</f>
        <v>#REF!</v>
      </c>
      <c r="Y115" s="2" t="e">
        <f>IF(OR(Y$111="",$C115="",$A115=""),"",IF($D115="",$C115*Parameter!V23,IF($D115="durchschnittliche Preissteigerungs-rate",($C115*Parameter!V23)*(1+(VLOOKUP($A115,Personalnormkosten!$G$1:$H$4,2,FALSE)))^Y$110,($C115*Parameter!V23)*(1+(VLOOKUP($D115,Personalnormkosten!$E$1:$F$9,2,FALSE)))^Y$110)))</f>
        <v>#REF!</v>
      </c>
      <c r="Z115" s="2" t="e">
        <f>IF(OR(Z$111="",$C115="",$A115=""),"",IF($D115="",$C115*Parameter!W23,IF($D115="durchschnittliche Preissteigerungs-rate",($C115*Parameter!W23)*(1+(VLOOKUP($A115,Personalnormkosten!$G$1:$H$4,2,FALSE)))^Z$110,($C115*Parameter!W23)*(1+(VLOOKUP($D115,Personalnormkosten!$E$1:$F$9,2,FALSE)))^Z$110)))</f>
        <v>#REF!</v>
      </c>
      <c r="AA115" s="2" t="e">
        <f>IF(OR(AA$111="",$C115="",$A115=""),"",IF($D115="",$C115*Parameter!X23,IF($D115="durchschnittliche Preissteigerungs-rate",($C115*Parameter!X23)*(1+(VLOOKUP($A115,Personalnormkosten!$G$1:$H$4,2,FALSE)))^AA$110,($C115*Parameter!X23)*(1+(VLOOKUP($D115,Personalnormkosten!$E$1:$F$9,2,FALSE)))^AA$110)))</f>
        <v>#REF!</v>
      </c>
      <c r="AB115" s="2" t="e">
        <f>IF(OR(AB$111="",$C115="",$A115=""),"",IF($D115="",$C115*Parameter!Y23,IF($D115="durchschnittliche Preissteigerungs-rate",($C115*Parameter!Y23)*(1+(VLOOKUP($A115,Personalnormkosten!$G$1:$H$4,2,FALSE)))^AB$110,($C115*Parameter!Y23)*(1+(VLOOKUP($D115,Personalnormkosten!$E$1:$F$9,2,FALSE)))^AB$110)))</f>
        <v>#REF!</v>
      </c>
      <c r="AC115" s="2" t="e">
        <f>IF(OR(AC$111="",$C115="",$A115=""),"",IF($D115="",$C115*Parameter!Z23,IF($D115="durchschnittliche Preissteigerungs-rate",($C115*Parameter!Z23)*(1+(VLOOKUP($A115,Personalnormkosten!$G$1:$H$4,2,FALSE)))^AC$110,($C115*Parameter!Z23)*(1+(VLOOKUP($D115,Personalnormkosten!$E$1:$F$9,2,FALSE)))^AC$110)))</f>
        <v>#REF!</v>
      </c>
      <c r="AD115" s="2" t="e">
        <f>IF(OR(AD$111="",$C115="",$A115=""),"",IF($D115="",$C115*Parameter!AA23,IF($D115="durchschnittliche Preissteigerungs-rate",($C115*Parameter!AA23)*(1+(VLOOKUP($A115,Personalnormkosten!$G$1:$H$4,2,FALSE)))^AD$110,($C115*Parameter!AA23)*(1+(VLOOKUP($D115,Personalnormkosten!$E$1:$F$9,2,FALSE)))^AD$110)))</f>
        <v>#REF!</v>
      </c>
      <c r="AE115" s="2" t="e">
        <f>IF(OR(AE$111="",$C115="",$A115=""),"",IF($D115="",$C115*Parameter!AB23,IF($D115="durchschnittliche Preissteigerungs-rate",($C115*Parameter!AB23)*(1+(VLOOKUP($A115,Personalnormkosten!$G$1:$H$4,2,FALSE)))^AE$110,($C115*Parameter!AB23)*(1+(VLOOKUP($D115,Personalnormkosten!$E$1:$F$9,2,FALSE)))^AE$110)))</f>
        <v>#REF!</v>
      </c>
      <c r="AF115" s="2" t="e">
        <f>IF(OR(AF$111="",$C115="",$A115=""),"",IF($D115="",$C115*Parameter!AC23,IF($D115="durchschnittliche Preissteigerungs-rate",($C115*Parameter!AC23)*(1+(VLOOKUP($A115,Personalnormkosten!$G$1:$H$4,2,FALSE)))^AF$110,($C115*Parameter!AC23)*(1+(VLOOKUP($D115,Personalnormkosten!$E$1:$F$9,2,FALSE)))^AF$110)))</f>
        <v>#REF!</v>
      </c>
      <c r="AG115" s="2" t="e">
        <f>IF(OR(AG$111="",$C115="",$A115=""),"",IF($D115="",$C115*Parameter!AD23,IF($D115="durchschnittliche Preissteigerungs-rate",($C115*Parameter!AD23)*(1+(VLOOKUP($A115,Personalnormkosten!$G$1:$H$4,2,FALSE)))^AG$110,($C115*Parameter!AD23)*(1+(VLOOKUP($D115,Personalnormkosten!$E$1:$F$9,2,FALSE)))^AG$110)))</f>
        <v>#REF!</v>
      </c>
      <c r="AH115" s="2" t="e">
        <f>IF(OR(AH$111="",$C115="",$A115=""),"",IF($D115="",$C115*Parameter!AE23,IF($D115="durchschnittliche Preissteigerungs-rate",($C115*Parameter!AE23)*(1+(VLOOKUP($A115,Personalnormkosten!$G$1:$H$4,2,FALSE)))^AH$110,($C115*Parameter!AE23)*(1+(VLOOKUP($D115,Personalnormkosten!$E$1:$F$9,2,FALSE)))^AH$110)))</f>
        <v>#REF!</v>
      </c>
      <c r="AI115" s="2" t="e">
        <f>IF(OR(AI$111="",$C115="",$A115=""),"",IF($D115="",$C115*Parameter!AF23,IF($D115="durchschnittliche Preissteigerungs-rate",($C115*Parameter!AF23)*(1+(VLOOKUP($A115,Personalnormkosten!$G$1:$H$4,2,FALSE)))^AI$110,($C115*Parameter!AF23)*(1+(VLOOKUP($D115,Personalnormkosten!$E$1:$F$9,2,FALSE)))^AI$110)))</f>
        <v>#REF!</v>
      </c>
      <c r="AJ115" s="2" t="e">
        <f>IF(OR(AJ$111="",$C115="",$A115=""),"",IF($D115="",$C115*Parameter!AG23,IF($D115="durchschnittliche Preissteigerungs-rate",($C115*Parameter!AG23)*(1+(VLOOKUP($A115,Personalnormkosten!$G$1:$H$4,2,FALSE)))^AJ$110,($C115*Parameter!AG23)*(1+(VLOOKUP($D115,Personalnormkosten!$E$1:$F$9,2,FALSE)))^AJ$110)))</f>
        <v>#REF!</v>
      </c>
      <c r="AK115" s="2" t="e">
        <f>IF(OR(AK$111="",$C115="",$A115=""),"",IF($D115="",$C115*Parameter!AH23,IF($D115="durchschnittliche Preissteigerungs-rate",($C115*Parameter!AH23)*(1+(VLOOKUP($A115,Personalnormkosten!$G$1:$H$4,2,FALSE)))^AK$110,($C115*Parameter!AH23)*(1+(VLOOKUP($D115,Personalnormkosten!$E$1:$F$9,2,FALSE)))^AK$110)))</f>
        <v>#REF!</v>
      </c>
      <c r="AL115" s="2" t="e">
        <f>IF(OR(AL$111="",$C115="",$A115=""),"",IF($D115="",$C115*Parameter!AI23,IF($D115="durchschnittliche Preissteigerungs-rate",($C115*Parameter!AI23)*(1+(VLOOKUP($A115,Personalnormkosten!$G$1:$H$4,2,FALSE)))^AL$110,($C115*Parameter!AI23)*(1+(VLOOKUP($D115,Personalnormkosten!$E$1:$F$9,2,FALSE)))^AL$110)))</f>
        <v>#REF!</v>
      </c>
      <c r="AM115" s="2" t="e">
        <f>IF(OR(AM$111="",$C115="",$A115=""),"",IF($D115="",$C115*Parameter!AJ23,IF($D115="durchschnittliche Preissteigerungs-rate",($C115*Parameter!AJ23)*(1+(VLOOKUP($A115,Personalnormkosten!$G$1:$H$4,2,FALSE)))^AM$110,($C115*Parameter!AJ23)*(1+(VLOOKUP($D115,Personalnormkosten!$E$1:$F$9,2,FALSE)))^AM$110)))</f>
        <v>#REF!</v>
      </c>
      <c r="AN115" s="2" t="e">
        <f>IF(OR(AN$111="",$C115="",$A115=""),"",IF($D115="",$C115*Parameter!AK23,IF($D115="durchschnittliche Preissteigerungs-rate",($C115*Parameter!AK23)*(1+(VLOOKUP($A115,Personalnormkosten!$G$1:$H$4,2,FALSE)))^AN$110,($C115*Parameter!AK23)*(1+(VLOOKUP($D115,Personalnormkosten!$E$1:$F$9,2,FALSE)))^AN$110)))</f>
        <v>#REF!</v>
      </c>
      <c r="AO115" s="2" t="e">
        <f>IF(OR(AO$111="",$C115="",$A115=""),"",IF($D115="",$C115*Parameter!AL23,IF($D115="durchschnittliche Preissteigerungs-rate",($C115*Parameter!AL23)*(1+(VLOOKUP($A115,Personalnormkosten!$G$1:$H$4,2,FALSE)))^AO$110,($C115*Parameter!AL23)*(1+(VLOOKUP($D115,Personalnormkosten!$E$1:$F$9,2,FALSE)))^AO$110)))</f>
        <v>#REF!</v>
      </c>
      <c r="AP115" s="2" t="e">
        <f>IF(OR(AP$111="",$C115="",$A115=""),"",IF($D115="",$C115*Parameter!AM23,IF($D115="durchschnittliche Preissteigerungs-rate",($C115*Parameter!AM23)*(1+(VLOOKUP($A115,Personalnormkosten!$G$1:$H$4,2,FALSE)))^AP$110,($C115*Parameter!AM23)*(1+(VLOOKUP($D115,Personalnormkosten!$E$1:$F$9,2,FALSE)))^AP$110)))</f>
        <v>#REF!</v>
      </c>
      <c r="AQ115" s="2" t="e">
        <f>IF(OR(AQ$111="",$C115="",$A115=""),"",IF($D115="",$C115*Parameter!AN23,IF($D115="durchschnittliche Preissteigerungs-rate",($C115*Parameter!AN23)*(1+(VLOOKUP($A115,Personalnormkosten!$G$1:$H$4,2,FALSE)))^AQ$110,($C115*Parameter!AN23)*(1+(VLOOKUP($D115,Personalnormkosten!$E$1:$F$9,2,FALSE)))^AQ$110)))</f>
        <v>#REF!</v>
      </c>
      <c r="AR115" s="2" t="e">
        <f>IF(OR(AR$111="",$C115="",$A115=""),"",IF($D115="",$C115*Parameter!AO23,IF($D115="durchschnittliche Preissteigerungs-rate",($C115*Parameter!AO23)*(1+(VLOOKUP($A115,Personalnormkosten!$G$1:$H$4,2,FALSE)))^AR$110,($C115*Parameter!AO23)*(1+(VLOOKUP($D115,Personalnormkosten!$E$1:$F$9,2,FALSE)))^AR$110)))</f>
        <v>#REF!</v>
      </c>
      <c r="AS115" s="2" t="e">
        <f>IF(OR(AS$111="",$C115="",$A115=""),"",IF($D115="",$C115*Parameter!AP23,IF($D115="durchschnittliche Preissteigerungs-rate",($C115*Parameter!AP23)*(1+(VLOOKUP($A115,Personalnormkosten!$G$1:$H$4,2,FALSE)))^AS$110,($C115*Parameter!AP23)*(1+(VLOOKUP($D115,Personalnormkosten!$E$1:$F$9,2,FALSE)))^AS$110)))</f>
        <v>#REF!</v>
      </c>
      <c r="AT115" s="2" t="e">
        <f>IF(OR(AT$111="",$C115="",$A115=""),"",IF($D115="",$C115*Parameter!AQ23,IF($D115="durchschnittliche Preissteigerungs-rate",($C115*Parameter!AQ23)*(1+(VLOOKUP($A115,Personalnormkosten!$G$1:$H$4,2,FALSE)))^AT$110,($C115*Parameter!AQ23)*(1+(VLOOKUP($D115,Personalnormkosten!$E$1:$F$9,2,FALSE)))^AT$110)))</f>
        <v>#REF!</v>
      </c>
      <c r="AU115" s="2" t="e">
        <f>IF(OR(AU$111="",$C115="",$A115=""),"",IF($D115="",$C115*Parameter!AR23,IF($D115="durchschnittliche Preissteigerungs-rate",($C115*Parameter!AR23)*(1+(VLOOKUP($A115,Personalnormkosten!$G$1:$H$4,2,FALSE)))^AU$110,($C115*Parameter!AR23)*(1+(VLOOKUP($D115,Personalnormkosten!$E$1:$F$9,2,FALSE)))^AU$110)))</f>
        <v>#REF!</v>
      </c>
      <c r="AV115" s="2" t="e">
        <f>IF(OR(AV$111="",$C115="",$A115=""),"",IF($D115="",$C115*Parameter!AS23,IF($D115="durchschnittliche Preissteigerungs-rate",($C115*Parameter!AS23)*(1+(VLOOKUP($A115,Personalnormkosten!$G$1:$H$4,2,FALSE)))^AV$110,($C115*Parameter!AS23)*(1+(VLOOKUP($D115,Personalnormkosten!$E$1:$F$9,2,FALSE)))^AV$110)))</f>
        <v>#REF!</v>
      </c>
      <c r="AW115" s="2" t="e">
        <f>IF(OR(AW$111="",$C115="",$A115=""),"",IF($D115="",$C115*Parameter!AT23,IF($D115="durchschnittliche Preissteigerungs-rate",($C115*Parameter!AT23)*(1+(VLOOKUP($A115,Personalnormkosten!$G$1:$H$4,2,FALSE)))^AW$110,($C115*Parameter!AT23)*(1+(VLOOKUP($D115,Personalnormkosten!$E$1:$F$9,2,FALSE)))^AW$110)))</f>
        <v>#REF!</v>
      </c>
      <c r="AX115" s="2" t="e">
        <f>IF(OR(AX$111="",$C115="",$A115=""),"",IF($D115="",$C115*Parameter!AU23,IF($D115="durchschnittliche Preissteigerungs-rate",($C115*Parameter!AU23)*(1+(VLOOKUP($A115,Personalnormkosten!$G$1:$H$4,2,FALSE)))^AX$110,($C115*Parameter!AU23)*(1+(VLOOKUP($D115,Personalnormkosten!$E$1:$F$9,2,FALSE)))^AX$110)))</f>
        <v>#REF!</v>
      </c>
      <c r="AY115" s="2" t="e">
        <f>IF(OR(AY$111="",$C115="",$A115=""),"",IF($D115="",$C115*Parameter!AV23,IF($D115="durchschnittliche Preissteigerungs-rate",($C115*Parameter!AV23)*(1+(VLOOKUP($A115,Personalnormkosten!$G$1:$H$4,2,FALSE)))^AY$110,($C115*Parameter!AV23)*(1+(VLOOKUP($D115,Personalnormkosten!$E$1:$F$9,2,FALSE)))^AY$110)))</f>
        <v>#REF!</v>
      </c>
      <c r="AZ115" s="2" t="e">
        <f>IF(OR(AZ$111="",$C115="",$A115=""),"",IF($D115="",$C115*Parameter!AW23,IF($D115="durchschnittliche Preissteigerungs-rate",($C115*Parameter!AW23)*(1+(VLOOKUP($A115,Personalnormkosten!$G$1:$H$4,2,FALSE)))^AZ$110,($C115*Parameter!AW23)*(1+(VLOOKUP($D115,Personalnormkosten!$E$1:$F$9,2,FALSE)))^AZ$110)))</f>
        <v>#REF!</v>
      </c>
      <c r="BA115" s="2" t="e">
        <f>IF(OR(BA$111="",$C115="",$A115=""),"",IF($D115="",$C115*Parameter!AX23,IF($D115="durchschnittliche Preissteigerungs-rate",($C115*Parameter!AX23)*(1+(VLOOKUP($A115,Personalnormkosten!$G$1:$H$4,2,FALSE)))^BA$110,($C115*Parameter!AX23)*(1+(VLOOKUP($D115,Personalnormkosten!$E$1:$F$9,2,FALSE)))^BA$110)))</f>
        <v>#REF!</v>
      </c>
      <c r="BB115" s="2" t="e">
        <f>IF(OR(BB$111="",$C115="",$A115=""),"",IF($D115="",$C115*Parameter!AY23,IF($D115="durchschnittliche Preissteigerungs-rate",($C115*Parameter!AY23)*(1+(VLOOKUP($A115,Personalnormkosten!$G$1:$H$4,2,FALSE)))^BB$110,($C115*Parameter!AY23)*(1+(VLOOKUP($D115,Personalnormkosten!$E$1:$F$9,2,FALSE)))^BB$110)))</f>
        <v>#REF!</v>
      </c>
    </row>
    <row r="116" spans="1:54" ht="42" thickBot="1" x14ac:dyDescent="0.3">
      <c r="A116" s="50" t="e">
        <f>IF(#REF!="","",#REF!)</f>
        <v>#REF!</v>
      </c>
      <c r="B116" s="53" t="s">
        <v>148</v>
      </c>
      <c r="C116" s="35" t="e">
        <f>IF(#REF!="","",#REF!)</f>
        <v>#REF!</v>
      </c>
      <c r="D116" s="99" t="e">
        <f>IF(#REF!="","",#REF!)</f>
        <v>#REF!</v>
      </c>
      <c r="E116" s="2" t="e">
        <f>IF(OR(E$111="",$C116="",$A116=""),"",IF($D116="",$C116*Parameter!B24,IF($D116="durchschnittliche Preissteigerungs-rate",($C116*Parameter!B24)*(1+(VLOOKUP($A116,Personalnormkosten!$G$1:$H$4,2,FALSE)))^E$110,($C116*Parameter!B24)*(1+(VLOOKUP($D116,Personalnormkosten!$E$1:$F$9,2,FALSE)))^E$110)))</f>
        <v>#REF!</v>
      </c>
      <c r="F116" s="2" t="e">
        <f>IF(OR(F$111="",$C116="",$A116=""),"",IF($D116="",$C116*Parameter!C24,IF($D116="durchschnittliche Preissteigerungs-rate",($C116*Parameter!C24)*(1+(VLOOKUP($A116,Personalnormkosten!$G$1:$H$4,2,FALSE)))^F$110,($C116*Parameter!C24)*(1+(VLOOKUP($D116,Personalnormkosten!$E$1:$F$9,2,FALSE)))^F$110)))</f>
        <v>#REF!</v>
      </c>
      <c r="G116" s="2" t="e">
        <f>IF(OR(G$111="",$C116="",$A116=""),"",IF($D116="",$C116*Parameter!D24,IF($D116="durchschnittliche Preissteigerungs-rate",($C116*Parameter!D24)*(1+(VLOOKUP($A116,Personalnormkosten!$G$1:$H$4,2,FALSE)))^G$110,($C116*Parameter!D24)*(1+(VLOOKUP($D116,Personalnormkosten!$E$1:$F$9,2,FALSE)))^G$110)))</f>
        <v>#REF!</v>
      </c>
      <c r="H116" s="2" t="e">
        <f>IF(OR(H$111="",$C116="",$A116=""),"",IF($D116="",$C116*Parameter!E24,IF($D116="durchschnittliche Preissteigerungs-rate",($C116*Parameter!E24)*(1+(VLOOKUP($A116,Personalnormkosten!$G$1:$H$4,2,FALSE)))^H$110,($C116*Parameter!E24)*(1+(VLOOKUP($D116,Personalnormkosten!$E$1:$F$9,2,FALSE)))^H$110)))</f>
        <v>#REF!</v>
      </c>
      <c r="I116" s="2" t="e">
        <f>IF(OR(I$111="",$C116="",$A116=""),"",IF($D116="",$C116*Parameter!F24,IF($D116="durchschnittliche Preissteigerungs-rate",($C116*Parameter!F24)*(1+(VLOOKUP($A116,Personalnormkosten!$G$1:$H$4,2,FALSE)))^I$110,($C116*Parameter!F24)*(1+(VLOOKUP($D116,Personalnormkosten!$E$1:$F$9,2,FALSE)))^I$110)))</f>
        <v>#REF!</v>
      </c>
      <c r="J116" s="2" t="e">
        <f>IF(OR(J$111="",$C116="",$A116=""),"",IF($D116="",$C116*Parameter!G24,IF($D116="durchschnittliche Preissteigerungs-rate",($C116*Parameter!G24)*(1+(VLOOKUP($A116,Personalnormkosten!$G$1:$H$4,2,FALSE)))^J$110,($C116*Parameter!G24)*(1+(VLOOKUP($D116,Personalnormkosten!$E$1:$F$9,2,FALSE)))^J$110)))</f>
        <v>#REF!</v>
      </c>
      <c r="K116" s="2" t="e">
        <f>IF(OR(K$111="",$C116="",$A116=""),"",IF($D116="",$C116*Parameter!H24,IF($D116="durchschnittliche Preissteigerungs-rate",($C116*Parameter!H24)*(1+(VLOOKUP($A116,Personalnormkosten!$G$1:$H$4,2,FALSE)))^K$110,($C116*Parameter!H24)*(1+(VLOOKUP($D116,Personalnormkosten!$E$1:$F$9,2,FALSE)))^K$110)))</f>
        <v>#REF!</v>
      </c>
      <c r="L116" s="2" t="e">
        <f>IF(OR(L$111="",$C116="",$A116=""),"",IF($D116="",$C116*Parameter!I24,IF($D116="durchschnittliche Preissteigerungs-rate",($C116*Parameter!I24)*(1+(VLOOKUP($A116,Personalnormkosten!$G$1:$H$4,2,FALSE)))^L$110,($C116*Parameter!I24)*(1+(VLOOKUP($D116,Personalnormkosten!$E$1:$F$9,2,FALSE)))^L$110)))</f>
        <v>#REF!</v>
      </c>
      <c r="M116" s="2" t="e">
        <f>IF(OR(M$111="",$C116="",$A116=""),"",IF($D116="",$C116*Parameter!J24,IF($D116="durchschnittliche Preissteigerungs-rate",($C116*Parameter!J24)*(1+(VLOOKUP($A116,Personalnormkosten!$G$1:$H$4,2,FALSE)))^M$110,($C116*Parameter!J24)*(1+(VLOOKUP($D116,Personalnormkosten!$E$1:$F$9,2,FALSE)))^M$110)))</f>
        <v>#REF!</v>
      </c>
      <c r="N116" s="2" t="e">
        <f>IF(OR(N$111="",$C116="",$A116=""),"",IF($D116="",$C116*Parameter!K24,IF($D116="durchschnittliche Preissteigerungs-rate",($C116*Parameter!K24)*(1+(VLOOKUP($A116,Personalnormkosten!$G$1:$H$4,2,FALSE)))^N$110,($C116*Parameter!K24)*(1+(VLOOKUP($D116,Personalnormkosten!$E$1:$F$9,2,FALSE)))^N$110)))</f>
        <v>#REF!</v>
      </c>
      <c r="O116" s="2" t="e">
        <f>IF(OR(O$111="",$C116="",$A116=""),"",IF($D116="",$C116*Parameter!L24,IF($D116="durchschnittliche Preissteigerungs-rate",($C116*Parameter!L24)*(1+(VLOOKUP($A116,Personalnormkosten!$G$1:$H$4,2,FALSE)))^O$110,($C116*Parameter!L24)*(1+(VLOOKUP($D116,Personalnormkosten!$E$1:$F$9,2,FALSE)))^O$110)))</f>
        <v>#REF!</v>
      </c>
      <c r="P116" s="2" t="e">
        <f>IF(OR(P$111="",$C116="",$A116=""),"",IF($D116="",$C116*Parameter!M24,IF($D116="durchschnittliche Preissteigerungs-rate",($C116*Parameter!M24)*(1+(VLOOKUP($A116,Personalnormkosten!$G$1:$H$4,2,FALSE)))^P$110,($C116*Parameter!M24)*(1+(VLOOKUP($D116,Personalnormkosten!$E$1:$F$9,2,FALSE)))^P$110)))</f>
        <v>#REF!</v>
      </c>
      <c r="Q116" s="2" t="e">
        <f>IF(OR(Q$111="",$C116="",$A116=""),"",IF($D116="",$C116*Parameter!N24,IF($D116="durchschnittliche Preissteigerungs-rate",($C116*Parameter!N24)*(1+(VLOOKUP($A116,Personalnormkosten!$G$1:$H$4,2,FALSE)))^Q$110,($C116*Parameter!N24)*(1+(VLOOKUP($D116,Personalnormkosten!$E$1:$F$9,2,FALSE)))^Q$110)))</f>
        <v>#REF!</v>
      </c>
      <c r="R116" s="2" t="e">
        <f>IF(OR(R$111="",$C116="",$A116=""),"",IF($D116="",$C116*Parameter!O24,IF($D116="durchschnittliche Preissteigerungs-rate",($C116*Parameter!O24)*(1+(VLOOKUP($A116,Personalnormkosten!$G$1:$H$4,2,FALSE)))^R$110,($C116*Parameter!O24)*(1+(VLOOKUP($D116,Personalnormkosten!$E$1:$F$9,2,FALSE)))^R$110)))</f>
        <v>#REF!</v>
      </c>
      <c r="S116" s="2" t="e">
        <f>IF(OR(S$111="",$C116="",$A116=""),"",IF($D116="",$C116*Parameter!P24,IF($D116="durchschnittliche Preissteigerungs-rate",($C116*Parameter!P24)*(1+(VLOOKUP($A116,Personalnormkosten!$G$1:$H$4,2,FALSE)))^S$110,($C116*Parameter!P24)*(1+(VLOOKUP($D116,Personalnormkosten!$E$1:$F$9,2,FALSE)))^S$110)))</f>
        <v>#REF!</v>
      </c>
      <c r="T116" s="2" t="e">
        <f>IF(OR(T$111="",$C116="",$A116=""),"",IF($D116="",$C116*Parameter!Q24,IF($D116="durchschnittliche Preissteigerungs-rate",($C116*Parameter!Q24)*(1+(VLOOKUP($A116,Personalnormkosten!$G$1:$H$4,2,FALSE)))^T$110,($C116*Parameter!Q24)*(1+(VLOOKUP($D116,Personalnormkosten!$E$1:$F$9,2,FALSE)))^T$110)))</f>
        <v>#REF!</v>
      </c>
      <c r="U116" s="2" t="e">
        <f>IF(OR(U$111="",$C116="",$A116=""),"",IF($D116="",$C116*Parameter!R24,IF($D116="durchschnittliche Preissteigerungs-rate",($C116*Parameter!R24)*(1+(VLOOKUP($A116,Personalnormkosten!$G$1:$H$4,2,FALSE)))^U$110,($C116*Parameter!R24)*(1+(VLOOKUP($D116,Personalnormkosten!$E$1:$F$9,2,FALSE)))^U$110)))</f>
        <v>#REF!</v>
      </c>
      <c r="V116" s="2" t="e">
        <f>IF(OR(V$111="",$C116="",$A116=""),"",IF($D116="",$C116*Parameter!S24,IF($D116="durchschnittliche Preissteigerungs-rate",($C116*Parameter!S24)*(1+(VLOOKUP($A116,Personalnormkosten!$G$1:$H$4,2,FALSE)))^V$110,($C116*Parameter!S24)*(1+(VLOOKUP($D116,Personalnormkosten!$E$1:$F$9,2,FALSE)))^V$110)))</f>
        <v>#REF!</v>
      </c>
      <c r="W116" s="2" t="e">
        <f>IF(OR(W$111="",$C116="",$A116=""),"",IF($D116="",$C116*Parameter!T24,IF($D116="durchschnittliche Preissteigerungs-rate",($C116*Parameter!T24)*(1+(VLOOKUP($A116,Personalnormkosten!$G$1:$H$4,2,FALSE)))^W$110,($C116*Parameter!T24)*(1+(VLOOKUP($D116,Personalnormkosten!$E$1:$F$9,2,FALSE)))^W$110)))</f>
        <v>#REF!</v>
      </c>
      <c r="X116" s="2" t="e">
        <f>IF(OR(X$111="",$C116="",$A116=""),"",IF($D116="",$C116*Parameter!U24,IF($D116="durchschnittliche Preissteigerungs-rate",($C116*Parameter!U24)*(1+(VLOOKUP($A116,Personalnormkosten!$G$1:$H$4,2,FALSE)))^X$110,($C116*Parameter!U24)*(1+(VLOOKUP($D116,Personalnormkosten!$E$1:$F$9,2,FALSE)))^X$110)))</f>
        <v>#REF!</v>
      </c>
      <c r="Y116" s="2" t="e">
        <f>IF(OR(Y$111="",$C116="",$A116=""),"",IF($D116="",$C116*Parameter!V24,IF($D116="durchschnittliche Preissteigerungs-rate",($C116*Parameter!V24)*(1+(VLOOKUP($A116,Personalnormkosten!$G$1:$H$4,2,FALSE)))^Y$110,($C116*Parameter!V24)*(1+(VLOOKUP($D116,Personalnormkosten!$E$1:$F$9,2,FALSE)))^Y$110)))</f>
        <v>#REF!</v>
      </c>
      <c r="Z116" s="2" t="e">
        <f>IF(OR(Z$111="",$C116="",$A116=""),"",IF($D116="",$C116*Parameter!W24,IF($D116="durchschnittliche Preissteigerungs-rate",($C116*Parameter!W24)*(1+(VLOOKUP($A116,Personalnormkosten!$G$1:$H$4,2,FALSE)))^Z$110,($C116*Parameter!W24)*(1+(VLOOKUP($D116,Personalnormkosten!$E$1:$F$9,2,FALSE)))^Z$110)))</f>
        <v>#REF!</v>
      </c>
      <c r="AA116" s="2" t="e">
        <f>IF(OR(AA$111="",$C116="",$A116=""),"",IF($D116="",$C116*Parameter!X24,IF($D116="durchschnittliche Preissteigerungs-rate",($C116*Parameter!X24)*(1+(VLOOKUP($A116,Personalnormkosten!$G$1:$H$4,2,FALSE)))^AA$110,($C116*Parameter!X24)*(1+(VLOOKUP($D116,Personalnormkosten!$E$1:$F$9,2,FALSE)))^AA$110)))</f>
        <v>#REF!</v>
      </c>
      <c r="AB116" s="2" t="e">
        <f>IF(OR(AB$111="",$C116="",$A116=""),"",IF($D116="",$C116*Parameter!Y24,IF($D116="durchschnittliche Preissteigerungs-rate",($C116*Parameter!Y24)*(1+(VLOOKUP($A116,Personalnormkosten!$G$1:$H$4,2,FALSE)))^AB$110,($C116*Parameter!Y24)*(1+(VLOOKUP($D116,Personalnormkosten!$E$1:$F$9,2,FALSE)))^AB$110)))</f>
        <v>#REF!</v>
      </c>
      <c r="AC116" s="2" t="e">
        <f>IF(OR(AC$111="",$C116="",$A116=""),"",IF($D116="",$C116*Parameter!Z24,IF($D116="durchschnittliche Preissteigerungs-rate",($C116*Parameter!Z24)*(1+(VLOOKUP($A116,Personalnormkosten!$G$1:$H$4,2,FALSE)))^AC$110,($C116*Parameter!Z24)*(1+(VLOOKUP($D116,Personalnormkosten!$E$1:$F$9,2,FALSE)))^AC$110)))</f>
        <v>#REF!</v>
      </c>
      <c r="AD116" s="2" t="e">
        <f>IF(OR(AD$111="",$C116="",$A116=""),"",IF($D116="",$C116*Parameter!AA24,IF($D116="durchschnittliche Preissteigerungs-rate",($C116*Parameter!AA24)*(1+(VLOOKUP($A116,Personalnormkosten!$G$1:$H$4,2,FALSE)))^AD$110,($C116*Parameter!AA24)*(1+(VLOOKUP($D116,Personalnormkosten!$E$1:$F$9,2,FALSE)))^AD$110)))</f>
        <v>#REF!</v>
      </c>
      <c r="AE116" s="2" t="e">
        <f>IF(OR(AE$111="",$C116="",$A116=""),"",IF($D116="",$C116*Parameter!AB24,IF($D116="durchschnittliche Preissteigerungs-rate",($C116*Parameter!AB24)*(1+(VLOOKUP($A116,Personalnormkosten!$G$1:$H$4,2,FALSE)))^AE$110,($C116*Parameter!AB24)*(1+(VLOOKUP($D116,Personalnormkosten!$E$1:$F$9,2,FALSE)))^AE$110)))</f>
        <v>#REF!</v>
      </c>
      <c r="AF116" s="2" t="e">
        <f>IF(OR(AF$111="",$C116="",$A116=""),"",IF($D116="",$C116*Parameter!AC24,IF($D116="durchschnittliche Preissteigerungs-rate",($C116*Parameter!AC24)*(1+(VLOOKUP($A116,Personalnormkosten!$G$1:$H$4,2,FALSE)))^AF$110,($C116*Parameter!AC24)*(1+(VLOOKUP($D116,Personalnormkosten!$E$1:$F$9,2,FALSE)))^AF$110)))</f>
        <v>#REF!</v>
      </c>
      <c r="AG116" s="2" t="e">
        <f>IF(OR(AG$111="",$C116="",$A116=""),"",IF($D116="",$C116*Parameter!AD24,IF($D116="durchschnittliche Preissteigerungs-rate",($C116*Parameter!AD24)*(1+(VLOOKUP($A116,Personalnormkosten!$G$1:$H$4,2,FALSE)))^AG$110,($C116*Parameter!AD24)*(1+(VLOOKUP($D116,Personalnormkosten!$E$1:$F$9,2,FALSE)))^AG$110)))</f>
        <v>#REF!</v>
      </c>
      <c r="AH116" s="2" t="e">
        <f>IF(OR(AH$111="",$C116="",$A116=""),"",IF($D116="",$C116*Parameter!AE24,IF($D116="durchschnittliche Preissteigerungs-rate",($C116*Parameter!AE24)*(1+(VLOOKUP($A116,Personalnormkosten!$G$1:$H$4,2,FALSE)))^AH$110,($C116*Parameter!AE24)*(1+(VLOOKUP($D116,Personalnormkosten!$E$1:$F$9,2,FALSE)))^AH$110)))</f>
        <v>#REF!</v>
      </c>
      <c r="AI116" s="2" t="e">
        <f>IF(OR(AI$111="",$C116="",$A116=""),"",IF($D116="",$C116*Parameter!AF24,IF($D116="durchschnittliche Preissteigerungs-rate",($C116*Parameter!AF24)*(1+(VLOOKUP($A116,Personalnormkosten!$G$1:$H$4,2,FALSE)))^AI$110,($C116*Parameter!AF24)*(1+(VLOOKUP($D116,Personalnormkosten!$E$1:$F$9,2,FALSE)))^AI$110)))</f>
        <v>#REF!</v>
      </c>
      <c r="AJ116" s="2" t="e">
        <f>IF(OR(AJ$111="",$C116="",$A116=""),"",IF($D116="",$C116*Parameter!AG24,IF($D116="durchschnittliche Preissteigerungs-rate",($C116*Parameter!AG24)*(1+(VLOOKUP($A116,Personalnormkosten!$G$1:$H$4,2,FALSE)))^AJ$110,($C116*Parameter!AG24)*(1+(VLOOKUP($D116,Personalnormkosten!$E$1:$F$9,2,FALSE)))^AJ$110)))</f>
        <v>#REF!</v>
      </c>
      <c r="AK116" s="2" t="e">
        <f>IF(OR(AK$111="",$C116="",$A116=""),"",IF($D116="",$C116*Parameter!AH24,IF($D116="durchschnittliche Preissteigerungs-rate",($C116*Parameter!AH24)*(1+(VLOOKUP($A116,Personalnormkosten!$G$1:$H$4,2,FALSE)))^AK$110,($C116*Parameter!AH24)*(1+(VLOOKUP($D116,Personalnormkosten!$E$1:$F$9,2,FALSE)))^AK$110)))</f>
        <v>#REF!</v>
      </c>
      <c r="AL116" s="2" t="e">
        <f>IF(OR(AL$111="",$C116="",$A116=""),"",IF($D116="",$C116*Parameter!AI24,IF($D116="durchschnittliche Preissteigerungs-rate",($C116*Parameter!AI24)*(1+(VLOOKUP($A116,Personalnormkosten!$G$1:$H$4,2,FALSE)))^AL$110,($C116*Parameter!AI24)*(1+(VLOOKUP($D116,Personalnormkosten!$E$1:$F$9,2,FALSE)))^AL$110)))</f>
        <v>#REF!</v>
      </c>
      <c r="AM116" s="2" t="e">
        <f>IF(OR(AM$111="",$C116="",$A116=""),"",IF($D116="",$C116*Parameter!AJ24,IF($D116="durchschnittliche Preissteigerungs-rate",($C116*Parameter!AJ24)*(1+(VLOOKUP($A116,Personalnormkosten!$G$1:$H$4,2,FALSE)))^AM$110,($C116*Parameter!AJ24)*(1+(VLOOKUP($D116,Personalnormkosten!$E$1:$F$9,2,FALSE)))^AM$110)))</f>
        <v>#REF!</v>
      </c>
      <c r="AN116" s="2" t="e">
        <f>IF(OR(AN$111="",$C116="",$A116=""),"",IF($D116="",$C116*Parameter!AK24,IF($D116="durchschnittliche Preissteigerungs-rate",($C116*Parameter!AK24)*(1+(VLOOKUP($A116,Personalnormkosten!$G$1:$H$4,2,FALSE)))^AN$110,($C116*Parameter!AK24)*(1+(VLOOKUP($D116,Personalnormkosten!$E$1:$F$9,2,FALSE)))^AN$110)))</f>
        <v>#REF!</v>
      </c>
      <c r="AO116" s="2" t="e">
        <f>IF(OR(AO$111="",$C116="",$A116=""),"",IF($D116="",$C116*Parameter!AL24,IF($D116="durchschnittliche Preissteigerungs-rate",($C116*Parameter!AL24)*(1+(VLOOKUP($A116,Personalnormkosten!$G$1:$H$4,2,FALSE)))^AO$110,($C116*Parameter!AL24)*(1+(VLOOKUP($D116,Personalnormkosten!$E$1:$F$9,2,FALSE)))^AO$110)))</f>
        <v>#REF!</v>
      </c>
      <c r="AP116" s="2" t="e">
        <f>IF(OR(AP$111="",$C116="",$A116=""),"",IF($D116="",$C116*Parameter!AM24,IF($D116="durchschnittliche Preissteigerungs-rate",($C116*Parameter!AM24)*(1+(VLOOKUP($A116,Personalnormkosten!$G$1:$H$4,2,FALSE)))^AP$110,($C116*Parameter!AM24)*(1+(VLOOKUP($D116,Personalnormkosten!$E$1:$F$9,2,FALSE)))^AP$110)))</f>
        <v>#REF!</v>
      </c>
      <c r="AQ116" s="2" t="e">
        <f>IF(OR(AQ$111="",$C116="",$A116=""),"",IF($D116="",$C116*Parameter!AN24,IF($D116="durchschnittliche Preissteigerungs-rate",($C116*Parameter!AN24)*(1+(VLOOKUP($A116,Personalnormkosten!$G$1:$H$4,2,FALSE)))^AQ$110,($C116*Parameter!AN24)*(1+(VLOOKUP($D116,Personalnormkosten!$E$1:$F$9,2,FALSE)))^AQ$110)))</f>
        <v>#REF!</v>
      </c>
      <c r="AR116" s="2" t="e">
        <f>IF(OR(AR$111="",$C116="",$A116=""),"",IF($D116="",$C116*Parameter!AO24,IF($D116="durchschnittliche Preissteigerungs-rate",($C116*Parameter!AO24)*(1+(VLOOKUP($A116,Personalnormkosten!$G$1:$H$4,2,FALSE)))^AR$110,($C116*Parameter!AO24)*(1+(VLOOKUP($D116,Personalnormkosten!$E$1:$F$9,2,FALSE)))^AR$110)))</f>
        <v>#REF!</v>
      </c>
      <c r="AS116" s="2" t="e">
        <f>IF(OR(AS$111="",$C116="",$A116=""),"",IF($D116="",$C116*Parameter!AP24,IF($D116="durchschnittliche Preissteigerungs-rate",($C116*Parameter!AP24)*(1+(VLOOKUP($A116,Personalnormkosten!$G$1:$H$4,2,FALSE)))^AS$110,($C116*Parameter!AP24)*(1+(VLOOKUP($D116,Personalnormkosten!$E$1:$F$9,2,FALSE)))^AS$110)))</f>
        <v>#REF!</v>
      </c>
      <c r="AT116" s="2" t="e">
        <f>IF(OR(AT$111="",$C116="",$A116=""),"",IF($D116="",$C116*Parameter!AQ24,IF($D116="durchschnittliche Preissteigerungs-rate",($C116*Parameter!AQ24)*(1+(VLOOKUP($A116,Personalnormkosten!$G$1:$H$4,2,FALSE)))^AT$110,($C116*Parameter!AQ24)*(1+(VLOOKUP($D116,Personalnormkosten!$E$1:$F$9,2,FALSE)))^AT$110)))</f>
        <v>#REF!</v>
      </c>
      <c r="AU116" s="2" t="e">
        <f>IF(OR(AU$111="",$C116="",$A116=""),"",IF($D116="",$C116*Parameter!AR24,IF($D116="durchschnittliche Preissteigerungs-rate",($C116*Parameter!AR24)*(1+(VLOOKUP($A116,Personalnormkosten!$G$1:$H$4,2,FALSE)))^AU$110,($C116*Parameter!AR24)*(1+(VLOOKUP($D116,Personalnormkosten!$E$1:$F$9,2,FALSE)))^AU$110)))</f>
        <v>#REF!</v>
      </c>
      <c r="AV116" s="2" t="e">
        <f>IF(OR(AV$111="",$C116="",$A116=""),"",IF($D116="",$C116*Parameter!AS24,IF($D116="durchschnittliche Preissteigerungs-rate",($C116*Parameter!AS24)*(1+(VLOOKUP($A116,Personalnormkosten!$G$1:$H$4,2,FALSE)))^AV$110,($C116*Parameter!AS24)*(1+(VLOOKUP($D116,Personalnormkosten!$E$1:$F$9,2,FALSE)))^AV$110)))</f>
        <v>#REF!</v>
      </c>
      <c r="AW116" s="2" t="e">
        <f>IF(OR(AW$111="",$C116="",$A116=""),"",IF($D116="",$C116*Parameter!AT24,IF($D116="durchschnittliche Preissteigerungs-rate",($C116*Parameter!AT24)*(1+(VLOOKUP($A116,Personalnormkosten!$G$1:$H$4,2,FALSE)))^AW$110,($C116*Parameter!AT24)*(1+(VLOOKUP($D116,Personalnormkosten!$E$1:$F$9,2,FALSE)))^AW$110)))</f>
        <v>#REF!</v>
      </c>
      <c r="AX116" s="2" t="e">
        <f>IF(OR(AX$111="",$C116="",$A116=""),"",IF($D116="",$C116*Parameter!AU24,IF($D116="durchschnittliche Preissteigerungs-rate",($C116*Parameter!AU24)*(1+(VLOOKUP($A116,Personalnormkosten!$G$1:$H$4,2,FALSE)))^AX$110,($C116*Parameter!AU24)*(1+(VLOOKUP($D116,Personalnormkosten!$E$1:$F$9,2,FALSE)))^AX$110)))</f>
        <v>#REF!</v>
      </c>
      <c r="AY116" s="2" t="e">
        <f>IF(OR(AY$111="",$C116="",$A116=""),"",IF($D116="",$C116*Parameter!AV24,IF($D116="durchschnittliche Preissteigerungs-rate",($C116*Parameter!AV24)*(1+(VLOOKUP($A116,Personalnormkosten!$G$1:$H$4,2,FALSE)))^AY$110,($C116*Parameter!AV24)*(1+(VLOOKUP($D116,Personalnormkosten!$E$1:$F$9,2,FALSE)))^AY$110)))</f>
        <v>#REF!</v>
      </c>
      <c r="AZ116" s="2" t="e">
        <f>IF(OR(AZ$111="",$C116="",$A116=""),"",IF($D116="",$C116*Parameter!AW24,IF($D116="durchschnittliche Preissteigerungs-rate",($C116*Parameter!AW24)*(1+(VLOOKUP($A116,Personalnormkosten!$G$1:$H$4,2,FALSE)))^AZ$110,($C116*Parameter!AW24)*(1+(VLOOKUP($D116,Personalnormkosten!$E$1:$F$9,2,FALSE)))^AZ$110)))</f>
        <v>#REF!</v>
      </c>
      <c r="BA116" s="2" t="e">
        <f>IF(OR(BA$111="",$C116="",$A116=""),"",IF($D116="",$C116*Parameter!AX24,IF($D116="durchschnittliche Preissteigerungs-rate",($C116*Parameter!AX24)*(1+(VLOOKUP($A116,Personalnormkosten!$G$1:$H$4,2,FALSE)))^BA$110,($C116*Parameter!AX24)*(1+(VLOOKUP($D116,Personalnormkosten!$E$1:$F$9,2,FALSE)))^BA$110)))</f>
        <v>#REF!</v>
      </c>
      <c r="BB116" s="2" t="e">
        <f>IF(OR(BB$111="",$C116="",$A116=""),"",IF($D116="",$C116*Parameter!AY24,IF($D116="durchschnittliche Preissteigerungs-rate",($C116*Parameter!AY24)*(1+(VLOOKUP($A116,Personalnormkosten!$G$1:$H$4,2,FALSE)))^BB$110,($C116*Parameter!AY24)*(1+(VLOOKUP($D116,Personalnormkosten!$E$1:$F$9,2,FALSE)))^BB$110)))</f>
        <v>#REF!</v>
      </c>
    </row>
    <row r="117" spans="1:54" ht="16.2" thickBot="1" x14ac:dyDescent="0.3">
      <c r="A117" s="214" t="s">
        <v>9</v>
      </c>
      <c r="B117" s="197"/>
      <c r="C117" s="198"/>
      <c r="D117" s="106"/>
      <c r="E117" s="30" t="e">
        <f>IF(SUM(E112:E116)=0,0,SUM(E112:E116))</f>
        <v>#REF!</v>
      </c>
      <c r="F117" s="30" t="e">
        <f t="shared" ref="F117:Y117" si="188">IF(SUM(F112:F116)=0,0,SUM(F112:F116))</f>
        <v>#REF!</v>
      </c>
      <c r="G117" s="30" t="e">
        <f t="shared" si="188"/>
        <v>#REF!</v>
      </c>
      <c r="H117" s="30" t="e">
        <f t="shared" si="188"/>
        <v>#REF!</v>
      </c>
      <c r="I117" s="30" t="e">
        <f t="shared" si="188"/>
        <v>#REF!</v>
      </c>
      <c r="J117" s="30" t="e">
        <f t="shared" si="188"/>
        <v>#REF!</v>
      </c>
      <c r="K117" s="30" t="e">
        <f t="shared" si="188"/>
        <v>#REF!</v>
      </c>
      <c r="L117" s="30" t="e">
        <f t="shared" si="188"/>
        <v>#REF!</v>
      </c>
      <c r="M117" s="30" t="e">
        <f t="shared" si="188"/>
        <v>#REF!</v>
      </c>
      <c r="N117" s="30" t="e">
        <f t="shared" si="188"/>
        <v>#REF!</v>
      </c>
      <c r="O117" s="30" t="e">
        <f t="shared" si="188"/>
        <v>#REF!</v>
      </c>
      <c r="P117" s="30" t="e">
        <f t="shared" si="188"/>
        <v>#REF!</v>
      </c>
      <c r="Q117" s="30" t="e">
        <f t="shared" si="188"/>
        <v>#REF!</v>
      </c>
      <c r="R117" s="30" t="e">
        <f t="shared" si="188"/>
        <v>#REF!</v>
      </c>
      <c r="S117" s="30" t="e">
        <f t="shared" si="188"/>
        <v>#REF!</v>
      </c>
      <c r="T117" s="30" t="e">
        <f t="shared" si="188"/>
        <v>#REF!</v>
      </c>
      <c r="U117" s="30" t="e">
        <f t="shared" si="188"/>
        <v>#REF!</v>
      </c>
      <c r="V117" s="30" t="e">
        <f t="shared" si="188"/>
        <v>#REF!</v>
      </c>
      <c r="W117" s="30" t="e">
        <f t="shared" si="188"/>
        <v>#REF!</v>
      </c>
      <c r="X117" s="30" t="e">
        <f t="shared" si="188"/>
        <v>#REF!</v>
      </c>
      <c r="Y117" s="30" t="e">
        <f t="shared" si="188"/>
        <v>#REF!</v>
      </c>
      <c r="Z117" s="30" t="e">
        <f t="shared" ref="Z117:BB117" si="189">IF(SUM(Z112:Z116)=0,0,SUM(Z112:Z116))</f>
        <v>#REF!</v>
      </c>
      <c r="AA117" s="30" t="e">
        <f t="shared" si="189"/>
        <v>#REF!</v>
      </c>
      <c r="AB117" s="30" t="e">
        <f t="shared" si="189"/>
        <v>#REF!</v>
      </c>
      <c r="AC117" s="30" t="e">
        <f t="shared" si="189"/>
        <v>#REF!</v>
      </c>
      <c r="AD117" s="30" t="e">
        <f t="shared" si="189"/>
        <v>#REF!</v>
      </c>
      <c r="AE117" s="30" t="e">
        <f t="shared" si="189"/>
        <v>#REF!</v>
      </c>
      <c r="AF117" s="30" t="e">
        <f t="shared" si="189"/>
        <v>#REF!</v>
      </c>
      <c r="AG117" s="30" t="e">
        <f t="shared" si="189"/>
        <v>#REF!</v>
      </c>
      <c r="AH117" s="30" t="e">
        <f t="shared" si="189"/>
        <v>#REF!</v>
      </c>
      <c r="AI117" s="30" t="e">
        <f t="shared" si="189"/>
        <v>#REF!</v>
      </c>
      <c r="AJ117" s="30" t="e">
        <f t="shared" si="189"/>
        <v>#REF!</v>
      </c>
      <c r="AK117" s="30" t="e">
        <f t="shared" si="189"/>
        <v>#REF!</v>
      </c>
      <c r="AL117" s="30" t="e">
        <f t="shared" si="189"/>
        <v>#REF!</v>
      </c>
      <c r="AM117" s="30" t="e">
        <f t="shared" si="189"/>
        <v>#REF!</v>
      </c>
      <c r="AN117" s="30" t="e">
        <f t="shared" si="189"/>
        <v>#REF!</v>
      </c>
      <c r="AO117" s="30" t="e">
        <f t="shared" si="189"/>
        <v>#REF!</v>
      </c>
      <c r="AP117" s="30" t="e">
        <f t="shared" si="189"/>
        <v>#REF!</v>
      </c>
      <c r="AQ117" s="30" t="e">
        <f t="shared" si="189"/>
        <v>#REF!</v>
      </c>
      <c r="AR117" s="30" t="e">
        <f t="shared" si="189"/>
        <v>#REF!</v>
      </c>
      <c r="AS117" s="30" t="e">
        <f t="shared" si="189"/>
        <v>#REF!</v>
      </c>
      <c r="AT117" s="30" t="e">
        <f t="shared" si="189"/>
        <v>#REF!</v>
      </c>
      <c r="AU117" s="30" t="e">
        <f t="shared" si="189"/>
        <v>#REF!</v>
      </c>
      <c r="AV117" s="30" t="e">
        <f t="shared" si="189"/>
        <v>#REF!</v>
      </c>
      <c r="AW117" s="30" t="e">
        <f t="shared" si="189"/>
        <v>#REF!</v>
      </c>
      <c r="AX117" s="30" t="e">
        <f t="shared" si="189"/>
        <v>#REF!</v>
      </c>
      <c r="AY117" s="30" t="e">
        <f t="shared" si="189"/>
        <v>#REF!</v>
      </c>
      <c r="AZ117" s="30" t="e">
        <f t="shared" si="189"/>
        <v>#REF!</v>
      </c>
      <c r="BA117" s="30" t="e">
        <f t="shared" si="189"/>
        <v>#REF!</v>
      </c>
      <c r="BB117" s="30" t="e">
        <f t="shared" si="189"/>
        <v>#REF!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6041" priority="773">
      <formula>$Y$2=""</formula>
    </cfRule>
  </conditionalFormatting>
  <conditionalFormatting sqref="H65:H66 H96:H98 H104 H108:H116">
    <cfRule type="expression" dxfId="6040" priority="966">
      <formula>#REF!=""</formula>
    </cfRule>
  </conditionalFormatting>
  <conditionalFormatting sqref="F65:F66 F96:F98 F104 F108:F116">
    <cfRule type="expression" dxfId="6039" priority="965">
      <formula>#REF!=""</formula>
    </cfRule>
  </conditionalFormatting>
  <conditionalFormatting sqref="G65:G66 G96:G98 G104 G108:G116">
    <cfRule type="expression" dxfId="6038" priority="964">
      <formula>#REF!=""</formula>
    </cfRule>
  </conditionalFormatting>
  <conditionalFormatting sqref="I65:I66 I96:I98 I104 I108:I116">
    <cfRule type="expression" dxfId="6037" priority="963">
      <formula>#REF!=""</formula>
    </cfRule>
  </conditionalFormatting>
  <conditionalFormatting sqref="L65:L66 L96:L98 L104 L108:L116">
    <cfRule type="expression" dxfId="6036" priority="962">
      <formula>#REF!=""</formula>
    </cfRule>
  </conditionalFormatting>
  <conditionalFormatting sqref="V65:V66 V96:V98 V104 V108:V116">
    <cfRule type="expression" dxfId="6035" priority="961">
      <formula>#REF!=""</formula>
    </cfRule>
  </conditionalFormatting>
  <conditionalFormatting sqref="W65:W66 W96:W98 W104 W108:W116">
    <cfRule type="expression" dxfId="6034" priority="960">
      <formula>#REF!=""</formula>
    </cfRule>
  </conditionalFormatting>
  <conditionalFormatting sqref="X65:X66 X96:X98 X104 X108:X116">
    <cfRule type="expression" dxfId="6033" priority="959">
      <formula>#REF!=""</formula>
    </cfRule>
  </conditionalFormatting>
  <conditionalFormatting sqref="M65:M66 M96:M98 M104 M108:M116">
    <cfRule type="expression" dxfId="6032" priority="958">
      <formula>#REF!=""</formula>
    </cfRule>
  </conditionalFormatting>
  <conditionalFormatting sqref="N65:N66 N96:N98 N104 N108:N116">
    <cfRule type="expression" dxfId="6031" priority="957">
      <formula>#REF!=""</formula>
    </cfRule>
  </conditionalFormatting>
  <conditionalFormatting sqref="P65:P66 P96:P98 P104 P108:P116">
    <cfRule type="expression" dxfId="6030" priority="956">
      <formula>#REF!=""</formula>
    </cfRule>
  </conditionalFormatting>
  <conditionalFormatting sqref="Q65:Q66 Q96:Q98 Q104 Q108:Q116">
    <cfRule type="expression" dxfId="6029" priority="955">
      <formula>#REF!=""</formula>
    </cfRule>
  </conditionalFormatting>
  <conditionalFormatting sqref="R65:R66 R96:R98 R104 R108:R116">
    <cfRule type="expression" dxfId="6028" priority="954">
      <formula>#REF!=""</formula>
    </cfRule>
  </conditionalFormatting>
  <conditionalFormatting sqref="S65:S66 S96:S98 S104 S108:S116">
    <cfRule type="expression" dxfId="6027" priority="953">
      <formula>#REF!=""</formula>
    </cfRule>
  </conditionalFormatting>
  <conditionalFormatting sqref="T65:T66 T96:T98 T104 T108:T116">
    <cfRule type="expression" dxfId="6026" priority="952">
      <formula>#REF!=""</formula>
    </cfRule>
  </conditionalFormatting>
  <conditionalFormatting sqref="U65:U66 U96:U98 U104 U108:U116">
    <cfRule type="expression" dxfId="6025" priority="951">
      <formula>#REF!=""</formula>
    </cfRule>
  </conditionalFormatting>
  <conditionalFormatting sqref="H104">
    <cfRule type="expression" dxfId="6024" priority="950">
      <formula>#REF!=""</formula>
    </cfRule>
  </conditionalFormatting>
  <conditionalFormatting sqref="G104">
    <cfRule type="expression" dxfId="6023" priority="949">
      <formula>#REF!=""</formula>
    </cfRule>
  </conditionalFormatting>
  <conditionalFormatting sqref="I104">
    <cfRule type="expression" dxfId="6022" priority="948">
      <formula>#REF!=""</formula>
    </cfRule>
  </conditionalFormatting>
  <conditionalFormatting sqref="J104">
    <cfRule type="expression" dxfId="6021" priority="947">
      <formula>#REF!=""</formula>
    </cfRule>
  </conditionalFormatting>
  <conditionalFormatting sqref="K104">
    <cfRule type="expression" dxfId="6020" priority="946">
      <formula>#REF!=""</formula>
    </cfRule>
  </conditionalFormatting>
  <conditionalFormatting sqref="L104">
    <cfRule type="expression" dxfId="6019" priority="945">
      <formula>#REF!=""</formula>
    </cfRule>
  </conditionalFormatting>
  <conditionalFormatting sqref="M104">
    <cfRule type="expression" dxfId="6018" priority="944">
      <formula>#REF!=""</formula>
    </cfRule>
  </conditionalFormatting>
  <conditionalFormatting sqref="N104">
    <cfRule type="expression" dxfId="6017" priority="943">
      <formula>#REF!=""</formula>
    </cfRule>
  </conditionalFormatting>
  <conditionalFormatting sqref="O104">
    <cfRule type="expression" dxfId="6016" priority="942">
      <formula>#REF!=""</formula>
    </cfRule>
  </conditionalFormatting>
  <conditionalFormatting sqref="P104">
    <cfRule type="expression" dxfId="6015" priority="941">
      <formula>#REF!=""</formula>
    </cfRule>
  </conditionalFormatting>
  <conditionalFormatting sqref="Q104">
    <cfRule type="expression" dxfId="6014" priority="940">
      <formula>#REF!=""</formula>
    </cfRule>
  </conditionalFormatting>
  <conditionalFormatting sqref="R104">
    <cfRule type="expression" dxfId="6013" priority="939">
      <formula>#REF!=""</formula>
    </cfRule>
  </conditionalFormatting>
  <conditionalFormatting sqref="S104">
    <cfRule type="expression" dxfId="6012" priority="938">
      <formula>#REF!=""</formula>
    </cfRule>
  </conditionalFormatting>
  <conditionalFormatting sqref="T104">
    <cfRule type="expression" dxfId="6011" priority="937">
      <formula>#REF!=""</formula>
    </cfRule>
  </conditionalFormatting>
  <conditionalFormatting sqref="U104">
    <cfRule type="expression" dxfId="6010" priority="936">
      <formula>#REF!=""</formula>
    </cfRule>
  </conditionalFormatting>
  <conditionalFormatting sqref="V104">
    <cfRule type="expression" dxfId="6009" priority="935">
      <formula>#REF!=""</formula>
    </cfRule>
  </conditionalFormatting>
  <conditionalFormatting sqref="W104">
    <cfRule type="expression" dxfId="6008" priority="934">
      <formula>#REF!=""</formula>
    </cfRule>
  </conditionalFormatting>
  <conditionalFormatting sqref="X104:BB104">
    <cfRule type="expression" dxfId="6007" priority="933">
      <formula>#REF!=""</formula>
    </cfRule>
  </conditionalFormatting>
  <conditionalFormatting sqref="H104">
    <cfRule type="expression" dxfId="6006" priority="932">
      <formula>#REF!=""</formula>
    </cfRule>
  </conditionalFormatting>
  <conditionalFormatting sqref="G104">
    <cfRule type="expression" dxfId="6005" priority="931">
      <formula>#REF!=""</formula>
    </cfRule>
  </conditionalFormatting>
  <conditionalFormatting sqref="I104">
    <cfRule type="expression" dxfId="6004" priority="930">
      <formula>#REF!=""</formula>
    </cfRule>
  </conditionalFormatting>
  <conditionalFormatting sqref="J104">
    <cfRule type="expression" dxfId="6003" priority="929">
      <formula>#REF!=""</formula>
    </cfRule>
  </conditionalFormatting>
  <conditionalFormatting sqref="K104">
    <cfRule type="expression" dxfId="6002" priority="928">
      <formula>#REF!=""</formula>
    </cfRule>
  </conditionalFormatting>
  <conditionalFormatting sqref="L104">
    <cfRule type="expression" dxfId="6001" priority="927">
      <formula>#REF!=""</formula>
    </cfRule>
  </conditionalFormatting>
  <conditionalFormatting sqref="M104">
    <cfRule type="expression" dxfId="6000" priority="926">
      <formula>#REF!=""</formula>
    </cfRule>
  </conditionalFormatting>
  <conditionalFormatting sqref="N104">
    <cfRule type="expression" dxfId="5999" priority="925">
      <formula>#REF!=""</formula>
    </cfRule>
  </conditionalFormatting>
  <conditionalFormatting sqref="O104">
    <cfRule type="expression" dxfId="5998" priority="924">
      <formula>#REF!=""</formula>
    </cfRule>
  </conditionalFormatting>
  <conditionalFormatting sqref="P104">
    <cfRule type="expression" dxfId="5997" priority="923">
      <formula>#REF!=""</formula>
    </cfRule>
  </conditionalFormatting>
  <conditionalFormatting sqref="Q104">
    <cfRule type="expression" dxfId="5996" priority="922">
      <formula>#REF!=""</formula>
    </cfRule>
  </conditionalFormatting>
  <conditionalFormatting sqref="R104">
    <cfRule type="expression" dxfId="5995" priority="921">
      <formula>#REF!=""</formula>
    </cfRule>
  </conditionalFormatting>
  <conditionalFormatting sqref="S104">
    <cfRule type="expression" dxfId="5994" priority="920">
      <formula>#REF!=""</formula>
    </cfRule>
  </conditionalFormatting>
  <conditionalFormatting sqref="T104">
    <cfRule type="expression" dxfId="5993" priority="919">
      <formula>#REF!=""</formula>
    </cfRule>
  </conditionalFormatting>
  <conditionalFormatting sqref="U104">
    <cfRule type="expression" dxfId="5992" priority="918">
      <formula>#REF!=""</formula>
    </cfRule>
  </conditionalFormatting>
  <conditionalFormatting sqref="V104">
    <cfRule type="expression" dxfId="5991" priority="917">
      <formula>#REF!=""</formula>
    </cfRule>
  </conditionalFormatting>
  <conditionalFormatting sqref="W104">
    <cfRule type="expression" dxfId="5990" priority="916">
      <formula>#REF!=""</formula>
    </cfRule>
  </conditionalFormatting>
  <conditionalFormatting sqref="X104:BB104">
    <cfRule type="expression" dxfId="5989" priority="915">
      <formula>#REF!=""</formula>
    </cfRule>
  </conditionalFormatting>
  <conditionalFormatting sqref="F104">
    <cfRule type="expression" dxfId="5988" priority="914">
      <formula>#REF!=""</formula>
    </cfRule>
  </conditionalFormatting>
  <conditionalFormatting sqref="H112:H116">
    <cfRule type="expression" dxfId="5987" priority="913">
      <formula>#REF!=""</formula>
    </cfRule>
  </conditionalFormatting>
  <conditionalFormatting sqref="G112:G116">
    <cfRule type="expression" dxfId="5986" priority="912">
      <formula>#REF!=""</formula>
    </cfRule>
  </conditionalFormatting>
  <conditionalFormatting sqref="I112:I116">
    <cfRule type="expression" dxfId="5985" priority="911">
      <formula>#REF!=""</formula>
    </cfRule>
  </conditionalFormatting>
  <conditionalFormatting sqref="J112:J116">
    <cfRule type="expression" dxfId="5984" priority="910">
      <formula>#REF!=""</formula>
    </cfRule>
  </conditionalFormatting>
  <conditionalFormatting sqref="K112:K116">
    <cfRule type="expression" dxfId="5983" priority="909">
      <formula>#REF!=""</formula>
    </cfRule>
  </conditionalFormatting>
  <conditionalFormatting sqref="L112:L116">
    <cfRule type="expression" dxfId="5982" priority="908">
      <formula>#REF!=""</formula>
    </cfRule>
  </conditionalFormatting>
  <conditionalFormatting sqref="M112:M116">
    <cfRule type="expression" dxfId="5981" priority="907">
      <formula>#REF!=""</formula>
    </cfRule>
  </conditionalFormatting>
  <conditionalFormatting sqref="N112:N116">
    <cfRule type="expression" dxfId="5980" priority="906">
      <formula>#REF!=""</formula>
    </cfRule>
  </conditionalFormatting>
  <conditionalFormatting sqref="O112:O116">
    <cfRule type="expression" dxfId="5979" priority="905">
      <formula>#REF!=""</formula>
    </cfRule>
  </conditionalFormatting>
  <conditionalFormatting sqref="P112:P116">
    <cfRule type="expression" dxfId="5978" priority="904">
      <formula>#REF!=""</formula>
    </cfRule>
  </conditionalFormatting>
  <conditionalFormatting sqref="Q112:Q116">
    <cfRule type="expression" dxfId="5977" priority="903">
      <formula>#REF!=""</formula>
    </cfRule>
  </conditionalFormatting>
  <conditionalFormatting sqref="R112:R116">
    <cfRule type="expression" dxfId="5976" priority="902">
      <formula>#REF!=""</formula>
    </cfRule>
  </conditionalFormatting>
  <conditionalFormatting sqref="S112:S116">
    <cfRule type="expression" dxfId="5975" priority="901">
      <formula>#REF!=""</formula>
    </cfRule>
  </conditionalFormatting>
  <conditionalFormatting sqref="T112:T116">
    <cfRule type="expression" dxfId="5974" priority="900">
      <formula>#REF!=""</formula>
    </cfRule>
  </conditionalFormatting>
  <conditionalFormatting sqref="U112:U116">
    <cfRule type="expression" dxfId="5973" priority="899">
      <formula>#REF!=""</formula>
    </cfRule>
  </conditionalFormatting>
  <conditionalFormatting sqref="V112:V116">
    <cfRule type="expression" dxfId="5972" priority="898">
      <formula>#REF!=""</formula>
    </cfRule>
  </conditionalFormatting>
  <conditionalFormatting sqref="W112:W116">
    <cfRule type="expression" dxfId="5971" priority="897">
      <formula>#REF!=""</formula>
    </cfRule>
  </conditionalFormatting>
  <conditionalFormatting sqref="X112:BB116">
    <cfRule type="expression" dxfId="5970" priority="896">
      <formula>#REF!=""</formula>
    </cfRule>
  </conditionalFormatting>
  <conditionalFormatting sqref="F112:X112 O113:X114 F113:N116 Y112:BB114">
    <cfRule type="cellIs" dxfId="5969" priority="894" operator="equal">
      <formula>""</formula>
    </cfRule>
    <cfRule type="cellIs" dxfId="5968" priority="895" operator="greaterThan">
      <formula>0</formula>
    </cfRule>
  </conditionalFormatting>
  <conditionalFormatting sqref="O115">
    <cfRule type="expression" dxfId="5967" priority="893">
      <formula>#REF!=""</formula>
    </cfRule>
  </conditionalFormatting>
  <conditionalFormatting sqref="P115">
    <cfRule type="expression" dxfId="5966" priority="892">
      <formula>#REF!=""</formula>
    </cfRule>
  </conditionalFormatting>
  <conditionalFormatting sqref="Q115">
    <cfRule type="expression" dxfId="5965" priority="891">
      <formula>#REF!=""</formula>
    </cfRule>
  </conditionalFormatting>
  <conditionalFormatting sqref="R115">
    <cfRule type="expression" dxfId="5964" priority="890">
      <formula>#REF!=""</formula>
    </cfRule>
  </conditionalFormatting>
  <conditionalFormatting sqref="S115">
    <cfRule type="expression" dxfId="5963" priority="889">
      <formula>#REF!=""</formula>
    </cfRule>
  </conditionalFormatting>
  <conditionalFormatting sqref="T115">
    <cfRule type="expression" dxfId="5962" priority="888">
      <formula>#REF!=""</formula>
    </cfRule>
  </conditionalFormatting>
  <conditionalFormatting sqref="U115">
    <cfRule type="expression" dxfId="5961" priority="887">
      <formula>#REF!=""</formula>
    </cfRule>
  </conditionalFormatting>
  <conditionalFormatting sqref="V115">
    <cfRule type="expression" dxfId="5960" priority="886">
      <formula>#REF!=""</formula>
    </cfRule>
  </conditionalFormatting>
  <conditionalFormatting sqref="W115">
    <cfRule type="expression" dxfId="5959" priority="885">
      <formula>#REF!=""</formula>
    </cfRule>
  </conditionalFormatting>
  <conditionalFormatting sqref="X115:BB115">
    <cfRule type="expression" dxfId="5958" priority="884">
      <formula>#REF!=""</formula>
    </cfRule>
  </conditionalFormatting>
  <conditionalFormatting sqref="O115:BB115">
    <cfRule type="cellIs" dxfId="5957" priority="882" operator="equal">
      <formula>""</formula>
    </cfRule>
    <cfRule type="cellIs" dxfId="5956" priority="883" operator="greaterThan">
      <formula>0</formula>
    </cfRule>
  </conditionalFormatting>
  <conditionalFormatting sqref="O116">
    <cfRule type="expression" dxfId="5955" priority="881">
      <formula>#REF!=""</formula>
    </cfRule>
  </conditionalFormatting>
  <conditionalFormatting sqref="P116">
    <cfRule type="expression" dxfId="5954" priority="880">
      <formula>#REF!=""</formula>
    </cfRule>
  </conditionalFormatting>
  <conditionalFormatting sqref="Q116">
    <cfRule type="expression" dxfId="5953" priority="879">
      <formula>#REF!=""</formula>
    </cfRule>
  </conditionalFormatting>
  <conditionalFormatting sqref="R116">
    <cfRule type="expression" dxfId="5952" priority="878">
      <formula>#REF!=""</formula>
    </cfRule>
  </conditionalFormatting>
  <conditionalFormatting sqref="S116">
    <cfRule type="expression" dxfId="5951" priority="877">
      <formula>#REF!=""</formula>
    </cfRule>
  </conditionalFormatting>
  <conditionalFormatting sqref="T116">
    <cfRule type="expression" dxfId="5950" priority="876">
      <formula>#REF!=""</formula>
    </cfRule>
  </conditionalFormatting>
  <conditionalFormatting sqref="U116">
    <cfRule type="expression" dxfId="5949" priority="875">
      <formula>#REF!=""</formula>
    </cfRule>
  </conditionalFormatting>
  <conditionalFormatting sqref="V116">
    <cfRule type="expression" dxfId="5948" priority="874">
      <formula>#REF!=""</formula>
    </cfRule>
  </conditionalFormatting>
  <conditionalFormatting sqref="W116">
    <cfRule type="expression" dxfId="5947" priority="873">
      <formula>#REF!=""</formula>
    </cfRule>
  </conditionalFormatting>
  <conditionalFormatting sqref="X116:BB116">
    <cfRule type="expression" dxfId="5946" priority="872">
      <formula>#REF!=""</formula>
    </cfRule>
  </conditionalFormatting>
  <conditionalFormatting sqref="O116:BB116">
    <cfRule type="cellIs" dxfId="5945" priority="870" operator="equal">
      <formula>""</formula>
    </cfRule>
    <cfRule type="cellIs" dxfId="5944" priority="871" operator="greaterThan">
      <formula>0</formula>
    </cfRule>
  </conditionalFormatting>
  <conditionalFormatting sqref="E1:E32 E63:E1048576">
    <cfRule type="expression" dxfId="5943" priority="869">
      <formula>$E$66=""</formula>
    </cfRule>
  </conditionalFormatting>
  <conditionalFormatting sqref="F112:F116">
    <cfRule type="expression" dxfId="5942" priority="868">
      <formula>#REF!=""</formula>
    </cfRule>
  </conditionalFormatting>
  <conditionalFormatting sqref="H110:H111">
    <cfRule type="expression" dxfId="5941" priority="867">
      <formula>#REF!=""</formula>
    </cfRule>
  </conditionalFormatting>
  <conditionalFormatting sqref="G110:G111">
    <cfRule type="expression" dxfId="5940" priority="866">
      <formula>#REF!=""</formula>
    </cfRule>
  </conditionalFormatting>
  <conditionalFormatting sqref="I110:I111">
    <cfRule type="expression" dxfId="5939" priority="865">
      <formula>#REF!=""</formula>
    </cfRule>
  </conditionalFormatting>
  <conditionalFormatting sqref="J110:J111">
    <cfRule type="expression" dxfId="5938" priority="864">
      <formula>#REF!=""</formula>
    </cfRule>
  </conditionalFormatting>
  <conditionalFormatting sqref="K110:K111">
    <cfRule type="expression" dxfId="5937" priority="863">
      <formula>#REF!=""</formula>
    </cfRule>
  </conditionalFormatting>
  <conditionalFormatting sqref="L110:L111">
    <cfRule type="expression" dxfId="5936" priority="862">
      <formula>#REF!=""</formula>
    </cfRule>
  </conditionalFormatting>
  <conditionalFormatting sqref="M110:M111">
    <cfRule type="expression" dxfId="5935" priority="861">
      <formula>#REF!=""</formula>
    </cfRule>
  </conditionalFormatting>
  <conditionalFormatting sqref="N110:N111">
    <cfRule type="expression" dxfId="5934" priority="860">
      <formula>#REF!=""</formula>
    </cfRule>
  </conditionalFormatting>
  <conditionalFormatting sqref="O110:O111">
    <cfRule type="expression" dxfId="5933" priority="859">
      <formula>#REF!=""</formula>
    </cfRule>
  </conditionalFormatting>
  <conditionalFormatting sqref="P110:P111">
    <cfRule type="expression" dxfId="5932" priority="858">
      <formula>#REF!=""</formula>
    </cfRule>
  </conditionalFormatting>
  <conditionalFormatting sqref="Q110:Q111">
    <cfRule type="expression" dxfId="5931" priority="857">
      <formula>#REF!=""</formula>
    </cfRule>
  </conditionalFormatting>
  <conditionalFormatting sqref="R110:R111">
    <cfRule type="expression" dxfId="5930" priority="856">
      <formula>#REF!=""</formula>
    </cfRule>
  </conditionalFormatting>
  <conditionalFormatting sqref="S110:S111">
    <cfRule type="expression" dxfId="5929" priority="855">
      <formula>#REF!=""</formula>
    </cfRule>
  </conditionalFormatting>
  <conditionalFormatting sqref="T110:T111">
    <cfRule type="expression" dxfId="5928" priority="854">
      <formula>#REF!=""</formula>
    </cfRule>
  </conditionalFormatting>
  <conditionalFormatting sqref="U110:U111">
    <cfRule type="expression" dxfId="5927" priority="853">
      <formula>#REF!=""</formula>
    </cfRule>
  </conditionalFormatting>
  <conditionalFormatting sqref="V110:V111">
    <cfRule type="expression" dxfId="5926" priority="852">
      <formula>#REF!=""</formula>
    </cfRule>
  </conditionalFormatting>
  <conditionalFormatting sqref="W110:W111">
    <cfRule type="expression" dxfId="5925" priority="851">
      <formula>#REF!=""</formula>
    </cfRule>
  </conditionalFormatting>
  <conditionalFormatting sqref="Y110:BB111">
    <cfRule type="expression" dxfId="5924" priority="850">
      <formula>#REF!=""</formula>
    </cfRule>
  </conditionalFormatting>
  <conditionalFormatting sqref="F110:F111">
    <cfRule type="expression" dxfId="5923" priority="849">
      <formula>#REF!=""</formula>
    </cfRule>
  </conditionalFormatting>
  <conditionalFormatting sqref="I109">
    <cfRule type="expression" dxfId="5922" priority="848">
      <formula>#REF!=""</formula>
    </cfRule>
  </conditionalFormatting>
  <conditionalFormatting sqref="E95:BB95">
    <cfRule type="expression" dxfId="5921" priority="826">
      <formula>#REF!=""</formula>
    </cfRule>
  </conditionalFormatting>
  <conditionalFormatting sqref="F109">
    <cfRule type="expression" dxfId="5920" priority="847">
      <formula>#REF!=""</formula>
    </cfRule>
  </conditionalFormatting>
  <conditionalFormatting sqref="G109">
    <cfRule type="expression" dxfId="5919" priority="846">
      <formula>#REF!=""</formula>
    </cfRule>
  </conditionalFormatting>
  <conditionalFormatting sqref="H109">
    <cfRule type="expression" dxfId="5918" priority="845">
      <formula>#REF!=""</formula>
    </cfRule>
  </conditionalFormatting>
  <conditionalFormatting sqref="J109">
    <cfRule type="expression" dxfId="5917" priority="844">
      <formula>#REF!=""</formula>
    </cfRule>
  </conditionalFormatting>
  <conditionalFormatting sqref="K109">
    <cfRule type="expression" dxfId="5916" priority="843">
      <formula>#REF!=""</formula>
    </cfRule>
  </conditionalFormatting>
  <conditionalFormatting sqref="L109">
    <cfRule type="expression" dxfId="5915" priority="842">
      <formula>#REF!=""</formula>
    </cfRule>
  </conditionalFormatting>
  <conditionalFormatting sqref="M109">
    <cfRule type="expression" dxfId="5914" priority="841">
      <formula>#REF!=""</formula>
    </cfRule>
  </conditionalFormatting>
  <conditionalFormatting sqref="N109">
    <cfRule type="expression" dxfId="5913" priority="840">
      <formula>#REF!=""</formula>
    </cfRule>
  </conditionalFormatting>
  <conditionalFormatting sqref="O109">
    <cfRule type="expression" dxfId="5912" priority="839">
      <formula>#REF!=""</formula>
    </cfRule>
  </conditionalFormatting>
  <conditionalFormatting sqref="P109">
    <cfRule type="expression" dxfId="5911" priority="838">
      <formula>#REF!=""</formula>
    </cfRule>
  </conditionalFormatting>
  <conditionalFormatting sqref="Q109">
    <cfRule type="expression" dxfId="5910" priority="837">
      <formula>#REF!=""</formula>
    </cfRule>
  </conditionalFormatting>
  <conditionalFormatting sqref="R109">
    <cfRule type="expression" dxfId="5909" priority="836">
      <formula>#REF!=""</formula>
    </cfRule>
  </conditionalFormatting>
  <conditionalFormatting sqref="S109">
    <cfRule type="expression" dxfId="5908" priority="835">
      <formula>#REF!=""</formula>
    </cfRule>
  </conditionalFormatting>
  <conditionalFormatting sqref="T109">
    <cfRule type="expression" dxfId="5907" priority="834">
      <formula>#REF!=""</formula>
    </cfRule>
  </conditionalFormatting>
  <conditionalFormatting sqref="U109">
    <cfRule type="expression" dxfId="5906" priority="833">
      <formula>#REF!=""</formula>
    </cfRule>
  </conditionalFormatting>
  <conditionalFormatting sqref="V109">
    <cfRule type="expression" dxfId="5905" priority="832">
      <formula>#REF!=""</formula>
    </cfRule>
  </conditionalFormatting>
  <conditionalFormatting sqref="W109">
    <cfRule type="expression" dxfId="5904" priority="831">
      <formula>#REF!=""</formula>
    </cfRule>
  </conditionalFormatting>
  <conditionalFormatting sqref="X109:BB109">
    <cfRule type="expression" dxfId="5903" priority="830">
      <formula>#REF!=""</formula>
    </cfRule>
  </conditionalFormatting>
  <conditionalFormatting sqref="F109">
    <cfRule type="expression" dxfId="5902" priority="829">
      <formula>#REF!=""</formula>
    </cfRule>
  </conditionalFormatting>
  <conditionalFormatting sqref="G109:BB109">
    <cfRule type="expression" dxfId="5901" priority="828">
      <formula>#REF!=""</formula>
    </cfRule>
  </conditionalFormatting>
  <conditionalFormatting sqref="C99:C103 E99:BB103">
    <cfRule type="cellIs" dxfId="5900" priority="823" operator="lessThan">
      <formula>0</formula>
    </cfRule>
  </conditionalFormatting>
  <conditionalFormatting sqref="E94:BB94">
    <cfRule type="expression" dxfId="5899" priority="827">
      <formula>#REF!=""</formula>
    </cfRule>
  </conditionalFormatting>
  <conditionalFormatting sqref="E106:BB106">
    <cfRule type="expression" dxfId="5898" priority="825">
      <formula>#REF!=""</formula>
    </cfRule>
  </conditionalFormatting>
  <conditionalFormatting sqref="E107:BB107">
    <cfRule type="expression" dxfId="5897" priority="824">
      <formula>#REF!=""</formula>
    </cfRule>
  </conditionalFormatting>
  <conditionalFormatting sqref="E99:BB103">
    <cfRule type="cellIs" dxfId="5896" priority="822" operator="equal">
      <formula>""</formula>
    </cfRule>
  </conditionalFormatting>
  <conditionalFormatting sqref="E104">
    <cfRule type="expression" dxfId="5895" priority="821">
      <formula>#REF!=""</formula>
    </cfRule>
  </conditionalFormatting>
  <conditionalFormatting sqref="E117:BB117">
    <cfRule type="expression" dxfId="5894" priority="820">
      <formula>#REF!=""</formula>
    </cfRule>
  </conditionalFormatting>
  <conditionalFormatting sqref="E112:BB116">
    <cfRule type="cellIs" dxfId="5893" priority="818" operator="equal">
      <formula>""</formula>
    </cfRule>
  </conditionalFormatting>
  <conditionalFormatting sqref="E109">
    <cfRule type="expression" dxfId="5892" priority="817">
      <formula>#REF!=""</formula>
    </cfRule>
  </conditionalFormatting>
  <conditionalFormatting sqref="X65:X66">
    <cfRule type="expression" dxfId="5891" priority="816">
      <formula>#REF!=""</formula>
    </cfRule>
  </conditionalFormatting>
  <conditionalFormatting sqref="X97:X98">
    <cfRule type="expression" dxfId="5890" priority="815">
      <formula>#REF!=""</formula>
    </cfRule>
  </conditionalFormatting>
  <conditionalFormatting sqref="X110:X111">
    <cfRule type="expression" dxfId="5889" priority="814">
      <formula>#REF!=""</formula>
    </cfRule>
  </conditionalFormatting>
  <conditionalFormatting sqref="Y65:BB66 Y96:BB98 Y104:BB104 Y108:BB116">
    <cfRule type="expression" dxfId="5888" priority="967">
      <formula>#REF!=""</formula>
    </cfRule>
  </conditionalFormatting>
  <conditionalFormatting sqref="F96:F98 F104 F108:F116 F64:F66 F21 F24 F27 F30">
    <cfRule type="expression" dxfId="5887" priority="813">
      <formula>$F$66=""</formula>
    </cfRule>
  </conditionalFormatting>
  <conditionalFormatting sqref="G96:G98 G104 G108:G116 G64:G66 G21 G24 G27 G30">
    <cfRule type="expression" dxfId="5886" priority="812">
      <formula>$G$66=""</formula>
    </cfRule>
  </conditionalFormatting>
  <conditionalFormatting sqref="H96:H98 H104 H108:H116 H64:H66 H21 H24 H27 H30">
    <cfRule type="expression" dxfId="5885" priority="811">
      <formula>$H$66=""</formula>
    </cfRule>
  </conditionalFormatting>
  <conditionalFormatting sqref="I96:I98 I104 I108:I116 I64:I66 I21 I24 I27 I30">
    <cfRule type="expression" dxfId="5884" priority="810">
      <formula>$I$66=""</formula>
    </cfRule>
  </conditionalFormatting>
  <conditionalFormatting sqref="J96:J98 J104 J108:J116 J64:J66 J21 J24 J27 J30">
    <cfRule type="expression" dxfId="5883" priority="809">
      <formula>$J$66=""</formula>
    </cfRule>
  </conditionalFormatting>
  <conditionalFormatting sqref="K96:K98 K104 K108:K116 K64:K66 K21 K24 K27 K30">
    <cfRule type="expression" dxfId="5882" priority="808">
      <formula>$K$66=""</formula>
    </cfRule>
  </conditionalFormatting>
  <conditionalFormatting sqref="L96:L98 L104 L108:L116 L64:L66 L21 L24 L27 L30">
    <cfRule type="expression" dxfId="5881" priority="807">
      <formula>$L$66=""</formula>
    </cfRule>
  </conditionalFormatting>
  <conditionalFormatting sqref="M96:M98 M104 M108:M116 M64:M66 M21 M24 M27 M30">
    <cfRule type="expression" dxfId="5880" priority="806">
      <formula>$M$66=""</formula>
    </cfRule>
  </conditionalFormatting>
  <conditionalFormatting sqref="N96:N98 N104 N108:N116 N64:N66 N21 N24 N27 N30">
    <cfRule type="expression" dxfId="5879" priority="805">
      <formula>$N$66=""</formula>
    </cfRule>
  </conditionalFormatting>
  <conditionalFormatting sqref="O96:O98 O104 O108:O116 O64:O66 O21 O24 O27 O30">
    <cfRule type="expression" dxfId="5878" priority="804">
      <formula>$O$66=""</formula>
    </cfRule>
  </conditionalFormatting>
  <conditionalFormatting sqref="P96:P98 P104 P108:P116 P64:P66 P21 P24 P27 P30">
    <cfRule type="expression" dxfId="5877" priority="803">
      <formula>$P$66=""</formula>
    </cfRule>
  </conditionalFormatting>
  <conditionalFormatting sqref="Q96:Q98 Q104 Q108:Q116 Q64:Q66 Q21 Q24 Q27 Q30">
    <cfRule type="expression" dxfId="5876" priority="802">
      <formula>$Q$66=""</formula>
    </cfRule>
  </conditionalFormatting>
  <conditionalFormatting sqref="R96:R98 R104 R108:R116 R64:R66 R21 R24 R27 R30">
    <cfRule type="expression" dxfId="5875" priority="801">
      <formula>$R$66=""</formula>
    </cfRule>
  </conditionalFormatting>
  <conditionalFormatting sqref="S96:S98 S104 S108:S116 S64:S66 S21 S24 S27 S30">
    <cfRule type="expression" dxfId="5874" priority="800">
      <formula>$S$66=""</formula>
    </cfRule>
  </conditionalFormatting>
  <conditionalFormatting sqref="T96:T98 T104 T108:T116 T64:T66 T21 T24 T27 T30">
    <cfRule type="expression" dxfId="5873" priority="799">
      <formula>$T$66=""</formula>
    </cfRule>
  </conditionalFormatting>
  <conditionalFormatting sqref="U96:U98 U104 U108:U116 U64:U66 U21 U24 U27 U30">
    <cfRule type="expression" dxfId="5872" priority="798">
      <formula>$U$66=""</formula>
    </cfRule>
  </conditionalFormatting>
  <conditionalFormatting sqref="V96:V98 V104 V108:V116 V64:V66 V21 V24 V27 V30">
    <cfRule type="expression" dxfId="5871" priority="797">
      <formula>$V$66=""</formula>
    </cfRule>
  </conditionalFormatting>
  <conditionalFormatting sqref="W96:W98 W104 W108:W116 W64:W66 W21 W24 W27 W30">
    <cfRule type="expression" dxfId="5870" priority="796">
      <formula>$W$66=""</formula>
    </cfRule>
  </conditionalFormatting>
  <conditionalFormatting sqref="X96:X98 X104 X108:X116 X64:X66 X21 X24 X27 X30">
    <cfRule type="expression" dxfId="5869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5868" priority="794">
      <formula>$Y$66=""</formula>
    </cfRule>
  </conditionalFormatting>
  <conditionalFormatting sqref="I64">
    <cfRule type="expression" dxfId="5867" priority="793">
      <formula>$I$2=""</formula>
    </cfRule>
  </conditionalFormatting>
  <conditionalFormatting sqref="E64">
    <cfRule type="expression" dxfId="5866" priority="792">
      <formula>$E$2=""</formula>
    </cfRule>
  </conditionalFormatting>
  <conditionalFormatting sqref="F64">
    <cfRule type="expression" dxfId="5865" priority="791">
      <formula>$F$2=""</formula>
    </cfRule>
  </conditionalFormatting>
  <conditionalFormatting sqref="G64">
    <cfRule type="expression" dxfId="5864" priority="790">
      <formula>$G$2=""</formula>
    </cfRule>
  </conditionalFormatting>
  <conditionalFormatting sqref="H64">
    <cfRule type="expression" dxfId="5863" priority="789">
      <formula>$H$2=""</formula>
    </cfRule>
  </conditionalFormatting>
  <conditionalFormatting sqref="J64">
    <cfRule type="expression" dxfId="5862" priority="788">
      <formula>$J$2=""</formula>
    </cfRule>
  </conditionalFormatting>
  <conditionalFormatting sqref="K64">
    <cfRule type="expression" dxfId="5861" priority="787">
      <formula>$K$2=""</formula>
    </cfRule>
  </conditionalFormatting>
  <conditionalFormatting sqref="L64">
    <cfRule type="expression" dxfId="5860" priority="786">
      <formula>$L$2=""</formula>
    </cfRule>
  </conditionalFormatting>
  <conditionalFormatting sqref="M64">
    <cfRule type="expression" dxfId="5859" priority="785">
      <formula>$M$2=""</formula>
    </cfRule>
  </conditionalFormatting>
  <conditionalFormatting sqref="N64">
    <cfRule type="expression" dxfId="5858" priority="784">
      <formula>$N$2=""</formula>
    </cfRule>
  </conditionalFormatting>
  <conditionalFormatting sqref="O64">
    <cfRule type="expression" dxfId="5857" priority="783">
      <formula>$O$2=""</formula>
    </cfRule>
  </conditionalFormatting>
  <conditionalFormatting sqref="P64">
    <cfRule type="expression" dxfId="5856" priority="782">
      <formula>$P$2=""</formula>
    </cfRule>
  </conditionalFormatting>
  <conditionalFormatting sqref="Q64">
    <cfRule type="expression" dxfId="5855" priority="781">
      <formula>$Q$2=""</formula>
    </cfRule>
  </conditionalFormatting>
  <conditionalFormatting sqref="R64">
    <cfRule type="expression" dxfId="5854" priority="780">
      <formula>$R$2=""</formula>
    </cfRule>
  </conditionalFormatting>
  <conditionalFormatting sqref="S64">
    <cfRule type="expression" dxfId="5853" priority="779">
      <formula>$S$2=""</formula>
    </cfRule>
  </conditionalFormatting>
  <conditionalFormatting sqref="T64">
    <cfRule type="expression" dxfId="5852" priority="778">
      <formula>$T$2=""</formula>
    </cfRule>
  </conditionalFormatting>
  <conditionalFormatting sqref="U64">
    <cfRule type="expression" dxfId="5851" priority="777">
      <formula>$U$2=""</formula>
    </cfRule>
  </conditionalFormatting>
  <conditionalFormatting sqref="V64">
    <cfRule type="expression" dxfId="5850" priority="776">
      <formula>$V$2=""</formula>
    </cfRule>
  </conditionalFormatting>
  <conditionalFormatting sqref="W64">
    <cfRule type="expression" dxfId="5849" priority="775">
      <formula>$W$2=""</formula>
    </cfRule>
  </conditionalFormatting>
  <conditionalFormatting sqref="X64">
    <cfRule type="expression" dxfId="5848" priority="774">
      <formula>$X$2=""</formula>
    </cfRule>
  </conditionalFormatting>
  <conditionalFormatting sqref="E92:BB92">
    <cfRule type="expression" dxfId="5847" priority="772">
      <formula>$E$66=""</formula>
    </cfRule>
  </conditionalFormatting>
  <conditionalFormatting sqref="H3">
    <cfRule type="expression" dxfId="5846" priority="771">
      <formula>$H$2=""</formula>
    </cfRule>
  </conditionalFormatting>
  <conditionalFormatting sqref="G3">
    <cfRule type="expression" dxfId="5845" priority="770">
      <formula>$G$2=""</formula>
    </cfRule>
  </conditionalFormatting>
  <conditionalFormatting sqref="I3">
    <cfRule type="expression" dxfId="5844" priority="769">
      <formula>$I$2=""</formula>
    </cfRule>
  </conditionalFormatting>
  <conditionalFormatting sqref="J3">
    <cfRule type="expression" dxfId="5843" priority="768">
      <formula>$J$2=""</formula>
    </cfRule>
  </conditionalFormatting>
  <conditionalFormatting sqref="K3">
    <cfRule type="expression" dxfId="5842" priority="767">
      <formula>$K$2=""</formula>
    </cfRule>
  </conditionalFormatting>
  <conditionalFormatting sqref="L3">
    <cfRule type="expression" dxfId="5841" priority="766">
      <formula>$L$2=""</formula>
    </cfRule>
  </conditionalFormatting>
  <conditionalFormatting sqref="M3">
    <cfRule type="expression" dxfId="5840" priority="765">
      <formula>$M$2=""</formula>
    </cfRule>
  </conditionalFormatting>
  <conditionalFormatting sqref="N3">
    <cfRule type="expression" dxfId="5839" priority="764">
      <formula>$N$2=""</formula>
    </cfRule>
  </conditionalFormatting>
  <conditionalFormatting sqref="O3">
    <cfRule type="expression" dxfId="5838" priority="763">
      <formula>$O$2=""</formula>
    </cfRule>
  </conditionalFormatting>
  <conditionalFormatting sqref="P3">
    <cfRule type="expression" dxfId="5837" priority="762">
      <formula>$P$2=""</formula>
    </cfRule>
  </conditionalFormatting>
  <conditionalFormatting sqref="Q3">
    <cfRule type="expression" dxfId="5836" priority="761">
      <formula>$Q$2=""</formula>
    </cfRule>
  </conditionalFormatting>
  <conditionalFormatting sqref="R3">
    <cfRule type="expression" dxfId="5835" priority="760">
      <formula>$R$2=""</formula>
    </cfRule>
  </conditionalFormatting>
  <conditionalFormatting sqref="S3">
    <cfRule type="expression" dxfId="5834" priority="759">
      <formula>$S$2=""</formula>
    </cfRule>
  </conditionalFormatting>
  <conditionalFormatting sqref="T3">
    <cfRule type="expression" dxfId="5833" priority="758">
      <formula>$T$2=""</formula>
    </cfRule>
  </conditionalFormatting>
  <conditionalFormatting sqref="U3">
    <cfRule type="expression" dxfId="5832" priority="757">
      <formula>$U$2=""</formula>
    </cfRule>
  </conditionalFormatting>
  <conditionalFormatting sqref="V3">
    <cfRule type="expression" dxfId="5831" priority="756">
      <formula>$V$2=""</formula>
    </cfRule>
  </conditionalFormatting>
  <conditionalFormatting sqref="W3">
    <cfRule type="expression" dxfId="5830" priority="755">
      <formula>$W$2=""</formula>
    </cfRule>
  </conditionalFormatting>
  <conditionalFormatting sqref="F3">
    <cfRule type="expression" dxfId="5829" priority="754">
      <formula>$F$2=""</formula>
    </cfRule>
  </conditionalFormatting>
  <conditionalFormatting sqref="H6">
    <cfRule type="expression" dxfId="5828" priority="753">
      <formula>$H$2=""</formula>
    </cfRule>
  </conditionalFormatting>
  <conditionalFormatting sqref="G6">
    <cfRule type="expression" dxfId="5827" priority="752">
      <formula>$G$2=""</formula>
    </cfRule>
  </conditionalFormatting>
  <conditionalFormatting sqref="I6">
    <cfRule type="expression" dxfId="5826" priority="751">
      <formula>$I$2=""</formula>
    </cfRule>
  </conditionalFormatting>
  <conditionalFormatting sqref="J6">
    <cfRule type="expression" dxfId="5825" priority="750">
      <formula>$J$2=""</formula>
    </cfRule>
  </conditionalFormatting>
  <conditionalFormatting sqref="K6">
    <cfRule type="expression" dxfId="5824" priority="749">
      <formula>$K$2=""</formula>
    </cfRule>
  </conditionalFormatting>
  <conditionalFormatting sqref="L6">
    <cfRule type="expression" dxfId="5823" priority="748">
      <formula>$L$2=""</formula>
    </cfRule>
  </conditionalFormatting>
  <conditionalFormatting sqref="M6">
    <cfRule type="expression" dxfId="5822" priority="747">
      <formula>$M$2=""</formula>
    </cfRule>
  </conditionalFormatting>
  <conditionalFormatting sqref="N6">
    <cfRule type="expression" dxfId="5821" priority="746">
      <formula>$N$2=""</formula>
    </cfRule>
  </conditionalFormatting>
  <conditionalFormatting sqref="O6">
    <cfRule type="expression" dxfId="5820" priority="745">
      <formula>$O$2=""</formula>
    </cfRule>
  </conditionalFormatting>
  <conditionalFormatting sqref="P6">
    <cfRule type="expression" dxfId="5819" priority="744">
      <formula>$P$2=""</formula>
    </cfRule>
  </conditionalFormatting>
  <conditionalFormatting sqref="Q6">
    <cfRule type="expression" dxfId="5818" priority="743">
      <formula>$Q$2=""</formula>
    </cfRule>
  </conditionalFormatting>
  <conditionalFormatting sqref="R6">
    <cfRule type="expression" dxfId="5817" priority="742">
      <formula>$R$2=""</formula>
    </cfRule>
  </conditionalFormatting>
  <conditionalFormatting sqref="S6">
    <cfRule type="expression" dxfId="5816" priority="741">
      <formula>$S$2=""</formula>
    </cfRule>
  </conditionalFormatting>
  <conditionalFormatting sqref="T6">
    <cfRule type="expression" dxfId="5815" priority="740">
      <formula>$T$2=""</formula>
    </cfRule>
  </conditionalFormatting>
  <conditionalFormatting sqref="U6">
    <cfRule type="expression" dxfId="5814" priority="739">
      <formula>$U$2=""</formula>
    </cfRule>
  </conditionalFormatting>
  <conditionalFormatting sqref="V6">
    <cfRule type="expression" dxfId="5813" priority="738">
      <formula>$V$2=""</formula>
    </cfRule>
  </conditionalFormatting>
  <conditionalFormatting sqref="W6">
    <cfRule type="expression" dxfId="5812" priority="737">
      <formula>$W$2=""</formula>
    </cfRule>
  </conditionalFormatting>
  <conditionalFormatting sqref="X6:BB6">
    <cfRule type="expression" dxfId="5811" priority="736">
      <formula>$X$2=""</formula>
    </cfRule>
  </conditionalFormatting>
  <conditionalFormatting sqref="F6">
    <cfRule type="expression" dxfId="5810" priority="735">
      <formula>$F$2=""</formula>
    </cfRule>
  </conditionalFormatting>
  <conditionalFormatting sqref="H9">
    <cfRule type="expression" dxfId="5809" priority="734">
      <formula>$H$2=""</formula>
    </cfRule>
  </conditionalFormatting>
  <conditionalFormatting sqref="G9">
    <cfRule type="expression" dxfId="5808" priority="733">
      <formula>$G$2=""</formula>
    </cfRule>
  </conditionalFormatting>
  <conditionalFormatting sqref="I9">
    <cfRule type="expression" dxfId="5807" priority="732">
      <formula>$I$2=""</formula>
    </cfRule>
  </conditionalFormatting>
  <conditionalFormatting sqref="J9">
    <cfRule type="expression" dxfId="5806" priority="731">
      <formula>$J$2=""</formula>
    </cfRule>
  </conditionalFormatting>
  <conditionalFormatting sqref="K9">
    <cfRule type="expression" dxfId="5805" priority="730">
      <formula>$K$2=""</formula>
    </cfRule>
  </conditionalFormatting>
  <conditionalFormatting sqref="L9">
    <cfRule type="expression" dxfId="5804" priority="729">
      <formula>$L$2=""</formula>
    </cfRule>
  </conditionalFormatting>
  <conditionalFormatting sqref="M9">
    <cfRule type="expression" dxfId="5803" priority="728">
      <formula>$M$2=""</formula>
    </cfRule>
  </conditionalFormatting>
  <conditionalFormatting sqref="N9">
    <cfRule type="expression" dxfId="5802" priority="727">
      <formula>$N$2=""</formula>
    </cfRule>
  </conditionalFormatting>
  <conditionalFormatting sqref="O9">
    <cfRule type="expression" dxfId="5801" priority="726">
      <formula>$O$2=""</formula>
    </cfRule>
  </conditionalFormatting>
  <conditionalFormatting sqref="P9">
    <cfRule type="expression" dxfId="5800" priority="725">
      <formula>$P$2=""</formula>
    </cfRule>
  </conditionalFormatting>
  <conditionalFormatting sqref="Q9">
    <cfRule type="expression" dxfId="5799" priority="724">
      <formula>$Q$2=""</formula>
    </cfRule>
  </conditionalFormatting>
  <conditionalFormatting sqref="R9">
    <cfRule type="expression" dxfId="5798" priority="723">
      <formula>$R$2=""</formula>
    </cfRule>
  </conditionalFormatting>
  <conditionalFormatting sqref="S9">
    <cfRule type="expression" dxfId="5797" priority="722">
      <formula>$S$2=""</formula>
    </cfRule>
  </conditionalFormatting>
  <conditionalFormatting sqref="T9">
    <cfRule type="expression" dxfId="5796" priority="721">
      <formula>$T$2=""</formula>
    </cfRule>
  </conditionalFormatting>
  <conditionalFormatting sqref="U9">
    <cfRule type="expression" dxfId="5795" priority="720">
      <formula>$U$2=""</formula>
    </cfRule>
  </conditionalFormatting>
  <conditionalFormatting sqref="V9">
    <cfRule type="expression" dxfId="5794" priority="719">
      <formula>$V$2=""</formula>
    </cfRule>
  </conditionalFormatting>
  <conditionalFormatting sqref="W9">
    <cfRule type="expression" dxfId="5793" priority="718">
      <formula>$W$2=""</formula>
    </cfRule>
  </conditionalFormatting>
  <conditionalFormatting sqref="X9:BB9">
    <cfRule type="expression" dxfId="5792" priority="717">
      <formula>$X$2=""</formula>
    </cfRule>
  </conditionalFormatting>
  <conditionalFormatting sqref="F9">
    <cfRule type="expression" dxfId="5791" priority="716">
      <formula>$F$2=""</formula>
    </cfRule>
  </conditionalFormatting>
  <conditionalFormatting sqref="H12">
    <cfRule type="expression" dxfId="5790" priority="715">
      <formula>$H$2=""</formula>
    </cfRule>
  </conditionalFormatting>
  <conditionalFormatting sqref="G12">
    <cfRule type="expression" dxfId="5789" priority="714">
      <formula>$G$2=""</formula>
    </cfRule>
  </conditionalFormatting>
  <conditionalFormatting sqref="I12">
    <cfRule type="expression" dxfId="5788" priority="713">
      <formula>$I$2=""</formula>
    </cfRule>
  </conditionalFormatting>
  <conditionalFormatting sqref="J12">
    <cfRule type="expression" dxfId="5787" priority="712">
      <formula>$J$2=""</formula>
    </cfRule>
  </conditionalFormatting>
  <conditionalFormatting sqref="K12">
    <cfRule type="expression" dxfId="5786" priority="711">
      <formula>$K$2=""</formula>
    </cfRule>
  </conditionalFormatting>
  <conditionalFormatting sqref="L12">
    <cfRule type="expression" dxfId="5785" priority="710">
      <formula>$L$2=""</formula>
    </cfRule>
  </conditionalFormatting>
  <conditionalFormatting sqref="M12">
    <cfRule type="expression" dxfId="5784" priority="709">
      <formula>$M$2=""</formula>
    </cfRule>
  </conditionalFormatting>
  <conditionalFormatting sqref="N12">
    <cfRule type="expression" dxfId="5783" priority="708">
      <formula>$N$2=""</formula>
    </cfRule>
  </conditionalFormatting>
  <conditionalFormatting sqref="O12">
    <cfRule type="expression" dxfId="5782" priority="707">
      <formula>$O$2=""</formula>
    </cfRule>
  </conditionalFormatting>
  <conditionalFormatting sqref="P12">
    <cfRule type="expression" dxfId="5781" priority="706">
      <formula>$P$2=""</formula>
    </cfRule>
  </conditionalFormatting>
  <conditionalFormatting sqref="Q12">
    <cfRule type="expression" dxfId="5780" priority="705">
      <formula>$Q$2=""</formula>
    </cfRule>
  </conditionalFormatting>
  <conditionalFormatting sqref="R12">
    <cfRule type="expression" dxfId="5779" priority="704">
      <formula>$R$2=""</formula>
    </cfRule>
  </conditionalFormatting>
  <conditionalFormatting sqref="S12">
    <cfRule type="expression" dxfId="5778" priority="703">
      <formula>$S$2=""</formula>
    </cfRule>
  </conditionalFormatting>
  <conditionalFormatting sqref="T12">
    <cfRule type="expression" dxfId="5777" priority="702">
      <formula>$T$2=""</formula>
    </cfRule>
  </conditionalFormatting>
  <conditionalFormatting sqref="U12">
    <cfRule type="expression" dxfId="5776" priority="701">
      <formula>$U$2=""</formula>
    </cfRule>
  </conditionalFormatting>
  <conditionalFormatting sqref="V12">
    <cfRule type="expression" dxfId="5775" priority="700">
      <formula>$V$2=""</formula>
    </cfRule>
  </conditionalFormatting>
  <conditionalFormatting sqref="W12">
    <cfRule type="expression" dxfId="5774" priority="699">
      <formula>$W$2=""</formula>
    </cfRule>
  </conditionalFormatting>
  <conditionalFormatting sqref="X12:BB12">
    <cfRule type="expression" dxfId="5773" priority="698">
      <formula>$X$2=""</formula>
    </cfRule>
  </conditionalFormatting>
  <conditionalFormatting sqref="F12">
    <cfRule type="expression" dxfId="5772" priority="697">
      <formula>$F$2=""</formula>
    </cfRule>
  </conditionalFormatting>
  <conditionalFormatting sqref="H15">
    <cfRule type="expression" dxfId="5771" priority="696">
      <formula>$H$2=""</formula>
    </cfRule>
  </conditionalFormatting>
  <conditionalFormatting sqref="G15">
    <cfRule type="expression" dxfId="5770" priority="695">
      <formula>$G$2=""</formula>
    </cfRule>
  </conditionalFormatting>
  <conditionalFormatting sqref="I15">
    <cfRule type="expression" dxfId="5769" priority="694">
      <formula>$I$2=""</formula>
    </cfRule>
  </conditionalFormatting>
  <conditionalFormatting sqref="J15">
    <cfRule type="expression" dxfId="5768" priority="693">
      <formula>$J$2=""</formula>
    </cfRule>
  </conditionalFormatting>
  <conditionalFormatting sqref="K15">
    <cfRule type="expression" dxfId="5767" priority="692">
      <formula>$K$2=""</formula>
    </cfRule>
  </conditionalFormatting>
  <conditionalFormatting sqref="L15">
    <cfRule type="expression" dxfId="5766" priority="691">
      <formula>$L$2=""</formula>
    </cfRule>
  </conditionalFormatting>
  <conditionalFormatting sqref="M15">
    <cfRule type="expression" dxfId="5765" priority="690">
      <formula>$M$2=""</formula>
    </cfRule>
  </conditionalFormatting>
  <conditionalFormatting sqref="N15">
    <cfRule type="expression" dxfId="5764" priority="689">
      <formula>$N$2=""</formula>
    </cfRule>
  </conditionalFormatting>
  <conditionalFormatting sqref="O15">
    <cfRule type="expression" dxfId="5763" priority="688">
      <formula>$O$2=""</formula>
    </cfRule>
  </conditionalFormatting>
  <conditionalFormatting sqref="P15">
    <cfRule type="expression" dxfId="5762" priority="687">
      <formula>$P$2=""</formula>
    </cfRule>
  </conditionalFormatting>
  <conditionalFormatting sqref="Q15">
    <cfRule type="expression" dxfId="5761" priority="686">
      <formula>$Q$2=""</formula>
    </cfRule>
  </conditionalFormatting>
  <conditionalFormatting sqref="R15">
    <cfRule type="expression" dxfId="5760" priority="685">
      <formula>$R$2=""</formula>
    </cfRule>
  </conditionalFormatting>
  <conditionalFormatting sqref="S15">
    <cfRule type="expression" dxfId="5759" priority="684">
      <formula>$S$2=""</formula>
    </cfRule>
  </conditionalFormatting>
  <conditionalFormatting sqref="T15">
    <cfRule type="expression" dxfId="5758" priority="683">
      <formula>$T$2=""</formula>
    </cfRule>
  </conditionalFormatting>
  <conditionalFormatting sqref="U15">
    <cfRule type="expression" dxfId="5757" priority="682">
      <formula>$U$2=""</formula>
    </cfRule>
  </conditionalFormatting>
  <conditionalFormatting sqref="V15">
    <cfRule type="expression" dxfId="5756" priority="681">
      <formula>$V$2=""</formula>
    </cfRule>
  </conditionalFormatting>
  <conditionalFormatting sqref="W15">
    <cfRule type="expression" dxfId="5755" priority="680">
      <formula>$W$2=""</formula>
    </cfRule>
  </conditionalFormatting>
  <conditionalFormatting sqref="X15:BB15">
    <cfRule type="expression" dxfId="5754" priority="679">
      <formula>$X$2=""</formula>
    </cfRule>
  </conditionalFormatting>
  <conditionalFormatting sqref="F15">
    <cfRule type="expression" dxfId="5753" priority="678">
      <formula>$F$2=""</formula>
    </cfRule>
  </conditionalFormatting>
  <conditionalFormatting sqref="H7">
    <cfRule type="expression" dxfId="5752" priority="677">
      <formula>$H$2=""</formula>
    </cfRule>
  </conditionalFormatting>
  <conditionalFormatting sqref="G7">
    <cfRule type="expression" dxfId="5751" priority="676">
      <formula>$G$2=""</formula>
    </cfRule>
  </conditionalFormatting>
  <conditionalFormatting sqref="I7">
    <cfRule type="expression" dxfId="5750" priority="675">
      <formula>$I$2=""</formula>
    </cfRule>
  </conditionalFormatting>
  <conditionalFormatting sqref="J7">
    <cfRule type="expression" dxfId="5749" priority="674">
      <formula>$J$2=""</formula>
    </cfRule>
  </conditionalFormatting>
  <conditionalFormatting sqref="K7">
    <cfRule type="expression" dxfId="5748" priority="673">
      <formula>$K$2=""</formula>
    </cfRule>
  </conditionalFormatting>
  <conditionalFormatting sqref="L7">
    <cfRule type="expression" dxfId="5747" priority="672">
      <formula>$L$2=""</formula>
    </cfRule>
  </conditionalFormatting>
  <conditionalFormatting sqref="M7">
    <cfRule type="expression" dxfId="5746" priority="671">
      <formula>$M$2=""</formula>
    </cfRule>
  </conditionalFormatting>
  <conditionalFormatting sqref="N7">
    <cfRule type="expression" dxfId="5745" priority="670">
      <formula>$N$2=""</formula>
    </cfRule>
  </conditionalFormatting>
  <conditionalFormatting sqref="O7">
    <cfRule type="expression" dxfId="5744" priority="669">
      <formula>$O$2=""</formula>
    </cfRule>
  </conditionalFormatting>
  <conditionalFormatting sqref="P7">
    <cfRule type="expression" dxfId="5743" priority="668">
      <formula>$P$2=""</formula>
    </cfRule>
  </conditionalFormatting>
  <conditionalFormatting sqref="Q7">
    <cfRule type="expression" dxfId="5742" priority="667">
      <formula>$Q$2=""</formula>
    </cfRule>
  </conditionalFormatting>
  <conditionalFormatting sqref="R7">
    <cfRule type="expression" dxfId="5741" priority="666">
      <formula>$R$2=""</formula>
    </cfRule>
  </conditionalFormatting>
  <conditionalFormatting sqref="S7">
    <cfRule type="expression" dxfId="5740" priority="665">
      <formula>$S$2=""</formula>
    </cfRule>
  </conditionalFormatting>
  <conditionalFormatting sqref="T7">
    <cfRule type="expression" dxfId="5739" priority="664">
      <formula>$T$2=""</formula>
    </cfRule>
  </conditionalFormatting>
  <conditionalFormatting sqref="U7">
    <cfRule type="expression" dxfId="5738" priority="663">
      <formula>$U$2=""</formula>
    </cfRule>
  </conditionalFormatting>
  <conditionalFormatting sqref="V7">
    <cfRule type="expression" dxfId="5737" priority="662">
      <formula>$V$2=""</formula>
    </cfRule>
  </conditionalFormatting>
  <conditionalFormatting sqref="W7">
    <cfRule type="expression" dxfId="5736" priority="661">
      <formula>$W$2=""</formula>
    </cfRule>
  </conditionalFormatting>
  <conditionalFormatting sqref="X7:BB7">
    <cfRule type="expression" dxfId="5735" priority="660">
      <formula>$X$2=""</formula>
    </cfRule>
  </conditionalFormatting>
  <conditionalFormatting sqref="F7">
    <cfRule type="expression" dxfId="5734" priority="659">
      <formula>$F$2=""</formula>
    </cfRule>
  </conditionalFormatting>
  <conditionalFormatting sqref="H10">
    <cfRule type="expression" dxfId="5733" priority="658">
      <formula>$H$2=""</formula>
    </cfRule>
  </conditionalFormatting>
  <conditionalFormatting sqref="G10">
    <cfRule type="expression" dxfId="5732" priority="657">
      <formula>$G$2=""</formula>
    </cfRule>
  </conditionalFormatting>
  <conditionalFormatting sqref="I10">
    <cfRule type="expression" dxfId="5731" priority="656">
      <formula>$I$2=""</formula>
    </cfRule>
  </conditionalFormatting>
  <conditionalFormatting sqref="J10">
    <cfRule type="expression" dxfId="5730" priority="655">
      <formula>$J$2=""</formula>
    </cfRule>
  </conditionalFormatting>
  <conditionalFormatting sqref="K10">
    <cfRule type="expression" dxfId="5729" priority="654">
      <formula>$K$2=""</formula>
    </cfRule>
  </conditionalFormatting>
  <conditionalFormatting sqref="L10">
    <cfRule type="expression" dxfId="5728" priority="653">
      <formula>$L$2=""</formula>
    </cfRule>
  </conditionalFormatting>
  <conditionalFormatting sqref="M10">
    <cfRule type="expression" dxfId="5727" priority="652">
      <formula>$M$2=""</formula>
    </cfRule>
  </conditionalFormatting>
  <conditionalFormatting sqref="N10">
    <cfRule type="expression" dxfId="5726" priority="651">
      <formula>$N$2=""</formula>
    </cfRule>
  </conditionalFormatting>
  <conditionalFormatting sqref="O10">
    <cfRule type="expression" dxfId="5725" priority="650">
      <formula>$O$2=""</formula>
    </cfRule>
  </conditionalFormatting>
  <conditionalFormatting sqref="P10">
    <cfRule type="expression" dxfId="5724" priority="649">
      <formula>$P$2=""</formula>
    </cfRule>
  </conditionalFormatting>
  <conditionalFormatting sqref="Q10">
    <cfRule type="expression" dxfId="5723" priority="648">
      <formula>$Q$2=""</formula>
    </cfRule>
  </conditionalFormatting>
  <conditionalFormatting sqref="R10">
    <cfRule type="expression" dxfId="5722" priority="647">
      <formula>$R$2=""</formula>
    </cfRule>
  </conditionalFormatting>
  <conditionalFormatting sqref="S10">
    <cfRule type="expression" dxfId="5721" priority="646">
      <formula>$S$2=""</formula>
    </cfRule>
  </conditionalFormatting>
  <conditionalFormatting sqref="T10">
    <cfRule type="expression" dxfId="5720" priority="645">
      <formula>$T$2=""</formula>
    </cfRule>
  </conditionalFormatting>
  <conditionalFormatting sqref="U10">
    <cfRule type="expression" dxfId="5719" priority="644">
      <formula>$U$2=""</formula>
    </cfRule>
  </conditionalFormatting>
  <conditionalFormatting sqref="V10">
    <cfRule type="expression" dxfId="5718" priority="643">
      <formula>$V$2=""</formula>
    </cfRule>
  </conditionalFormatting>
  <conditionalFormatting sqref="W10">
    <cfRule type="expression" dxfId="5717" priority="642">
      <formula>$W$2=""</formula>
    </cfRule>
  </conditionalFormatting>
  <conditionalFormatting sqref="X10:BB10">
    <cfRule type="expression" dxfId="5716" priority="641">
      <formula>$X$2=""</formula>
    </cfRule>
  </conditionalFormatting>
  <conditionalFormatting sqref="F10">
    <cfRule type="expression" dxfId="5715" priority="640">
      <formula>$F$2=""</formula>
    </cfRule>
  </conditionalFormatting>
  <conditionalFormatting sqref="H13">
    <cfRule type="expression" dxfId="5714" priority="639">
      <formula>$H$2=""</formula>
    </cfRule>
  </conditionalFormatting>
  <conditionalFormatting sqref="G13">
    <cfRule type="expression" dxfId="5713" priority="638">
      <formula>$G$2=""</formula>
    </cfRule>
  </conditionalFormatting>
  <conditionalFormatting sqref="I13">
    <cfRule type="expression" dxfId="5712" priority="637">
      <formula>$I$2=""</formula>
    </cfRule>
  </conditionalFormatting>
  <conditionalFormatting sqref="J13">
    <cfRule type="expression" dxfId="5711" priority="636">
      <formula>$J$2=""</formula>
    </cfRule>
  </conditionalFormatting>
  <conditionalFormatting sqref="K13">
    <cfRule type="expression" dxfId="5710" priority="635">
      <formula>$K$2=""</formula>
    </cfRule>
  </conditionalFormatting>
  <conditionalFormatting sqref="L13">
    <cfRule type="expression" dxfId="5709" priority="634">
      <formula>$L$2=""</formula>
    </cfRule>
  </conditionalFormatting>
  <conditionalFormatting sqref="M13">
    <cfRule type="expression" dxfId="5708" priority="633">
      <formula>$M$2=""</formula>
    </cfRule>
  </conditionalFormatting>
  <conditionalFormatting sqref="N13">
    <cfRule type="expression" dxfId="5707" priority="632">
      <formula>$N$2=""</formula>
    </cfRule>
  </conditionalFormatting>
  <conditionalFormatting sqref="O13">
    <cfRule type="expression" dxfId="5706" priority="631">
      <formula>$O$2=""</formula>
    </cfRule>
  </conditionalFormatting>
  <conditionalFormatting sqref="P13">
    <cfRule type="expression" dxfId="5705" priority="630">
      <formula>$P$2=""</formula>
    </cfRule>
  </conditionalFormatting>
  <conditionalFormatting sqref="Q13">
    <cfRule type="expression" dxfId="5704" priority="629">
      <formula>$Q$2=""</formula>
    </cfRule>
  </conditionalFormatting>
  <conditionalFormatting sqref="R13">
    <cfRule type="expression" dxfId="5703" priority="628">
      <formula>$R$2=""</formula>
    </cfRule>
  </conditionalFormatting>
  <conditionalFormatting sqref="S13">
    <cfRule type="expression" dxfId="5702" priority="627">
      <formula>$S$2=""</formula>
    </cfRule>
  </conditionalFormatting>
  <conditionalFormatting sqref="T13">
    <cfRule type="expression" dxfId="5701" priority="626">
      <formula>$T$2=""</formula>
    </cfRule>
  </conditionalFormatting>
  <conditionalFormatting sqref="U13">
    <cfRule type="expression" dxfId="5700" priority="625">
      <formula>$U$2=""</formula>
    </cfRule>
  </conditionalFormatting>
  <conditionalFormatting sqref="V13">
    <cfRule type="expression" dxfId="5699" priority="624">
      <formula>$V$2=""</formula>
    </cfRule>
  </conditionalFormatting>
  <conditionalFormatting sqref="W13">
    <cfRule type="expression" dxfId="5698" priority="623">
      <formula>$W$2=""</formula>
    </cfRule>
  </conditionalFormatting>
  <conditionalFormatting sqref="X13:BB13">
    <cfRule type="expression" dxfId="5697" priority="622">
      <formula>$X$2=""</formula>
    </cfRule>
  </conditionalFormatting>
  <conditionalFormatting sqref="F13">
    <cfRule type="expression" dxfId="5696" priority="621">
      <formula>$F$2=""</formula>
    </cfRule>
  </conditionalFormatting>
  <conditionalFormatting sqref="H16">
    <cfRule type="expression" dxfId="5695" priority="620">
      <formula>$H$2=""</formula>
    </cfRule>
  </conditionalFormatting>
  <conditionalFormatting sqref="G16">
    <cfRule type="expression" dxfId="5694" priority="619">
      <formula>$G$2=""</formula>
    </cfRule>
  </conditionalFormatting>
  <conditionalFormatting sqref="I16">
    <cfRule type="expression" dxfId="5693" priority="618">
      <formula>$I$2=""</formula>
    </cfRule>
  </conditionalFormatting>
  <conditionalFormatting sqref="J16">
    <cfRule type="expression" dxfId="5692" priority="617">
      <formula>$J$2=""</formula>
    </cfRule>
  </conditionalFormatting>
  <conditionalFormatting sqref="K16">
    <cfRule type="expression" dxfId="5691" priority="616">
      <formula>$K$2=""</formula>
    </cfRule>
  </conditionalFormatting>
  <conditionalFormatting sqref="L16">
    <cfRule type="expression" dxfId="5690" priority="615">
      <formula>$L$2=""</formula>
    </cfRule>
  </conditionalFormatting>
  <conditionalFormatting sqref="M16">
    <cfRule type="expression" dxfId="5689" priority="614">
      <formula>$M$2=""</formula>
    </cfRule>
  </conditionalFormatting>
  <conditionalFormatting sqref="N16">
    <cfRule type="expression" dxfId="5688" priority="613">
      <formula>$N$2=""</formula>
    </cfRule>
  </conditionalFormatting>
  <conditionalFormatting sqref="O16">
    <cfRule type="expression" dxfId="5687" priority="612">
      <formula>$O$2=""</formula>
    </cfRule>
  </conditionalFormatting>
  <conditionalFormatting sqref="P16">
    <cfRule type="expression" dxfId="5686" priority="611">
      <formula>$P$2=""</formula>
    </cfRule>
  </conditionalFormatting>
  <conditionalFormatting sqref="Q16">
    <cfRule type="expression" dxfId="5685" priority="610">
      <formula>$Q$2=""</formula>
    </cfRule>
  </conditionalFormatting>
  <conditionalFormatting sqref="R16">
    <cfRule type="expression" dxfId="5684" priority="609">
      <formula>$R$2=""</formula>
    </cfRule>
  </conditionalFormatting>
  <conditionalFormatting sqref="S16">
    <cfRule type="expression" dxfId="5683" priority="608">
      <formula>$S$2=""</formula>
    </cfRule>
  </conditionalFormatting>
  <conditionalFormatting sqref="T16">
    <cfRule type="expression" dxfId="5682" priority="607">
      <formula>$T$2=""</formula>
    </cfRule>
  </conditionalFormatting>
  <conditionalFormatting sqref="U16">
    <cfRule type="expression" dxfId="5681" priority="606">
      <formula>$U$2=""</formula>
    </cfRule>
  </conditionalFormatting>
  <conditionalFormatting sqref="V16">
    <cfRule type="expression" dxfId="5680" priority="605">
      <formula>$V$2=""</formula>
    </cfRule>
  </conditionalFormatting>
  <conditionalFormatting sqref="W16">
    <cfRule type="expression" dxfId="5679" priority="604">
      <formula>$W$2=""</formula>
    </cfRule>
  </conditionalFormatting>
  <conditionalFormatting sqref="X16:BB16">
    <cfRule type="expression" dxfId="5678" priority="603">
      <formula>$X$2=""</formula>
    </cfRule>
  </conditionalFormatting>
  <conditionalFormatting sqref="F16">
    <cfRule type="expression" dxfId="5677" priority="602">
      <formula>$F$2=""</formula>
    </cfRule>
  </conditionalFormatting>
  <conditionalFormatting sqref="E6">
    <cfRule type="expression" dxfId="5676" priority="601">
      <formula>$E$2=""</formula>
    </cfRule>
  </conditionalFormatting>
  <conditionalFormatting sqref="E9">
    <cfRule type="expression" dxfId="5675" priority="600">
      <formula>$E$2=""</formula>
    </cfRule>
  </conditionalFormatting>
  <conditionalFormatting sqref="E12">
    <cfRule type="expression" dxfId="5674" priority="599">
      <formula>$E$2=""</formula>
    </cfRule>
  </conditionalFormatting>
  <conditionalFormatting sqref="E15">
    <cfRule type="expression" dxfId="5673" priority="598">
      <formula>$E$2=""</formula>
    </cfRule>
  </conditionalFormatting>
  <conditionalFormatting sqref="E7">
    <cfRule type="expression" dxfId="5672" priority="597">
      <formula>$E$2=""</formula>
    </cfRule>
  </conditionalFormatting>
  <conditionalFormatting sqref="E10">
    <cfRule type="expression" dxfId="5671" priority="596">
      <formula>$E$2=""</formula>
    </cfRule>
  </conditionalFormatting>
  <conditionalFormatting sqref="E13">
    <cfRule type="expression" dxfId="5670" priority="595">
      <formula>$E$2=""</formula>
    </cfRule>
  </conditionalFormatting>
  <conditionalFormatting sqref="E16">
    <cfRule type="expression" dxfId="5669" priority="594">
      <formula>$E$2=""</formula>
    </cfRule>
  </conditionalFormatting>
  <conditionalFormatting sqref="X1">
    <cfRule type="expression" dxfId="5668" priority="593">
      <formula>$W$2=""</formula>
    </cfRule>
  </conditionalFormatting>
  <conditionalFormatting sqref="G1:G32 G63:G1048576">
    <cfRule type="expression" dxfId="5667" priority="592">
      <formula>$G$66=""</formula>
    </cfRule>
  </conditionalFormatting>
  <conditionalFormatting sqref="H1:H32 H63:H1048576">
    <cfRule type="expression" dxfId="5666" priority="591">
      <formula>$H$66=""</formula>
    </cfRule>
  </conditionalFormatting>
  <conditionalFormatting sqref="I68">
    <cfRule type="expression" dxfId="5665" priority="590">
      <formula>$H$66=""</formula>
    </cfRule>
  </conditionalFormatting>
  <conditionalFormatting sqref="I1:I32 I63:I1048576">
    <cfRule type="expression" dxfId="5664" priority="589">
      <formula>$I$66=""</formula>
    </cfRule>
  </conditionalFormatting>
  <conditionalFormatting sqref="J1:J32 J63:J1048576">
    <cfRule type="expression" dxfId="5663" priority="588">
      <formula>$J$66=""</formula>
    </cfRule>
  </conditionalFormatting>
  <conditionalFormatting sqref="K1:K32 K63:K1048576">
    <cfRule type="expression" dxfId="5662" priority="587">
      <formula>$K$66=""</formula>
    </cfRule>
  </conditionalFormatting>
  <conditionalFormatting sqref="L1:L32 L63:L1048576">
    <cfRule type="expression" dxfId="5661" priority="586">
      <formula>$L$66=""</formula>
    </cfRule>
  </conditionalFormatting>
  <conditionalFormatting sqref="M1:M32 M63:M1048576">
    <cfRule type="expression" dxfId="5660" priority="585">
      <formula>$M$66=""</formula>
    </cfRule>
  </conditionalFormatting>
  <conditionalFormatting sqref="N1:N32 N63:N1048576">
    <cfRule type="expression" dxfId="5659" priority="584">
      <formula>$N$66=""</formula>
    </cfRule>
  </conditionalFormatting>
  <conditionalFormatting sqref="O1:O32 O63:O1048576">
    <cfRule type="expression" dxfId="5658" priority="583">
      <formula>$O$66=""</formula>
    </cfRule>
  </conditionalFormatting>
  <conditionalFormatting sqref="P1:P32 P63:P1048576">
    <cfRule type="expression" dxfId="5657" priority="582">
      <formula>$P$66=""</formula>
    </cfRule>
  </conditionalFormatting>
  <conditionalFormatting sqref="R1:R32 R63:R1048576">
    <cfRule type="expression" dxfId="5656" priority="581">
      <formula>$R$66=""</formula>
    </cfRule>
  </conditionalFormatting>
  <conditionalFormatting sqref="S1:S32 S63:S1048576">
    <cfRule type="expression" dxfId="5655" priority="580">
      <formula>$S$66=""</formula>
    </cfRule>
  </conditionalFormatting>
  <conditionalFormatting sqref="T1:T32 T63:T1048576">
    <cfRule type="expression" dxfId="5654" priority="579">
      <formula>$T$66=""</formula>
    </cfRule>
  </conditionalFormatting>
  <conditionalFormatting sqref="U1:U32 U63:U1048576">
    <cfRule type="expression" dxfId="5653" priority="578">
      <formula>$U$66=""</formula>
    </cfRule>
  </conditionalFormatting>
  <conditionalFormatting sqref="V1:V32 V63:V1048576">
    <cfRule type="expression" dxfId="5652" priority="577">
      <formula>$V$66=""</formula>
    </cfRule>
  </conditionalFormatting>
  <conditionalFormatting sqref="W1:W32 W63:W1048576">
    <cfRule type="expression" dxfId="5651" priority="576">
      <formula>$W$66=""</formula>
    </cfRule>
  </conditionalFormatting>
  <conditionalFormatting sqref="X1:X32 X63:X1048576">
    <cfRule type="expression" dxfId="5650" priority="575">
      <formula>$X$66=""</formula>
    </cfRule>
  </conditionalFormatting>
  <conditionalFormatting sqref="BB1:BB32 BB63:BB1048576">
    <cfRule type="expression" dxfId="5649" priority="574">
      <formula>$BB$66=""</formula>
    </cfRule>
  </conditionalFormatting>
  <conditionalFormatting sqref="C112:C116 E112:BB116">
    <cfRule type="cellIs" dxfId="5648" priority="819" operator="greaterThan">
      <formula>0</formula>
    </cfRule>
  </conditionalFormatting>
  <conditionalFormatting sqref="E67:BB91">
    <cfRule type="cellIs" dxfId="5647" priority="572" operator="equal">
      <formula>""</formula>
    </cfRule>
    <cfRule type="cellIs" dxfId="5646" priority="573" operator="greaterThan">
      <formula>0</formula>
    </cfRule>
  </conditionalFormatting>
  <conditionalFormatting sqref="H18 H21 H24 H27 H30">
    <cfRule type="expression" dxfId="5645" priority="571">
      <formula>$H$2=""</formula>
    </cfRule>
  </conditionalFormatting>
  <conditionalFormatting sqref="G18 G21 G24 G27 G30">
    <cfRule type="expression" dxfId="5644" priority="570">
      <formula>$G$2=""</formula>
    </cfRule>
  </conditionalFormatting>
  <conditionalFormatting sqref="I18 I21 I24 I27 I30">
    <cfRule type="expression" dxfId="5643" priority="569">
      <formula>$I$2=""</formula>
    </cfRule>
  </conditionalFormatting>
  <conditionalFormatting sqref="J18 J21 J24 J27">
    <cfRule type="expression" dxfId="5642" priority="568">
      <formula>$J$2=""</formula>
    </cfRule>
  </conditionalFormatting>
  <conditionalFormatting sqref="K18 K21 K24 K27">
    <cfRule type="expression" dxfId="5641" priority="567">
      <formula>$K$2=""</formula>
    </cfRule>
  </conditionalFormatting>
  <conditionalFormatting sqref="L18 L21 L24 L27 L30">
    <cfRule type="expression" dxfId="5640" priority="566">
      <formula>$L$2=""</formula>
    </cfRule>
  </conditionalFormatting>
  <conditionalFormatting sqref="M18 M21 M24 M27 M30">
    <cfRule type="expression" dxfId="5639" priority="565">
      <formula>$M$2=""</formula>
    </cfRule>
  </conditionalFormatting>
  <conditionalFormatting sqref="N18 N21 N24 N27 N30">
    <cfRule type="expression" dxfId="5638" priority="564">
      <formula>$N$2=""</formula>
    </cfRule>
  </conditionalFormatting>
  <conditionalFormatting sqref="O18 O21 O24 O27">
    <cfRule type="expression" dxfId="5637" priority="563">
      <formula>$O$2=""</formula>
    </cfRule>
  </conditionalFormatting>
  <conditionalFormatting sqref="P18 P21 P24 P27 P30">
    <cfRule type="expression" dxfId="5636" priority="562">
      <formula>$P$2=""</formula>
    </cfRule>
  </conditionalFormatting>
  <conditionalFormatting sqref="Q18 Q21 Q24 Q27 Q30">
    <cfRule type="expression" dxfId="5635" priority="561">
      <formula>$Q$2=""</formula>
    </cfRule>
  </conditionalFormatting>
  <conditionalFormatting sqref="R18 R21 R24 R27 R30">
    <cfRule type="expression" dxfId="5634" priority="560">
      <formula>$R$2=""</formula>
    </cfRule>
  </conditionalFormatting>
  <conditionalFormatting sqref="S18 S21 S24 S27 S30">
    <cfRule type="expression" dxfId="5633" priority="559">
      <formula>$S$2=""</formula>
    </cfRule>
  </conditionalFormatting>
  <conditionalFormatting sqref="T18 T21 T24 T27 T30">
    <cfRule type="expression" dxfId="5632" priority="558">
      <formula>$T$2=""</formula>
    </cfRule>
  </conditionalFormatting>
  <conditionalFormatting sqref="U18 U21 U24 U27 U30">
    <cfRule type="expression" dxfId="5631" priority="557">
      <formula>$U$2=""</formula>
    </cfRule>
  </conditionalFormatting>
  <conditionalFormatting sqref="V18 V21 V24 V27 V30">
    <cfRule type="expression" dxfId="5630" priority="556">
      <formula>$V$2=""</formula>
    </cfRule>
  </conditionalFormatting>
  <conditionalFormatting sqref="W18 W21 W24 W27 W30">
    <cfRule type="expression" dxfId="5629" priority="555">
      <formula>$W$2=""</formula>
    </cfRule>
  </conditionalFormatting>
  <conditionalFormatting sqref="Y18:BB18 Y21:BB21 Y24:BB24 Y27:BB27 Y30:BB30 E20:BB20 E23:BB23 E26:BB26 E29:BB29 E32:BB32">
    <cfRule type="expression" dxfId="5628" priority="554">
      <formula>$Y$2=""</formula>
    </cfRule>
  </conditionalFormatting>
  <conditionalFormatting sqref="F18 F21 F24 F27 F30">
    <cfRule type="expression" dxfId="5627" priority="553">
      <formula>$F$2=""</formula>
    </cfRule>
  </conditionalFormatting>
  <conditionalFormatting sqref="H18">
    <cfRule type="expression" dxfId="5626" priority="552">
      <formula>$H$2=""</formula>
    </cfRule>
  </conditionalFormatting>
  <conditionalFormatting sqref="G18">
    <cfRule type="expression" dxfId="5625" priority="551">
      <formula>$G$2=""</formula>
    </cfRule>
  </conditionalFormatting>
  <conditionalFormatting sqref="I18">
    <cfRule type="expression" dxfId="5624" priority="550">
      <formula>$I$2=""</formula>
    </cfRule>
  </conditionalFormatting>
  <conditionalFormatting sqref="J18">
    <cfRule type="expression" dxfId="5623" priority="549">
      <formula>$J$2=""</formula>
    </cfRule>
  </conditionalFormatting>
  <conditionalFormatting sqref="K18">
    <cfRule type="expression" dxfId="5622" priority="548">
      <formula>$K$2=""</formula>
    </cfRule>
  </conditionalFormatting>
  <conditionalFormatting sqref="L18">
    <cfRule type="expression" dxfId="5621" priority="547">
      <formula>$L$2=""</formula>
    </cfRule>
  </conditionalFormatting>
  <conditionalFormatting sqref="M18">
    <cfRule type="expression" dxfId="5620" priority="546">
      <formula>$M$2=""</formula>
    </cfRule>
  </conditionalFormatting>
  <conditionalFormatting sqref="N18">
    <cfRule type="expression" dxfId="5619" priority="545">
      <formula>$N$2=""</formula>
    </cfRule>
  </conditionalFormatting>
  <conditionalFormatting sqref="O18">
    <cfRule type="expression" dxfId="5618" priority="544">
      <formula>$O$2=""</formula>
    </cfRule>
  </conditionalFormatting>
  <conditionalFormatting sqref="P18">
    <cfRule type="expression" dxfId="5617" priority="543">
      <formula>$P$2=""</formula>
    </cfRule>
  </conditionalFormatting>
  <conditionalFormatting sqref="Q18">
    <cfRule type="expression" dxfId="5616" priority="542">
      <formula>$Q$2=""</formula>
    </cfRule>
  </conditionalFormatting>
  <conditionalFormatting sqref="R18">
    <cfRule type="expression" dxfId="5615" priority="541">
      <formula>$R$2=""</formula>
    </cfRule>
  </conditionalFormatting>
  <conditionalFormatting sqref="S18">
    <cfRule type="expression" dxfId="5614" priority="540">
      <formula>$S$2=""</formula>
    </cfRule>
  </conditionalFormatting>
  <conditionalFormatting sqref="T18">
    <cfRule type="expression" dxfId="5613" priority="539">
      <formula>$T$2=""</formula>
    </cfRule>
  </conditionalFormatting>
  <conditionalFormatting sqref="U18">
    <cfRule type="expression" dxfId="5612" priority="538">
      <formula>$U$2=""</formula>
    </cfRule>
  </conditionalFormatting>
  <conditionalFormatting sqref="V18">
    <cfRule type="expression" dxfId="5611" priority="537">
      <formula>$V$2=""</formula>
    </cfRule>
  </conditionalFormatting>
  <conditionalFormatting sqref="W18">
    <cfRule type="expression" dxfId="5610" priority="536">
      <formula>$W$2=""</formula>
    </cfRule>
  </conditionalFormatting>
  <conditionalFormatting sqref="X18:BB18">
    <cfRule type="expression" dxfId="5609" priority="535">
      <formula>$X$2=""</formula>
    </cfRule>
  </conditionalFormatting>
  <conditionalFormatting sqref="F18">
    <cfRule type="expression" dxfId="5608" priority="534">
      <formula>$F$2=""</formula>
    </cfRule>
  </conditionalFormatting>
  <conditionalFormatting sqref="H21">
    <cfRule type="expression" dxfId="5607" priority="533">
      <formula>$H$2=""</formula>
    </cfRule>
  </conditionalFormatting>
  <conditionalFormatting sqref="G21">
    <cfRule type="expression" dxfId="5606" priority="532">
      <formula>$G$2=""</formula>
    </cfRule>
  </conditionalFormatting>
  <conditionalFormatting sqref="I21">
    <cfRule type="expression" dxfId="5605" priority="531">
      <formula>$I$2=""</formula>
    </cfRule>
  </conditionalFormatting>
  <conditionalFormatting sqref="J21">
    <cfRule type="expression" dxfId="5604" priority="530">
      <formula>$J$2=""</formula>
    </cfRule>
  </conditionalFormatting>
  <conditionalFormatting sqref="K21">
    <cfRule type="expression" dxfId="5603" priority="529">
      <formula>$K$2=""</formula>
    </cfRule>
  </conditionalFormatting>
  <conditionalFormatting sqref="L21">
    <cfRule type="expression" dxfId="5602" priority="528">
      <formula>$L$2=""</formula>
    </cfRule>
  </conditionalFormatting>
  <conditionalFormatting sqref="M21">
    <cfRule type="expression" dxfId="5601" priority="527">
      <formula>$M$2=""</formula>
    </cfRule>
  </conditionalFormatting>
  <conditionalFormatting sqref="N21">
    <cfRule type="expression" dxfId="5600" priority="526">
      <formula>$N$2=""</formula>
    </cfRule>
  </conditionalFormatting>
  <conditionalFormatting sqref="O21">
    <cfRule type="expression" dxfId="5599" priority="525">
      <formula>$O$2=""</formula>
    </cfRule>
  </conditionalFormatting>
  <conditionalFormatting sqref="P21">
    <cfRule type="expression" dxfId="5598" priority="524">
      <formula>$P$2=""</formula>
    </cfRule>
  </conditionalFormatting>
  <conditionalFormatting sqref="Q21">
    <cfRule type="expression" dxfId="5597" priority="523">
      <formula>$Q$2=""</formula>
    </cfRule>
  </conditionalFormatting>
  <conditionalFormatting sqref="R21">
    <cfRule type="expression" dxfId="5596" priority="522">
      <formula>$R$2=""</formula>
    </cfRule>
  </conditionalFormatting>
  <conditionalFormatting sqref="S21">
    <cfRule type="expression" dxfId="5595" priority="521">
      <formula>$S$2=""</formula>
    </cfRule>
  </conditionalFormatting>
  <conditionalFormatting sqref="T21">
    <cfRule type="expression" dxfId="5594" priority="520">
      <formula>$T$2=""</formula>
    </cfRule>
  </conditionalFormatting>
  <conditionalFormatting sqref="U21">
    <cfRule type="expression" dxfId="5593" priority="519">
      <formula>$U$2=""</formula>
    </cfRule>
  </conditionalFormatting>
  <conditionalFormatting sqref="V21">
    <cfRule type="expression" dxfId="5592" priority="518">
      <formula>$V$2=""</formula>
    </cfRule>
  </conditionalFormatting>
  <conditionalFormatting sqref="W21">
    <cfRule type="expression" dxfId="5591" priority="517">
      <formula>$W$2=""</formula>
    </cfRule>
  </conditionalFormatting>
  <conditionalFormatting sqref="X21:BB21">
    <cfRule type="expression" dxfId="5590" priority="516">
      <formula>$X$2=""</formula>
    </cfRule>
  </conditionalFormatting>
  <conditionalFormatting sqref="F21">
    <cfRule type="expression" dxfId="5589" priority="515">
      <formula>$F$2=""</formula>
    </cfRule>
  </conditionalFormatting>
  <conditionalFormatting sqref="H24">
    <cfRule type="expression" dxfId="5588" priority="514">
      <formula>$H$2=""</formula>
    </cfRule>
  </conditionalFormatting>
  <conditionalFormatting sqref="G24">
    <cfRule type="expression" dxfId="5587" priority="513">
      <formula>$G$2=""</formula>
    </cfRule>
  </conditionalFormatting>
  <conditionalFormatting sqref="I24">
    <cfRule type="expression" dxfId="5586" priority="512">
      <formula>$I$2=""</formula>
    </cfRule>
  </conditionalFormatting>
  <conditionalFormatting sqref="J24">
    <cfRule type="expression" dxfId="5585" priority="511">
      <formula>$J$2=""</formula>
    </cfRule>
  </conditionalFormatting>
  <conditionalFormatting sqref="K24">
    <cfRule type="expression" dxfId="5584" priority="510">
      <formula>$K$2=""</formula>
    </cfRule>
  </conditionalFormatting>
  <conditionalFormatting sqref="L24">
    <cfRule type="expression" dxfId="5583" priority="509">
      <formula>$L$2=""</formula>
    </cfRule>
  </conditionalFormatting>
  <conditionalFormatting sqref="M24">
    <cfRule type="expression" dxfId="5582" priority="508">
      <formula>$M$2=""</formula>
    </cfRule>
  </conditionalFormatting>
  <conditionalFormatting sqref="N24">
    <cfRule type="expression" dxfId="5581" priority="507">
      <formula>$N$2=""</formula>
    </cfRule>
  </conditionalFormatting>
  <conditionalFormatting sqref="O24">
    <cfRule type="expression" dxfId="5580" priority="506">
      <formula>$O$2=""</formula>
    </cfRule>
  </conditionalFormatting>
  <conditionalFormatting sqref="P24">
    <cfRule type="expression" dxfId="5579" priority="505">
      <formula>$P$2=""</formula>
    </cfRule>
  </conditionalFormatting>
  <conditionalFormatting sqref="Q24">
    <cfRule type="expression" dxfId="5578" priority="504">
      <formula>$Q$2=""</formula>
    </cfRule>
  </conditionalFormatting>
  <conditionalFormatting sqref="R24">
    <cfRule type="expression" dxfId="5577" priority="503">
      <formula>$R$2=""</formula>
    </cfRule>
  </conditionalFormatting>
  <conditionalFormatting sqref="S24">
    <cfRule type="expression" dxfId="5576" priority="502">
      <formula>$S$2=""</formula>
    </cfRule>
  </conditionalFormatting>
  <conditionalFormatting sqref="T24">
    <cfRule type="expression" dxfId="5575" priority="501">
      <formula>$T$2=""</formula>
    </cfRule>
  </conditionalFormatting>
  <conditionalFormatting sqref="U24">
    <cfRule type="expression" dxfId="5574" priority="500">
      <formula>$U$2=""</formula>
    </cfRule>
  </conditionalFormatting>
  <conditionalFormatting sqref="V24">
    <cfRule type="expression" dxfId="5573" priority="499">
      <formula>$V$2=""</formula>
    </cfRule>
  </conditionalFormatting>
  <conditionalFormatting sqref="W24">
    <cfRule type="expression" dxfId="5572" priority="498">
      <formula>$W$2=""</formula>
    </cfRule>
  </conditionalFormatting>
  <conditionalFormatting sqref="X24:BB24">
    <cfRule type="expression" dxfId="5571" priority="497">
      <formula>$X$2=""</formula>
    </cfRule>
  </conditionalFormatting>
  <conditionalFormatting sqref="F24">
    <cfRule type="expression" dxfId="5570" priority="496">
      <formula>$F$2=""</formula>
    </cfRule>
  </conditionalFormatting>
  <conditionalFormatting sqref="H27">
    <cfRule type="expression" dxfId="5569" priority="495">
      <formula>$H$2=""</formula>
    </cfRule>
  </conditionalFormatting>
  <conditionalFormatting sqref="G27">
    <cfRule type="expression" dxfId="5568" priority="494">
      <formula>$G$2=""</formula>
    </cfRule>
  </conditionalFormatting>
  <conditionalFormatting sqref="I27">
    <cfRule type="expression" dxfId="5567" priority="493">
      <formula>$I$2=""</formula>
    </cfRule>
  </conditionalFormatting>
  <conditionalFormatting sqref="J27">
    <cfRule type="expression" dxfId="5566" priority="492">
      <formula>$J$2=""</formula>
    </cfRule>
  </conditionalFormatting>
  <conditionalFormatting sqref="K27">
    <cfRule type="expression" dxfId="5565" priority="491">
      <formula>$K$2=""</formula>
    </cfRule>
  </conditionalFormatting>
  <conditionalFormatting sqref="L27">
    <cfRule type="expression" dxfId="5564" priority="490">
      <formula>$L$2=""</formula>
    </cfRule>
  </conditionalFormatting>
  <conditionalFormatting sqref="M27">
    <cfRule type="expression" dxfId="5563" priority="489">
      <formula>$M$2=""</formula>
    </cfRule>
  </conditionalFormatting>
  <conditionalFormatting sqref="N27">
    <cfRule type="expression" dxfId="5562" priority="488">
      <formula>$N$2=""</formula>
    </cfRule>
  </conditionalFormatting>
  <conditionalFormatting sqref="O27">
    <cfRule type="expression" dxfId="5561" priority="487">
      <formula>$O$2=""</formula>
    </cfRule>
  </conditionalFormatting>
  <conditionalFormatting sqref="P27">
    <cfRule type="expression" dxfId="5560" priority="486">
      <formula>$P$2=""</formula>
    </cfRule>
  </conditionalFormatting>
  <conditionalFormatting sqref="Q27">
    <cfRule type="expression" dxfId="5559" priority="485">
      <formula>$Q$2=""</formula>
    </cfRule>
  </conditionalFormatting>
  <conditionalFormatting sqref="R27">
    <cfRule type="expression" dxfId="5558" priority="484">
      <formula>$R$2=""</formula>
    </cfRule>
  </conditionalFormatting>
  <conditionalFormatting sqref="S27">
    <cfRule type="expression" dxfId="5557" priority="483">
      <formula>$S$2=""</formula>
    </cfRule>
  </conditionalFormatting>
  <conditionalFormatting sqref="T27">
    <cfRule type="expression" dxfId="5556" priority="482">
      <formula>$T$2=""</formula>
    </cfRule>
  </conditionalFormatting>
  <conditionalFormatting sqref="U27">
    <cfRule type="expression" dxfId="5555" priority="481">
      <formula>$U$2=""</formula>
    </cfRule>
  </conditionalFormatting>
  <conditionalFormatting sqref="V27">
    <cfRule type="expression" dxfId="5554" priority="480">
      <formula>$V$2=""</formula>
    </cfRule>
  </conditionalFormatting>
  <conditionalFormatting sqref="W27">
    <cfRule type="expression" dxfId="5553" priority="479">
      <formula>$W$2=""</formula>
    </cfRule>
  </conditionalFormatting>
  <conditionalFormatting sqref="X27:BB27">
    <cfRule type="expression" dxfId="5552" priority="478">
      <formula>$X$2=""</formula>
    </cfRule>
  </conditionalFormatting>
  <conditionalFormatting sqref="F27">
    <cfRule type="expression" dxfId="5551" priority="477">
      <formula>$F$2=""</formula>
    </cfRule>
  </conditionalFormatting>
  <conditionalFormatting sqref="H30">
    <cfRule type="expression" dxfId="5550" priority="476">
      <formula>$H$2=""</formula>
    </cfRule>
  </conditionalFormatting>
  <conditionalFormatting sqref="G30">
    <cfRule type="expression" dxfId="5549" priority="475">
      <formula>$G$2=""</formula>
    </cfRule>
  </conditionalFormatting>
  <conditionalFormatting sqref="I30">
    <cfRule type="expression" dxfId="5548" priority="474">
      <formula>$I$2=""</formula>
    </cfRule>
  </conditionalFormatting>
  <conditionalFormatting sqref="J30">
    <cfRule type="expression" dxfId="5547" priority="473">
      <formula>$J$2=""</formula>
    </cfRule>
  </conditionalFormatting>
  <conditionalFormatting sqref="K30">
    <cfRule type="expression" dxfId="5546" priority="472">
      <formula>$K$2=""</formula>
    </cfRule>
  </conditionalFormatting>
  <conditionalFormatting sqref="L30">
    <cfRule type="expression" dxfId="5545" priority="471">
      <formula>$L$2=""</formula>
    </cfRule>
  </conditionalFormatting>
  <conditionalFormatting sqref="M30">
    <cfRule type="expression" dxfId="5544" priority="470">
      <formula>$M$2=""</formula>
    </cfRule>
  </conditionalFormatting>
  <conditionalFormatting sqref="N30">
    <cfRule type="expression" dxfId="5543" priority="469">
      <formula>$N$2=""</formula>
    </cfRule>
  </conditionalFormatting>
  <conditionalFormatting sqref="O30">
    <cfRule type="expression" dxfId="5542" priority="468">
      <formula>$O$2=""</formula>
    </cfRule>
  </conditionalFormatting>
  <conditionalFormatting sqref="P30">
    <cfRule type="expression" dxfId="5541" priority="467">
      <formula>$P$2=""</formula>
    </cfRule>
  </conditionalFormatting>
  <conditionalFormatting sqref="Q30">
    <cfRule type="expression" dxfId="5540" priority="466">
      <formula>$Q$2=""</formula>
    </cfRule>
  </conditionalFormatting>
  <conditionalFormatting sqref="R30">
    <cfRule type="expression" dxfId="5539" priority="465">
      <formula>$R$2=""</formula>
    </cfRule>
  </conditionalFormatting>
  <conditionalFormatting sqref="S30">
    <cfRule type="expression" dxfId="5538" priority="464">
      <formula>$S$2=""</formula>
    </cfRule>
  </conditionalFormatting>
  <conditionalFormatting sqref="T30">
    <cfRule type="expression" dxfId="5537" priority="463">
      <formula>$T$2=""</formula>
    </cfRule>
  </conditionalFormatting>
  <conditionalFormatting sqref="U30">
    <cfRule type="expression" dxfId="5536" priority="462">
      <formula>$U$2=""</formula>
    </cfRule>
  </conditionalFormatting>
  <conditionalFormatting sqref="V30">
    <cfRule type="expression" dxfId="5535" priority="461">
      <formula>$V$2=""</formula>
    </cfRule>
  </conditionalFormatting>
  <conditionalFormatting sqref="W30">
    <cfRule type="expression" dxfId="5534" priority="460">
      <formula>$W$2=""</formula>
    </cfRule>
  </conditionalFormatting>
  <conditionalFormatting sqref="X30:BB30">
    <cfRule type="expression" dxfId="5533" priority="459">
      <formula>$X$2=""</formula>
    </cfRule>
  </conditionalFormatting>
  <conditionalFormatting sqref="F30">
    <cfRule type="expression" dxfId="5532" priority="458">
      <formula>$F$2=""</formula>
    </cfRule>
  </conditionalFormatting>
  <conditionalFormatting sqref="E18">
    <cfRule type="expression" dxfId="5531" priority="457">
      <formula>$E$2=""</formula>
    </cfRule>
  </conditionalFormatting>
  <conditionalFormatting sqref="E21">
    <cfRule type="expression" dxfId="5530" priority="456">
      <formula>$E$2=""</formula>
    </cfRule>
  </conditionalFormatting>
  <conditionalFormatting sqref="E24">
    <cfRule type="expression" dxfId="5529" priority="455">
      <formula>$E$2=""</formula>
    </cfRule>
  </conditionalFormatting>
  <conditionalFormatting sqref="E27">
    <cfRule type="expression" dxfId="5528" priority="454">
      <formula>$E$2=""</formula>
    </cfRule>
  </conditionalFormatting>
  <conditionalFormatting sqref="E30">
    <cfRule type="expression" dxfId="5527" priority="453">
      <formula>$E$2=""</formula>
    </cfRule>
  </conditionalFormatting>
  <conditionalFormatting sqref="E22:BB22">
    <cfRule type="expression" dxfId="5526" priority="452">
      <formula>$E$2=""</formula>
    </cfRule>
  </conditionalFormatting>
  <conditionalFormatting sqref="E25:BB25">
    <cfRule type="expression" dxfId="5525" priority="451">
      <formula>$E$2=""</formula>
    </cfRule>
  </conditionalFormatting>
  <conditionalFormatting sqref="E28:BB28">
    <cfRule type="expression" dxfId="5524" priority="450">
      <formula>$E$2=""</formula>
    </cfRule>
  </conditionalFormatting>
  <conditionalFormatting sqref="X18 X21 X24 X27 X30">
    <cfRule type="expression" dxfId="5523" priority="449">
      <formula>$X$2=""</formula>
    </cfRule>
  </conditionalFormatting>
  <conditionalFormatting sqref="J18 J21 J24 J27 J30">
    <cfRule type="expression" dxfId="5522" priority="448">
      <formula>$J$2=""</formula>
    </cfRule>
  </conditionalFormatting>
  <conditionalFormatting sqref="K18 K21 K24 K27 K30">
    <cfRule type="expression" dxfId="5521" priority="447">
      <formula>$K$2=""</formula>
    </cfRule>
  </conditionalFormatting>
  <conditionalFormatting sqref="O18 O21 O24 O27 O30">
    <cfRule type="expression" dxfId="5520" priority="446">
      <formula>$O$2=""</formula>
    </cfRule>
  </conditionalFormatting>
  <conditionalFormatting sqref="F18">
    <cfRule type="expression" dxfId="5519" priority="445">
      <formula>$F$66=""</formula>
    </cfRule>
  </conditionalFormatting>
  <conditionalFormatting sqref="G18">
    <cfRule type="expression" dxfId="5518" priority="444">
      <formula>$G$66=""</formula>
    </cfRule>
  </conditionalFormatting>
  <conditionalFormatting sqref="H18">
    <cfRule type="expression" dxfId="5517" priority="443">
      <formula>$H$66=""</formula>
    </cfRule>
  </conditionalFormatting>
  <conditionalFormatting sqref="I18">
    <cfRule type="expression" dxfId="5516" priority="442">
      <formula>$I$66=""</formula>
    </cfRule>
  </conditionalFormatting>
  <conditionalFormatting sqref="J18">
    <cfRule type="expression" dxfId="5515" priority="441">
      <formula>$J$66=""</formula>
    </cfRule>
  </conditionalFormatting>
  <conditionalFormatting sqref="K18">
    <cfRule type="expression" dxfId="5514" priority="440">
      <formula>$K$66=""</formula>
    </cfRule>
  </conditionalFormatting>
  <conditionalFormatting sqref="L18">
    <cfRule type="expression" dxfId="5513" priority="439">
      <formula>$L$66=""</formula>
    </cfRule>
  </conditionalFormatting>
  <conditionalFormatting sqref="M18">
    <cfRule type="expression" dxfId="5512" priority="438">
      <formula>$M$66=""</formula>
    </cfRule>
  </conditionalFormatting>
  <conditionalFormatting sqref="N18">
    <cfRule type="expression" dxfId="5511" priority="437">
      <formula>$N$66=""</formula>
    </cfRule>
  </conditionalFormatting>
  <conditionalFormatting sqref="O18">
    <cfRule type="expression" dxfId="5510" priority="436">
      <formula>$O$66=""</formula>
    </cfRule>
  </conditionalFormatting>
  <conditionalFormatting sqref="P18">
    <cfRule type="expression" dxfId="5509" priority="435">
      <formula>$P$66=""</formula>
    </cfRule>
  </conditionalFormatting>
  <conditionalFormatting sqref="Q18">
    <cfRule type="expression" dxfId="5508" priority="434">
      <formula>$Q$66=""</formula>
    </cfRule>
  </conditionalFormatting>
  <conditionalFormatting sqref="R18">
    <cfRule type="expression" dxfId="5507" priority="433">
      <formula>$R$66=""</formula>
    </cfRule>
  </conditionalFormatting>
  <conditionalFormatting sqref="S18">
    <cfRule type="expression" dxfId="5506" priority="432">
      <formula>$S$66=""</formula>
    </cfRule>
  </conditionalFormatting>
  <conditionalFormatting sqref="T18">
    <cfRule type="expression" dxfId="5505" priority="431">
      <formula>$T$66=""</formula>
    </cfRule>
  </conditionalFormatting>
  <conditionalFormatting sqref="U18">
    <cfRule type="expression" dxfId="5504" priority="430">
      <formula>$U$66=""</formula>
    </cfRule>
  </conditionalFormatting>
  <conditionalFormatting sqref="V18">
    <cfRule type="expression" dxfId="5503" priority="429">
      <formula>$V$66=""</formula>
    </cfRule>
  </conditionalFormatting>
  <conditionalFormatting sqref="W18">
    <cfRule type="expression" dxfId="5502" priority="428">
      <formula>$W$66=""</formula>
    </cfRule>
  </conditionalFormatting>
  <conditionalFormatting sqref="X18">
    <cfRule type="expression" dxfId="5501" priority="427">
      <formula>$X$66=""</formula>
    </cfRule>
  </conditionalFormatting>
  <conditionalFormatting sqref="Y18:BB18">
    <cfRule type="expression" dxfId="5500" priority="426">
      <formula>$Y$66=""</formula>
    </cfRule>
  </conditionalFormatting>
  <conditionalFormatting sqref="F1:F32 F63:F1048576">
    <cfRule type="expression" dxfId="5499" priority="425">
      <formula>$F$66=""</formula>
    </cfRule>
  </conditionalFormatting>
  <conditionalFormatting sqref="AA1:AA32 AA63:AA1048576">
    <cfRule type="expression" dxfId="5498" priority="424">
      <formula>$AA$66=""</formula>
    </cfRule>
  </conditionalFormatting>
  <conditionalFormatting sqref="Y1:Y32 Y63:Y1048576">
    <cfRule type="expression" dxfId="5497" priority="423">
      <formula>$Y$66=""</formula>
    </cfRule>
  </conditionalFormatting>
  <conditionalFormatting sqref="Z1:Z32 Z63:Z1048576">
    <cfRule type="expression" dxfId="5496" priority="422">
      <formula>$Z$66=""</formula>
    </cfRule>
  </conditionalFormatting>
  <conditionalFormatting sqref="AB1:AB32 AB63:AB1048576">
    <cfRule type="expression" dxfId="5495" priority="421">
      <formula>$AB$66=""</formula>
    </cfRule>
  </conditionalFormatting>
  <conditionalFormatting sqref="AC1:AC32 AC63:AC1048576">
    <cfRule type="expression" dxfId="5494" priority="420">
      <formula>$AC$66=""</formula>
    </cfRule>
  </conditionalFormatting>
  <conditionalFormatting sqref="Q1:Q32 Q63:Q1048576">
    <cfRule type="expression" dxfId="5493" priority="419">
      <formula>$Q$66=""</formula>
    </cfRule>
  </conditionalFormatting>
  <conditionalFormatting sqref="AD1:AD32 AD63:AD1048576">
    <cfRule type="expression" dxfId="5492" priority="418">
      <formula>$AD$66=""</formula>
    </cfRule>
  </conditionalFormatting>
  <conditionalFormatting sqref="AE1:AE32 AE63:AE1048576">
    <cfRule type="expression" dxfId="5491" priority="417">
      <formula>$AE$66=""</formula>
    </cfRule>
  </conditionalFormatting>
  <conditionalFormatting sqref="AF1:AF32 AF63:AF1048576">
    <cfRule type="expression" dxfId="5490" priority="416">
      <formula>$AF$66=""</formula>
    </cfRule>
  </conditionalFormatting>
  <conditionalFormatting sqref="AG1:AG32 AG63:AG1048576">
    <cfRule type="expression" dxfId="5489" priority="415">
      <formula>$AG$66=""</formula>
    </cfRule>
  </conditionalFormatting>
  <conditionalFormatting sqref="AH1:AH32 AH63:AH1048576">
    <cfRule type="expression" dxfId="5488" priority="414">
      <formula>$AH$66=""</formula>
    </cfRule>
  </conditionalFormatting>
  <conditionalFormatting sqref="AI1:AI32 AI63:AI1048576">
    <cfRule type="expression" dxfId="5487" priority="413">
      <formula>$AI$66=""</formula>
    </cfRule>
  </conditionalFormatting>
  <conditionalFormatting sqref="AJ1:AJ32 AJ63:AJ1048576">
    <cfRule type="expression" dxfId="5486" priority="412">
      <formula>$AJ$66=""</formula>
    </cfRule>
  </conditionalFormatting>
  <conditionalFormatting sqref="AK1:AK32 AK63:AK1048576">
    <cfRule type="expression" dxfId="5485" priority="411">
      <formula>$AK$66=""</formula>
    </cfRule>
  </conditionalFormatting>
  <conditionalFormatting sqref="AL1:AL32 AL63:AL1048576">
    <cfRule type="expression" dxfId="5484" priority="410">
      <formula>$AL$66=""</formula>
    </cfRule>
  </conditionalFormatting>
  <conditionalFormatting sqref="AM1:AM32 AM63:AM1048576">
    <cfRule type="expression" dxfId="5483" priority="409">
      <formula>$AM$66=""</formula>
    </cfRule>
  </conditionalFormatting>
  <conditionalFormatting sqref="AN1:AN32 AN63:AN1048576">
    <cfRule type="expression" dxfId="5482" priority="408">
      <formula>$AN$66=""</formula>
    </cfRule>
  </conditionalFormatting>
  <conditionalFormatting sqref="AO1:AO32 AO63:AO1048576">
    <cfRule type="expression" dxfId="5481" priority="407">
      <formula>$AO$66=""</formula>
    </cfRule>
  </conditionalFormatting>
  <conditionalFormatting sqref="AP1:AP32 AP63:AP1048576">
    <cfRule type="expression" dxfId="5480" priority="406">
      <formula>$AP$66=""</formula>
    </cfRule>
  </conditionalFormatting>
  <conditionalFormatting sqref="AQ1:AQ32 AQ63:AQ1048576">
    <cfRule type="expression" dxfId="5479" priority="405">
      <formula>$AQ$66=""</formula>
    </cfRule>
  </conditionalFormatting>
  <conditionalFormatting sqref="AR1:AR32 AR63:AR1048576">
    <cfRule type="expression" dxfId="5478" priority="404">
      <formula>$AR$66=""</formula>
    </cfRule>
  </conditionalFormatting>
  <conditionalFormatting sqref="AS1:AS32 AS63:AS1048576">
    <cfRule type="expression" dxfId="5477" priority="403">
      <formula>$AS$66=""</formula>
    </cfRule>
  </conditionalFormatting>
  <conditionalFormatting sqref="AT1:AT32 AT63:AT1048576">
    <cfRule type="expression" dxfId="5476" priority="402">
      <formula>$AT$66=""</formula>
    </cfRule>
  </conditionalFormatting>
  <conditionalFormatting sqref="AU1:AU32 AU63:AU1048576">
    <cfRule type="expression" dxfId="5475" priority="401">
      <formula>$AU$66=""</formula>
    </cfRule>
  </conditionalFormatting>
  <conditionalFormatting sqref="AV1:AV32 AV63:AV1048576">
    <cfRule type="expression" dxfId="5474" priority="400">
      <formula>$AV$66=""</formula>
    </cfRule>
  </conditionalFormatting>
  <conditionalFormatting sqref="AW1:AW32 AW63:AW1048576">
    <cfRule type="expression" dxfId="5473" priority="399">
      <formula>$AW$66=""</formula>
    </cfRule>
  </conditionalFormatting>
  <conditionalFormatting sqref="AX1:AX32 AX63:AX1048576">
    <cfRule type="expression" dxfId="5472" priority="398">
      <formula>$AX$66=""</formula>
    </cfRule>
  </conditionalFormatting>
  <conditionalFormatting sqref="AY1:AY32 AY63:AY1048576">
    <cfRule type="expression" dxfId="5471" priority="397">
      <formula>$AY$66=""</formula>
    </cfRule>
  </conditionalFormatting>
  <conditionalFormatting sqref="AZ1:AZ32 AZ63:AZ1048576">
    <cfRule type="expression" dxfId="5470" priority="396">
      <formula>$AZ$66=""</formula>
    </cfRule>
  </conditionalFormatting>
  <conditionalFormatting sqref="BA1:BA32 BA63:BA1048576">
    <cfRule type="expression" dxfId="5469" priority="395">
      <formula>$BA$66=""</formula>
    </cfRule>
  </conditionalFormatting>
  <conditionalFormatting sqref="E33:E62">
    <cfRule type="expression" dxfId="5468" priority="394">
      <formula>$E$66=""</formula>
    </cfRule>
  </conditionalFormatting>
  <conditionalFormatting sqref="F51 F54 F57 F60">
    <cfRule type="expression" dxfId="5467" priority="393">
      <formula>$F$66=""</formula>
    </cfRule>
  </conditionalFormatting>
  <conditionalFormatting sqref="G51 G54 G57 G60">
    <cfRule type="expression" dxfId="5466" priority="392">
      <formula>$G$66=""</formula>
    </cfRule>
  </conditionalFormatting>
  <conditionalFormatting sqref="H51 H54 H57 H60">
    <cfRule type="expression" dxfId="5465" priority="391">
      <formula>$H$66=""</formula>
    </cfRule>
  </conditionalFormatting>
  <conditionalFormatting sqref="I51 I54 I57 I60">
    <cfRule type="expression" dxfId="5464" priority="390">
      <formula>$I$66=""</formula>
    </cfRule>
  </conditionalFormatting>
  <conditionalFormatting sqref="J51 J54 J57 J60">
    <cfRule type="expression" dxfId="5463" priority="389">
      <formula>$J$66=""</formula>
    </cfRule>
  </conditionalFormatting>
  <conditionalFormatting sqref="K51 K54 K57 K60">
    <cfRule type="expression" dxfId="5462" priority="388">
      <formula>$K$66=""</formula>
    </cfRule>
  </conditionalFormatting>
  <conditionalFormatting sqref="L51 L54 L57 L60">
    <cfRule type="expression" dxfId="5461" priority="387">
      <formula>$L$66=""</formula>
    </cfRule>
  </conditionalFormatting>
  <conditionalFormatting sqref="M51 M54 M57 M60">
    <cfRule type="expression" dxfId="5460" priority="386">
      <formula>$M$66=""</formula>
    </cfRule>
  </conditionalFormatting>
  <conditionalFormatting sqref="N51 N54 N57 N60">
    <cfRule type="expression" dxfId="5459" priority="385">
      <formula>$N$66=""</formula>
    </cfRule>
  </conditionalFormatting>
  <conditionalFormatting sqref="O51 O54 O57 O60">
    <cfRule type="expression" dxfId="5458" priority="384">
      <formula>$O$66=""</formula>
    </cfRule>
  </conditionalFormatting>
  <conditionalFormatting sqref="P51 P54 P57 P60">
    <cfRule type="expression" dxfId="5457" priority="383">
      <formula>$P$66=""</formula>
    </cfRule>
  </conditionalFormatting>
  <conditionalFormatting sqref="Q51 Q54 Q57 Q60">
    <cfRule type="expression" dxfId="5456" priority="382">
      <formula>$Q$66=""</formula>
    </cfRule>
  </conditionalFormatting>
  <conditionalFormatting sqref="R51 R54 R57 R60">
    <cfRule type="expression" dxfId="5455" priority="381">
      <formula>$R$66=""</formula>
    </cfRule>
  </conditionalFormatting>
  <conditionalFormatting sqref="S51 S54 S57 S60">
    <cfRule type="expression" dxfId="5454" priority="380">
      <formula>$S$66=""</formula>
    </cfRule>
  </conditionalFormatting>
  <conditionalFormatting sqref="T51 T54 T57 T60">
    <cfRule type="expression" dxfId="5453" priority="379">
      <formula>$T$66=""</formula>
    </cfRule>
  </conditionalFormatting>
  <conditionalFormatting sqref="U51 U54 U57 U60">
    <cfRule type="expression" dxfId="5452" priority="378">
      <formula>$U$66=""</formula>
    </cfRule>
  </conditionalFormatting>
  <conditionalFormatting sqref="V51 V54 V57 V60">
    <cfRule type="expression" dxfId="5451" priority="377">
      <formula>$V$66=""</formula>
    </cfRule>
  </conditionalFormatting>
  <conditionalFormatting sqref="W51 W54 W57 W60">
    <cfRule type="expression" dxfId="5450" priority="376">
      <formula>$W$66=""</formula>
    </cfRule>
  </conditionalFormatting>
  <conditionalFormatting sqref="X51 X54 X57 X60">
    <cfRule type="expression" dxfId="5449" priority="375">
      <formula>$X$66=""</formula>
    </cfRule>
  </conditionalFormatting>
  <conditionalFormatting sqref="Y51:BB51 Y54:BB54 Y57:BB57 Y60:BB60 E50:BB50 E53:BB53 E56:BB56 E59:BB59 E62:BB62">
    <cfRule type="expression" dxfId="5448" priority="374">
      <formula>$Y$66=""</formula>
    </cfRule>
  </conditionalFormatting>
  <conditionalFormatting sqref="H33">
    <cfRule type="expression" dxfId="5447" priority="373">
      <formula>$H$2=""</formula>
    </cfRule>
  </conditionalFormatting>
  <conditionalFormatting sqref="G33">
    <cfRule type="expression" dxfId="5446" priority="372">
      <formula>$G$2=""</formula>
    </cfRule>
  </conditionalFormatting>
  <conditionalFormatting sqref="I33">
    <cfRule type="expression" dxfId="5445" priority="371">
      <formula>$I$2=""</formula>
    </cfRule>
  </conditionalFormatting>
  <conditionalFormatting sqref="J33">
    <cfRule type="expression" dxfId="5444" priority="370">
      <formula>$J$2=""</formula>
    </cfRule>
  </conditionalFormatting>
  <conditionalFormatting sqref="K33">
    <cfRule type="expression" dxfId="5443" priority="369">
      <formula>$K$2=""</formula>
    </cfRule>
  </conditionalFormatting>
  <conditionalFormatting sqref="L33">
    <cfRule type="expression" dxfId="5442" priority="368">
      <formula>$L$2=""</formula>
    </cfRule>
  </conditionalFormatting>
  <conditionalFormatting sqref="M33">
    <cfRule type="expression" dxfId="5441" priority="367">
      <formula>$M$2=""</formula>
    </cfRule>
  </conditionalFormatting>
  <conditionalFormatting sqref="N33">
    <cfRule type="expression" dxfId="5440" priority="366">
      <formula>$N$2=""</formula>
    </cfRule>
  </conditionalFormatting>
  <conditionalFormatting sqref="O33">
    <cfRule type="expression" dxfId="5439" priority="365">
      <formula>$O$2=""</formula>
    </cfRule>
  </conditionalFormatting>
  <conditionalFormatting sqref="P33">
    <cfRule type="expression" dxfId="5438" priority="364">
      <formula>$P$2=""</formula>
    </cfRule>
  </conditionalFormatting>
  <conditionalFormatting sqref="Q33">
    <cfRule type="expression" dxfId="5437" priority="363">
      <formula>$Q$2=""</formula>
    </cfRule>
  </conditionalFormatting>
  <conditionalFormatting sqref="R33">
    <cfRule type="expression" dxfId="5436" priority="362">
      <formula>$R$2=""</formula>
    </cfRule>
  </conditionalFormatting>
  <conditionalFormatting sqref="S33">
    <cfRule type="expression" dxfId="5435" priority="361">
      <formula>$S$2=""</formula>
    </cfRule>
  </conditionalFormatting>
  <conditionalFormatting sqref="T33">
    <cfRule type="expression" dxfId="5434" priority="360">
      <formula>$T$2=""</formula>
    </cfRule>
  </conditionalFormatting>
  <conditionalFormatting sqref="U33">
    <cfRule type="expression" dxfId="5433" priority="359">
      <formula>$U$2=""</formula>
    </cfRule>
  </conditionalFormatting>
  <conditionalFormatting sqref="V33">
    <cfRule type="expression" dxfId="5432" priority="358">
      <formula>$V$2=""</formula>
    </cfRule>
  </conditionalFormatting>
  <conditionalFormatting sqref="W33">
    <cfRule type="expression" dxfId="5431" priority="357">
      <formula>$W$2=""</formula>
    </cfRule>
  </conditionalFormatting>
  <conditionalFormatting sqref="F33">
    <cfRule type="expression" dxfId="5430" priority="356">
      <formula>$F$2=""</formula>
    </cfRule>
  </conditionalFormatting>
  <conditionalFormatting sqref="H36">
    <cfRule type="expression" dxfId="5429" priority="355">
      <formula>$H$2=""</formula>
    </cfRule>
  </conditionalFormatting>
  <conditionalFormatting sqref="G36">
    <cfRule type="expression" dxfId="5428" priority="354">
      <formula>$G$2=""</formula>
    </cfRule>
  </conditionalFormatting>
  <conditionalFormatting sqref="I36">
    <cfRule type="expression" dxfId="5427" priority="353">
      <formula>$I$2=""</formula>
    </cfRule>
  </conditionalFormatting>
  <conditionalFormatting sqref="J36">
    <cfRule type="expression" dxfId="5426" priority="352">
      <formula>$J$2=""</formula>
    </cfRule>
  </conditionalFormatting>
  <conditionalFormatting sqref="K36">
    <cfRule type="expression" dxfId="5425" priority="351">
      <formula>$K$2=""</formula>
    </cfRule>
  </conditionalFormatting>
  <conditionalFormatting sqref="L36">
    <cfRule type="expression" dxfId="5424" priority="350">
      <formula>$L$2=""</formula>
    </cfRule>
  </conditionalFormatting>
  <conditionalFormatting sqref="M36">
    <cfRule type="expression" dxfId="5423" priority="349">
      <formula>$M$2=""</formula>
    </cfRule>
  </conditionalFormatting>
  <conditionalFormatting sqref="N36">
    <cfRule type="expression" dxfId="5422" priority="348">
      <formula>$N$2=""</formula>
    </cfRule>
  </conditionalFormatting>
  <conditionalFormatting sqref="O36">
    <cfRule type="expression" dxfId="5421" priority="347">
      <formula>$O$2=""</formula>
    </cfRule>
  </conditionalFormatting>
  <conditionalFormatting sqref="P36">
    <cfRule type="expression" dxfId="5420" priority="346">
      <formula>$P$2=""</formula>
    </cfRule>
  </conditionalFormatting>
  <conditionalFormatting sqref="Q36">
    <cfRule type="expression" dxfId="5419" priority="345">
      <formula>$Q$2=""</formula>
    </cfRule>
  </conditionalFormatting>
  <conditionalFormatting sqref="R36">
    <cfRule type="expression" dxfId="5418" priority="344">
      <formula>$R$2=""</formula>
    </cfRule>
  </conditionalFormatting>
  <conditionalFormatting sqref="S36">
    <cfRule type="expression" dxfId="5417" priority="343">
      <formula>$S$2=""</formula>
    </cfRule>
  </conditionalFormatting>
  <conditionalFormatting sqref="T36">
    <cfRule type="expression" dxfId="5416" priority="342">
      <formula>$T$2=""</formula>
    </cfRule>
  </conditionalFormatting>
  <conditionalFormatting sqref="U36">
    <cfRule type="expression" dxfId="5415" priority="341">
      <formula>$U$2=""</formula>
    </cfRule>
  </conditionalFormatting>
  <conditionalFormatting sqref="V36">
    <cfRule type="expression" dxfId="5414" priority="340">
      <formula>$V$2=""</formula>
    </cfRule>
  </conditionalFormatting>
  <conditionalFormatting sqref="W36">
    <cfRule type="expression" dxfId="5413" priority="339">
      <formula>$W$2=""</formula>
    </cfRule>
  </conditionalFormatting>
  <conditionalFormatting sqref="X36:BB36">
    <cfRule type="expression" dxfId="5412" priority="338">
      <formula>$X$2=""</formula>
    </cfRule>
  </conditionalFormatting>
  <conditionalFormatting sqref="F36">
    <cfRule type="expression" dxfId="5411" priority="337">
      <formula>$F$2=""</formula>
    </cfRule>
  </conditionalFormatting>
  <conditionalFormatting sqref="H39">
    <cfRule type="expression" dxfId="5410" priority="336">
      <formula>$H$2=""</formula>
    </cfRule>
  </conditionalFormatting>
  <conditionalFormatting sqref="G39">
    <cfRule type="expression" dxfId="5409" priority="335">
      <formula>$G$2=""</formula>
    </cfRule>
  </conditionalFormatting>
  <conditionalFormatting sqref="I39">
    <cfRule type="expression" dxfId="5408" priority="334">
      <formula>$I$2=""</formula>
    </cfRule>
  </conditionalFormatting>
  <conditionalFormatting sqref="J39">
    <cfRule type="expression" dxfId="5407" priority="333">
      <formula>$J$2=""</formula>
    </cfRule>
  </conditionalFormatting>
  <conditionalFormatting sqref="K39">
    <cfRule type="expression" dxfId="5406" priority="332">
      <formula>$K$2=""</formula>
    </cfRule>
  </conditionalFormatting>
  <conditionalFormatting sqref="L39">
    <cfRule type="expression" dxfId="5405" priority="331">
      <formula>$L$2=""</formula>
    </cfRule>
  </conditionalFormatting>
  <conditionalFormatting sqref="M39">
    <cfRule type="expression" dxfId="5404" priority="330">
      <formula>$M$2=""</formula>
    </cfRule>
  </conditionalFormatting>
  <conditionalFormatting sqref="N39">
    <cfRule type="expression" dxfId="5403" priority="329">
      <formula>$N$2=""</formula>
    </cfRule>
  </conditionalFormatting>
  <conditionalFormatting sqref="O39">
    <cfRule type="expression" dxfId="5402" priority="328">
      <formula>$O$2=""</formula>
    </cfRule>
  </conditionalFormatting>
  <conditionalFormatting sqref="P39">
    <cfRule type="expression" dxfId="5401" priority="327">
      <formula>$P$2=""</formula>
    </cfRule>
  </conditionalFormatting>
  <conditionalFormatting sqref="Q39">
    <cfRule type="expression" dxfId="5400" priority="326">
      <formula>$Q$2=""</formula>
    </cfRule>
  </conditionalFormatting>
  <conditionalFormatting sqref="R39">
    <cfRule type="expression" dxfId="5399" priority="325">
      <formula>$R$2=""</formula>
    </cfRule>
  </conditionalFormatting>
  <conditionalFormatting sqref="S39">
    <cfRule type="expression" dxfId="5398" priority="324">
      <formula>$S$2=""</formula>
    </cfRule>
  </conditionalFormatting>
  <conditionalFormatting sqref="T39">
    <cfRule type="expression" dxfId="5397" priority="323">
      <formula>$T$2=""</formula>
    </cfRule>
  </conditionalFormatting>
  <conditionalFormatting sqref="U39">
    <cfRule type="expression" dxfId="5396" priority="322">
      <formula>$U$2=""</formula>
    </cfRule>
  </conditionalFormatting>
  <conditionalFormatting sqref="V39">
    <cfRule type="expression" dxfId="5395" priority="321">
      <formula>$V$2=""</formula>
    </cfRule>
  </conditionalFormatting>
  <conditionalFormatting sqref="W39">
    <cfRule type="expression" dxfId="5394" priority="320">
      <formula>$W$2=""</formula>
    </cfRule>
  </conditionalFormatting>
  <conditionalFormatting sqref="X39:BB39">
    <cfRule type="expression" dxfId="5393" priority="319">
      <formula>$X$2=""</formula>
    </cfRule>
  </conditionalFormatting>
  <conditionalFormatting sqref="F39">
    <cfRule type="expression" dxfId="5392" priority="318">
      <formula>$F$2=""</formula>
    </cfRule>
  </conditionalFormatting>
  <conditionalFormatting sqref="H42">
    <cfRule type="expression" dxfId="5391" priority="317">
      <formula>$H$2=""</formula>
    </cfRule>
  </conditionalFormatting>
  <conditionalFormatting sqref="G42">
    <cfRule type="expression" dxfId="5390" priority="316">
      <formula>$G$2=""</formula>
    </cfRule>
  </conditionalFormatting>
  <conditionalFormatting sqref="I42">
    <cfRule type="expression" dxfId="5389" priority="315">
      <formula>$I$2=""</formula>
    </cfRule>
  </conditionalFormatting>
  <conditionalFormatting sqref="J42">
    <cfRule type="expression" dxfId="5388" priority="314">
      <formula>$J$2=""</formula>
    </cfRule>
  </conditionalFormatting>
  <conditionalFormatting sqref="K42">
    <cfRule type="expression" dxfId="5387" priority="313">
      <formula>$K$2=""</formula>
    </cfRule>
  </conditionalFormatting>
  <conditionalFormatting sqref="L42">
    <cfRule type="expression" dxfId="5386" priority="312">
      <formula>$L$2=""</formula>
    </cfRule>
  </conditionalFormatting>
  <conditionalFormatting sqref="M42">
    <cfRule type="expression" dxfId="5385" priority="311">
      <formula>$M$2=""</formula>
    </cfRule>
  </conditionalFormatting>
  <conditionalFormatting sqref="N42">
    <cfRule type="expression" dxfId="5384" priority="310">
      <formula>$N$2=""</formula>
    </cfRule>
  </conditionalFormatting>
  <conditionalFormatting sqref="O42">
    <cfRule type="expression" dxfId="5383" priority="309">
      <formula>$O$2=""</formula>
    </cfRule>
  </conditionalFormatting>
  <conditionalFormatting sqref="P42">
    <cfRule type="expression" dxfId="5382" priority="308">
      <formula>$P$2=""</formula>
    </cfRule>
  </conditionalFormatting>
  <conditionalFormatting sqref="Q42">
    <cfRule type="expression" dxfId="5381" priority="307">
      <formula>$Q$2=""</formula>
    </cfRule>
  </conditionalFormatting>
  <conditionalFormatting sqref="R42">
    <cfRule type="expression" dxfId="5380" priority="306">
      <formula>$R$2=""</formula>
    </cfRule>
  </conditionalFormatting>
  <conditionalFormatting sqref="S42">
    <cfRule type="expression" dxfId="5379" priority="305">
      <formula>$S$2=""</formula>
    </cfRule>
  </conditionalFormatting>
  <conditionalFormatting sqref="T42">
    <cfRule type="expression" dxfId="5378" priority="304">
      <formula>$T$2=""</formula>
    </cfRule>
  </conditionalFormatting>
  <conditionalFormatting sqref="U42">
    <cfRule type="expression" dxfId="5377" priority="303">
      <formula>$U$2=""</formula>
    </cfRule>
  </conditionalFormatting>
  <conditionalFormatting sqref="V42">
    <cfRule type="expression" dxfId="5376" priority="302">
      <formula>$V$2=""</formula>
    </cfRule>
  </conditionalFormatting>
  <conditionalFormatting sqref="W42">
    <cfRule type="expression" dxfId="5375" priority="301">
      <formula>$W$2=""</formula>
    </cfRule>
  </conditionalFormatting>
  <conditionalFormatting sqref="X42:BB42">
    <cfRule type="expression" dxfId="5374" priority="300">
      <formula>$X$2=""</formula>
    </cfRule>
  </conditionalFormatting>
  <conditionalFormatting sqref="F42">
    <cfRule type="expression" dxfId="5373" priority="299">
      <formula>$F$2=""</formula>
    </cfRule>
  </conditionalFormatting>
  <conditionalFormatting sqref="H45">
    <cfRule type="expression" dxfId="5372" priority="298">
      <formula>$H$2=""</formula>
    </cfRule>
  </conditionalFormatting>
  <conditionalFormatting sqref="G45">
    <cfRule type="expression" dxfId="5371" priority="297">
      <formula>$G$2=""</formula>
    </cfRule>
  </conditionalFormatting>
  <conditionalFormatting sqref="I45">
    <cfRule type="expression" dxfId="5370" priority="296">
      <formula>$I$2=""</formula>
    </cfRule>
  </conditionalFormatting>
  <conditionalFormatting sqref="J45">
    <cfRule type="expression" dxfId="5369" priority="295">
      <formula>$J$2=""</formula>
    </cfRule>
  </conditionalFormatting>
  <conditionalFormatting sqref="K45">
    <cfRule type="expression" dxfId="5368" priority="294">
      <formula>$K$2=""</formula>
    </cfRule>
  </conditionalFormatting>
  <conditionalFormatting sqref="L45">
    <cfRule type="expression" dxfId="5367" priority="293">
      <formula>$L$2=""</formula>
    </cfRule>
  </conditionalFormatting>
  <conditionalFormatting sqref="M45">
    <cfRule type="expression" dxfId="5366" priority="292">
      <formula>$M$2=""</formula>
    </cfRule>
  </conditionalFormatting>
  <conditionalFormatting sqref="N45">
    <cfRule type="expression" dxfId="5365" priority="291">
      <formula>$N$2=""</formula>
    </cfRule>
  </conditionalFormatting>
  <conditionalFormatting sqref="O45">
    <cfRule type="expression" dxfId="5364" priority="290">
      <formula>$O$2=""</formula>
    </cfRule>
  </conditionalFormatting>
  <conditionalFormatting sqref="P45">
    <cfRule type="expression" dxfId="5363" priority="289">
      <formula>$P$2=""</formula>
    </cfRule>
  </conditionalFormatting>
  <conditionalFormatting sqref="Q45">
    <cfRule type="expression" dxfId="5362" priority="288">
      <formula>$Q$2=""</formula>
    </cfRule>
  </conditionalFormatting>
  <conditionalFormatting sqref="R45">
    <cfRule type="expression" dxfId="5361" priority="287">
      <formula>$R$2=""</formula>
    </cfRule>
  </conditionalFormatting>
  <conditionalFormatting sqref="S45">
    <cfRule type="expression" dxfId="5360" priority="286">
      <formula>$S$2=""</formula>
    </cfRule>
  </conditionalFormatting>
  <conditionalFormatting sqref="T45">
    <cfRule type="expression" dxfId="5359" priority="285">
      <formula>$T$2=""</formula>
    </cfRule>
  </conditionalFormatting>
  <conditionalFormatting sqref="U45">
    <cfRule type="expression" dxfId="5358" priority="284">
      <formula>$U$2=""</formula>
    </cfRule>
  </conditionalFormatting>
  <conditionalFormatting sqref="V45">
    <cfRule type="expression" dxfId="5357" priority="283">
      <formula>$V$2=""</formula>
    </cfRule>
  </conditionalFormatting>
  <conditionalFormatting sqref="W45">
    <cfRule type="expression" dxfId="5356" priority="282">
      <formula>$W$2=""</formula>
    </cfRule>
  </conditionalFormatting>
  <conditionalFormatting sqref="X45:BB45">
    <cfRule type="expression" dxfId="5355" priority="281">
      <formula>$X$2=""</formula>
    </cfRule>
  </conditionalFormatting>
  <conditionalFormatting sqref="F45">
    <cfRule type="expression" dxfId="5354" priority="280">
      <formula>$F$2=""</formula>
    </cfRule>
  </conditionalFormatting>
  <conditionalFormatting sqref="H37">
    <cfRule type="expression" dxfId="5353" priority="279">
      <formula>$H$2=""</formula>
    </cfRule>
  </conditionalFormatting>
  <conditionalFormatting sqref="G37">
    <cfRule type="expression" dxfId="5352" priority="278">
      <formula>$G$2=""</formula>
    </cfRule>
  </conditionalFormatting>
  <conditionalFormatting sqref="I37">
    <cfRule type="expression" dxfId="5351" priority="277">
      <formula>$I$2=""</formula>
    </cfRule>
  </conditionalFormatting>
  <conditionalFormatting sqref="J37">
    <cfRule type="expression" dxfId="5350" priority="276">
      <formula>$J$2=""</formula>
    </cfRule>
  </conditionalFormatting>
  <conditionalFormatting sqref="K37">
    <cfRule type="expression" dxfId="5349" priority="275">
      <formula>$K$2=""</formula>
    </cfRule>
  </conditionalFormatting>
  <conditionalFormatting sqref="L37">
    <cfRule type="expression" dxfId="5348" priority="274">
      <formula>$L$2=""</formula>
    </cfRule>
  </conditionalFormatting>
  <conditionalFormatting sqref="M37">
    <cfRule type="expression" dxfId="5347" priority="273">
      <formula>$M$2=""</formula>
    </cfRule>
  </conditionalFormatting>
  <conditionalFormatting sqref="N37">
    <cfRule type="expression" dxfId="5346" priority="272">
      <formula>$N$2=""</formula>
    </cfRule>
  </conditionalFormatting>
  <conditionalFormatting sqref="O37">
    <cfRule type="expression" dxfId="5345" priority="271">
      <formula>$O$2=""</formula>
    </cfRule>
  </conditionalFormatting>
  <conditionalFormatting sqref="P37">
    <cfRule type="expression" dxfId="5344" priority="270">
      <formula>$P$2=""</formula>
    </cfRule>
  </conditionalFormatting>
  <conditionalFormatting sqref="Q37">
    <cfRule type="expression" dxfId="5343" priority="269">
      <formula>$Q$2=""</formula>
    </cfRule>
  </conditionalFormatting>
  <conditionalFormatting sqref="R37">
    <cfRule type="expression" dxfId="5342" priority="268">
      <formula>$R$2=""</formula>
    </cfRule>
  </conditionalFormatting>
  <conditionalFormatting sqref="S37">
    <cfRule type="expression" dxfId="5341" priority="267">
      <formula>$S$2=""</formula>
    </cfRule>
  </conditionalFormatting>
  <conditionalFormatting sqref="T37">
    <cfRule type="expression" dxfId="5340" priority="266">
      <formula>$T$2=""</formula>
    </cfRule>
  </conditionalFormatting>
  <conditionalFormatting sqref="U37">
    <cfRule type="expression" dxfId="5339" priority="265">
      <formula>$U$2=""</formula>
    </cfRule>
  </conditionalFormatting>
  <conditionalFormatting sqref="V37">
    <cfRule type="expression" dxfId="5338" priority="264">
      <formula>$V$2=""</formula>
    </cfRule>
  </conditionalFormatting>
  <conditionalFormatting sqref="W37">
    <cfRule type="expression" dxfId="5337" priority="263">
      <formula>$W$2=""</formula>
    </cfRule>
  </conditionalFormatting>
  <conditionalFormatting sqref="X37:BB37">
    <cfRule type="expression" dxfId="5336" priority="262">
      <formula>$X$2=""</formula>
    </cfRule>
  </conditionalFormatting>
  <conditionalFormatting sqref="F37">
    <cfRule type="expression" dxfId="5335" priority="261">
      <formula>$F$2=""</formula>
    </cfRule>
  </conditionalFormatting>
  <conditionalFormatting sqref="H40">
    <cfRule type="expression" dxfId="5334" priority="260">
      <formula>$H$2=""</formula>
    </cfRule>
  </conditionalFormatting>
  <conditionalFormatting sqref="G40">
    <cfRule type="expression" dxfId="5333" priority="259">
      <formula>$G$2=""</formula>
    </cfRule>
  </conditionalFormatting>
  <conditionalFormatting sqref="I40">
    <cfRule type="expression" dxfId="5332" priority="258">
      <formula>$I$2=""</formula>
    </cfRule>
  </conditionalFormatting>
  <conditionalFormatting sqref="J40">
    <cfRule type="expression" dxfId="5331" priority="257">
      <formula>$J$2=""</formula>
    </cfRule>
  </conditionalFormatting>
  <conditionalFormatting sqref="K40">
    <cfRule type="expression" dxfId="5330" priority="256">
      <formula>$K$2=""</formula>
    </cfRule>
  </conditionalFormatting>
  <conditionalFormatting sqref="L40">
    <cfRule type="expression" dxfId="5329" priority="255">
      <formula>$L$2=""</formula>
    </cfRule>
  </conditionalFormatting>
  <conditionalFormatting sqref="M40">
    <cfRule type="expression" dxfId="5328" priority="254">
      <formula>$M$2=""</formula>
    </cfRule>
  </conditionalFormatting>
  <conditionalFormatting sqref="N40">
    <cfRule type="expression" dxfId="5327" priority="253">
      <formula>$N$2=""</formula>
    </cfRule>
  </conditionalFormatting>
  <conditionalFormatting sqref="O40">
    <cfRule type="expression" dxfId="5326" priority="252">
      <formula>$O$2=""</formula>
    </cfRule>
  </conditionalFormatting>
  <conditionalFormatting sqref="P40">
    <cfRule type="expression" dxfId="5325" priority="251">
      <formula>$P$2=""</formula>
    </cfRule>
  </conditionalFormatting>
  <conditionalFormatting sqref="Q40">
    <cfRule type="expression" dxfId="5324" priority="250">
      <formula>$Q$2=""</formula>
    </cfRule>
  </conditionalFormatting>
  <conditionalFormatting sqref="R40">
    <cfRule type="expression" dxfId="5323" priority="249">
      <formula>$R$2=""</formula>
    </cfRule>
  </conditionalFormatting>
  <conditionalFormatting sqref="S40">
    <cfRule type="expression" dxfId="5322" priority="248">
      <formula>$S$2=""</formula>
    </cfRule>
  </conditionalFormatting>
  <conditionalFormatting sqref="T40">
    <cfRule type="expression" dxfId="5321" priority="247">
      <formula>$T$2=""</formula>
    </cfRule>
  </conditionalFormatting>
  <conditionalFormatting sqref="U40">
    <cfRule type="expression" dxfId="5320" priority="246">
      <formula>$U$2=""</formula>
    </cfRule>
  </conditionalFormatting>
  <conditionalFormatting sqref="V40">
    <cfRule type="expression" dxfId="5319" priority="245">
      <formula>$V$2=""</formula>
    </cfRule>
  </conditionalFormatting>
  <conditionalFormatting sqref="W40">
    <cfRule type="expression" dxfId="5318" priority="244">
      <formula>$W$2=""</formula>
    </cfRule>
  </conditionalFormatting>
  <conditionalFormatting sqref="X40:BB40">
    <cfRule type="expression" dxfId="5317" priority="243">
      <formula>$X$2=""</formula>
    </cfRule>
  </conditionalFormatting>
  <conditionalFormatting sqref="F40">
    <cfRule type="expression" dxfId="5316" priority="242">
      <formula>$F$2=""</formula>
    </cfRule>
  </conditionalFormatting>
  <conditionalFormatting sqref="H43">
    <cfRule type="expression" dxfId="5315" priority="241">
      <formula>$H$2=""</formula>
    </cfRule>
  </conditionalFormatting>
  <conditionalFormatting sqref="G43">
    <cfRule type="expression" dxfId="5314" priority="240">
      <formula>$G$2=""</formula>
    </cfRule>
  </conditionalFormatting>
  <conditionalFormatting sqref="I43">
    <cfRule type="expression" dxfId="5313" priority="239">
      <formula>$I$2=""</formula>
    </cfRule>
  </conditionalFormatting>
  <conditionalFormatting sqref="J43">
    <cfRule type="expression" dxfId="5312" priority="238">
      <formula>$J$2=""</formula>
    </cfRule>
  </conditionalFormatting>
  <conditionalFormatting sqref="K43">
    <cfRule type="expression" dxfId="5311" priority="237">
      <formula>$K$2=""</formula>
    </cfRule>
  </conditionalFormatting>
  <conditionalFormatting sqref="L43">
    <cfRule type="expression" dxfId="5310" priority="236">
      <formula>$L$2=""</formula>
    </cfRule>
  </conditionalFormatting>
  <conditionalFormatting sqref="M43">
    <cfRule type="expression" dxfId="5309" priority="235">
      <formula>$M$2=""</formula>
    </cfRule>
  </conditionalFormatting>
  <conditionalFormatting sqref="N43">
    <cfRule type="expression" dxfId="5308" priority="234">
      <formula>$N$2=""</formula>
    </cfRule>
  </conditionalFormatting>
  <conditionalFormatting sqref="O43">
    <cfRule type="expression" dxfId="5307" priority="233">
      <formula>$O$2=""</formula>
    </cfRule>
  </conditionalFormatting>
  <conditionalFormatting sqref="P43">
    <cfRule type="expression" dxfId="5306" priority="232">
      <formula>$P$2=""</formula>
    </cfRule>
  </conditionalFormatting>
  <conditionalFormatting sqref="Q43">
    <cfRule type="expression" dxfId="5305" priority="231">
      <formula>$Q$2=""</formula>
    </cfRule>
  </conditionalFormatting>
  <conditionalFormatting sqref="R43">
    <cfRule type="expression" dxfId="5304" priority="230">
      <formula>$R$2=""</formula>
    </cfRule>
  </conditionalFormatting>
  <conditionalFormatting sqref="S43">
    <cfRule type="expression" dxfId="5303" priority="229">
      <formula>$S$2=""</formula>
    </cfRule>
  </conditionalFormatting>
  <conditionalFormatting sqref="T43">
    <cfRule type="expression" dxfId="5302" priority="228">
      <formula>$T$2=""</formula>
    </cfRule>
  </conditionalFormatting>
  <conditionalFormatting sqref="U43">
    <cfRule type="expression" dxfId="5301" priority="227">
      <formula>$U$2=""</formula>
    </cfRule>
  </conditionalFormatting>
  <conditionalFormatting sqref="V43">
    <cfRule type="expression" dxfId="5300" priority="226">
      <formula>$V$2=""</formula>
    </cfRule>
  </conditionalFormatting>
  <conditionalFormatting sqref="W43">
    <cfRule type="expression" dxfId="5299" priority="225">
      <formula>$W$2=""</formula>
    </cfRule>
  </conditionalFormatting>
  <conditionalFormatting sqref="X43:BB43">
    <cfRule type="expression" dxfId="5298" priority="224">
      <formula>$X$2=""</formula>
    </cfRule>
  </conditionalFormatting>
  <conditionalFormatting sqref="F43">
    <cfRule type="expression" dxfId="5297" priority="223">
      <formula>$F$2=""</formula>
    </cfRule>
  </conditionalFormatting>
  <conditionalFormatting sqref="H46">
    <cfRule type="expression" dxfId="5296" priority="222">
      <formula>$H$2=""</formula>
    </cfRule>
  </conditionalFormatting>
  <conditionalFormatting sqref="G46">
    <cfRule type="expression" dxfId="5295" priority="221">
      <formula>$G$2=""</formula>
    </cfRule>
  </conditionalFormatting>
  <conditionalFormatting sqref="I46">
    <cfRule type="expression" dxfId="5294" priority="220">
      <formula>$I$2=""</formula>
    </cfRule>
  </conditionalFormatting>
  <conditionalFormatting sqref="J46">
    <cfRule type="expression" dxfId="5293" priority="219">
      <formula>$J$2=""</formula>
    </cfRule>
  </conditionalFormatting>
  <conditionalFormatting sqref="K46">
    <cfRule type="expression" dxfId="5292" priority="218">
      <formula>$K$2=""</formula>
    </cfRule>
  </conditionalFormatting>
  <conditionalFormatting sqref="L46">
    <cfRule type="expression" dxfId="5291" priority="217">
      <formula>$L$2=""</formula>
    </cfRule>
  </conditionalFormatting>
  <conditionalFormatting sqref="M46">
    <cfRule type="expression" dxfId="5290" priority="216">
      <formula>$M$2=""</formula>
    </cfRule>
  </conditionalFormatting>
  <conditionalFormatting sqref="N46">
    <cfRule type="expression" dxfId="5289" priority="215">
      <formula>$N$2=""</formula>
    </cfRule>
  </conditionalFormatting>
  <conditionalFormatting sqref="O46">
    <cfRule type="expression" dxfId="5288" priority="214">
      <formula>$O$2=""</formula>
    </cfRule>
  </conditionalFormatting>
  <conditionalFormatting sqref="P46">
    <cfRule type="expression" dxfId="5287" priority="213">
      <formula>$P$2=""</formula>
    </cfRule>
  </conditionalFormatting>
  <conditionalFormatting sqref="Q46">
    <cfRule type="expression" dxfId="5286" priority="212">
      <formula>$Q$2=""</formula>
    </cfRule>
  </conditionalFormatting>
  <conditionalFormatting sqref="R46">
    <cfRule type="expression" dxfId="5285" priority="211">
      <formula>$R$2=""</formula>
    </cfRule>
  </conditionalFormatting>
  <conditionalFormatting sqref="S46">
    <cfRule type="expression" dxfId="5284" priority="210">
      <formula>$S$2=""</formula>
    </cfRule>
  </conditionalFormatting>
  <conditionalFormatting sqref="T46">
    <cfRule type="expression" dxfId="5283" priority="209">
      <formula>$T$2=""</formula>
    </cfRule>
  </conditionalFormatting>
  <conditionalFormatting sqref="U46">
    <cfRule type="expression" dxfId="5282" priority="208">
      <formula>$U$2=""</formula>
    </cfRule>
  </conditionalFormatting>
  <conditionalFormatting sqref="V46">
    <cfRule type="expression" dxfId="5281" priority="207">
      <formula>$V$2=""</formula>
    </cfRule>
  </conditionalFormatting>
  <conditionalFormatting sqref="W46">
    <cfRule type="expression" dxfId="5280" priority="206">
      <formula>$W$2=""</formula>
    </cfRule>
  </conditionalFormatting>
  <conditionalFormatting sqref="X46:BB46">
    <cfRule type="expression" dxfId="5279" priority="205">
      <formula>$X$2=""</formula>
    </cfRule>
  </conditionalFormatting>
  <conditionalFormatting sqref="F46">
    <cfRule type="expression" dxfId="5278" priority="204">
      <formula>$F$2=""</formula>
    </cfRule>
  </conditionalFormatting>
  <conditionalFormatting sqref="E36">
    <cfRule type="expression" dxfId="5277" priority="203">
      <formula>$E$2=""</formula>
    </cfRule>
  </conditionalFormatting>
  <conditionalFormatting sqref="E39">
    <cfRule type="expression" dxfId="5276" priority="202">
      <formula>$E$2=""</formula>
    </cfRule>
  </conditionalFormatting>
  <conditionalFormatting sqref="E42">
    <cfRule type="expression" dxfId="5275" priority="201">
      <formula>$E$2=""</formula>
    </cfRule>
  </conditionalFormatting>
  <conditionalFormatting sqref="E45">
    <cfRule type="expression" dxfId="5274" priority="200">
      <formula>$E$2=""</formula>
    </cfRule>
  </conditionalFormatting>
  <conditionalFormatting sqref="E37">
    <cfRule type="expression" dxfId="5273" priority="199">
      <formula>$E$2=""</formula>
    </cfRule>
  </conditionalFormatting>
  <conditionalFormatting sqref="E40">
    <cfRule type="expression" dxfId="5272" priority="198">
      <formula>$E$2=""</formula>
    </cfRule>
  </conditionalFormatting>
  <conditionalFormatting sqref="E43">
    <cfRule type="expression" dxfId="5271" priority="197">
      <formula>$E$2=""</formula>
    </cfRule>
  </conditionalFormatting>
  <conditionalFormatting sqref="E46">
    <cfRule type="expression" dxfId="5270" priority="196">
      <formula>$E$2=""</formula>
    </cfRule>
  </conditionalFormatting>
  <conditionalFormatting sqref="G33:G62">
    <cfRule type="expression" dxfId="5269" priority="195">
      <formula>$G$66=""</formula>
    </cfRule>
  </conditionalFormatting>
  <conditionalFormatting sqref="H33:H62">
    <cfRule type="expression" dxfId="5268" priority="194">
      <formula>$H$66=""</formula>
    </cfRule>
  </conditionalFormatting>
  <conditionalFormatting sqref="I33:I62">
    <cfRule type="expression" dxfId="5267" priority="193">
      <formula>$I$66=""</formula>
    </cfRule>
  </conditionalFormatting>
  <conditionalFormatting sqref="J33:J62">
    <cfRule type="expression" dxfId="5266" priority="192">
      <formula>$J$66=""</formula>
    </cfRule>
  </conditionalFormatting>
  <conditionalFormatting sqref="K33:K62">
    <cfRule type="expression" dxfId="5265" priority="191">
      <formula>$K$66=""</formula>
    </cfRule>
  </conditionalFormatting>
  <conditionalFormatting sqref="L33:L62">
    <cfRule type="expression" dxfId="5264" priority="190">
      <formula>$L$66=""</formula>
    </cfRule>
  </conditionalFormatting>
  <conditionalFormatting sqref="M33:M62">
    <cfRule type="expression" dxfId="5263" priority="189">
      <formula>$M$66=""</formula>
    </cfRule>
  </conditionalFormatting>
  <conditionalFormatting sqref="N33:N62">
    <cfRule type="expression" dxfId="5262" priority="188">
      <formula>$N$66=""</formula>
    </cfRule>
  </conditionalFormatting>
  <conditionalFormatting sqref="O33:O62">
    <cfRule type="expression" dxfId="5261" priority="187">
      <formula>$O$66=""</formula>
    </cfRule>
  </conditionalFormatting>
  <conditionalFormatting sqref="P33:P62">
    <cfRule type="expression" dxfId="5260" priority="186">
      <formula>$P$66=""</formula>
    </cfRule>
  </conditionalFormatting>
  <conditionalFormatting sqref="R33:R62">
    <cfRule type="expression" dxfId="5259" priority="185">
      <formula>$R$66=""</formula>
    </cfRule>
  </conditionalFormatting>
  <conditionalFormatting sqref="S33:S62">
    <cfRule type="expression" dxfId="5258" priority="184">
      <formula>$S$66=""</formula>
    </cfRule>
  </conditionalFormatting>
  <conditionalFormatting sqref="T33:T62">
    <cfRule type="expression" dxfId="5257" priority="183">
      <formula>$T$66=""</formula>
    </cfRule>
  </conditionalFormatting>
  <conditionalFormatting sqref="U33:U62">
    <cfRule type="expression" dxfId="5256" priority="182">
      <formula>$U$66=""</formula>
    </cfRule>
  </conditionalFormatting>
  <conditionalFormatting sqref="V33:V62">
    <cfRule type="expression" dxfId="5255" priority="181">
      <formula>$V$66=""</formula>
    </cfRule>
  </conditionalFormatting>
  <conditionalFormatting sqref="W33:W62">
    <cfRule type="expression" dxfId="5254" priority="180">
      <formula>$W$66=""</formula>
    </cfRule>
  </conditionalFormatting>
  <conditionalFormatting sqref="X33:X62">
    <cfRule type="expression" dxfId="5253" priority="179">
      <formula>$X$66=""</formula>
    </cfRule>
  </conditionalFormatting>
  <conditionalFormatting sqref="BB33:BB62">
    <cfRule type="expression" dxfId="5252" priority="178">
      <formula>$BB$66=""</formula>
    </cfRule>
  </conditionalFormatting>
  <conditionalFormatting sqref="H48 H51 H54 H57 H60">
    <cfRule type="expression" dxfId="5251" priority="177">
      <formula>$H$2=""</formula>
    </cfRule>
  </conditionalFormatting>
  <conditionalFormatting sqref="G48 G51 G54 G57 G60">
    <cfRule type="expression" dxfId="5250" priority="176">
      <formula>$G$2=""</formula>
    </cfRule>
  </conditionalFormatting>
  <conditionalFormatting sqref="I48 I51 I54 I57 I60">
    <cfRule type="expression" dxfId="5249" priority="175">
      <formula>$I$2=""</formula>
    </cfRule>
  </conditionalFormatting>
  <conditionalFormatting sqref="J48 J51 J54 J57">
    <cfRule type="expression" dxfId="5248" priority="174">
      <formula>$J$2=""</formula>
    </cfRule>
  </conditionalFormatting>
  <conditionalFormatting sqref="K48 K51 K54 K57">
    <cfRule type="expression" dxfId="5247" priority="173">
      <formula>$K$2=""</formula>
    </cfRule>
  </conditionalFormatting>
  <conditionalFormatting sqref="L48 L51 L54 L57 L60">
    <cfRule type="expression" dxfId="5246" priority="172">
      <formula>$L$2=""</formula>
    </cfRule>
  </conditionalFormatting>
  <conditionalFormatting sqref="M48 M51 M54 M57 M60">
    <cfRule type="expression" dxfId="5245" priority="171">
      <formula>$M$2=""</formula>
    </cfRule>
  </conditionalFormatting>
  <conditionalFormatting sqref="N48 N51 N54 N57 N60">
    <cfRule type="expression" dxfId="5244" priority="170">
      <formula>$N$2=""</formula>
    </cfRule>
  </conditionalFormatting>
  <conditionalFormatting sqref="O48 O51 O54 O57">
    <cfRule type="expression" dxfId="5243" priority="169">
      <formula>$O$2=""</formula>
    </cfRule>
  </conditionalFormatting>
  <conditionalFormatting sqref="P48 P51 P54 P57 P60">
    <cfRule type="expression" dxfId="5242" priority="168">
      <formula>$P$2=""</formula>
    </cfRule>
  </conditionalFormatting>
  <conditionalFormatting sqref="Q48 Q51 Q54 Q57 Q60">
    <cfRule type="expression" dxfId="5241" priority="167">
      <formula>$Q$2=""</formula>
    </cfRule>
  </conditionalFormatting>
  <conditionalFormatting sqref="R48 R51 R54 R57 R60">
    <cfRule type="expression" dxfId="5240" priority="166">
      <formula>$R$2=""</formula>
    </cfRule>
  </conditionalFormatting>
  <conditionalFormatting sqref="S48 S51 S54 S57 S60">
    <cfRule type="expression" dxfId="5239" priority="165">
      <formula>$S$2=""</formula>
    </cfRule>
  </conditionalFormatting>
  <conditionalFormatting sqref="T48 T51 T54 T57 T60">
    <cfRule type="expression" dxfId="5238" priority="164">
      <formula>$T$2=""</formula>
    </cfRule>
  </conditionalFormatting>
  <conditionalFormatting sqref="U48 U51 U54 U57 U60">
    <cfRule type="expression" dxfId="5237" priority="163">
      <formula>$U$2=""</formula>
    </cfRule>
  </conditionalFormatting>
  <conditionalFormatting sqref="V48 V51 V54 V57 V60">
    <cfRule type="expression" dxfId="5236" priority="162">
      <formula>$V$2=""</formula>
    </cfRule>
  </conditionalFormatting>
  <conditionalFormatting sqref="W48 W51 W54 W57 W60">
    <cfRule type="expression" dxfId="5235" priority="161">
      <formula>$W$2=""</formula>
    </cfRule>
  </conditionalFormatting>
  <conditionalFormatting sqref="Y48:BB48 Y51:BB51 Y54:BB54 Y57:BB57 Y60:BB60 E50:BB50 E53:BB53 E56:BB56 E59:BB59 E62:BB62">
    <cfRule type="expression" dxfId="5234" priority="160">
      <formula>$Y$2=""</formula>
    </cfRule>
  </conditionalFormatting>
  <conditionalFormatting sqref="F48 F51 F54 F57 F60">
    <cfRule type="expression" dxfId="5233" priority="159">
      <formula>$F$2=""</formula>
    </cfRule>
  </conditionalFormatting>
  <conditionalFormatting sqref="H48">
    <cfRule type="expression" dxfId="5232" priority="158">
      <formula>$H$2=""</formula>
    </cfRule>
  </conditionalFormatting>
  <conditionalFormatting sqref="G48">
    <cfRule type="expression" dxfId="5231" priority="157">
      <formula>$G$2=""</formula>
    </cfRule>
  </conditionalFormatting>
  <conditionalFormatting sqref="I48">
    <cfRule type="expression" dxfId="5230" priority="156">
      <formula>$I$2=""</formula>
    </cfRule>
  </conditionalFormatting>
  <conditionalFormatting sqref="J48">
    <cfRule type="expression" dxfId="5229" priority="155">
      <formula>$J$2=""</formula>
    </cfRule>
  </conditionalFormatting>
  <conditionalFormatting sqref="K48">
    <cfRule type="expression" dxfId="5228" priority="154">
      <formula>$K$2=""</formula>
    </cfRule>
  </conditionalFormatting>
  <conditionalFormatting sqref="L48">
    <cfRule type="expression" dxfId="5227" priority="153">
      <formula>$L$2=""</formula>
    </cfRule>
  </conditionalFormatting>
  <conditionalFormatting sqref="M48">
    <cfRule type="expression" dxfId="5226" priority="152">
      <formula>$M$2=""</formula>
    </cfRule>
  </conditionalFormatting>
  <conditionalFormatting sqref="N48">
    <cfRule type="expression" dxfId="5225" priority="151">
      <formula>$N$2=""</formula>
    </cfRule>
  </conditionalFormatting>
  <conditionalFormatting sqref="O48">
    <cfRule type="expression" dxfId="5224" priority="150">
      <formula>$O$2=""</formula>
    </cfRule>
  </conditionalFormatting>
  <conditionalFormatting sqref="P48">
    <cfRule type="expression" dxfId="5223" priority="149">
      <formula>$P$2=""</formula>
    </cfRule>
  </conditionalFormatting>
  <conditionalFormatting sqref="Q48">
    <cfRule type="expression" dxfId="5222" priority="148">
      <formula>$Q$2=""</formula>
    </cfRule>
  </conditionalFormatting>
  <conditionalFormatting sqref="R48">
    <cfRule type="expression" dxfId="5221" priority="147">
      <formula>$R$2=""</formula>
    </cfRule>
  </conditionalFormatting>
  <conditionalFormatting sqref="S48">
    <cfRule type="expression" dxfId="5220" priority="146">
      <formula>$S$2=""</formula>
    </cfRule>
  </conditionalFormatting>
  <conditionalFormatting sqref="T48">
    <cfRule type="expression" dxfId="5219" priority="145">
      <formula>$T$2=""</formula>
    </cfRule>
  </conditionalFormatting>
  <conditionalFormatting sqref="U48">
    <cfRule type="expression" dxfId="5218" priority="144">
      <formula>$U$2=""</formula>
    </cfRule>
  </conditionalFormatting>
  <conditionalFormatting sqref="V48">
    <cfRule type="expression" dxfId="5217" priority="143">
      <formula>$V$2=""</formula>
    </cfRule>
  </conditionalFormatting>
  <conditionalFormatting sqref="W48">
    <cfRule type="expression" dxfId="5216" priority="142">
      <formula>$W$2=""</formula>
    </cfRule>
  </conditionalFormatting>
  <conditionalFormatting sqref="X48:BB48">
    <cfRule type="expression" dxfId="5215" priority="141">
      <formula>$X$2=""</formula>
    </cfRule>
  </conditionalFormatting>
  <conditionalFormatting sqref="F48">
    <cfRule type="expression" dxfId="5214" priority="140">
      <formula>$F$2=""</formula>
    </cfRule>
  </conditionalFormatting>
  <conditionalFormatting sqref="H51">
    <cfRule type="expression" dxfId="5213" priority="139">
      <formula>$H$2=""</formula>
    </cfRule>
  </conditionalFormatting>
  <conditionalFormatting sqref="G51">
    <cfRule type="expression" dxfId="5212" priority="138">
      <formula>$G$2=""</formula>
    </cfRule>
  </conditionalFormatting>
  <conditionalFormatting sqref="I51">
    <cfRule type="expression" dxfId="5211" priority="137">
      <formula>$I$2=""</formula>
    </cfRule>
  </conditionalFormatting>
  <conditionalFormatting sqref="J51">
    <cfRule type="expression" dxfId="5210" priority="136">
      <formula>$J$2=""</formula>
    </cfRule>
  </conditionalFormatting>
  <conditionalFormatting sqref="K51">
    <cfRule type="expression" dxfId="5209" priority="135">
      <formula>$K$2=""</formula>
    </cfRule>
  </conditionalFormatting>
  <conditionalFormatting sqref="L51">
    <cfRule type="expression" dxfId="5208" priority="134">
      <formula>$L$2=""</formula>
    </cfRule>
  </conditionalFormatting>
  <conditionalFormatting sqref="M51">
    <cfRule type="expression" dxfId="5207" priority="133">
      <formula>$M$2=""</formula>
    </cfRule>
  </conditionalFormatting>
  <conditionalFormatting sqref="N51">
    <cfRule type="expression" dxfId="5206" priority="132">
      <formula>$N$2=""</formula>
    </cfRule>
  </conditionalFormatting>
  <conditionalFormatting sqref="O51">
    <cfRule type="expression" dxfId="5205" priority="131">
      <formula>$O$2=""</formula>
    </cfRule>
  </conditionalFormatting>
  <conditionalFormatting sqref="P51">
    <cfRule type="expression" dxfId="5204" priority="130">
      <formula>$P$2=""</formula>
    </cfRule>
  </conditionalFormatting>
  <conditionalFormatting sqref="Q51">
    <cfRule type="expression" dxfId="5203" priority="129">
      <formula>$Q$2=""</formula>
    </cfRule>
  </conditionalFormatting>
  <conditionalFormatting sqref="R51">
    <cfRule type="expression" dxfId="5202" priority="128">
      <formula>$R$2=""</formula>
    </cfRule>
  </conditionalFormatting>
  <conditionalFormatting sqref="S51">
    <cfRule type="expression" dxfId="5201" priority="127">
      <formula>$S$2=""</formula>
    </cfRule>
  </conditionalFormatting>
  <conditionalFormatting sqref="T51">
    <cfRule type="expression" dxfId="5200" priority="126">
      <formula>$T$2=""</formula>
    </cfRule>
  </conditionalFormatting>
  <conditionalFormatting sqref="U51">
    <cfRule type="expression" dxfId="5199" priority="125">
      <formula>$U$2=""</formula>
    </cfRule>
  </conditionalFormatting>
  <conditionalFormatting sqref="V51">
    <cfRule type="expression" dxfId="5198" priority="124">
      <formula>$V$2=""</formula>
    </cfRule>
  </conditionalFormatting>
  <conditionalFormatting sqref="W51">
    <cfRule type="expression" dxfId="5197" priority="123">
      <formula>$W$2=""</formula>
    </cfRule>
  </conditionalFormatting>
  <conditionalFormatting sqref="X51:BB51">
    <cfRule type="expression" dxfId="5196" priority="122">
      <formula>$X$2=""</formula>
    </cfRule>
  </conditionalFormatting>
  <conditionalFormatting sqref="F51">
    <cfRule type="expression" dxfId="5195" priority="121">
      <formula>$F$2=""</formula>
    </cfRule>
  </conditionalFormatting>
  <conditionalFormatting sqref="H54">
    <cfRule type="expression" dxfId="5194" priority="120">
      <formula>$H$2=""</formula>
    </cfRule>
  </conditionalFormatting>
  <conditionalFormatting sqref="G54">
    <cfRule type="expression" dxfId="5193" priority="119">
      <formula>$G$2=""</formula>
    </cfRule>
  </conditionalFormatting>
  <conditionalFormatting sqref="I54">
    <cfRule type="expression" dxfId="5192" priority="118">
      <formula>$I$2=""</formula>
    </cfRule>
  </conditionalFormatting>
  <conditionalFormatting sqref="J54">
    <cfRule type="expression" dxfId="5191" priority="117">
      <formula>$J$2=""</formula>
    </cfRule>
  </conditionalFormatting>
  <conditionalFormatting sqref="K54">
    <cfRule type="expression" dxfId="5190" priority="116">
      <formula>$K$2=""</formula>
    </cfRule>
  </conditionalFormatting>
  <conditionalFormatting sqref="L54">
    <cfRule type="expression" dxfId="5189" priority="115">
      <formula>$L$2=""</formula>
    </cfRule>
  </conditionalFormatting>
  <conditionalFormatting sqref="M54">
    <cfRule type="expression" dxfId="5188" priority="114">
      <formula>$M$2=""</formula>
    </cfRule>
  </conditionalFormatting>
  <conditionalFormatting sqref="N54">
    <cfRule type="expression" dxfId="5187" priority="113">
      <formula>$N$2=""</formula>
    </cfRule>
  </conditionalFormatting>
  <conditionalFormatting sqref="O54">
    <cfRule type="expression" dxfId="5186" priority="112">
      <formula>$O$2=""</formula>
    </cfRule>
  </conditionalFormatting>
  <conditionalFormatting sqref="P54">
    <cfRule type="expression" dxfId="5185" priority="111">
      <formula>$P$2=""</formula>
    </cfRule>
  </conditionalFormatting>
  <conditionalFormatting sqref="Q54">
    <cfRule type="expression" dxfId="5184" priority="110">
      <formula>$Q$2=""</formula>
    </cfRule>
  </conditionalFormatting>
  <conditionalFormatting sqref="R54">
    <cfRule type="expression" dxfId="5183" priority="109">
      <formula>$R$2=""</formula>
    </cfRule>
  </conditionalFormatting>
  <conditionalFormatting sqref="S54">
    <cfRule type="expression" dxfId="5182" priority="108">
      <formula>$S$2=""</formula>
    </cfRule>
  </conditionalFormatting>
  <conditionalFormatting sqref="T54">
    <cfRule type="expression" dxfId="5181" priority="107">
      <formula>$T$2=""</formula>
    </cfRule>
  </conditionalFormatting>
  <conditionalFormatting sqref="U54">
    <cfRule type="expression" dxfId="5180" priority="106">
      <formula>$U$2=""</formula>
    </cfRule>
  </conditionalFormatting>
  <conditionalFormatting sqref="V54">
    <cfRule type="expression" dxfId="5179" priority="105">
      <formula>$V$2=""</formula>
    </cfRule>
  </conditionalFormatting>
  <conditionalFormatting sqref="W54">
    <cfRule type="expression" dxfId="5178" priority="104">
      <formula>$W$2=""</formula>
    </cfRule>
  </conditionalFormatting>
  <conditionalFormatting sqref="X54:BB54">
    <cfRule type="expression" dxfId="5177" priority="103">
      <formula>$X$2=""</formula>
    </cfRule>
  </conditionalFormatting>
  <conditionalFormatting sqref="F54">
    <cfRule type="expression" dxfId="5176" priority="102">
      <formula>$F$2=""</formula>
    </cfRule>
  </conditionalFormatting>
  <conditionalFormatting sqref="H57">
    <cfRule type="expression" dxfId="5175" priority="101">
      <formula>$H$2=""</formula>
    </cfRule>
  </conditionalFormatting>
  <conditionalFormatting sqref="G57">
    <cfRule type="expression" dxfId="5174" priority="100">
      <formula>$G$2=""</formula>
    </cfRule>
  </conditionalFormatting>
  <conditionalFormatting sqref="I57">
    <cfRule type="expression" dxfId="5173" priority="99">
      <formula>$I$2=""</formula>
    </cfRule>
  </conditionalFormatting>
  <conditionalFormatting sqref="J57">
    <cfRule type="expression" dxfId="5172" priority="98">
      <formula>$J$2=""</formula>
    </cfRule>
  </conditionalFormatting>
  <conditionalFormatting sqref="K57">
    <cfRule type="expression" dxfId="5171" priority="97">
      <formula>$K$2=""</formula>
    </cfRule>
  </conditionalFormatting>
  <conditionalFormatting sqref="L57">
    <cfRule type="expression" dxfId="5170" priority="96">
      <formula>$L$2=""</formula>
    </cfRule>
  </conditionalFormatting>
  <conditionalFormatting sqref="M57">
    <cfRule type="expression" dxfId="5169" priority="95">
      <formula>$M$2=""</formula>
    </cfRule>
  </conditionalFormatting>
  <conditionalFormatting sqref="N57">
    <cfRule type="expression" dxfId="5168" priority="94">
      <formula>$N$2=""</formula>
    </cfRule>
  </conditionalFormatting>
  <conditionalFormatting sqref="O57">
    <cfRule type="expression" dxfId="5167" priority="93">
      <formula>$O$2=""</formula>
    </cfRule>
  </conditionalFormatting>
  <conditionalFormatting sqref="P57">
    <cfRule type="expression" dxfId="5166" priority="92">
      <formula>$P$2=""</formula>
    </cfRule>
  </conditionalFormatting>
  <conditionalFormatting sqref="Q57">
    <cfRule type="expression" dxfId="5165" priority="91">
      <formula>$Q$2=""</formula>
    </cfRule>
  </conditionalFormatting>
  <conditionalFormatting sqref="R57">
    <cfRule type="expression" dxfId="5164" priority="90">
      <formula>$R$2=""</formula>
    </cfRule>
  </conditionalFormatting>
  <conditionalFormatting sqref="S57">
    <cfRule type="expression" dxfId="5163" priority="89">
      <formula>$S$2=""</formula>
    </cfRule>
  </conditionalFormatting>
  <conditionalFormatting sqref="T57">
    <cfRule type="expression" dxfId="5162" priority="88">
      <formula>$T$2=""</formula>
    </cfRule>
  </conditionalFormatting>
  <conditionalFormatting sqref="U57">
    <cfRule type="expression" dxfId="5161" priority="87">
      <formula>$U$2=""</formula>
    </cfRule>
  </conditionalFormatting>
  <conditionalFormatting sqref="V57">
    <cfRule type="expression" dxfId="5160" priority="86">
      <formula>$V$2=""</formula>
    </cfRule>
  </conditionalFormatting>
  <conditionalFormatting sqref="W57">
    <cfRule type="expression" dxfId="5159" priority="85">
      <formula>$W$2=""</formula>
    </cfRule>
  </conditionalFormatting>
  <conditionalFormatting sqref="X57:BB57">
    <cfRule type="expression" dxfId="5158" priority="84">
      <formula>$X$2=""</formula>
    </cfRule>
  </conditionalFormatting>
  <conditionalFormatting sqref="F57">
    <cfRule type="expression" dxfId="5157" priority="83">
      <formula>$F$2=""</formula>
    </cfRule>
  </conditionalFormatting>
  <conditionalFormatting sqref="H60">
    <cfRule type="expression" dxfId="5156" priority="82">
      <formula>$H$2=""</formula>
    </cfRule>
  </conditionalFormatting>
  <conditionalFormatting sqref="G60">
    <cfRule type="expression" dxfId="5155" priority="81">
      <formula>$G$2=""</formula>
    </cfRule>
  </conditionalFormatting>
  <conditionalFormatting sqref="I60">
    <cfRule type="expression" dxfId="5154" priority="80">
      <formula>$I$2=""</formula>
    </cfRule>
  </conditionalFormatting>
  <conditionalFormatting sqref="J60">
    <cfRule type="expression" dxfId="5153" priority="79">
      <formula>$J$2=""</formula>
    </cfRule>
  </conditionalFormatting>
  <conditionalFormatting sqref="K60">
    <cfRule type="expression" dxfId="5152" priority="78">
      <formula>$K$2=""</formula>
    </cfRule>
  </conditionalFormatting>
  <conditionalFormatting sqref="L60">
    <cfRule type="expression" dxfId="5151" priority="77">
      <formula>$L$2=""</formula>
    </cfRule>
  </conditionalFormatting>
  <conditionalFormatting sqref="M60">
    <cfRule type="expression" dxfId="5150" priority="76">
      <formula>$M$2=""</formula>
    </cfRule>
  </conditionalFormatting>
  <conditionalFormatting sqref="N60">
    <cfRule type="expression" dxfId="5149" priority="75">
      <formula>$N$2=""</formula>
    </cfRule>
  </conditionalFormatting>
  <conditionalFormatting sqref="O60">
    <cfRule type="expression" dxfId="5148" priority="74">
      <formula>$O$2=""</formula>
    </cfRule>
  </conditionalFormatting>
  <conditionalFormatting sqref="P60">
    <cfRule type="expression" dxfId="5147" priority="73">
      <formula>$P$2=""</formula>
    </cfRule>
  </conditionalFormatting>
  <conditionalFormatting sqref="Q60">
    <cfRule type="expression" dxfId="5146" priority="72">
      <formula>$Q$2=""</formula>
    </cfRule>
  </conditionalFormatting>
  <conditionalFormatting sqref="R60">
    <cfRule type="expression" dxfId="5145" priority="71">
      <formula>$R$2=""</formula>
    </cfRule>
  </conditionalFormatting>
  <conditionalFormatting sqref="S60">
    <cfRule type="expression" dxfId="5144" priority="70">
      <formula>$S$2=""</formula>
    </cfRule>
  </conditionalFormatting>
  <conditionalFormatting sqref="T60">
    <cfRule type="expression" dxfId="5143" priority="69">
      <formula>$T$2=""</formula>
    </cfRule>
  </conditionalFormatting>
  <conditionalFormatting sqref="U60">
    <cfRule type="expression" dxfId="5142" priority="68">
      <formula>$U$2=""</formula>
    </cfRule>
  </conditionalFormatting>
  <conditionalFormatting sqref="V60">
    <cfRule type="expression" dxfId="5141" priority="67">
      <formula>$V$2=""</formula>
    </cfRule>
  </conditionalFormatting>
  <conditionalFormatting sqref="W60">
    <cfRule type="expression" dxfId="5140" priority="66">
      <formula>$W$2=""</formula>
    </cfRule>
  </conditionalFormatting>
  <conditionalFormatting sqref="X60:BB60">
    <cfRule type="expression" dxfId="5139" priority="65">
      <formula>$X$2=""</formula>
    </cfRule>
  </conditionalFormatting>
  <conditionalFormatting sqref="F60">
    <cfRule type="expression" dxfId="5138" priority="64">
      <formula>$F$2=""</formula>
    </cfRule>
  </conditionalFormatting>
  <conditionalFormatting sqref="E48">
    <cfRule type="expression" dxfId="5137" priority="63">
      <formula>$E$2=""</formula>
    </cfRule>
  </conditionalFormatting>
  <conditionalFormatting sqref="E51">
    <cfRule type="expression" dxfId="5136" priority="62">
      <formula>$E$2=""</formula>
    </cfRule>
  </conditionalFormatting>
  <conditionalFormatting sqref="E54">
    <cfRule type="expression" dxfId="5135" priority="61">
      <formula>$E$2=""</formula>
    </cfRule>
  </conditionalFormatting>
  <conditionalFormatting sqref="E57">
    <cfRule type="expression" dxfId="5134" priority="60">
      <formula>$E$2=""</formula>
    </cfRule>
  </conditionalFormatting>
  <conditionalFormatting sqref="E60">
    <cfRule type="expression" dxfId="5133" priority="59">
      <formula>$E$2=""</formula>
    </cfRule>
  </conditionalFormatting>
  <conditionalFormatting sqref="E52:BB52">
    <cfRule type="expression" dxfId="5132" priority="58">
      <formula>$E$2=""</formula>
    </cfRule>
  </conditionalFormatting>
  <conditionalFormatting sqref="E55:BB55">
    <cfRule type="expression" dxfId="5131" priority="57">
      <formula>$E$2=""</formula>
    </cfRule>
  </conditionalFormatting>
  <conditionalFormatting sqref="E58:BB58">
    <cfRule type="expression" dxfId="5130" priority="56">
      <formula>$E$2=""</formula>
    </cfRule>
  </conditionalFormatting>
  <conditionalFormatting sqref="X48 X51 X54 X57 X60">
    <cfRule type="expression" dxfId="5129" priority="55">
      <formula>$X$2=""</formula>
    </cfRule>
  </conditionalFormatting>
  <conditionalFormatting sqref="J48 J51 J54 J57 J60">
    <cfRule type="expression" dxfId="5128" priority="54">
      <formula>$J$2=""</formula>
    </cfRule>
  </conditionalFormatting>
  <conditionalFormatting sqref="K48 K51 K54 K57 K60">
    <cfRule type="expression" dxfId="5127" priority="53">
      <formula>$K$2=""</formula>
    </cfRule>
  </conditionalFormatting>
  <conditionalFormatting sqref="O48 O51 O54 O57 O60">
    <cfRule type="expression" dxfId="5126" priority="52">
      <formula>$O$2=""</formula>
    </cfRule>
  </conditionalFormatting>
  <conditionalFormatting sqref="F48">
    <cfRule type="expression" dxfId="5125" priority="51">
      <formula>$F$66=""</formula>
    </cfRule>
  </conditionalFormatting>
  <conditionalFormatting sqref="G48">
    <cfRule type="expression" dxfId="5124" priority="50">
      <formula>$G$66=""</formula>
    </cfRule>
  </conditionalFormatting>
  <conditionalFormatting sqref="H48">
    <cfRule type="expression" dxfId="5123" priority="49">
      <formula>$H$66=""</formula>
    </cfRule>
  </conditionalFormatting>
  <conditionalFormatting sqref="I48">
    <cfRule type="expression" dxfId="5122" priority="48">
      <formula>$I$66=""</formula>
    </cfRule>
  </conditionalFormatting>
  <conditionalFormatting sqref="J48">
    <cfRule type="expression" dxfId="5121" priority="47">
      <formula>$J$66=""</formula>
    </cfRule>
  </conditionalFormatting>
  <conditionalFormatting sqref="K48">
    <cfRule type="expression" dxfId="5120" priority="46">
      <formula>$K$66=""</formula>
    </cfRule>
  </conditionalFormatting>
  <conditionalFormatting sqref="L48">
    <cfRule type="expression" dxfId="5119" priority="45">
      <formula>$L$66=""</formula>
    </cfRule>
  </conditionalFormatting>
  <conditionalFormatting sqref="M48">
    <cfRule type="expression" dxfId="5118" priority="44">
      <formula>$M$66=""</formula>
    </cfRule>
  </conditionalFormatting>
  <conditionalFormatting sqref="N48">
    <cfRule type="expression" dxfId="5117" priority="43">
      <formula>$N$66=""</formula>
    </cfRule>
  </conditionalFormatting>
  <conditionalFormatting sqref="O48">
    <cfRule type="expression" dxfId="5116" priority="42">
      <formula>$O$66=""</formula>
    </cfRule>
  </conditionalFormatting>
  <conditionalFormatting sqref="P48">
    <cfRule type="expression" dxfId="5115" priority="41">
      <formula>$P$66=""</formula>
    </cfRule>
  </conditionalFormatting>
  <conditionalFormatting sqref="Q48">
    <cfRule type="expression" dxfId="5114" priority="40">
      <formula>$Q$66=""</formula>
    </cfRule>
  </conditionalFormatting>
  <conditionalFormatting sqref="R48">
    <cfRule type="expression" dxfId="5113" priority="39">
      <formula>$R$66=""</formula>
    </cfRule>
  </conditionalFormatting>
  <conditionalFormatting sqref="S48">
    <cfRule type="expression" dxfId="5112" priority="38">
      <formula>$S$66=""</formula>
    </cfRule>
  </conditionalFormatting>
  <conditionalFormatting sqref="T48">
    <cfRule type="expression" dxfId="5111" priority="37">
      <formula>$T$66=""</formula>
    </cfRule>
  </conditionalFormatting>
  <conditionalFormatting sqref="U48">
    <cfRule type="expression" dxfId="5110" priority="36">
      <formula>$U$66=""</formula>
    </cfRule>
  </conditionalFormatting>
  <conditionalFormatting sqref="V48">
    <cfRule type="expression" dxfId="5109" priority="35">
      <formula>$V$66=""</formula>
    </cfRule>
  </conditionalFormatting>
  <conditionalFormatting sqref="W48">
    <cfRule type="expression" dxfId="5108" priority="34">
      <formula>$W$66=""</formula>
    </cfRule>
  </conditionalFormatting>
  <conditionalFormatting sqref="X48">
    <cfRule type="expression" dxfId="5107" priority="33">
      <formula>$X$66=""</formula>
    </cfRule>
  </conditionalFormatting>
  <conditionalFormatting sqref="Y48:BB48">
    <cfRule type="expression" dxfId="5106" priority="32">
      <formula>$Y$66=""</formula>
    </cfRule>
  </conditionalFormatting>
  <conditionalFormatting sqref="F33:F62">
    <cfRule type="expression" dxfId="5105" priority="31">
      <formula>$F$66=""</formula>
    </cfRule>
  </conditionalFormatting>
  <conditionalFormatting sqref="AA33:AA62">
    <cfRule type="expression" dxfId="5104" priority="30">
      <formula>$AA$66=""</formula>
    </cfRule>
  </conditionalFormatting>
  <conditionalFormatting sqref="Y33:Y62">
    <cfRule type="expression" dxfId="5103" priority="29">
      <formula>$Y$66=""</formula>
    </cfRule>
  </conditionalFormatting>
  <conditionalFormatting sqref="Z33:Z62">
    <cfRule type="expression" dxfId="5102" priority="28">
      <formula>$Z$66=""</formula>
    </cfRule>
  </conditionalFormatting>
  <conditionalFormatting sqref="AB33:AB62">
    <cfRule type="expression" dxfId="5101" priority="27">
      <formula>$AB$66=""</formula>
    </cfRule>
  </conditionalFormatting>
  <conditionalFormatting sqref="AC33:AC62">
    <cfRule type="expression" dxfId="5100" priority="26">
      <formula>$AC$66=""</formula>
    </cfRule>
  </conditionalFormatting>
  <conditionalFormatting sqref="Q33:Q62">
    <cfRule type="expression" dxfId="5099" priority="25">
      <formula>$Q$66=""</formula>
    </cfRule>
  </conditionalFormatting>
  <conditionalFormatting sqref="AD33:AD62">
    <cfRule type="expression" dxfId="5098" priority="24">
      <formula>$AD$66=""</formula>
    </cfRule>
  </conditionalFormatting>
  <conditionalFormatting sqref="AE33:AE62">
    <cfRule type="expression" dxfId="5097" priority="23">
      <formula>$AE$66=""</formula>
    </cfRule>
  </conditionalFormatting>
  <conditionalFormatting sqref="AF33:AF62">
    <cfRule type="expression" dxfId="5096" priority="22">
      <formula>$AF$66=""</formula>
    </cfRule>
  </conditionalFormatting>
  <conditionalFormatting sqref="AG33:AG62">
    <cfRule type="expression" dxfId="5095" priority="21">
      <formula>$AG$66=""</formula>
    </cfRule>
  </conditionalFormatting>
  <conditionalFormatting sqref="AH33:AH62">
    <cfRule type="expression" dxfId="5094" priority="20">
      <formula>$AH$66=""</formula>
    </cfRule>
  </conditionalFormatting>
  <conditionalFormatting sqref="AI33:AI62">
    <cfRule type="expression" dxfId="5093" priority="19">
      <formula>$AI$66=""</formula>
    </cfRule>
  </conditionalFormatting>
  <conditionalFormatting sqref="AJ33:AJ62">
    <cfRule type="expression" dxfId="5092" priority="18">
      <formula>$AJ$66=""</formula>
    </cfRule>
  </conditionalFormatting>
  <conditionalFormatting sqref="AK33:AK62">
    <cfRule type="expression" dxfId="5091" priority="17">
      <formula>$AK$66=""</formula>
    </cfRule>
  </conditionalFormatting>
  <conditionalFormatting sqref="AL33:AL62">
    <cfRule type="expression" dxfId="5090" priority="16">
      <formula>$AL$66=""</formula>
    </cfRule>
  </conditionalFormatting>
  <conditionalFormatting sqref="AM33:AM62">
    <cfRule type="expression" dxfId="5089" priority="15">
      <formula>$AM$66=""</formula>
    </cfRule>
  </conditionalFormatting>
  <conditionalFormatting sqref="AN33:AN62">
    <cfRule type="expression" dxfId="5088" priority="14">
      <formula>$AN$66=""</formula>
    </cfRule>
  </conditionalFormatting>
  <conditionalFormatting sqref="AO33:AO62">
    <cfRule type="expression" dxfId="5087" priority="13">
      <formula>$AO$66=""</formula>
    </cfRule>
  </conditionalFormatting>
  <conditionalFormatting sqref="AP33:AP62">
    <cfRule type="expression" dxfId="5086" priority="12">
      <formula>$AP$66=""</formula>
    </cfRule>
  </conditionalFormatting>
  <conditionalFormatting sqref="AQ33:AQ62">
    <cfRule type="expression" dxfId="5085" priority="11">
      <formula>$AQ$66=""</formula>
    </cfRule>
  </conditionalFormatting>
  <conditionalFormatting sqref="AR33:AR62">
    <cfRule type="expression" dxfId="5084" priority="10">
      <formula>$AR$66=""</formula>
    </cfRule>
  </conditionalFormatting>
  <conditionalFormatting sqref="AS33:AS62">
    <cfRule type="expression" dxfId="5083" priority="9">
      <formula>$AS$66=""</formula>
    </cfRule>
  </conditionalFormatting>
  <conditionalFormatting sqref="AT33:AT62">
    <cfRule type="expression" dxfId="5082" priority="8">
      <formula>$AT$66=""</formula>
    </cfRule>
  </conditionalFormatting>
  <conditionalFormatting sqref="AU33:AU62">
    <cfRule type="expression" dxfId="5081" priority="7">
      <formula>$AU$66=""</formula>
    </cfRule>
  </conditionalFormatting>
  <conditionalFormatting sqref="AV33:AV62">
    <cfRule type="expression" dxfId="5080" priority="6">
      <formula>$AV$66=""</formula>
    </cfRule>
  </conditionalFormatting>
  <conditionalFormatting sqref="AW33:AW62">
    <cfRule type="expression" dxfId="5079" priority="5">
      <formula>$AW$66=""</formula>
    </cfRule>
  </conditionalFormatting>
  <conditionalFormatting sqref="AX33:AX62">
    <cfRule type="expression" dxfId="5078" priority="4">
      <formula>$AX$66=""</formula>
    </cfRule>
  </conditionalFormatting>
  <conditionalFormatting sqref="AY33:AY62">
    <cfRule type="expression" dxfId="5077" priority="3">
      <formula>$AY$66=""</formula>
    </cfRule>
  </conditionalFormatting>
  <conditionalFormatting sqref="AZ33:AZ62">
    <cfRule type="expression" dxfId="5076" priority="2">
      <formula>$AZ$66=""</formula>
    </cfRule>
  </conditionalFormatting>
  <conditionalFormatting sqref="BA33:BA62">
    <cfRule type="expression" dxfId="5075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CEBF59-0B5D-49B6-AC02-7ED129DFC3EA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0A23-A630-4620-9A5C-643422DBDFBA}">
  <sheetPr codeName="Tabelle17">
    <pageSetUpPr fitToPage="1"/>
  </sheetPr>
  <dimension ref="A1:BB117"/>
  <sheetViews>
    <sheetView topLeftCell="AW58" zoomScale="80" zoomScaleNormal="80" workbookViewId="0">
      <selection activeCell="BB61" sqref="BB61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e">
        <f>#REF!</f>
        <v>#REF!</v>
      </c>
      <c r="C4" s="111" t="e">
        <f>#REF!</f>
        <v>#REF!</v>
      </c>
      <c r="D4" s="97" t="e">
        <f>IF(#REF!="","",#REF!)</f>
        <v>#REF!</v>
      </c>
      <c r="E4" s="18" t="e">
        <f>IF($B4="Gehalt auswählen","",IF($D4="",$C4,IF($D4="durchschnittliche Preissteigerungs-rate",$C4*(1+(VLOOKUP($A4,Personalnormkosten!$G$1:$H$4,2,FALSE)))^E$1,IF($D$4&lt;&gt;"",$C4*(1+(VLOOKUP($D4,Personalnormkosten!$E$1:$F$9,2,FALSE)))^E$1,""))))</f>
        <v>#REF!</v>
      </c>
      <c r="F4" s="18" t="e">
        <f>IF($B4="Gehalt auswählen","",IF($D4="",$C4,IF($D4="durchschnittliche Preissteigerungs-rate",$C4*(1+(VLOOKUP($A4,Personalnormkosten!$G$1:$H$4,2,FALSE)))^F$1,IF($D$4&lt;&gt;"",$C4*(1+(VLOOKUP($D4,Personalnormkosten!$E$1:$F$9,2,FALSE)))^F$1,""))))</f>
        <v>#REF!</v>
      </c>
      <c r="G4" s="18" t="e">
        <f>IF($B4="Gehalt auswählen","",IF($D4="",$C4,IF($D4="durchschnittliche Preissteigerungs-rate",$C4*(1+(VLOOKUP($A4,Personalnormkosten!$G$1:$H$4,2,FALSE)))^G$1,IF($D$4&lt;&gt;"",$C4*(1+(VLOOKUP($D4,Personalnormkosten!$E$1:$F$9,2,FALSE)))^G$1,""))))</f>
        <v>#REF!</v>
      </c>
      <c r="H4" s="18" t="e">
        <f>IF($B4="Gehalt auswählen","",IF($D4="",$C4,IF($D4="durchschnittliche Preissteigerungs-rate",$C4*(1+(VLOOKUP($A4,Personalnormkosten!$G$1:$H$4,2,FALSE)))^H$1,IF($D$4&lt;&gt;"",$C4*(1+(VLOOKUP($D4,Personalnormkosten!$E$1:$F$9,2,FALSE)))^H$1,""))))</f>
        <v>#REF!</v>
      </c>
      <c r="I4" s="18" t="e">
        <f>IF($B4="Gehalt auswählen","",IF($D4="",$C4,IF($D4="durchschnittliche Preissteigerungs-rate",$C4*(1+(VLOOKUP($A4,Personalnormkosten!$G$1:$H$4,2,FALSE)))^I$1,IF($D$4&lt;&gt;"",$C4*(1+(VLOOKUP($D4,Personalnormkosten!$E$1:$F$9,2,FALSE)))^I$1,""))))</f>
        <v>#REF!</v>
      </c>
      <c r="J4" s="18" t="e">
        <f>IF($B4="Gehalt auswählen","",IF($D4="",$C4,IF($D4="durchschnittliche Preissteigerungs-rate",$C4*(1+(VLOOKUP($A4,Personalnormkosten!$G$1:$H$4,2,FALSE)))^J$1,IF($D$4&lt;&gt;"",$C4*(1+(VLOOKUP($D4,Personalnormkosten!$E$1:$F$9,2,FALSE)))^J$1,""))))</f>
        <v>#REF!</v>
      </c>
      <c r="K4" s="18" t="e">
        <f>IF($B4="Gehalt auswählen","",IF($D4="",$C4,IF($D4="durchschnittliche Preissteigerungs-rate",$C4*(1+(VLOOKUP($A4,Personalnormkosten!$G$1:$H$4,2,FALSE)))^K$1,IF($D$4&lt;&gt;"",$C4*(1+(VLOOKUP($D4,Personalnormkosten!$E$1:$F$9,2,FALSE)))^K$1,""))))</f>
        <v>#REF!</v>
      </c>
      <c r="L4" s="18" t="e">
        <f>IF($B4="Gehalt auswählen","",IF($D4="",$C4,IF($D4="durchschnittliche Preissteigerungs-rate",$C4*(1+(VLOOKUP($A4,Personalnormkosten!$G$1:$H$4,2,FALSE)))^L$1,IF($D$4&lt;&gt;"",$C4*(1+(VLOOKUP($D4,Personalnormkosten!$E$1:$F$9,2,FALSE)))^L$1,""))))</f>
        <v>#REF!</v>
      </c>
      <c r="M4" s="18" t="e">
        <f>IF($B4="Gehalt auswählen","",IF($D4="",$C4,IF($D4="durchschnittliche Preissteigerungs-rate",$C4*(1+(VLOOKUP($A4,Personalnormkosten!$G$1:$H$4,2,FALSE)))^M$1,IF($D$4&lt;&gt;"",$C4*(1+(VLOOKUP($D4,Personalnormkosten!$E$1:$F$9,2,FALSE)))^M$1,""))))</f>
        <v>#REF!</v>
      </c>
      <c r="N4" s="18" t="e">
        <f>IF($B4="Gehalt auswählen","",IF($D4="",$C4,IF($D4="durchschnittliche Preissteigerungs-rate",$C4*(1+(VLOOKUP($A4,Personalnormkosten!$G$1:$H$4,2,FALSE)))^N$1,IF($D$4&lt;&gt;"",$C4*(1+(VLOOKUP($D4,Personalnormkosten!$E$1:$F$9,2,FALSE)))^N$1,""))))</f>
        <v>#REF!</v>
      </c>
      <c r="O4" s="18" t="e">
        <f>IF($B4="Gehalt auswählen","",IF($D4="",$C4,IF($D4="durchschnittliche Preissteigerungs-rate",$C4*(1+(VLOOKUP($A4,Personalnormkosten!$G$1:$H$4,2,FALSE)))^O$1,IF($D$4&lt;&gt;"",$C4*(1+(VLOOKUP($D4,Personalnormkosten!$E$1:$F$9,2,FALSE)))^O$1,""))))</f>
        <v>#REF!</v>
      </c>
      <c r="P4" s="18" t="e">
        <f>IF($B4="Gehalt auswählen","",IF($D4="",$C4,IF($D4="durchschnittliche Preissteigerungs-rate",$C4*(1+(VLOOKUP($A4,Personalnormkosten!$G$1:$H$4,2,FALSE)))^P$1,IF($D$4&lt;&gt;"",$C4*(1+(VLOOKUP($D4,Personalnormkosten!$E$1:$F$9,2,FALSE)))^P$1,""))))</f>
        <v>#REF!</v>
      </c>
      <c r="Q4" s="18" t="e">
        <f>IF($B4="Gehalt auswählen","",IF($D4="",$C4,IF($D4="durchschnittliche Preissteigerungs-rate",$C4*(1+(VLOOKUP($A4,Personalnormkosten!$G$1:$H$4,2,FALSE)))^Q$1,IF($D$4&lt;&gt;"",$C4*(1+(VLOOKUP($D4,Personalnormkosten!$E$1:$F$9,2,FALSE)))^Q$1,""))))</f>
        <v>#REF!</v>
      </c>
      <c r="R4" s="18" t="e">
        <f>IF($B4="Gehalt auswählen","",IF($D4="",$C4,IF($D4="durchschnittliche Preissteigerungs-rate",$C4*(1+(VLOOKUP($A4,Personalnormkosten!$G$1:$H$4,2,FALSE)))^R$1,IF($D$4&lt;&gt;"",$C4*(1+(VLOOKUP($D4,Personalnormkosten!$E$1:$F$9,2,FALSE)))^R$1,""))))</f>
        <v>#REF!</v>
      </c>
      <c r="S4" s="18" t="e">
        <f>IF($B4="Gehalt auswählen","",IF($D4="",$C4,IF($D4="durchschnittliche Preissteigerungs-rate",$C4*(1+(VLOOKUP($A4,Personalnormkosten!$G$1:$H$4,2,FALSE)))^S$1,IF($D$4&lt;&gt;"",$C4*(1+(VLOOKUP($D4,Personalnormkosten!$E$1:$F$9,2,FALSE)))^S$1,""))))</f>
        <v>#REF!</v>
      </c>
      <c r="T4" s="18" t="e">
        <f>IF($B4="Gehalt auswählen","",IF($D4="",$C4,IF($D4="durchschnittliche Preissteigerungs-rate",$C4*(1+(VLOOKUP($A4,Personalnormkosten!$G$1:$H$4,2,FALSE)))^T$1,IF($D$4&lt;&gt;"",$C4*(1+(VLOOKUP($D4,Personalnormkosten!$E$1:$F$9,2,FALSE)))^T$1,""))))</f>
        <v>#REF!</v>
      </c>
      <c r="U4" s="18" t="e">
        <f>IF($B4="Gehalt auswählen","",IF($D4="",$C4,IF($D4="durchschnittliche Preissteigerungs-rate",$C4*(1+(VLOOKUP($A4,Personalnormkosten!$G$1:$H$4,2,FALSE)))^U$1,IF($D$4&lt;&gt;"",$C4*(1+(VLOOKUP($D4,Personalnormkosten!$E$1:$F$9,2,FALSE)))^U$1,""))))</f>
        <v>#REF!</v>
      </c>
      <c r="V4" s="18" t="e">
        <f>IF($B4="Gehalt auswählen","",IF($D4="",$C4,IF($D4="durchschnittliche Preissteigerungs-rate",$C4*(1+(VLOOKUP($A4,Personalnormkosten!$G$1:$H$4,2,FALSE)))^V$1,IF($D$4&lt;&gt;"",$C4*(1+(VLOOKUP($D4,Personalnormkosten!$E$1:$F$9,2,FALSE)))^V$1,""))))</f>
        <v>#REF!</v>
      </c>
      <c r="W4" s="18" t="e">
        <f>IF($B4="Gehalt auswählen","",IF($D4="",$C4,IF($D4="durchschnittliche Preissteigerungs-rate",$C4*(1+(VLOOKUP($A4,Personalnormkosten!$G$1:$H$4,2,FALSE)))^W$1,IF($D$4&lt;&gt;"",$C4*(1+(VLOOKUP($D4,Personalnormkosten!$E$1:$F$9,2,FALSE)))^W$1,""))))</f>
        <v>#REF!</v>
      </c>
      <c r="X4" s="18" t="e">
        <f>IF($B4="Gehalt auswählen","",IF($D4="",$C4,IF($D4="durchschnittliche Preissteigerungs-rate",$C4*(1+(VLOOKUP($A4,Personalnormkosten!$G$1:$H$4,2,FALSE)))^X$1,IF($D$4&lt;&gt;"",$C4*(1+(VLOOKUP($D4,Personalnormkosten!$E$1:$F$9,2,FALSE)))^X$1,""))))</f>
        <v>#REF!</v>
      </c>
      <c r="Y4" s="18" t="e">
        <f>IF($B4="Gehalt auswählen","",IF($D4="",$C4,IF($D4="durchschnittliche Preissteigerungs-rate",$C4*(1+(VLOOKUP($A4,Personalnormkosten!$G$1:$H$4,2,FALSE)))^Y$1,IF($D$4&lt;&gt;"",$C4*(1+(VLOOKUP($D4,Personalnormkosten!$E$1:$F$9,2,FALSE)))^Y$1,""))))</f>
        <v>#REF!</v>
      </c>
      <c r="Z4" s="18" t="e">
        <f>IF($B4="Gehalt auswählen","",IF($D4="",$C4,IF($D4="durchschnittliche Preissteigerungs-rate",$C4*(1+(VLOOKUP($A4,Personalnormkosten!$G$1:$H$4,2,FALSE)))^Z$1,IF($D$4&lt;&gt;"",$C4*(1+(VLOOKUP($D4,Personalnormkosten!$E$1:$F$9,2,FALSE)))^Z$1,""))))</f>
        <v>#REF!</v>
      </c>
      <c r="AA4" s="18" t="e">
        <f>IF($B4="Gehalt auswählen","",IF($D4="",$C4,IF($D4="durchschnittliche Preissteigerungs-rate",$C4*(1+(VLOOKUP($A4,Personalnormkosten!$G$1:$H$4,2,FALSE)))^AA$1,IF($D$4&lt;&gt;"",$C4*(1+(VLOOKUP($D4,Personalnormkosten!$E$1:$F$9,2,FALSE)))^AA$1,""))))</f>
        <v>#REF!</v>
      </c>
      <c r="AB4" s="18" t="e">
        <f>IF($B4="Gehalt auswählen","",IF($D4="",$C4,IF($D4="durchschnittliche Preissteigerungs-rate",$C4*(1+(VLOOKUP($A4,Personalnormkosten!$G$1:$H$4,2,FALSE)))^AB$1,IF($D$4&lt;&gt;"",$C4*(1+(VLOOKUP($D4,Personalnormkosten!$E$1:$F$9,2,FALSE)))^AB$1,""))))</f>
        <v>#REF!</v>
      </c>
      <c r="AC4" s="18" t="e">
        <f>IF($B4="Gehalt auswählen","",IF($D4="",$C4,IF($D4="durchschnittliche Preissteigerungs-rate",$C4*(1+(VLOOKUP($A4,Personalnormkosten!$G$1:$H$4,2,FALSE)))^AC$1,IF($D$4&lt;&gt;"",$C4*(1+(VLOOKUP($D4,Personalnormkosten!$E$1:$F$9,2,FALSE)))^AC$1,""))))</f>
        <v>#REF!</v>
      </c>
      <c r="AD4" s="18" t="e">
        <f>IF($B4="Gehalt auswählen","",IF($D4="",$C4,IF($D4="durchschnittliche Preissteigerungs-rate",$C4*(1+(VLOOKUP($A4,Personalnormkosten!$G$1:$H$4,2,FALSE)))^AD$1,IF($D$4&lt;&gt;"",$C4*(1+(VLOOKUP($D4,Personalnormkosten!$E$1:$F$9,2,FALSE)))^AD$1,""))))</f>
        <v>#REF!</v>
      </c>
      <c r="AE4" s="18" t="e">
        <f>IF($B4="Gehalt auswählen","",IF($D4="",$C4,IF($D4="durchschnittliche Preissteigerungs-rate",$C4*(1+(VLOOKUP($A4,Personalnormkosten!$G$1:$H$4,2,FALSE)))^AE$1,IF($D$4&lt;&gt;"",$C4*(1+(VLOOKUP($D4,Personalnormkosten!$E$1:$F$9,2,FALSE)))^AE$1,""))))</f>
        <v>#REF!</v>
      </c>
      <c r="AF4" s="18" t="e">
        <f>IF($B4="Gehalt auswählen","",IF($D4="",$C4,IF($D4="durchschnittliche Preissteigerungs-rate",$C4*(1+(VLOOKUP($A4,Personalnormkosten!$G$1:$H$4,2,FALSE)))^AF$1,IF($D$4&lt;&gt;"",$C4*(1+(VLOOKUP($D4,Personalnormkosten!$E$1:$F$9,2,FALSE)))^AF$1,""))))</f>
        <v>#REF!</v>
      </c>
      <c r="AG4" s="18" t="e">
        <f>IF($B4="Gehalt auswählen","",IF($D4="",$C4,IF($D4="durchschnittliche Preissteigerungs-rate",$C4*(1+(VLOOKUP($A4,Personalnormkosten!$G$1:$H$4,2,FALSE)))^AG$1,IF($D$4&lt;&gt;"",$C4*(1+(VLOOKUP($D4,Personalnormkosten!$E$1:$F$9,2,FALSE)))^AG$1,""))))</f>
        <v>#REF!</v>
      </c>
      <c r="AH4" s="18" t="e">
        <f>IF($B4="Gehalt auswählen","",IF($D4="",$C4,IF($D4="durchschnittliche Preissteigerungs-rate",$C4*(1+(VLOOKUP($A4,Personalnormkosten!$G$1:$H$4,2,FALSE)))^AH$1,IF($D$4&lt;&gt;"",$C4*(1+(VLOOKUP($D4,Personalnormkosten!$E$1:$F$9,2,FALSE)))^AH$1,""))))</f>
        <v>#REF!</v>
      </c>
      <c r="AI4" s="18" t="e">
        <f>IF($B4="Gehalt auswählen","",IF($D4="",$C4,IF($D4="durchschnittliche Preissteigerungs-rate",$C4*(1+(VLOOKUP($A4,Personalnormkosten!$G$1:$H$4,2,FALSE)))^AI$1,IF($D$4&lt;&gt;"",$C4*(1+(VLOOKUP($D4,Personalnormkosten!$E$1:$F$9,2,FALSE)))^AI$1,""))))</f>
        <v>#REF!</v>
      </c>
      <c r="AJ4" s="18" t="e">
        <f>IF($B4="Gehalt auswählen","",IF($D4="",$C4,IF($D4="durchschnittliche Preissteigerungs-rate",$C4*(1+(VLOOKUP($A4,Personalnormkosten!$G$1:$H$4,2,FALSE)))^AJ$1,IF($D$4&lt;&gt;"",$C4*(1+(VLOOKUP($D4,Personalnormkosten!$E$1:$F$9,2,FALSE)))^AJ$1,""))))</f>
        <v>#REF!</v>
      </c>
      <c r="AK4" s="18" t="e">
        <f>IF($B4="Gehalt auswählen","",IF($D4="",$C4,IF($D4="durchschnittliche Preissteigerungs-rate",$C4*(1+(VLOOKUP($A4,Personalnormkosten!$G$1:$H$4,2,FALSE)))^AK$1,IF($D$4&lt;&gt;"",$C4*(1+(VLOOKUP($D4,Personalnormkosten!$E$1:$F$9,2,FALSE)))^AK$1,""))))</f>
        <v>#REF!</v>
      </c>
      <c r="AL4" s="18" t="e">
        <f>IF($B4="Gehalt auswählen","",IF($D4="",$C4,IF($D4="durchschnittliche Preissteigerungs-rate",$C4*(1+(VLOOKUP($A4,Personalnormkosten!$G$1:$H$4,2,FALSE)))^AL$1,IF($D$4&lt;&gt;"",$C4*(1+(VLOOKUP($D4,Personalnormkosten!$E$1:$F$9,2,FALSE)))^AL$1,""))))</f>
        <v>#REF!</v>
      </c>
      <c r="AM4" s="18" t="e">
        <f>IF($B4="Gehalt auswählen","",IF($D4="",$C4,IF($D4="durchschnittliche Preissteigerungs-rate",$C4*(1+(VLOOKUP($A4,Personalnormkosten!$G$1:$H$4,2,FALSE)))^AM$1,IF($D$4&lt;&gt;"",$C4*(1+(VLOOKUP($D4,Personalnormkosten!$E$1:$F$9,2,FALSE)))^AM$1,""))))</f>
        <v>#REF!</v>
      </c>
      <c r="AN4" s="18" t="e">
        <f>IF($B4="Gehalt auswählen","",IF($D4="",$C4,IF($D4="durchschnittliche Preissteigerungs-rate",$C4*(1+(VLOOKUP($A4,Personalnormkosten!$G$1:$H$4,2,FALSE)))^AN$1,IF($D$4&lt;&gt;"",$C4*(1+(VLOOKUP($D4,Personalnormkosten!$E$1:$F$9,2,FALSE)))^AN$1,""))))</f>
        <v>#REF!</v>
      </c>
      <c r="AO4" s="18" t="e">
        <f>IF($B4="Gehalt auswählen","",IF($D4="",$C4,IF($D4="durchschnittliche Preissteigerungs-rate",$C4*(1+(VLOOKUP($A4,Personalnormkosten!$G$1:$H$4,2,FALSE)))^AO$1,IF($D$4&lt;&gt;"",$C4*(1+(VLOOKUP($D4,Personalnormkosten!$E$1:$F$9,2,FALSE)))^AO$1,""))))</f>
        <v>#REF!</v>
      </c>
      <c r="AP4" s="18" t="e">
        <f>IF($B4="Gehalt auswählen","",IF($D4="",$C4,IF($D4="durchschnittliche Preissteigerungs-rate",$C4*(1+(VLOOKUP($A4,Personalnormkosten!$G$1:$H$4,2,FALSE)))^AP$1,IF($D$4&lt;&gt;"",$C4*(1+(VLOOKUP($D4,Personalnormkosten!$E$1:$F$9,2,FALSE)))^AP$1,""))))</f>
        <v>#REF!</v>
      </c>
      <c r="AQ4" s="18" t="e">
        <f>IF($B4="Gehalt auswählen","",IF($D4="",$C4,IF($D4="durchschnittliche Preissteigerungs-rate",$C4*(1+(VLOOKUP($A4,Personalnormkosten!$G$1:$H$4,2,FALSE)))^AQ$1,IF($D$4&lt;&gt;"",$C4*(1+(VLOOKUP($D4,Personalnormkosten!$E$1:$F$9,2,FALSE)))^AQ$1,""))))</f>
        <v>#REF!</v>
      </c>
      <c r="AR4" s="18" t="e">
        <f>IF($B4="Gehalt auswählen","",IF($D4="",$C4,IF($D4="durchschnittliche Preissteigerungs-rate",$C4*(1+(VLOOKUP($A4,Personalnormkosten!$G$1:$H$4,2,FALSE)))^AR$1,IF($D$4&lt;&gt;"",$C4*(1+(VLOOKUP($D4,Personalnormkosten!$E$1:$F$9,2,FALSE)))^AR$1,""))))</f>
        <v>#REF!</v>
      </c>
      <c r="AS4" s="18" t="e">
        <f>IF($B4="Gehalt auswählen","",IF($D4="",$C4,IF($D4="durchschnittliche Preissteigerungs-rate",$C4*(1+(VLOOKUP($A4,Personalnormkosten!$G$1:$H$4,2,FALSE)))^AS$1,IF($D$4&lt;&gt;"",$C4*(1+(VLOOKUP($D4,Personalnormkosten!$E$1:$F$9,2,FALSE)))^AS$1,""))))</f>
        <v>#REF!</v>
      </c>
      <c r="AT4" s="18" t="e">
        <f>IF($B4="Gehalt auswählen","",IF($D4="",$C4,IF($D4="durchschnittliche Preissteigerungs-rate",$C4*(1+(VLOOKUP($A4,Personalnormkosten!$G$1:$H$4,2,FALSE)))^AT$1,IF($D$4&lt;&gt;"",$C4*(1+(VLOOKUP($D4,Personalnormkosten!$E$1:$F$9,2,FALSE)))^AT$1,""))))</f>
        <v>#REF!</v>
      </c>
      <c r="AU4" s="18" t="e">
        <f>IF($B4="Gehalt auswählen","",IF($D4="",$C4,IF($D4="durchschnittliche Preissteigerungs-rate",$C4*(1+(VLOOKUP($A4,Personalnormkosten!$G$1:$H$4,2,FALSE)))^AU$1,IF($D$4&lt;&gt;"",$C4*(1+(VLOOKUP($D4,Personalnormkosten!$E$1:$F$9,2,FALSE)))^AU$1,""))))</f>
        <v>#REF!</v>
      </c>
      <c r="AV4" s="18" t="e">
        <f>IF($B4="Gehalt auswählen","",IF($D4="",$C4,IF($D4="durchschnittliche Preissteigerungs-rate",$C4*(1+(VLOOKUP($A4,Personalnormkosten!$G$1:$H$4,2,FALSE)))^AV$1,IF($D$4&lt;&gt;"",$C4*(1+(VLOOKUP($D4,Personalnormkosten!$E$1:$F$9,2,FALSE)))^AV$1,""))))</f>
        <v>#REF!</v>
      </c>
      <c r="AW4" s="18" t="e">
        <f>IF($B4="Gehalt auswählen","",IF($D4="",$C4,IF($D4="durchschnittliche Preissteigerungs-rate",$C4*(1+(VLOOKUP($A4,Personalnormkosten!$G$1:$H$4,2,FALSE)))^AW$1,IF($D$4&lt;&gt;"",$C4*(1+(VLOOKUP($D4,Personalnormkosten!$E$1:$F$9,2,FALSE)))^AW$1,""))))</f>
        <v>#REF!</v>
      </c>
      <c r="AX4" s="18" t="e">
        <f>IF($B4="Gehalt auswählen","",IF($D4="",$C4,IF($D4="durchschnittliche Preissteigerungs-rate",$C4*(1+(VLOOKUP($A4,Personalnormkosten!$G$1:$H$4,2,FALSE)))^AX$1,IF($D$4&lt;&gt;"",$C4*(1+(VLOOKUP($D4,Personalnormkosten!$E$1:$F$9,2,FALSE)))^AX$1,""))))</f>
        <v>#REF!</v>
      </c>
      <c r="AY4" s="18" t="e">
        <f>IF($B4="Gehalt auswählen","",IF($D4="",$C4,IF($D4="durchschnittliche Preissteigerungs-rate",$C4*(1+(VLOOKUP($A4,Personalnormkosten!$G$1:$H$4,2,FALSE)))^AY$1,IF($D$4&lt;&gt;"",$C4*(1+(VLOOKUP($D4,Personalnormkosten!$E$1:$F$9,2,FALSE)))^AY$1,""))))</f>
        <v>#REF!</v>
      </c>
      <c r="AZ4" s="18" t="e">
        <f>IF($B4="Gehalt auswählen","",IF($D4="",$C4,IF($D4="durchschnittliche Preissteigerungs-rate",$C4*(1+(VLOOKUP($A4,Personalnormkosten!$G$1:$H$4,2,FALSE)))^AZ$1,IF($D$4&lt;&gt;"",$C4*(1+(VLOOKUP($D4,Personalnormkosten!$E$1:$F$9,2,FALSE)))^AZ$1,""))))</f>
        <v>#REF!</v>
      </c>
      <c r="BA4" s="18" t="e">
        <f>IF($B4="Gehalt auswählen","",IF($D4="",$C4,IF($D4="durchschnittliche Preissteigerungs-rate",$C4*(1+(VLOOKUP($A4,Personalnormkosten!$G$1:$H$4,2,FALSE)))^BA$1,IF($D$4&lt;&gt;"",$C4*(1+(VLOOKUP($D4,Personalnormkosten!$E$1:$F$9,2,FALSE)))^BA$1,""))))</f>
        <v>#REF!</v>
      </c>
      <c r="BB4" s="18" t="e">
        <f>IF($B4="Gehalt auswählen","",IF($D4="",$C4,IF($D4="durchschnittliche Preissteigerungs-rate",$C4*(1+(VLOOKUP($A4,Personalnormkosten!$G$1:$H$4,2,FALSE)))^BB$1,IF($D$4&lt;&gt;"",$C4*(1+(VLOOKUP($D4,Personalnormkosten!$E$1:$F$9,2,FALSE)))^BB$1,""))))</f>
        <v>#REF!</v>
      </c>
    </row>
    <row r="5" spans="1:54" ht="16.2" thickBot="1" x14ac:dyDescent="0.3">
      <c r="A5" s="115"/>
      <c r="B5" s="19" t="s">
        <v>1</v>
      </c>
      <c r="C5" s="112" t="e">
        <f t="shared" ref="C5" si="30">IF(C4="","",C3*C4)</f>
        <v>#REF!</v>
      </c>
      <c r="D5" s="117"/>
      <c r="E5" s="20" t="e">
        <f t="shared" ref="E5:Y5" si="31">IF(E4="","",E3*E4)</f>
        <v>#REF!</v>
      </c>
      <c r="F5" s="20" t="e">
        <f t="shared" si="31"/>
        <v>#REF!</v>
      </c>
      <c r="G5" s="20" t="e">
        <f t="shared" si="31"/>
        <v>#REF!</v>
      </c>
      <c r="H5" s="20" t="e">
        <f t="shared" si="31"/>
        <v>#REF!</v>
      </c>
      <c r="I5" s="20" t="e">
        <f t="shared" si="31"/>
        <v>#REF!</v>
      </c>
      <c r="J5" s="20" t="e">
        <f t="shared" si="31"/>
        <v>#REF!</v>
      </c>
      <c r="K5" s="20" t="e">
        <f t="shared" si="31"/>
        <v>#REF!</v>
      </c>
      <c r="L5" s="20" t="e">
        <f t="shared" si="31"/>
        <v>#REF!</v>
      </c>
      <c r="M5" s="20" t="e">
        <f t="shared" si="31"/>
        <v>#REF!</v>
      </c>
      <c r="N5" s="20" t="e">
        <f t="shared" si="31"/>
        <v>#REF!</v>
      </c>
      <c r="O5" s="20" t="e">
        <f t="shared" si="31"/>
        <v>#REF!</v>
      </c>
      <c r="P5" s="20" t="e">
        <f t="shared" si="31"/>
        <v>#REF!</v>
      </c>
      <c r="Q5" s="20" t="e">
        <f t="shared" si="31"/>
        <v>#REF!</v>
      </c>
      <c r="R5" s="20" t="e">
        <f t="shared" si="31"/>
        <v>#REF!</v>
      </c>
      <c r="S5" s="20" t="e">
        <f t="shared" si="31"/>
        <v>#REF!</v>
      </c>
      <c r="T5" s="20" t="e">
        <f t="shared" si="31"/>
        <v>#REF!</v>
      </c>
      <c r="U5" s="20" t="e">
        <f t="shared" si="31"/>
        <v>#REF!</v>
      </c>
      <c r="V5" s="20" t="e">
        <f t="shared" si="31"/>
        <v>#REF!</v>
      </c>
      <c r="W5" s="20" t="e">
        <f t="shared" si="31"/>
        <v>#REF!</v>
      </c>
      <c r="X5" s="20" t="e">
        <f t="shared" si="31"/>
        <v>#REF!</v>
      </c>
      <c r="Y5" s="20" t="e">
        <f t="shared" si="31"/>
        <v>#REF!</v>
      </c>
      <c r="Z5" s="20" t="e">
        <f t="shared" ref="Z5:BB5" si="32">IF(Z4="","",Z3*Z4)</f>
        <v>#REF!</v>
      </c>
      <c r="AA5" s="20" t="e">
        <f t="shared" si="32"/>
        <v>#REF!</v>
      </c>
      <c r="AB5" s="20" t="e">
        <f t="shared" si="32"/>
        <v>#REF!</v>
      </c>
      <c r="AC5" s="20" t="e">
        <f t="shared" si="32"/>
        <v>#REF!</v>
      </c>
      <c r="AD5" s="20" t="e">
        <f t="shared" si="32"/>
        <v>#REF!</v>
      </c>
      <c r="AE5" s="20" t="e">
        <f t="shared" si="32"/>
        <v>#REF!</v>
      </c>
      <c r="AF5" s="20" t="e">
        <f t="shared" si="32"/>
        <v>#REF!</v>
      </c>
      <c r="AG5" s="20" t="e">
        <f t="shared" si="32"/>
        <v>#REF!</v>
      </c>
      <c r="AH5" s="20" t="e">
        <f t="shared" si="32"/>
        <v>#REF!</v>
      </c>
      <c r="AI5" s="20" t="e">
        <f t="shared" si="32"/>
        <v>#REF!</v>
      </c>
      <c r="AJ5" s="20" t="e">
        <f t="shared" si="32"/>
        <v>#REF!</v>
      </c>
      <c r="AK5" s="20" t="e">
        <f t="shared" si="32"/>
        <v>#REF!</v>
      </c>
      <c r="AL5" s="20" t="e">
        <f t="shared" si="32"/>
        <v>#REF!</v>
      </c>
      <c r="AM5" s="20" t="e">
        <f t="shared" si="32"/>
        <v>#REF!</v>
      </c>
      <c r="AN5" s="20" t="e">
        <f t="shared" si="32"/>
        <v>#REF!</v>
      </c>
      <c r="AO5" s="20" t="e">
        <f t="shared" si="32"/>
        <v>#REF!</v>
      </c>
      <c r="AP5" s="20" t="e">
        <f t="shared" si="32"/>
        <v>#REF!</v>
      </c>
      <c r="AQ5" s="20" t="e">
        <f t="shared" si="32"/>
        <v>#REF!</v>
      </c>
      <c r="AR5" s="20" t="e">
        <f t="shared" si="32"/>
        <v>#REF!</v>
      </c>
      <c r="AS5" s="20" t="e">
        <f t="shared" si="32"/>
        <v>#REF!</v>
      </c>
      <c r="AT5" s="20" t="e">
        <f t="shared" si="32"/>
        <v>#REF!</v>
      </c>
      <c r="AU5" s="20" t="e">
        <f t="shared" si="32"/>
        <v>#REF!</v>
      </c>
      <c r="AV5" s="20" t="e">
        <f t="shared" si="32"/>
        <v>#REF!</v>
      </c>
      <c r="AW5" s="20" t="e">
        <f t="shared" si="32"/>
        <v>#REF!</v>
      </c>
      <c r="AX5" s="20" t="e">
        <f t="shared" si="32"/>
        <v>#REF!</v>
      </c>
      <c r="AY5" s="20" t="e">
        <f t="shared" si="32"/>
        <v>#REF!</v>
      </c>
      <c r="AZ5" s="20" t="e">
        <f t="shared" si="32"/>
        <v>#REF!</v>
      </c>
      <c r="BA5" s="20" t="e">
        <f t="shared" si="32"/>
        <v>#REF!</v>
      </c>
      <c r="BB5" s="20" t="e">
        <f t="shared" si="32"/>
        <v>#REF!</v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e">
        <f>#REF!</f>
        <v>#REF!</v>
      </c>
      <c r="C7" s="111" t="e">
        <f>#REF!</f>
        <v>#REF!</v>
      </c>
      <c r="D7" s="97" t="e">
        <f>IF(#REF!="","",#REF!)</f>
        <v>#REF!</v>
      </c>
      <c r="E7" s="18" t="e">
        <f>IF($B7="Gehalt auswählen","",IF($D7="",$C7,IF($D7="durchschnittliche Preissteigerungs-rate",$C7*(1+(VLOOKUP($A7,Personalnormkosten!$G$1:$H$4,2,FALSE)))^E$1,IF($D$7&lt;&gt;"",$C7*(1+(VLOOKUP($D7,Personalnormkosten!$E$1:$F$9,2,FALSE)))^E$1,""))))</f>
        <v>#REF!</v>
      </c>
      <c r="F7" s="18" t="e">
        <f>IF($B7="Gehalt auswählen","",IF($D7="",$C7,IF($D7="durchschnittliche Preissteigerungs-rate",$C7*(1+(VLOOKUP($A7,Personalnormkosten!$G$1:$H$4,2,FALSE)))^F$1,IF($D$7&lt;&gt;"",$C7*(1+(VLOOKUP($D7,Personalnormkosten!$E$1:$F$9,2,FALSE)))^F$1,""))))</f>
        <v>#REF!</v>
      </c>
      <c r="G7" s="18" t="e">
        <f>IF($B7="Gehalt auswählen","",IF($D7="",$C7,IF($D7="durchschnittliche Preissteigerungs-rate",$C7*(1+(VLOOKUP($A7,Personalnormkosten!$G$1:$H$4,2,FALSE)))^G$1,IF($D$7&lt;&gt;"",$C7*(1+(VLOOKUP($D7,Personalnormkosten!$E$1:$F$9,2,FALSE)))^G$1,""))))</f>
        <v>#REF!</v>
      </c>
      <c r="H7" s="18" t="e">
        <f>IF($B7="Gehalt auswählen","",IF($D7="",$C7,IF($D7="durchschnittliche Preissteigerungs-rate",$C7*(1+(VLOOKUP($A7,Personalnormkosten!$G$1:$H$4,2,FALSE)))^H$1,IF($D$7&lt;&gt;"",$C7*(1+(VLOOKUP($D7,Personalnormkosten!$E$1:$F$9,2,FALSE)))^H$1,""))))</f>
        <v>#REF!</v>
      </c>
      <c r="I7" s="18" t="e">
        <f>IF($B7="Gehalt auswählen","",IF($D7="",$C7,IF($D7="durchschnittliche Preissteigerungs-rate",$C7*(1+(VLOOKUP($A7,Personalnormkosten!$G$1:$H$4,2,FALSE)))^I$1,IF($D$7&lt;&gt;"",$C7*(1+(VLOOKUP($D7,Personalnormkosten!$E$1:$F$9,2,FALSE)))^I$1,""))))</f>
        <v>#REF!</v>
      </c>
      <c r="J7" s="18" t="e">
        <f>IF($B7="Gehalt auswählen","",IF($D7="",$C7,IF($D7="durchschnittliche Preissteigerungs-rate",$C7*(1+(VLOOKUP($A7,Personalnormkosten!$G$1:$H$4,2,FALSE)))^J$1,IF($D$7&lt;&gt;"",$C7*(1+(VLOOKUP($D7,Personalnormkosten!$E$1:$F$9,2,FALSE)))^J$1,""))))</f>
        <v>#REF!</v>
      </c>
      <c r="K7" s="18" t="e">
        <f>IF($B7="Gehalt auswählen","",IF($D7="",$C7,IF($D7="durchschnittliche Preissteigerungs-rate",$C7*(1+(VLOOKUP($A7,Personalnormkosten!$G$1:$H$4,2,FALSE)))^K$1,IF($D$7&lt;&gt;"",$C7*(1+(VLOOKUP($D7,Personalnormkosten!$E$1:$F$9,2,FALSE)))^K$1,""))))</f>
        <v>#REF!</v>
      </c>
      <c r="L7" s="18" t="e">
        <f>IF($B7="Gehalt auswählen","",IF($D7="",$C7,IF($D7="durchschnittliche Preissteigerungs-rate",$C7*(1+(VLOOKUP($A7,Personalnormkosten!$G$1:$H$4,2,FALSE)))^L$1,IF($D$7&lt;&gt;"",$C7*(1+(VLOOKUP($D7,Personalnormkosten!$E$1:$F$9,2,FALSE)))^L$1,""))))</f>
        <v>#REF!</v>
      </c>
      <c r="M7" s="18" t="e">
        <f>IF($B7="Gehalt auswählen","",IF($D7="",$C7,IF($D7="durchschnittliche Preissteigerungs-rate",$C7*(1+(VLOOKUP($A7,Personalnormkosten!$G$1:$H$4,2,FALSE)))^M$1,IF($D$7&lt;&gt;"",$C7*(1+(VLOOKUP($D7,Personalnormkosten!$E$1:$F$9,2,FALSE)))^M$1,""))))</f>
        <v>#REF!</v>
      </c>
      <c r="N7" s="18" t="e">
        <f>IF($B7="Gehalt auswählen","",IF($D7="",$C7,IF($D7="durchschnittliche Preissteigerungs-rate",$C7*(1+(VLOOKUP($A7,Personalnormkosten!$G$1:$H$4,2,FALSE)))^N$1,IF($D$7&lt;&gt;"",$C7*(1+(VLOOKUP($D7,Personalnormkosten!$E$1:$F$9,2,FALSE)))^N$1,""))))</f>
        <v>#REF!</v>
      </c>
      <c r="O7" s="18" t="e">
        <f>IF($B7="Gehalt auswählen","",IF($D7="",$C7,IF($D7="durchschnittliche Preissteigerungs-rate",$C7*(1+(VLOOKUP($A7,Personalnormkosten!$G$1:$H$4,2,FALSE)))^O$1,IF($D$7&lt;&gt;"",$C7*(1+(VLOOKUP($D7,Personalnormkosten!$E$1:$F$9,2,FALSE)))^O$1,""))))</f>
        <v>#REF!</v>
      </c>
      <c r="P7" s="18" t="e">
        <f>IF($B7="Gehalt auswählen","",IF($D7="",$C7,IF($D7="durchschnittliche Preissteigerungs-rate",$C7*(1+(VLOOKUP($A7,Personalnormkosten!$G$1:$H$4,2,FALSE)))^P$1,IF($D$7&lt;&gt;"",$C7*(1+(VLOOKUP($D7,Personalnormkosten!$E$1:$F$9,2,FALSE)))^P$1,""))))</f>
        <v>#REF!</v>
      </c>
      <c r="Q7" s="18" t="e">
        <f>IF($B7="Gehalt auswählen","",IF($D7="",$C7,IF($D7="durchschnittliche Preissteigerungs-rate",$C7*(1+(VLOOKUP($A7,Personalnormkosten!$G$1:$H$4,2,FALSE)))^Q$1,IF($D$7&lt;&gt;"",$C7*(1+(VLOOKUP($D7,Personalnormkosten!$E$1:$F$9,2,FALSE)))^Q$1,""))))</f>
        <v>#REF!</v>
      </c>
      <c r="R7" s="18" t="e">
        <f>IF($B7="Gehalt auswählen","",IF($D7="",$C7,IF($D7="durchschnittliche Preissteigerungs-rate",$C7*(1+(VLOOKUP($A7,Personalnormkosten!$G$1:$H$4,2,FALSE)))^R$1,IF($D$7&lt;&gt;"",$C7*(1+(VLOOKUP($D7,Personalnormkosten!$E$1:$F$9,2,FALSE)))^R$1,""))))</f>
        <v>#REF!</v>
      </c>
      <c r="S7" s="18" t="e">
        <f>IF($B7="Gehalt auswählen","",IF($D7="",$C7,IF($D7="durchschnittliche Preissteigerungs-rate",$C7*(1+(VLOOKUP($A7,Personalnormkosten!$G$1:$H$4,2,FALSE)))^S$1,IF($D$7&lt;&gt;"",$C7*(1+(VLOOKUP($D7,Personalnormkosten!$E$1:$F$9,2,FALSE)))^S$1,""))))</f>
        <v>#REF!</v>
      </c>
      <c r="T7" s="18" t="e">
        <f>IF($B7="Gehalt auswählen","",IF($D7="",$C7,IF($D7="durchschnittliche Preissteigerungs-rate",$C7*(1+(VLOOKUP($A7,Personalnormkosten!$G$1:$H$4,2,FALSE)))^T$1,IF($D$7&lt;&gt;"",$C7*(1+(VLOOKUP($D7,Personalnormkosten!$E$1:$F$9,2,FALSE)))^T$1,""))))</f>
        <v>#REF!</v>
      </c>
      <c r="U7" s="18" t="e">
        <f>IF($B7="Gehalt auswählen","",IF($D7="",$C7,IF($D7="durchschnittliche Preissteigerungs-rate",$C7*(1+(VLOOKUP($A7,Personalnormkosten!$G$1:$H$4,2,FALSE)))^U$1,IF($D$7&lt;&gt;"",$C7*(1+(VLOOKUP($D7,Personalnormkosten!$E$1:$F$9,2,FALSE)))^U$1,""))))</f>
        <v>#REF!</v>
      </c>
      <c r="V7" s="18" t="e">
        <f>IF($B7="Gehalt auswählen","",IF($D7="",$C7,IF($D7="durchschnittliche Preissteigerungs-rate",$C7*(1+(VLOOKUP($A7,Personalnormkosten!$G$1:$H$4,2,FALSE)))^V$1,IF($D$7&lt;&gt;"",$C7*(1+(VLOOKUP($D7,Personalnormkosten!$E$1:$F$9,2,FALSE)))^V$1,""))))</f>
        <v>#REF!</v>
      </c>
      <c r="W7" s="18" t="e">
        <f>IF($B7="Gehalt auswählen","",IF($D7="",$C7,IF($D7="durchschnittliche Preissteigerungs-rate",$C7*(1+(VLOOKUP($A7,Personalnormkosten!$G$1:$H$4,2,FALSE)))^W$1,IF($D$7&lt;&gt;"",$C7*(1+(VLOOKUP($D7,Personalnormkosten!$E$1:$F$9,2,FALSE)))^W$1,""))))</f>
        <v>#REF!</v>
      </c>
      <c r="X7" s="18" t="e">
        <f>IF($B7="Gehalt auswählen","",IF($D7="",$C7,IF($D7="durchschnittliche Preissteigerungs-rate",$C7*(1+(VLOOKUP($A7,Personalnormkosten!$G$1:$H$4,2,FALSE)))^X$1,IF($D$7&lt;&gt;"",$C7*(1+(VLOOKUP($D7,Personalnormkosten!$E$1:$F$9,2,FALSE)))^X$1,""))))</f>
        <v>#REF!</v>
      </c>
      <c r="Y7" s="18" t="e">
        <f>IF($B7="Gehalt auswählen","",IF($D7="",$C7,IF($D7="durchschnittliche Preissteigerungs-rate",$C7*(1+(VLOOKUP($A7,Personalnormkosten!$G$1:$H$4,2,FALSE)))^Y$1,IF($D$7&lt;&gt;"",$C7*(1+(VLOOKUP($D7,Personalnormkosten!$E$1:$F$9,2,FALSE)))^Y$1,""))))</f>
        <v>#REF!</v>
      </c>
      <c r="Z7" s="18" t="e">
        <f>IF($B7="Gehalt auswählen","",IF($D7="",$C7,IF($D7="durchschnittliche Preissteigerungs-rate",$C7*(1+(VLOOKUP($A7,Personalnormkosten!$G$1:$H$4,2,FALSE)))^Z$1,IF($D$7&lt;&gt;"",$C7*(1+(VLOOKUP($D7,Personalnormkosten!$E$1:$F$9,2,FALSE)))^Z$1,""))))</f>
        <v>#REF!</v>
      </c>
      <c r="AA7" s="18" t="e">
        <f>IF($B7="Gehalt auswählen","",IF($D7="",$C7,IF($D7="durchschnittliche Preissteigerungs-rate",$C7*(1+(VLOOKUP($A7,Personalnormkosten!$G$1:$H$4,2,FALSE)))^AA$1,IF($D$7&lt;&gt;"",$C7*(1+(VLOOKUP($D7,Personalnormkosten!$E$1:$F$9,2,FALSE)))^AA$1,""))))</f>
        <v>#REF!</v>
      </c>
      <c r="AB7" s="18" t="e">
        <f>IF($B7="Gehalt auswählen","",IF($D7="",$C7,IF($D7="durchschnittliche Preissteigerungs-rate",$C7*(1+(VLOOKUP($A7,Personalnormkosten!$G$1:$H$4,2,FALSE)))^AB$1,IF($D$7&lt;&gt;"",$C7*(1+(VLOOKUP($D7,Personalnormkosten!$E$1:$F$9,2,FALSE)))^AB$1,""))))</f>
        <v>#REF!</v>
      </c>
      <c r="AC7" s="18" t="e">
        <f>IF($B7="Gehalt auswählen","",IF($D7="",$C7,IF($D7="durchschnittliche Preissteigerungs-rate",$C7*(1+(VLOOKUP($A7,Personalnormkosten!$G$1:$H$4,2,FALSE)))^AC$1,IF($D$7&lt;&gt;"",$C7*(1+(VLOOKUP($D7,Personalnormkosten!$E$1:$F$9,2,FALSE)))^AC$1,""))))</f>
        <v>#REF!</v>
      </c>
      <c r="AD7" s="18" t="e">
        <f>IF($B7="Gehalt auswählen","",IF($D7="",$C7,IF($D7="durchschnittliche Preissteigerungs-rate",$C7*(1+(VLOOKUP($A7,Personalnormkosten!$G$1:$H$4,2,FALSE)))^AD$1,IF($D$7&lt;&gt;"",$C7*(1+(VLOOKUP($D7,Personalnormkosten!$E$1:$F$9,2,FALSE)))^AD$1,""))))</f>
        <v>#REF!</v>
      </c>
      <c r="AE7" s="18" t="e">
        <f>IF($B7="Gehalt auswählen","",IF($D7="",$C7,IF($D7="durchschnittliche Preissteigerungs-rate",$C7*(1+(VLOOKUP($A7,Personalnormkosten!$G$1:$H$4,2,FALSE)))^AE$1,IF($D$7&lt;&gt;"",$C7*(1+(VLOOKUP($D7,Personalnormkosten!$E$1:$F$9,2,FALSE)))^AE$1,""))))</f>
        <v>#REF!</v>
      </c>
      <c r="AF7" s="18" t="e">
        <f>IF($B7="Gehalt auswählen","",IF($D7="",$C7,IF($D7="durchschnittliche Preissteigerungs-rate",$C7*(1+(VLOOKUP($A7,Personalnormkosten!$G$1:$H$4,2,FALSE)))^AF$1,IF($D$7&lt;&gt;"",$C7*(1+(VLOOKUP($D7,Personalnormkosten!$E$1:$F$9,2,FALSE)))^AF$1,""))))</f>
        <v>#REF!</v>
      </c>
      <c r="AG7" s="18" t="e">
        <f>IF($B7="Gehalt auswählen","",IF($D7="",$C7,IF($D7="durchschnittliche Preissteigerungs-rate",$C7*(1+(VLOOKUP($A7,Personalnormkosten!$G$1:$H$4,2,FALSE)))^AG$1,IF($D$7&lt;&gt;"",$C7*(1+(VLOOKUP($D7,Personalnormkosten!$E$1:$F$9,2,FALSE)))^AG$1,""))))</f>
        <v>#REF!</v>
      </c>
      <c r="AH7" s="18" t="e">
        <f>IF($B7="Gehalt auswählen","",IF($D7="",$C7,IF($D7="durchschnittliche Preissteigerungs-rate",$C7*(1+(VLOOKUP($A7,Personalnormkosten!$G$1:$H$4,2,FALSE)))^AH$1,IF($D$7&lt;&gt;"",$C7*(1+(VLOOKUP($D7,Personalnormkosten!$E$1:$F$9,2,FALSE)))^AH$1,""))))</f>
        <v>#REF!</v>
      </c>
      <c r="AI7" s="18" t="e">
        <f>IF($B7="Gehalt auswählen","",IF($D7="",$C7,IF($D7="durchschnittliche Preissteigerungs-rate",$C7*(1+(VLOOKUP($A7,Personalnormkosten!$G$1:$H$4,2,FALSE)))^AI$1,IF($D$7&lt;&gt;"",$C7*(1+(VLOOKUP($D7,Personalnormkosten!$E$1:$F$9,2,FALSE)))^AI$1,""))))</f>
        <v>#REF!</v>
      </c>
      <c r="AJ7" s="18" t="e">
        <f>IF($B7="Gehalt auswählen","",IF($D7="",$C7,IF($D7="durchschnittliche Preissteigerungs-rate",$C7*(1+(VLOOKUP($A7,Personalnormkosten!$G$1:$H$4,2,FALSE)))^AJ$1,IF($D$7&lt;&gt;"",$C7*(1+(VLOOKUP($D7,Personalnormkosten!$E$1:$F$9,2,FALSE)))^AJ$1,""))))</f>
        <v>#REF!</v>
      </c>
      <c r="AK7" s="18" t="e">
        <f>IF($B7="Gehalt auswählen","",IF($D7="",$C7,IF($D7="durchschnittliche Preissteigerungs-rate",$C7*(1+(VLOOKUP($A7,Personalnormkosten!$G$1:$H$4,2,FALSE)))^AK$1,IF($D$7&lt;&gt;"",$C7*(1+(VLOOKUP($D7,Personalnormkosten!$E$1:$F$9,2,FALSE)))^AK$1,""))))</f>
        <v>#REF!</v>
      </c>
      <c r="AL7" s="18" t="e">
        <f>IF($B7="Gehalt auswählen","",IF($D7="",$C7,IF($D7="durchschnittliche Preissteigerungs-rate",$C7*(1+(VLOOKUP($A7,Personalnormkosten!$G$1:$H$4,2,FALSE)))^AL$1,IF($D$7&lt;&gt;"",$C7*(1+(VLOOKUP($D7,Personalnormkosten!$E$1:$F$9,2,FALSE)))^AL$1,""))))</f>
        <v>#REF!</v>
      </c>
      <c r="AM7" s="18" t="e">
        <f>IF($B7="Gehalt auswählen","",IF($D7="",$C7,IF($D7="durchschnittliche Preissteigerungs-rate",$C7*(1+(VLOOKUP($A7,Personalnormkosten!$G$1:$H$4,2,FALSE)))^AM$1,IF($D$7&lt;&gt;"",$C7*(1+(VLOOKUP($D7,Personalnormkosten!$E$1:$F$9,2,FALSE)))^AM$1,""))))</f>
        <v>#REF!</v>
      </c>
      <c r="AN7" s="18" t="e">
        <f>IF($B7="Gehalt auswählen","",IF($D7="",$C7,IF($D7="durchschnittliche Preissteigerungs-rate",$C7*(1+(VLOOKUP($A7,Personalnormkosten!$G$1:$H$4,2,FALSE)))^AN$1,IF($D$7&lt;&gt;"",$C7*(1+(VLOOKUP($D7,Personalnormkosten!$E$1:$F$9,2,FALSE)))^AN$1,""))))</f>
        <v>#REF!</v>
      </c>
      <c r="AO7" s="18" t="e">
        <f>IF($B7="Gehalt auswählen","",IF($D7="",$C7,IF($D7="durchschnittliche Preissteigerungs-rate",$C7*(1+(VLOOKUP($A7,Personalnormkosten!$G$1:$H$4,2,FALSE)))^AO$1,IF($D$7&lt;&gt;"",$C7*(1+(VLOOKUP($D7,Personalnormkosten!$E$1:$F$9,2,FALSE)))^AO$1,""))))</f>
        <v>#REF!</v>
      </c>
      <c r="AP7" s="18" t="e">
        <f>IF($B7="Gehalt auswählen","",IF($D7="",$C7,IF($D7="durchschnittliche Preissteigerungs-rate",$C7*(1+(VLOOKUP($A7,Personalnormkosten!$G$1:$H$4,2,FALSE)))^AP$1,IF($D$7&lt;&gt;"",$C7*(1+(VLOOKUP($D7,Personalnormkosten!$E$1:$F$9,2,FALSE)))^AP$1,""))))</f>
        <v>#REF!</v>
      </c>
      <c r="AQ7" s="18" t="e">
        <f>IF($B7="Gehalt auswählen","",IF($D7="",$C7,IF($D7="durchschnittliche Preissteigerungs-rate",$C7*(1+(VLOOKUP($A7,Personalnormkosten!$G$1:$H$4,2,FALSE)))^AQ$1,IF($D$7&lt;&gt;"",$C7*(1+(VLOOKUP($D7,Personalnormkosten!$E$1:$F$9,2,FALSE)))^AQ$1,""))))</f>
        <v>#REF!</v>
      </c>
      <c r="AR7" s="18" t="e">
        <f>IF($B7="Gehalt auswählen","",IF($D7="",$C7,IF($D7="durchschnittliche Preissteigerungs-rate",$C7*(1+(VLOOKUP($A7,Personalnormkosten!$G$1:$H$4,2,FALSE)))^AR$1,IF($D$7&lt;&gt;"",$C7*(1+(VLOOKUP($D7,Personalnormkosten!$E$1:$F$9,2,FALSE)))^AR$1,""))))</f>
        <v>#REF!</v>
      </c>
      <c r="AS7" s="18" t="e">
        <f>IF($B7="Gehalt auswählen","",IF($D7="",$C7,IF($D7="durchschnittliche Preissteigerungs-rate",$C7*(1+(VLOOKUP($A7,Personalnormkosten!$G$1:$H$4,2,FALSE)))^AS$1,IF($D$7&lt;&gt;"",$C7*(1+(VLOOKUP($D7,Personalnormkosten!$E$1:$F$9,2,FALSE)))^AS$1,""))))</f>
        <v>#REF!</v>
      </c>
      <c r="AT7" s="18" t="e">
        <f>IF($B7="Gehalt auswählen","",IF($D7="",$C7,IF($D7="durchschnittliche Preissteigerungs-rate",$C7*(1+(VLOOKUP($A7,Personalnormkosten!$G$1:$H$4,2,FALSE)))^AT$1,IF($D$7&lt;&gt;"",$C7*(1+(VLOOKUP($D7,Personalnormkosten!$E$1:$F$9,2,FALSE)))^AT$1,""))))</f>
        <v>#REF!</v>
      </c>
      <c r="AU7" s="18" t="e">
        <f>IF($B7="Gehalt auswählen","",IF($D7="",$C7,IF($D7="durchschnittliche Preissteigerungs-rate",$C7*(1+(VLOOKUP($A7,Personalnormkosten!$G$1:$H$4,2,FALSE)))^AU$1,IF($D$7&lt;&gt;"",$C7*(1+(VLOOKUP($D7,Personalnormkosten!$E$1:$F$9,2,FALSE)))^AU$1,""))))</f>
        <v>#REF!</v>
      </c>
      <c r="AV7" s="18" t="e">
        <f>IF($B7="Gehalt auswählen","",IF($D7="",$C7,IF($D7="durchschnittliche Preissteigerungs-rate",$C7*(1+(VLOOKUP($A7,Personalnormkosten!$G$1:$H$4,2,FALSE)))^AV$1,IF($D$7&lt;&gt;"",$C7*(1+(VLOOKUP($D7,Personalnormkosten!$E$1:$F$9,2,FALSE)))^AV$1,""))))</f>
        <v>#REF!</v>
      </c>
      <c r="AW7" s="18" t="e">
        <f>IF($B7="Gehalt auswählen","",IF($D7="",$C7,IF($D7="durchschnittliche Preissteigerungs-rate",$C7*(1+(VLOOKUP($A7,Personalnormkosten!$G$1:$H$4,2,FALSE)))^AW$1,IF($D$7&lt;&gt;"",$C7*(1+(VLOOKUP($D7,Personalnormkosten!$E$1:$F$9,2,FALSE)))^AW$1,""))))</f>
        <v>#REF!</v>
      </c>
      <c r="AX7" s="18" t="e">
        <f>IF($B7="Gehalt auswählen","",IF($D7="",$C7,IF($D7="durchschnittliche Preissteigerungs-rate",$C7*(1+(VLOOKUP($A7,Personalnormkosten!$G$1:$H$4,2,FALSE)))^AX$1,IF($D$7&lt;&gt;"",$C7*(1+(VLOOKUP($D7,Personalnormkosten!$E$1:$F$9,2,FALSE)))^AX$1,""))))</f>
        <v>#REF!</v>
      </c>
      <c r="AY7" s="18" t="e">
        <f>IF($B7="Gehalt auswählen","",IF($D7="",$C7,IF($D7="durchschnittliche Preissteigerungs-rate",$C7*(1+(VLOOKUP($A7,Personalnormkosten!$G$1:$H$4,2,FALSE)))^AY$1,IF($D$7&lt;&gt;"",$C7*(1+(VLOOKUP($D7,Personalnormkosten!$E$1:$F$9,2,FALSE)))^AY$1,""))))</f>
        <v>#REF!</v>
      </c>
      <c r="AZ7" s="18" t="e">
        <f>IF($B7="Gehalt auswählen","",IF($D7="",$C7,IF($D7="durchschnittliche Preissteigerungs-rate",$C7*(1+(VLOOKUP($A7,Personalnormkosten!$G$1:$H$4,2,FALSE)))^AZ$1,IF($D$7&lt;&gt;"",$C7*(1+(VLOOKUP($D7,Personalnormkosten!$E$1:$F$9,2,FALSE)))^AZ$1,""))))</f>
        <v>#REF!</v>
      </c>
      <c r="BA7" s="18" t="e">
        <f>IF($B7="Gehalt auswählen","",IF($D7="",$C7,IF($D7="durchschnittliche Preissteigerungs-rate",$C7*(1+(VLOOKUP($A7,Personalnormkosten!$G$1:$H$4,2,FALSE)))^BA$1,IF($D$7&lt;&gt;"",$C7*(1+(VLOOKUP($D7,Personalnormkosten!$E$1:$F$9,2,FALSE)))^BA$1,""))))</f>
        <v>#REF!</v>
      </c>
      <c r="BB7" s="18" t="e">
        <f>IF($B7="Gehalt auswählen","",IF($D7="",$C7,IF($D7="durchschnittliche Preissteigerungs-rate",$C7*(1+(VLOOKUP($A7,Personalnormkosten!$G$1:$H$4,2,FALSE)))^BB$1,IF($D$7&lt;&gt;"",$C7*(1+(VLOOKUP($D7,Personalnormkosten!$E$1:$F$9,2,FALSE)))^BB$1,""))))</f>
        <v>#REF!</v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e">
        <f>#REF!</f>
        <v>#REF!</v>
      </c>
      <c r="C10" s="111" t="e">
        <f>#REF!</f>
        <v>#REF!</v>
      </c>
      <c r="D10" s="97" t="e">
        <f>IF(#REF!="","",#REF!)</f>
        <v>#REF!</v>
      </c>
      <c r="E10" s="18" t="e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>#REF!</v>
      </c>
      <c r="F10" s="18" t="e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>#REF!</v>
      </c>
      <c r="G10" s="18" t="e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>#REF!</v>
      </c>
      <c r="H10" s="18" t="e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>#REF!</v>
      </c>
      <c r="I10" s="18" t="e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>#REF!</v>
      </c>
      <c r="J10" s="18" t="e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>#REF!</v>
      </c>
      <c r="K10" s="18" t="e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>#REF!</v>
      </c>
      <c r="L10" s="18" t="e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>#REF!</v>
      </c>
      <c r="M10" s="18" t="e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>#REF!</v>
      </c>
      <c r="N10" s="18" t="e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>#REF!</v>
      </c>
      <c r="O10" s="18" t="e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>#REF!</v>
      </c>
      <c r="P10" s="18" t="e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>#REF!</v>
      </c>
      <c r="Q10" s="18" t="e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>#REF!</v>
      </c>
      <c r="R10" s="18" t="e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>#REF!</v>
      </c>
      <c r="S10" s="18" t="e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>#REF!</v>
      </c>
      <c r="T10" s="18" t="e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>#REF!</v>
      </c>
      <c r="U10" s="18" t="e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>#REF!</v>
      </c>
      <c r="V10" s="18" t="e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>#REF!</v>
      </c>
      <c r="W10" s="18" t="e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>#REF!</v>
      </c>
      <c r="X10" s="18" t="e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>#REF!</v>
      </c>
      <c r="Y10" s="18" t="e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>#REF!</v>
      </c>
      <c r="Z10" s="18" t="e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>#REF!</v>
      </c>
      <c r="AA10" s="18" t="e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>#REF!</v>
      </c>
      <c r="AB10" s="18" t="e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>#REF!</v>
      </c>
      <c r="AC10" s="18" t="e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>#REF!</v>
      </c>
      <c r="AD10" s="18" t="e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>#REF!</v>
      </c>
      <c r="AE10" s="18" t="e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>#REF!</v>
      </c>
      <c r="AF10" s="18" t="e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>#REF!</v>
      </c>
      <c r="AG10" s="18" t="e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>#REF!</v>
      </c>
      <c r="AH10" s="18" t="e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>#REF!</v>
      </c>
      <c r="AI10" s="18" t="e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>#REF!</v>
      </c>
      <c r="AJ10" s="18" t="e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>#REF!</v>
      </c>
      <c r="AK10" s="18" t="e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>#REF!</v>
      </c>
      <c r="AL10" s="18" t="e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>#REF!</v>
      </c>
      <c r="AM10" s="18" t="e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>#REF!</v>
      </c>
      <c r="AN10" s="18" t="e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>#REF!</v>
      </c>
      <c r="AO10" s="18" t="e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>#REF!</v>
      </c>
      <c r="AP10" s="18" t="e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>#REF!</v>
      </c>
      <c r="AQ10" s="18" t="e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>#REF!</v>
      </c>
      <c r="AR10" s="18" t="e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>#REF!</v>
      </c>
      <c r="AS10" s="18" t="e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>#REF!</v>
      </c>
      <c r="AT10" s="18" t="e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>#REF!</v>
      </c>
      <c r="AU10" s="18" t="e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>#REF!</v>
      </c>
      <c r="AV10" s="18" t="e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>#REF!</v>
      </c>
      <c r="AW10" s="18" t="e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>#REF!</v>
      </c>
      <c r="AX10" s="18" t="e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>#REF!</v>
      </c>
      <c r="AY10" s="18" t="e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>#REF!</v>
      </c>
      <c r="AZ10" s="18" t="e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>#REF!</v>
      </c>
      <c r="BA10" s="18" t="e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>#REF!</v>
      </c>
      <c r="BB10" s="18" t="e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>#REF!</v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e">
        <f>#REF!</f>
        <v>#REF!</v>
      </c>
      <c r="C13" s="111" t="e">
        <f>#REF!</f>
        <v>#REF!</v>
      </c>
      <c r="D13" s="97" t="e">
        <f>IF(#REF!="","",#REF!)</f>
        <v>#REF!</v>
      </c>
      <c r="E13" s="18" t="e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>#REF!</v>
      </c>
      <c r="F13" s="18" t="e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>#REF!</v>
      </c>
      <c r="G13" s="18" t="e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>#REF!</v>
      </c>
      <c r="H13" s="18" t="e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>#REF!</v>
      </c>
      <c r="I13" s="18" t="e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>#REF!</v>
      </c>
      <c r="J13" s="18" t="e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>#REF!</v>
      </c>
      <c r="K13" s="18" t="e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>#REF!</v>
      </c>
      <c r="L13" s="18" t="e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>#REF!</v>
      </c>
      <c r="M13" s="18" t="e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>#REF!</v>
      </c>
      <c r="N13" s="18" t="e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>#REF!</v>
      </c>
      <c r="O13" s="18" t="e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>#REF!</v>
      </c>
      <c r="P13" s="18" t="e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>#REF!</v>
      </c>
      <c r="Q13" s="18" t="e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>#REF!</v>
      </c>
      <c r="R13" s="18" t="e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>#REF!</v>
      </c>
      <c r="S13" s="18" t="e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>#REF!</v>
      </c>
      <c r="T13" s="18" t="e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>#REF!</v>
      </c>
      <c r="U13" s="18" t="e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>#REF!</v>
      </c>
      <c r="V13" s="18" t="e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>#REF!</v>
      </c>
      <c r="W13" s="18" t="e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>#REF!</v>
      </c>
      <c r="X13" s="18" t="e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>#REF!</v>
      </c>
      <c r="Y13" s="18" t="e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>#REF!</v>
      </c>
      <c r="Z13" s="18" t="e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>#REF!</v>
      </c>
      <c r="AA13" s="18" t="e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>#REF!</v>
      </c>
      <c r="AB13" s="18" t="e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>#REF!</v>
      </c>
      <c r="AC13" s="18" t="e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>#REF!</v>
      </c>
      <c r="AD13" s="18" t="e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>#REF!</v>
      </c>
      <c r="AE13" s="18" t="e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>#REF!</v>
      </c>
      <c r="AF13" s="18" t="e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>#REF!</v>
      </c>
      <c r="AG13" s="18" t="e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>#REF!</v>
      </c>
      <c r="AH13" s="18" t="e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>#REF!</v>
      </c>
      <c r="AI13" s="18" t="e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>#REF!</v>
      </c>
      <c r="AJ13" s="18" t="e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>#REF!</v>
      </c>
      <c r="AK13" s="18" t="e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>#REF!</v>
      </c>
      <c r="AL13" s="18" t="e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>#REF!</v>
      </c>
      <c r="AM13" s="18" t="e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>#REF!</v>
      </c>
      <c r="AN13" s="18" t="e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>#REF!</v>
      </c>
      <c r="AO13" s="18" t="e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>#REF!</v>
      </c>
      <c r="AP13" s="18" t="e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>#REF!</v>
      </c>
      <c r="AQ13" s="18" t="e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>#REF!</v>
      </c>
      <c r="AR13" s="18" t="e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>#REF!</v>
      </c>
      <c r="AS13" s="18" t="e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>#REF!</v>
      </c>
      <c r="AT13" s="18" t="e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>#REF!</v>
      </c>
      <c r="AU13" s="18" t="e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>#REF!</v>
      </c>
      <c r="AV13" s="18" t="e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>#REF!</v>
      </c>
      <c r="AW13" s="18" t="e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>#REF!</v>
      </c>
      <c r="AX13" s="18" t="e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>#REF!</v>
      </c>
      <c r="AY13" s="18" t="e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>#REF!</v>
      </c>
      <c r="AZ13" s="18" t="e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>#REF!</v>
      </c>
      <c r="BA13" s="18" t="e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>#REF!</v>
      </c>
      <c r="BB13" s="18" t="e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>#REF!</v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e">
        <f>#REF!</f>
        <v>#REF!</v>
      </c>
      <c r="C16" s="111" t="e">
        <f>#REF!</f>
        <v>#REF!</v>
      </c>
      <c r="D16" s="97" t="e">
        <f>IF(#REF!="","",#REF!)</f>
        <v>#REF!</v>
      </c>
      <c r="E16" s="18" t="e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>#REF!</v>
      </c>
      <c r="F16" s="18" t="e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>#REF!</v>
      </c>
      <c r="G16" s="18" t="e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>#REF!</v>
      </c>
      <c r="H16" s="18" t="e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>#REF!</v>
      </c>
      <c r="I16" s="18" t="e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>#REF!</v>
      </c>
      <c r="J16" s="18" t="e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>#REF!</v>
      </c>
      <c r="K16" s="18" t="e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>#REF!</v>
      </c>
      <c r="L16" s="18" t="e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>#REF!</v>
      </c>
      <c r="M16" s="18" t="e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>#REF!</v>
      </c>
      <c r="N16" s="18" t="e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>#REF!</v>
      </c>
      <c r="O16" s="18" t="e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>#REF!</v>
      </c>
      <c r="P16" s="18" t="e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>#REF!</v>
      </c>
      <c r="Q16" s="18" t="e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>#REF!</v>
      </c>
      <c r="R16" s="18" t="e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>#REF!</v>
      </c>
      <c r="S16" s="18" t="e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>#REF!</v>
      </c>
      <c r="T16" s="18" t="e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>#REF!</v>
      </c>
      <c r="U16" s="18" t="e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>#REF!</v>
      </c>
      <c r="V16" s="18" t="e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>#REF!</v>
      </c>
      <c r="W16" s="18" t="e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>#REF!</v>
      </c>
      <c r="X16" s="18" t="e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>#REF!</v>
      </c>
      <c r="Y16" s="18" t="e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>#REF!</v>
      </c>
      <c r="Z16" s="18" t="e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>#REF!</v>
      </c>
      <c r="AA16" s="18" t="e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>#REF!</v>
      </c>
      <c r="AB16" s="18" t="e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>#REF!</v>
      </c>
      <c r="AC16" s="18" t="e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>#REF!</v>
      </c>
      <c r="AD16" s="18" t="e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>#REF!</v>
      </c>
      <c r="AE16" s="18" t="e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>#REF!</v>
      </c>
      <c r="AF16" s="18" t="e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>#REF!</v>
      </c>
      <c r="AG16" s="18" t="e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>#REF!</v>
      </c>
      <c r="AH16" s="18" t="e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>#REF!</v>
      </c>
      <c r="AI16" s="18" t="e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>#REF!</v>
      </c>
      <c r="AJ16" s="18" t="e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>#REF!</v>
      </c>
      <c r="AK16" s="18" t="e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>#REF!</v>
      </c>
      <c r="AL16" s="18" t="e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>#REF!</v>
      </c>
      <c r="AM16" s="18" t="e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>#REF!</v>
      </c>
      <c r="AN16" s="18" t="e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>#REF!</v>
      </c>
      <c r="AO16" s="18" t="e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>#REF!</v>
      </c>
      <c r="AP16" s="18" t="e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>#REF!</v>
      </c>
      <c r="AQ16" s="18" t="e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>#REF!</v>
      </c>
      <c r="AR16" s="18" t="e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>#REF!</v>
      </c>
      <c r="AS16" s="18" t="e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>#REF!</v>
      </c>
      <c r="AT16" s="18" t="e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>#REF!</v>
      </c>
      <c r="AU16" s="18" t="e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>#REF!</v>
      </c>
      <c r="AV16" s="18" t="e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>#REF!</v>
      </c>
      <c r="AW16" s="18" t="e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>#REF!</v>
      </c>
      <c r="AX16" s="18" t="e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>#REF!</v>
      </c>
      <c r="AY16" s="18" t="e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>#REF!</v>
      </c>
      <c r="AZ16" s="18" t="e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>#REF!</v>
      </c>
      <c r="BA16" s="18" t="e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>#REF!</v>
      </c>
      <c r="BB16" s="18" t="e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>#REF!</v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e">
        <f>#REF!</f>
        <v>#REF!</v>
      </c>
      <c r="C19" s="111" t="e">
        <f>#REF!</f>
        <v>#REF!</v>
      </c>
      <c r="D19" s="97" t="e">
        <f>IF(#REF!="","",#REF!)</f>
        <v>#REF!</v>
      </c>
      <c r="E19" s="18" t="e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>#REF!</v>
      </c>
      <c r="F19" s="18" t="e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>#REF!</v>
      </c>
      <c r="G19" s="18" t="e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>#REF!</v>
      </c>
      <c r="H19" s="18" t="e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>#REF!</v>
      </c>
      <c r="I19" s="18" t="e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>#REF!</v>
      </c>
      <c r="J19" s="18" t="e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>#REF!</v>
      </c>
      <c r="K19" s="18" t="e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>#REF!</v>
      </c>
      <c r="L19" s="18" t="e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>#REF!</v>
      </c>
      <c r="M19" s="18" t="e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>#REF!</v>
      </c>
      <c r="N19" s="18" t="e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>#REF!</v>
      </c>
      <c r="O19" s="18" t="e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>#REF!</v>
      </c>
      <c r="P19" s="18" t="e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>#REF!</v>
      </c>
      <c r="Q19" s="18" t="e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>#REF!</v>
      </c>
      <c r="R19" s="18" t="e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>#REF!</v>
      </c>
      <c r="S19" s="18" t="e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>#REF!</v>
      </c>
      <c r="T19" s="18" t="e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>#REF!</v>
      </c>
      <c r="U19" s="18" t="e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>#REF!</v>
      </c>
      <c r="V19" s="18" t="e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>#REF!</v>
      </c>
      <c r="W19" s="18" t="e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>#REF!</v>
      </c>
      <c r="X19" s="18" t="e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>#REF!</v>
      </c>
      <c r="Y19" s="18" t="e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>#REF!</v>
      </c>
      <c r="Z19" s="18" t="e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>#REF!</v>
      </c>
      <c r="AA19" s="18" t="e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>#REF!</v>
      </c>
      <c r="AB19" s="18" t="e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>#REF!</v>
      </c>
      <c r="AC19" s="18" t="e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>#REF!</v>
      </c>
      <c r="AD19" s="18" t="e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>#REF!</v>
      </c>
      <c r="AE19" s="18" t="e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>#REF!</v>
      </c>
      <c r="AF19" s="18" t="e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>#REF!</v>
      </c>
      <c r="AG19" s="18" t="e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>#REF!</v>
      </c>
      <c r="AH19" s="18" t="e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>#REF!</v>
      </c>
      <c r="AI19" s="18" t="e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>#REF!</v>
      </c>
      <c r="AJ19" s="18" t="e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>#REF!</v>
      </c>
      <c r="AK19" s="18" t="e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>#REF!</v>
      </c>
      <c r="AL19" s="18" t="e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>#REF!</v>
      </c>
      <c r="AM19" s="18" t="e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>#REF!</v>
      </c>
      <c r="AN19" s="18" t="e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>#REF!</v>
      </c>
      <c r="AO19" s="18" t="e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>#REF!</v>
      </c>
      <c r="AP19" s="18" t="e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>#REF!</v>
      </c>
      <c r="AQ19" s="18" t="e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>#REF!</v>
      </c>
      <c r="AR19" s="18" t="e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>#REF!</v>
      </c>
      <c r="AS19" s="18" t="e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>#REF!</v>
      </c>
      <c r="AT19" s="18" t="e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>#REF!</v>
      </c>
      <c r="AU19" s="18" t="e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>#REF!</v>
      </c>
      <c r="AV19" s="18" t="e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>#REF!</v>
      </c>
      <c r="AW19" s="18" t="e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>#REF!</v>
      </c>
      <c r="AX19" s="18" t="e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>#REF!</v>
      </c>
      <c r="AY19" s="18" t="e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>#REF!</v>
      </c>
      <c r="AZ19" s="18" t="e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>#REF!</v>
      </c>
      <c r="BA19" s="18" t="e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>#REF!</v>
      </c>
      <c r="BB19" s="18" t="e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>#REF!</v>
      </c>
    </row>
    <row r="20" spans="1:54" ht="16.2" thickBot="1" x14ac:dyDescent="0.3">
      <c r="A20" s="115"/>
      <c r="B20" s="19" t="s">
        <v>1</v>
      </c>
      <c r="C20" s="112" t="e">
        <f t="shared" ref="C20" si="45">IF(C19="","",C18*C19)</f>
        <v>#REF!</v>
      </c>
      <c r="D20" s="117"/>
      <c r="E20" s="20" t="e">
        <f t="shared" ref="E20:Y20" si="46">IF(E19="","",E18*E19)</f>
        <v>#REF!</v>
      </c>
      <c r="F20" s="20" t="e">
        <f t="shared" si="46"/>
        <v>#REF!</v>
      </c>
      <c r="G20" s="20" t="e">
        <f t="shared" si="46"/>
        <v>#REF!</v>
      </c>
      <c r="H20" s="20" t="e">
        <f t="shared" si="46"/>
        <v>#REF!</v>
      </c>
      <c r="I20" s="20" t="e">
        <f t="shared" si="46"/>
        <v>#REF!</v>
      </c>
      <c r="J20" s="20" t="e">
        <f t="shared" si="46"/>
        <v>#REF!</v>
      </c>
      <c r="K20" s="20" t="e">
        <f t="shared" si="46"/>
        <v>#REF!</v>
      </c>
      <c r="L20" s="20" t="e">
        <f t="shared" si="46"/>
        <v>#REF!</v>
      </c>
      <c r="M20" s="20" t="e">
        <f t="shared" si="46"/>
        <v>#REF!</v>
      </c>
      <c r="N20" s="20" t="e">
        <f t="shared" si="46"/>
        <v>#REF!</v>
      </c>
      <c r="O20" s="20" t="e">
        <f t="shared" si="46"/>
        <v>#REF!</v>
      </c>
      <c r="P20" s="20" t="e">
        <f t="shared" si="46"/>
        <v>#REF!</v>
      </c>
      <c r="Q20" s="20" t="e">
        <f t="shared" si="46"/>
        <v>#REF!</v>
      </c>
      <c r="R20" s="20" t="e">
        <f t="shared" si="46"/>
        <v>#REF!</v>
      </c>
      <c r="S20" s="20" t="e">
        <f t="shared" si="46"/>
        <v>#REF!</v>
      </c>
      <c r="T20" s="20" t="e">
        <f t="shared" si="46"/>
        <v>#REF!</v>
      </c>
      <c r="U20" s="20" t="e">
        <f t="shared" si="46"/>
        <v>#REF!</v>
      </c>
      <c r="V20" s="20" t="e">
        <f t="shared" si="46"/>
        <v>#REF!</v>
      </c>
      <c r="W20" s="20" t="e">
        <f t="shared" si="46"/>
        <v>#REF!</v>
      </c>
      <c r="X20" s="20" t="e">
        <f t="shared" si="46"/>
        <v>#REF!</v>
      </c>
      <c r="Y20" s="20" t="e">
        <f t="shared" si="46"/>
        <v>#REF!</v>
      </c>
      <c r="Z20" s="20" t="e">
        <f t="shared" ref="Z20:BB20" si="47">IF(Z19="","",Z18*Z19)</f>
        <v>#REF!</v>
      </c>
      <c r="AA20" s="20" t="e">
        <f t="shared" si="47"/>
        <v>#REF!</v>
      </c>
      <c r="AB20" s="20" t="e">
        <f t="shared" si="47"/>
        <v>#REF!</v>
      </c>
      <c r="AC20" s="20" t="e">
        <f t="shared" si="47"/>
        <v>#REF!</v>
      </c>
      <c r="AD20" s="20" t="e">
        <f t="shared" si="47"/>
        <v>#REF!</v>
      </c>
      <c r="AE20" s="20" t="e">
        <f t="shared" si="47"/>
        <v>#REF!</v>
      </c>
      <c r="AF20" s="20" t="e">
        <f t="shared" si="47"/>
        <v>#REF!</v>
      </c>
      <c r="AG20" s="20" t="e">
        <f t="shared" si="47"/>
        <v>#REF!</v>
      </c>
      <c r="AH20" s="20" t="e">
        <f t="shared" si="47"/>
        <v>#REF!</v>
      </c>
      <c r="AI20" s="20" t="e">
        <f t="shared" si="47"/>
        <v>#REF!</v>
      </c>
      <c r="AJ20" s="20" t="e">
        <f t="shared" si="47"/>
        <v>#REF!</v>
      </c>
      <c r="AK20" s="20" t="e">
        <f t="shared" si="47"/>
        <v>#REF!</v>
      </c>
      <c r="AL20" s="20" t="e">
        <f t="shared" si="47"/>
        <v>#REF!</v>
      </c>
      <c r="AM20" s="20" t="e">
        <f t="shared" si="47"/>
        <v>#REF!</v>
      </c>
      <c r="AN20" s="20" t="e">
        <f t="shared" si="47"/>
        <v>#REF!</v>
      </c>
      <c r="AO20" s="20" t="e">
        <f t="shared" si="47"/>
        <v>#REF!</v>
      </c>
      <c r="AP20" s="20" t="e">
        <f t="shared" si="47"/>
        <v>#REF!</v>
      </c>
      <c r="AQ20" s="20" t="e">
        <f t="shared" si="47"/>
        <v>#REF!</v>
      </c>
      <c r="AR20" s="20" t="e">
        <f t="shared" si="47"/>
        <v>#REF!</v>
      </c>
      <c r="AS20" s="20" t="e">
        <f t="shared" si="47"/>
        <v>#REF!</v>
      </c>
      <c r="AT20" s="20" t="e">
        <f t="shared" si="47"/>
        <v>#REF!</v>
      </c>
      <c r="AU20" s="20" t="e">
        <f t="shared" si="47"/>
        <v>#REF!</v>
      </c>
      <c r="AV20" s="20" t="e">
        <f t="shared" si="47"/>
        <v>#REF!</v>
      </c>
      <c r="AW20" s="20" t="e">
        <f t="shared" si="47"/>
        <v>#REF!</v>
      </c>
      <c r="AX20" s="20" t="e">
        <f t="shared" si="47"/>
        <v>#REF!</v>
      </c>
      <c r="AY20" s="20" t="e">
        <f t="shared" si="47"/>
        <v>#REF!</v>
      </c>
      <c r="AZ20" s="20" t="e">
        <f t="shared" si="47"/>
        <v>#REF!</v>
      </c>
      <c r="BA20" s="20" t="e">
        <f t="shared" si="47"/>
        <v>#REF!</v>
      </c>
      <c r="BB20" s="20" t="e">
        <f t="shared" si="47"/>
        <v>#REF!</v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e">
        <f>#REF!</f>
        <v>#REF!</v>
      </c>
      <c r="C22" s="111" t="e">
        <f>#REF!</f>
        <v>#REF!</v>
      </c>
      <c r="D22" s="97" t="e">
        <f>IF(#REF!="","",#REF!)</f>
        <v>#REF!</v>
      </c>
      <c r="E22" s="18" t="e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>#REF!</v>
      </c>
      <c r="F22" s="18" t="e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>#REF!</v>
      </c>
      <c r="G22" s="18" t="e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>#REF!</v>
      </c>
      <c r="H22" s="18" t="e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>#REF!</v>
      </c>
      <c r="I22" s="18" t="e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>#REF!</v>
      </c>
      <c r="J22" s="18" t="e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>#REF!</v>
      </c>
      <c r="K22" s="18" t="e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>#REF!</v>
      </c>
      <c r="L22" s="18" t="e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>#REF!</v>
      </c>
      <c r="M22" s="18" t="e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>#REF!</v>
      </c>
      <c r="N22" s="18" t="e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>#REF!</v>
      </c>
      <c r="O22" s="18" t="e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>#REF!</v>
      </c>
      <c r="P22" s="18" t="e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>#REF!</v>
      </c>
      <c r="Q22" s="18" t="e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>#REF!</v>
      </c>
      <c r="R22" s="18" t="e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>#REF!</v>
      </c>
      <c r="S22" s="18" t="e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>#REF!</v>
      </c>
      <c r="T22" s="18" t="e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>#REF!</v>
      </c>
      <c r="U22" s="18" t="e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>#REF!</v>
      </c>
      <c r="V22" s="18" t="e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>#REF!</v>
      </c>
      <c r="W22" s="18" t="e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>#REF!</v>
      </c>
      <c r="X22" s="18" t="e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>#REF!</v>
      </c>
      <c r="Y22" s="18" t="e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>#REF!</v>
      </c>
      <c r="Z22" s="18" t="e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>#REF!</v>
      </c>
      <c r="AA22" s="18" t="e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>#REF!</v>
      </c>
      <c r="AB22" s="18" t="e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>#REF!</v>
      </c>
      <c r="AC22" s="18" t="e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>#REF!</v>
      </c>
      <c r="AD22" s="18" t="e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>#REF!</v>
      </c>
      <c r="AE22" s="18" t="e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>#REF!</v>
      </c>
      <c r="AF22" s="18" t="e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>#REF!</v>
      </c>
      <c r="AG22" s="18" t="e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>#REF!</v>
      </c>
      <c r="AH22" s="18" t="e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>#REF!</v>
      </c>
      <c r="AI22" s="18" t="e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>#REF!</v>
      </c>
      <c r="AJ22" s="18" t="e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>#REF!</v>
      </c>
      <c r="AK22" s="18" t="e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>#REF!</v>
      </c>
      <c r="AL22" s="18" t="e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>#REF!</v>
      </c>
      <c r="AM22" s="18" t="e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>#REF!</v>
      </c>
      <c r="AN22" s="18" t="e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>#REF!</v>
      </c>
      <c r="AO22" s="18" t="e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>#REF!</v>
      </c>
      <c r="AP22" s="18" t="e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>#REF!</v>
      </c>
      <c r="AQ22" s="18" t="e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>#REF!</v>
      </c>
      <c r="AR22" s="18" t="e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>#REF!</v>
      </c>
      <c r="AS22" s="18" t="e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>#REF!</v>
      </c>
      <c r="AT22" s="18" t="e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>#REF!</v>
      </c>
      <c r="AU22" s="18" t="e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>#REF!</v>
      </c>
      <c r="AV22" s="18" t="e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>#REF!</v>
      </c>
      <c r="AW22" s="18" t="e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>#REF!</v>
      </c>
      <c r="AX22" s="18" t="e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>#REF!</v>
      </c>
      <c r="AY22" s="18" t="e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>#REF!</v>
      </c>
      <c r="AZ22" s="18" t="e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>#REF!</v>
      </c>
      <c r="BA22" s="18" t="e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>#REF!</v>
      </c>
      <c r="BB22" s="18" t="e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>#REF!</v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e">
        <f>#REF!</f>
        <v>#REF!</v>
      </c>
      <c r="C25" s="111" t="e">
        <f>#REF!</f>
        <v>#REF!</v>
      </c>
      <c r="D25" s="97" t="e">
        <f>IF(#REF!="","",#REF!)</f>
        <v>#REF!</v>
      </c>
      <c r="E25" s="18" t="e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>#REF!</v>
      </c>
      <c r="F25" s="18" t="e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>#REF!</v>
      </c>
      <c r="G25" s="18" t="e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>#REF!</v>
      </c>
      <c r="H25" s="18" t="e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>#REF!</v>
      </c>
      <c r="I25" s="18" t="e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>#REF!</v>
      </c>
      <c r="J25" s="18" t="e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>#REF!</v>
      </c>
      <c r="K25" s="18" t="e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>#REF!</v>
      </c>
      <c r="L25" s="18" t="e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>#REF!</v>
      </c>
      <c r="M25" s="18" t="e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>#REF!</v>
      </c>
      <c r="N25" s="18" t="e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>#REF!</v>
      </c>
      <c r="O25" s="18" t="e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>#REF!</v>
      </c>
      <c r="P25" s="18" t="e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>#REF!</v>
      </c>
      <c r="Q25" s="18" t="e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>#REF!</v>
      </c>
      <c r="R25" s="18" t="e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>#REF!</v>
      </c>
      <c r="S25" s="18" t="e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>#REF!</v>
      </c>
      <c r="T25" s="18" t="e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>#REF!</v>
      </c>
      <c r="U25" s="18" t="e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>#REF!</v>
      </c>
      <c r="V25" s="18" t="e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>#REF!</v>
      </c>
      <c r="W25" s="18" t="e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>#REF!</v>
      </c>
      <c r="X25" s="18" t="e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>#REF!</v>
      </c>
      <c r="Y25" s="18" t="e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>#REF!</v>
      </c>
      <c r="Z25" s="18" t="e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>#REF!</v>
      </c>
      <c r="AA25" s="18" t="e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>#REF!</v>
      </c>
      <c r="AB25" s="18" t="e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>#REF!</v>
      </c>
      <c r="AC25" s="18" t="e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>#REF!</v>
      </c>
      <c r="AD25" s="18" t="e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>#REF!</v>
      </c>
      <c r="AE25" s="18" t="e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>#REF!</v>
      </c>
      <c r="AF25" s="18" t="e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>#REF!</v>
      </c>
      <c r="AG25" s="18" t="e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>#REF!</v>
      </c>
      <c r="AH25" s="18" t="e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>#REF!</v>
      </c>
      <c r="AI25" s="18" t="e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>#REF!</v>
      </c>
      <c r="AJ25" s="18" t="e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>#REF!</v>
      </c>
      <c r="AK25" s="18" t="e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>#REF!</v>
      </c>
      <c r="AL25" s="18" t="e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>#REF!</v>
      </c>
      <c r="AM25" s="18" t="e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>#REF!</v>
      </c>
      <c r="AN25" s="18" t="e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>#REF!</v>
      </c>
      <c r="AO25" s="18" t="e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>#REF!</v>
      </c>
      <c r="AP25" s="18" t="e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>#REF!</v>
      </c>
      <c r="AQ25" s="18" t="e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>#REF!</v>
      </c>
      <c r="AR25" s="18" t="e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>#REF!</v>
      </c>
      <c r="AS25" s="18" t="e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>#REF!</v>
      </c>
      <c r="AT25" s="18" t="e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>#REF!</v>
      </c>
      <c r="AU25" s="18" t="e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>#REF!</v>
      </c>
      <c r="AV25" s="18" t="e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>#REF!</v>
      </c>
      <c r="AW25" s="18" t="e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>#REF!</v>
      </c>
      <c r="AX25" s="18" t="e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>#REF!</v>
      </c>
      <c r="AY25" s="18" t="e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>#REF!</v>
      </c>
      <c r="AZ25" s="18" t="e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>#REF!</v>
      </c>
      <c r="BA25" s="18" t="e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>#REF!</v>
      </c>
      <c r="BB25" s="18" t="e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>#REF!</v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e">
        <f>#REF!</f>
        <v>#REF!</v>
      </c>
      <c r="C28" s="111" t="e">
        <f>#REF!</f>
        <v>#REF!</v>
      </c>
      <c r="D28" s="97" t="e">
        <f>IF(#REF!="","",#REF!)</f>
        <v>#REF!</v>
      </c>
      <c r="E28" s="18" t="e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>#REF!</v>
      </c>
      <c r="F28" s="18" t="e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>#REF!</v>
      </c>
      <c r="G28" s="18" t="e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>#REF!</v>
      </c>
      <c r="H28" s="18" t="e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>#REF!</v>
      </c>
      <c r="I28" s="18" t="e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>#REF!</v>
      </c>
      <c r="J28" s="18" t="e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>#REF!</v>
      </c>
      <c r="K28" s="18" t="e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>#REF!</v>
      </c>
      <c r="L28" s="18" t="e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>#REF!</v>
      </c>
      <c r="M28" s="18" t="e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>#REF!</v>
      </c>
      <c r="N28" s="18" t="e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>#REF!</v>
      </c>
      <c r="O28" s="18" t="e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>#REF!</v>
      </c>
      <c r="P28" s="18" t="e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>#REF!</v>
      </c>
      <c r="Q28" s="18" t="e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>#REF!</v>
      </c>
      <c r="R28" s="18" t="e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>#REF!</v>
      </c>
      <c r="S28" s="18" t="e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>#REF!</v>
      </c>
      <c r="T28" s="18" t="e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>#REF!</v>
      </c>
      <c r="U28" s="18" t="e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>#REF!</v>
      </c>
      <c r="V28" s="18" t="e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>#REF!</v>
      </c>
      <c r="W28" s="18" t="e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>#REF!</v>
      </c>
      <c r="X28" s="18" t="e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>#REF!</v>
      </c>
      <c r="Y28" s="18" t="e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>#REF!</v>
      </c>
      <c r="Z28" s="18" t="e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>#REF!</v>
      </c>
      <c r="AA28" s="18" t="e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>#REF!</v>
      </c>
      <c r="AB28" s="18" t="e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>#REF!</v>
      </c>
      <c r="AC28" s="18" t="e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>#REF!</v>
      </c>
      <c r="AD28" s="18" t="e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>#REF!</v>
      </c>
      <c r="AE28" s="18" t="e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>#REF!</v>
      </c>
      <c r="AF28" s="18" t="e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>#REF!</v>
      </c>
      <c r="AG28" s="18" t="e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>#REF!</v>
      </c>
      <c r="AH28" s="18" t="e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>#REF!</v>
      </c>
      <c r="AI28" s="18" t="e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>#REF!</v>
      </c>
      <c r="AJ28" s="18" t="e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>#REF!</v>
      </c>
      <c r="AK28" s="18" t="e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>#REF!</v>
      </c>
      <c r="AL28" s="18" t="e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>#REF!</v>
      </c>
      <c r="AM28" s="18" t="e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>#REF!</v>
      </c>
      <c r="AN28" s="18" t="e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>#REF!</v>
      </c>
      <c r="AO28" s="18" t="e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>#REF!</v>
      </c>
      <c r="AP28" s="18" t="e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>#REF!</v>
      </c>
      <c r="AQ28" s="18" t="e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>#REF!</v>
      </c>
      <c r="AR28" s="18" t="e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>#REF!</v>
      </c>
      <c r="AS28" s="18" t="e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>#REF!</v>
      </c>
      <c r="AT28" s="18" t="e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>#REF!</v>
      </c>
      <c r="AU28" s="18" t="e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>#REF!</v>
      </c>
      <c r="AV28" s="18" t="e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>#REF!</v>
      </c>
      <c r="AW28" s="18" t="e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>#REF!</v>
      </c>
      <c r="AX28" s="18" t="e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>#REF!</v>
      </c>
      <c r="AY28" s="18" t="e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>#REF!</v>
      </c>
      <c r="AZ28" s="18" t="e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>#REF!</v>
      </c>
      <c r="BA28" s="18" t="e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>#REF!</v>
      </c>
      <c r="BB28" s="18" t="e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>#REF!</v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e">
        <f>#REF!</f>
        <v>#REF!</v>
      </c>
      <c r="C31" s="111" t="e">
        <f>#REF!</f>
        <v>#REF!</v>
      </c>
      <c r="D31" s="97" t="e">
        <f>IF(#REF!="","",#REF!)</f>
        <v>#REF!</v>
      </c>
      <c r="E31" s="18" t="e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>#REF!</v>
      </c>
      <c r="F31" s="18" t="e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>#REF!</v>
      </c>
      <c r="G31" s="18" t="e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>#REF!</v>
      </c>
      <c r="H31" s="18" t="e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>#REF!</v>
      </c>
      <c r="I31" s="18" t="e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>#REF!</v>
      </c>
      <c r="J31" s="18" t="e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>#REF!</v>
      </c>
      <c r="K31" s="18" t="e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>#REF!</v>
      </c>
      <c r="L31" s="18" t="e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>#REF!</v>
      </c>
      <c r="M31" s="18" t="e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>#REF!</v>
      </c>
      <c r="N31" s="18" t="e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>#REF!</v>
      </c>
      <c r="O31" s="18" t="e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>#REF!</v>
      </c>
      <c r="P31" s="18" t="e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>#REF!</v>
      </c>
      <c r="Q31" s="18" t="e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>#REF!</v>
      </c>
      <c r="R31" s="18" t="e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>#REF!</v>
      </c>
      <c r="S31" s="18" t="e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>#REF!</v>
      </c>
      <c r="T31" s="18" t="e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>#REF!</v>
      </c>
      <c r="U31" s="18" t="e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>#REF!</v>
      </c>
      <c r="V31" s="18" t="e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>#REF!</v>
      </c>
      <c r="W31" s="18" t="e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>#REF!</v>
      </c>
      <c r="X31" s="18" t="e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>#REF!</v>
      </c>
      <c r="Y31" s="18" t="e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>#REF!</v>
      </c>
      <c r="Z31" s="18" t="e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>#REF!</v>
      </c>
      <c r="AA31" s="18" t="e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>#REF!</v>
      </c>
      <c r="AB31" s="18" t="e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>#REF!</v>
      </c>
      <c r="AC31" s="18" t="e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>#REF!</v>
      </c>
      <c r="AD31" s="18" t="e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>#REF!</v>
      </c>
      <c r="AE31" s="18" t="e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>#REF!</v>
      </c>
      <c r="AF31" s="18" t="e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>#REF!</v>
      </c>
      <c r="AG31" s="18" t="e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>#REF!</v>
      </c>
      <c r="AH31" s="18" t="e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>#REF!</v>
      </c>
      <c r="AI31" s="18" t="e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>#REF!</v>
      </c>
      <c r="AJ31" s="18" t="e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>#REF!</v>
      </c>
      <c r="AK31" s="18" t="e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>#REF!</v>
      </c>
      <c r="AL31" s="18" t="e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>#REF!</v>
      </c>
      <c r="AM31" s="18" t="e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>#REF!</v>
      </c>
      <c r="AN31" s="18" t="e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>#REF!</v>
      </c>
      <c r="AO31" s="18" t="e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>#REF!</v>
      </c>
      <c r="AP31" s="18" t="e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>#REF!</v>
      </c>
      <c r="AQ31" s="18" t="e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>#REF!</v>
      </c>
      <c r="AR31" s="18" t="e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>#REF!</v>
      </c>
      <c r="AS31" s="18" t="e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>#REF!</v>
      </c>
      <c r="AT31" s="18" t="e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>#REF!</v>
      </c>
      <c r="AU31" s="18" t="e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>#REF!</v>
      </c>
      <c r="AV31" s="18" t="e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>#REF!</v>
      </c>
      <c r="AW31" s="18" t="e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>#REF!</v>
      </c>
      <c r="AX31" s="18" t="e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>#REF!</v>
      </c>
      <c r="AY31" s="18" t="e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>#REF!</v>
      </c>
      <c r="AZ31" s="18" t="e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>#REF!</v>
      </c>
      <c r="BA31" s="18" t="e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>#REF!</v>
      </c>
      <c r="BB31" s="18" t="e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>#REF!</v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e">
        <f>#REF!</f>
        <v>#REF!</v>
      </c>
      <c r="C34" s="111" t="e">
        <f>#REF!</f>
        <v>#REF!</v>
      </c>
      <c r="D34" s="97" t="e">
        <f>IF(#REF!="","",#REF!)</f>
        <v>#REF!</v>
      </c>
      <c r="E34" s="18" t="e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>#REF!</v>
      </c>
      <c r="F34" s="18" t="e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>#REF!</v>
      </c>
      <c r="G34" s="18" t="e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>#REF!</v>
      </c>
      <c r="H34" s="18" t="e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>#REF!</v>
      </c>
      <c r="I34" s="18" t="e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>#REF!</v>
      </c>
      <c r="J34" s="18" t="e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>#REF!</v>
      </c>
      <c r="K34" s="18" t="e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>#REF!</v>
      </c>
      <c r="L34" s="18" t="e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>#REF!</v>
      </c>
      <c r="M34" s="18" t="e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>#REF!</v>
      </c>
      <c r="N34" s="18" t="e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>#REF!</v>
      </c>
      <c r="O34" s="18" t="e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>#REF!</v>
      </c>
      <c r="P34" s="18" t="e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>#REF!</v>
      </c>
      <c r="Q34" s="18" t="e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>#REF!</v>
      </c>
      <c r="R34" s="18" t="e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>#REF!</v>
      </c>
      <c r="S34" s="18" t="e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>#REF!</v>
      </c>
      <c r="T34" s="18" t="e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>#REF!</v>
      </c>
      <c r="U34" s="18" t="e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>#REF!</v>
      </c>
      <c r="V34" s="18" t="e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>#REF!</v>
      </c>
      <c r="W34" s="18" t="e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>#REF!</v>
      </c>
      <c r="X34" s="18" t="e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>#REF!</v>
      </c>
      <c r="Y34" s="18" t="e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>#REF!</v>
      </c>
      <c r="Z34" s="18" t="e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>#REF!</v>
      </c>
      <c r="AA34" s="18" t="e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>#REF!</v>
      </c>
      <c r="AB34" s="18" t="e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>#REF!</v>
      </c>
      <c r="AC34" s="18" t="e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>#REF!</v>
      </c>
      <c r="AD34" s="18" t="e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>#REF!</v>
      </c>
      <c r="AE34" s="18" t="e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>#REF!</v>
      </c>
      <c r="AF34" s="18" t="e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>#REF!</v>
      </c>
      <c r="AG34" s="18" t="e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>#REF!</v>
      </c>
      <c r="AH34" s="18" t="e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>#REF!</v>
      </c>
      <c r="AI34" s="18" t="e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>#REF!</v>
      </c>
      <c r="AJ34" s="18" t="e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>#REF!</v>
      </c>
      <c r="AK34" s="18" t="e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>#REF!</v>
      </c>
      <c r="AL34" s="18" t="e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>#REF!</v>
      </c>
      <c r="AM34" s="18" t="e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>#REF!</v>
      </c>
      <c r="AN34" s="18" t="e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>#REF!</v>
      </c>
      <c r="AO34" s="18" t="e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>#REF!</v>
      </c>
      <c r="AP34" s="18" t="e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>#REF!</v>
      </c>
      <c r="AQ34" s="18" t="e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>#REF!</v>
      </c>
      <c r="AR34" s="18" t="e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>#REF!</v>
      </c>
      <c r="AS34" s="18" t="e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>#REF!</v>
      </c>
      <c r="AT34" s="18" t="e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>#REF!</v>
      </c>
      <c r="AU34" s="18" t="e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>#REF!</v>
      </c>
      <c r="AV34" s="18" t="e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>#REF!</v>
      </c>
      <c r="AW34" s="18" t="e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>#REF!</v>
      </c>
      <c r="AX34" s="18" t="e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>#REF!</v>
      </c>
      <c r="AY34" s="18" t="e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>#REF!</v>
      </c>
      <c r="AZ34" s="18" t="e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>#REF!</v>
      </c>
      <c r="BA34" s="18" t="e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>#REF!</v>
      </c>
      <c r="BB34" s="18" t="e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>#REF!</v>
      </c>
    </row>
    <row r="35" spans="1:54" ht="16.2" thickBot="1" x14ac:dyDescent="0.3">
      <c r="A35" s="115"/>
      <c r="B35" s="19" t="s">
        <v>1</v>
      </c>
      <c r="C35" s="112" t="e">
        <f t="shared" ref="C35" si="60">IF(C34="","",C33*C34)</f>
        <v>#REF!</v>
      </c>
      <c r="D35" s="117"/>
      <c r="E35" s="20" t="e">
        <f t="shared" ref="E35:BB35" si="61">IF(E34="","",E33*E34)</f>
        <v>#REF!</v>
      </c>
      <c r="F35" s="20" t="e">
        <f t="shared" si="61"/>
        <v>#REF!</v>
      </c>
      <c r="G35" s="20" t="e">
        <f t="shared" si="61"/>
        <v>#REF!</v>
      </c>
      <c r="H35" s="20" t="e">
        <f t="shared" si="61"/>
        <v>#REF!</v>
      </c>
      <c r="I35" s="20" t="e">
        <f t="shared" si="61"/>
        <v>#REF!</v>
      </c>
      <c r="J35" s="20" t="e">
        <f t="shared" si="61"/>
        <v>#REF!</v>
      </c>
      <c r="K35" s="20" t="e">
        <f t="shared" si="61"/>
        <v>#REF!</v>
      </c>
      <c r="L35" s="20" t="e">
        <f t="shared" si="61"/>
        <v>#REF!</v>
      </c>
      <c r="M35" s="20" t="e">
        <f t="shared" si="61"/>
        <v>#REF!</v>
      </c>
      <c r="N35" s="20" t="e">
        <f t="shared" si="61"/>
        <v>#REF!</v>
      </c>
      <c r="O35" s="20" t="e">
        <f t="shared" si="61"/>
        <v>#REF!</v>
      </c>
      <c r="P35" s="20" t="e">
        <f t="shared" si="61"/>
        <v>#REF!</v>
      </c>
      <c r="Q35" s="20" t="e">
        <f t="shared" si="61"/>
        <v>#REF!</v>
      </c>
      <c r="R35" s="20" t="e">
        <f t="shared" si="61"/>
        <v>#REF!</v>
      </c>
      <c r="S35" s="20" t="e">
        <f t="shared" si="61"/>
        <v>#REF!</v>
      </c>
      <c r="T35" s="20" t="e">
        <f t="shared" si="61"/>
        <v>#REF!</v>
      </c>
      <c r="U35" s="20" t="e">
        <f t="shared" si="61"/>
        <v>#REF!</v>
      </c>
      <c r="V35" s="20" t="e">
        <f t="shared" si="61"/>
        <v>#REF!</v>
      </c>
      <c r="W35" s="20" t="e">
        <f t="shared" si="61"/>
        <v>#REF!</v>
      </c>
      <c r="X35" s="20" t="e">
        <f t="shared" si="61"/>
        <v>#REF!</v>
      </c>
      <c r="Y35" s="20" t="e">
        <f t="shared" si="61"/>
        <v>#REF!</v>
      </c>
      <c r="Z35" s="20" t="e">
        <f t="shared" si="61"/>
        <v>#REF!</v>
      </c>
      <c r="AA35" s="20" t="e">
        <f t="shared" si="61"/>
        <v>#REF!</v>
      </c>
      <c r="AB35" s="20" t="e">
        <f t="shared" si="61"/>
        <v>#REF!</v>
      </c>
      <c r="AC35" s="20" t="e">
        <f t="shared" si="61"/>
        <v>#REF!</v>
      </c>
      <c r="AD35" s="20" t="e">
        <f t="shared" si="61"/>
        <v>#REF!</v>
      </c>
      <c r="AE35" s="20" t="e">
        <f t="shared" si="61"/>
        <v>#REF!</v>
      </c>
      <c r="AF35" s="20" t="e">
        <f t="shared" si="61"/>
        <v>#REF!</v>
      </c>
      <c r="AG35" s="20" t="e">
        <f t="shared" si="61"/>
        <v>#REF!</v>
      </c>
      <c r="AH35" s="20" t="e">
        <f t="shared" si="61"/>
        <v>#REF!</v>
      </c>
      <c r="AI35" s="20" t="e">
        <f t="shared" si="61"/>
        <v>#REF!</v>
      </c>
      <c r="AJ35" s="20" t="e">
        <f t="shared" si="61"/>
        <v>#REF!</v>
      </c>
      <c r="AK35" s="20" t="e">
        <f t="shared" si="61"/>
        <v>#REF!</v>
      </c>
      <c r="AL35" s="20" t="e">
        <f t="shared" si="61"/>
        <v>#REF!</v>
      </c>
      <c r="AM35" s="20" t="e">
        <f t="shared" si="61"/>
        <v>#REF!</v>
      </c>
      <c r="AN35" s="20" t="e">
        <f t="shared" si="61"/>
        <v>#REF!</v>
      </c>
      <c r="AO35" s="20" t="e">
        <f t="shared" si="61"/>
        <v>#REF!</v>
      </c>
      <c r="AP35" s="20" t="e">
        <f t="shared" si="61"/>
        <v>#REF!</v>
      </c>
      <c r="AQ35" s="20" t="e">
        <f t="shared" si="61"/>
        <v>#REF!</v>
      </c>
      <c r="AR35" s="20" t="e">
        <f t="shared" si="61"/>
        <v>#REF!</v>
      </c>
      <c r="AS35" s="20" t="e">
        <f t="shared" si="61"/>
        <v>#REF!</v>
      </c>
      <c r="AT35" s="20" t="e">
        <f t="shared" si="61"/>
        <v>#REF!</v>
      </c>
      <c r="AU35" s="20" t="e">
        <f t="shared" si="61"/>
        <v>#REF!</v>
      </c>
      <c r="AV35" s="20" t="e">
        <f t="shared" si="61"/>
        <v>#REF!</v>
      </c>
      <c r="AW35" s="20" t="e">
        <f t="shared" si="61"/>
        <v>#REF!</v>
      </c>
      <c r="AX35" s="20" t="e">
        <f t="shared" si="61"/>
        <v>#REF!</v>
      </c>
      <c r="AY35" s="20" t="e">
        <f t="shared" si="61"/>
        <v>#REF!</v>
      </c>
      <c r="AZ35" s="20" t="e">
        <f t="shared" si="61"/>
        <v>#REF!</v>
      </c>
      <c r="BA35" s="20" t="e">
        <f t="shared" si="61"/>
        <v>#REF!</v>
      </c>
      <c r="BB35" s="20" t="e">
        <f t="shared" si="61"/>
        <v>#REF!</v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e">
        <f>#REF!</f>
        <v>#REF!</v>
      </c>
      <c r="C37" s="111" t="e">
        <f>#REF!</f>
        <v>#REF!</v>
      </c>
      <c r="D37" s="97" t="e">
        <f>IF(#REF!="","",#REF!)</f>
        <v>#REF!</v>
      </c>
      <c r="E37" s="18" t="e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>#REF!</v>
      </c>
      <c r="F37" s="18" t="e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>#REF!</v>
      </c>
      <c r="G37" s="18" t="e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>#REF!</v>
      </c>
      <c r="H37" s="18" t="e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>#REF!</v>
      </c>
      <c r="I37" s="18" t="e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>#REF!</v>
      </c>
      <c r="J37" s="18" t="e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>#REF!</v>
      </c>
      <c r="K37" s="18" t="e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>#REF!</v>
      </c>
      <c r="L37" s="18" t="e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>#REF!</v>
      </c>
      <c r="M37" s="18" t="e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>#REF!</v>
      </c>
      <c r="N37" s="18" t="e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>#REF!</v>
      </c>
      <c r="O37" s="18" t="e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>#REF!</v>
      </c>
      <c r="P37" s="18" t="e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>#REF!</v>
      </c>
      <c r="Q37" s="18" t="e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>#REF!</v>
      </c>
      <c r="R37" s="18" t="e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>#REF!</v>
      </c>
      <c r="S37" s="18" t="e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>#REF!</v>
      </c>
      <c r="T37" s="18" t="e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>#REF!</v>
      </c>
      <c r="U37" s="18" t="e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>#REF!</v>
      </c>
      <c r="V37" s="18" t="e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>#REF!</v>
      </c>
      <c r="W37" s="18" t="e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>#REF!</v>
      </c>
      <c r="X37" s="18" t="e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>#REF!</v>
      </c>
      <c r="Y37" s="18" t="e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>#REF!</v>
      </c>
      <c r="Z37" s="18" t="e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>#REF!</v>
      </c>
      <c r="AA37" s="18" t="e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>#REF!</v>
      </c>
      <c r="AB37" s="18" t="e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>#REF!</v>
      </c>
      <c r="AC37" s="18" t="e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>#REF!</v>
      </c>
      <c r="AD37" s="18" t="e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>#REF!</v>
      </c>
      <c r="AE37" s="18" t="e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>#REF!</v>
      </c>
      <c r="AF37" s="18" t="e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>#REF!</v>
      </c>
      <c r="AG37" s="18" t="e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>#REF!</v>
      </c>
      <c r="AH37" s="18" t="e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>#REF!</v>
      </c>
      <c r="AI37" s="18" t="e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>#REF!</v>
      </c>
      <c r="AJ37" s="18" t="e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>#REF!</v>
      </c>
      <c r="AK37" s="18" t="e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>#REF!</v>
      </c>
      <c r="AL37" s="18" t="e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>#REF!</v>
      </c>
      <c r="AM37" s="18" t="e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>#REF!</v>
      </c>
      <c r="AN37" s="18" t="e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>#REF!</v>
      </c>
      <c r="AO37" s="18" t="e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>#REF!</v>
      </c>
      <c r="AP37" s="18" t="e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>#REF!</v>
      </c>
      <c r="AQ37" s="18" t="e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>#REF!</v>
      </c>
      <c r="AR37" s="18" t="e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>#REF!</v>
      </c>
      <c r="AS37" s="18" t="e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>#REF!</v>
      </c>
      <c r="AT37" s="18" t="e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>#REF!</v>
      </c>
      <c r="AU37" s="18" t="e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>#REF!</v>
      </c>
      <c r="AV37" s="18" t="e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>#REF!</v>
      </c>
      <c r="AW37" s="18" t="e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>#REF!</v>
      </c>
      <c r="AX37" s="18" t="e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>#REF!</v>
      </c>
      <c r="AY37" s="18" t="e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>#REF!</v>
      </c>
      <c r="AZ37" s="18" t="e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>#REF!</v>
      </c>
      <c r="BA37" s="18" t="e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>#REF!</v>
      </c>
      <c r="BB37" s="18" t="e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>#REF!</v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e">
        <f>#REF!</f>
        <v>#REF!</v>
      </c>
      <c r="C40" s="111" t="e">
        <f>#REF!</f>
        <v>#REF!</v>
      </c>
      <c r="D40" s="97" t="e">
        <f>IF(#REF!="","",#REF!)</f>
        <v>#REF!</v>
      </c>
      <c r="E40" s="18" t="e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>#REF!</v>
      </c>
      <c r="F40" s="18" t="e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>#REF!</v>
      </c>
      <c r="G40" s="18" t="e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>#REF!</v>
      </c>
      <c r="H40" s="18" t="e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>#REF!</v>
      </c>
      <c r="I40" s="18" t="e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>#REF!</v>
      </c>
      <c r="J40" s="18" t="e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>#REF!</v>
      </c>
      <c r="K40" s="18" t="e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>#REF!</v>
      </c>
      <c r="L40" s="18" t="e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>#REF!</v>
      </c>
      <c r="M40" s="18" t="e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>#REF!</v>
      </c>
      <c r="N40" s="18" t="e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>#REF!</v>
      </c>
      <c r="O40" s="18" t="e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>#REF!</v>
      </c>
      <c r="P40" s="18" t="e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>#REF!</v>
      </c>
      <c r="Q40" s="18" t="e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>#REF!</v>
      </c>
      <c r="R40" s="18" t="e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>#REF!</v>
      </c>
      <c r="S40" s="18" t="e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>#REF!</v>
      </c>
      <c r="T40" s="18" t="e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>#REF!</v>
      </c>
      <c r="U40" s="18" t="e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>#REF!</v>
      </c>
      <c r="V40" s="18" t="e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>#REF!</v>
      </c>
      <c r="W40" s="18" t="e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>#REF!</v>
      </c>
      <c r="X40" s="18" t="e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>#REF!</v>
      </c>
      <c r="Y40" s="18" t="e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>#REF!</v>
      </c>
      <c r="Z40" s="18" t="e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>#REF!</v>
      </c>
      <c r="AA40" s="18" t="e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>#REF!</v>
      </c>
      <c r="AB40" s="18" t="e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>#REF!</v>
      </c>
      <c r="AC40" s="18" t="e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>#REF!</v>
      </c>
      <c r="AD40" s="18" t="e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>#REF!</v>
      </c>
      <c r="AE40" s="18" t="e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>#REF!</v>
      </c>
      <c r="AF40" s="18" t="e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>#REF!</v>
      </c>
      <c r="AG40" s="18" t="e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>#REF!</v>
      </c>
      <c r="AH40" s="18" t="e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>#REF!</v>
      </c>
      <c r="AI40" s="18" t="e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>#REF!</v>
      </c>
      <c r="AJ40" s="18" t="e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>#REF!</v>
      </c>
      <c r="AK40" s="18" t="e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>#REF!</v>
      </c>
      <c r="AL40" s="18" t="e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>#REF!</v>
      </c>
      <c r="AM40" s="18" t="e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>#REF!</v>
      </c>
      <c r="AN40" s="18" t="e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>#REF!</v>
      </c>
      <c r="AO40" s="18" t="e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>#REF!</v>
      </c>
      <c r="AP40" s="18" t="e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>#REF!</v>
      </c>
      <c r="AQ40" s="18" t="e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>#REF!</v>
      </c>
      <c r="AR40" s="18" t="e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>#REF!</v>
      </c>
      <c r="AS40" s="18" t="e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>#REF!</v>
      </c>
      <c r="AT40" s="18" t="e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>#REF!</v>
      </c>
      <c r="AU40" s="18" t="e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>#REF!</v>
      </c>
      <c r="AV40" s="18" t="e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>#REF!</v>
      </c>
      <c r="AW40" s="18" t="e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>#REF!</v>
      </c>
      <c r="AX40" s="18" t="e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>#REF!</v>
      </c>
      <c r="AY40" s="18" t="e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>#REF!</v>
      </c>
      <c r="AZ40" s="18" t="e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>#REF!</v>
      </c>
      <c r="BA40" s="18" t="e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>#REF!</v>
      </c>
      <c r="BB40" s="18" t="e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>#REF!</v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e">
        <f>#REF!</f>
        <v>#REF!</v>
      </c>
      <c r="C43" s="111" t="e">
        <f>#REF!</f>
        <v>#REF!</v>
      </c>
      <c r="D43" s="97" t="e">
        <f>IF(#REF!="","",#REF!)</f>
        <v>#REF!</v>
      </c>
      <c r="E43" s="18" t="e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>#REF!</v>
      </c>
      <c r="F43" s="18" t="e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>#REF!</v>
      </c>
      <c r="G43" s="18" t="e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>#REF!</v>
      </c>
      <c r="H43" s="18" t="e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>#REF!</v>
      </c>
      <c r="I43" s="18" t="e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>#REF!</v>
      </c>
      <c r="J43" s="18" t="e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>#REF!</v>
      </c>
      <c r="K43" s="18" t="e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>#REF!</v>
      </c>
      <c r="L43" s="18" t="e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>#REF!</v>
      </c>
      <c r="M43" s="18" t="e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>#REF!</v>
      </c>
      <c r="N43" s="18" t="e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>#REF!</v>
      </c>
      <c r="O43" s="18" t="e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>#REF!</v>
      </c>
      <c r="P43" s="18" t="e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>#REF!</v>
      </c>
      <c r="Q43" s="18" t="e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>#REF!</v>
      </c>
      <c r="R43" s="18" t="e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>#REF!</v>
      </c>
      <c r="S43" s="18" t="e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>#REF!</v>
      </c>
      <c r="T43" s="18" t="e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>#REF!</v>
      </c>
      <c r="U43" s="18" t="e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>#REF!</v>
      </c>
      <c r="V43" s="18" t="e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>#REF!</v>
      </c>
      <c r="W43" s="18" t="e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>#REF!</v>
      </c>
      <c r="X43" s="18" t="e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>#REF!</v>
      </c>
      <c r="Y43" s="18" t="e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>#REF!</v>
      </c>
      <c r="Z43" s="18" t="e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>#REF!</v>
      </c>
      <c r="AA43" s="18" t="e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>#REF!</v>
      </c>
      <c r="AB43" s="18" t="e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>#REF!</v>
      </c>
      <c r="AC43" s="18" t="e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>#REF!</v>
      </c>
      <c r="AD43" s="18" t="e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>#REF!</v>
      </c>
      <c r="AE43" s="18" t="e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>#REF!</v>
      </c>
      <c r="AF43" s="18" t="e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>#REF!</v>
      </c>
      <c r="AG43" s="18" t="e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>#REF!</v>
      </c>
      <c r="AH43" s="18" t="e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>#REF!</v>
      </c>
      <c r="AI43" s="18" t="e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>#REF!</v>
      </c>
      <c r="AJ43" s="18" t="e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>#REF!</v>
      </c>
      <c r="AK43" s="18" t="e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>#REF!</v>
      </c>
      <c r="AL43" s="18" t="e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>#REF!</v>
      </c>
      <c r="AM43" s="18" t="e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>#REF!</v>
      </c>
      <c r="AN43" s="18" t="e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>#REF!</v>
      </c>
      <c r="AO43" s="18" t="e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>#REF!</v>
      </c>
      <c r="AP43" s="18" t="e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>#REF!</v>
      </c>
      <c r="AQ43" s="18" t="e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>#REF!</v>
      </c>
      <c r="AR43" s="18" t="e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>#REF!</v>
      </c>
      <c r="AS43" s="18" t="e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>#REF!</v>
      </c>
      <c r="AT43" s="18" t="e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>#REF!</v>
      </c>
      <c r="AU43" s="18" t="e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>#REF!</v>
      </c>
      <c r="AV43" s="18" t="e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>#REF!</v>
      </c>
      <c r="AW43" s="18" t="e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>#REF!</v>
      </c>
      <c r="AX43" s="18" t="e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>#REF!</v>
      </c>
      <c r="AY43" s="18" t="e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>#REF!</v>
      </c>
      <c r="AZ43" s="18" t="e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>#REF!</v>
      </c>
      <c r="BA43" s="18" t="e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>#REF!</v>
      </c>
      <c r="BB43" s="18" t="e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>#REF!</v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e">
        <f>#REF!</f>
        <v>#REF!</v>
      </c>
      <c r="C46" s="111" t="e">
        <f>#REF!</f>
        <v>#REF!</v>
      </c>
      <c r="D46" s="97" t="e">
        <f>IF(#REF!="","",#REF!)</f>
        <v>#REF!</v>
      </c>
      <c r="E46" s="18" t="e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>#REF!</v>
      </c>
      <c r="F46" s="18" t="e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>#REF!</v>
      </c>
      <c r="G46" s="18" t="e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>#REF!</v>
      </c>
      <c r="H46" s="18" t="e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>#REF!</v>
      </c>
      <c r="I46" s="18" t="e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>#REF!</v>
      </c>
      <c r="J46" s="18" t="e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>#REF!</v>
      </c>
      <c r="K46" s="18" t="e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>#REF!</v>
      </c>
      <c r="L46" s="18" t="e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>#REF!</v>
      </c>
      <c r="M46" s="18" t="e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>#REF!</v>
      </c>
      <c r="N46" s="18" t="e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>#REF!</v>
      </c>
      <c r="O46" s="18" t="e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>#REF!</v>
      </c>
      <c r="P46" s="18" t="e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>#REF!</v>
      </c>
      <c r="Q46" s="18" t="e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>#REF!</v>
      </c>
      <c r="R46" s="18" t="e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>#REF!</v>
      </c>
      <c r="S46" s="18" t="e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>#REF!</v>
      </c>
      <c r="T46" s="18" t="e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>#REF!</v>
      </c>
      <c r="U46" s="18" t="e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>#REF!</v>
      </c>
      <c r="V46" s="18" t="e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>#REF!</v>
      </c>
      <c r="W46" s="18" t="e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>#REF!</v>
      </c>
      <c r="X46" s="18" t="e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>#REF!</v>
      </c>
      <c r="Y46" s="18" t="e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>#REF!</v>
      </c>
      <c r="Z46" s="18" t="e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>#REF!</v>
      </c>
      <c r="AA46" s="18" t="e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>#REF!</v>
      </c>
      <c r="AB46" s="18" t="e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>#REF!</v>
      </c>
      <c r="AC46" s="18" t="e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>#REF!</v>
      </c>
      <c r="AD46" s="18" t="e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>#REF!</v>
      </c>
      <c r="AE46" s="18" t="e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>#REF!</v>
      </c>
      <c r="AF46" s="18" t="e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>#REF!</v>
      </c>
      <c r="AG46" s="18" t="e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>#REF!</v>
      </c>
      <c r="AH46" s="18" t="e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>#REF!</v>
      </c>
      <c r="AI46" s="18" t="e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>#REF!</v>
      </c>
      <c r="AJ46" s="18" t="e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>#REF!</v>
      </c>
      <c r="AK46" s="18" t="e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>#REF!</v>
      </c>
      <c r="AL46" s="18" t="e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>#REF!</v>
      </c>
      <c r="AM46" s="18" t="e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>#REF!</v>
      </c>
      <c r="AN46" s="18" t="e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>#REF!</v>
      </c>
      <c r="AO46" s="18" t="e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>#REF!</v>
      </c>
      <c r="AP46" s="18" t="e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>#REF!</v>
      </c>
      <c r="AQ46" s="18" t="e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>#REF!</v>
      </c>
      <c r="AR46" s="18" t="e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>#REF!</v>
      </c>
      <c r="AS46" s="18" t="e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>#REF!</v>
      </c>
      <c r="AT46" s="18" t="e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>#REF!</v>
      </c>
      <c r="AU46" s="18" t="e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>#REF!</v>
      </c>
      <c r="AV46" s="18" t="e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>#REF!</v>
      </c>
      <c r="AW46" s="18" t="e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>#REF!</v>
      </c>
      <c r="AX46" s="18" t="e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>#REF!</v>
      </c>
      <c r="AY46" s="18" t="e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>#REF!</v>
      </c>
      <c r="AZ46" s="18" t="e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>#REF!</v>
      </c>
      <c r="BA46" s="18" t="e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>#REF!</v>
      </c>
      <c r="BB46" s="18" t="e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>#REF!</v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e">
        <f>#REF!</f>
        <v>#REF!</v>
      </c>
      <c r="C49" s="111" t="e">
        <f>#REF!</f>
        <v>#REF!</v>
      </c>
      <c r="D49" s="97" t="e">
        <f>IF(#REF!="","",#REF!)</f>
        <v>#REF!</v>
      </c>
      <c r="E49" s="18" t="e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>#REF!</v>
      </c>
      <c r="F49" s="18" t="e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>#REF!</v>
      </c>
      <c r="G49" s="18" t="e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>#REF!</v>
      </c>
      <c r="H49" s="18" t="e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>#REF!</v>
      </c>
      <c r="I49" s="18" t="e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>#REF!</v>
      </c>
      <c r="J49" s="18" t="e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>#REF!</v>
      </c>
      <c r="K49" s="18" t="e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>#REF!</v>
      </c>
      <c r="L49" s="18" t="e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>#REF!</v>
      </c>
      <c r="M49" s="18" t="e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>#REF!</v>
      </c>
      <c r="N49" s="18" t="e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>#REF!</v>
      </c>
      <c r="O49" s="18" t="e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>#REF!</v>
      </c>
      <c r="P49" s="18" t="e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>#REF!</v>
      </c>
      <c r="Q49" s="18" t="e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>#REF!</v>
      </c>
      <c r="R49" s="18" t="e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>#REF!</v>
      </c>
      <c r="S49" s="18" t="e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>#REF!</v>
      </c>
      <c r="T49" s="18" t="e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>#REF!</v>
      </c>
      <c r="U49" s="18" t="e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>#REF!</v>
      </c>
      <c r="V49" s="18" t="e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>#REF!</v>
      </c>
      <c r="W49" s="18" t="e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>#REF!</v>
      </c>
      <c r="X49" s="18" t="e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>#REF!</v>
      </c>
      <c r="Y49" s="18" t="e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>#REF!</v>
      </c>
      <c r="Z49" s="18" t="e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>#REF!</v>
      </c>
      <c r="AA49" s="18" t="e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>#REF!</v>
      </c>
      <c r="AB49" s="18" t="e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>#REF!</v>
      </c>
      <c r="AC49" s="18" t="e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>#REF!</v>
      </c>
      <c r="AD49" s="18" t="e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>#REF!</v>
      </c>
      <c r="AE49" s="18" t="e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>#REF!</v>
      </c>
      <c r="AF49" s="18" t="e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>#REF!</v>
      </c>
      <c r="AG49" s="18" t="e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>#REF!</v>
      </c>
      <c r="AH49" s="18" t="e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>#REF!</v>
      </c>
      <c r="AI49" s="18" t="e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>#REF!</v>
      </c>
      <c r="AJ49" s="18" t="e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>#REF!</v>
      </c>
      <c r="AK49" s="18" t="e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>#REF!</v>
      </c>
      <c r="AL49" s="18" t="e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>#REF!</v>
      </c>
      <c r="AM49" s="18" t="e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>#REF!</v>
      </c>
      <c r="AN49" s="18" t="e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>#REF!</v>
      </c>
      <c r="AO49" s="18" t="e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>#REF!</v>
      </c>
      <c r="AP49" s="18" t="e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>#REF!</v>
      </c>
      <c r="AQ49" s="18" t="e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>#REF!</v>
      </c>
      <c r="AR49" s="18" t="e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>#REF!</v>
      </c>
      <c r="AS49" s="18" t="e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>#REF!</v>
      </c>
      <c r="AT49" s="18" t="e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>#REF!</v>
      </c>
      <c r="AU49" s="18" t="e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>#REF!</v>
      </c>
      <c r="AV49" s="18" t="e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>#REF!</v>
      </c>
      <c r="AW49" s="18" t="e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>#REF!</v>
      </c>
      <c r="AX49" s="18" t="e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>#REF!</v>
      </c>
      <c r="AY49" s="18" t="e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>#REF!</v>
      </c>
      <c r="AZ49" s="18" t="e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>#REF!</v>
      </c>
      <c r="BA49" s="18" t="e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>#REF!</v>
      </c>
      <c r="BB49" s="18" t="e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>#REF!</v>
      </c>
    </row>
    <row r="50" spans="1:54" ht="16.2" thickBot="1" x14ac:dyDescent="0.3">
      <c r="A50" s="115"/>
      <c r="B50" s="19" t="s">
        <v>1</v>
      </c>
      <c r="C50" s="112" t="e">
        <f t="shared" ref="C50" si="70">IF(C49="","",C48*C49)</f>
        <v>#REF!</v>
      </c>
      <c r="D50" s="117"/>
      <c r="E50" s="20" t="e">
        <f t="shared" ref="E50:BB50" si="71">IF(E49="","",E48*E49)</f>
        <v>#REF!</v>
      </c>
      <c r="F50" s="20" t="e">
        <f t="shared" si="71"/>
        <v>#REF!</v>
      </c>
      <c r="G50" s="20" t="e">
        <f t="shared" si="71"/>
        <v>#REF!</v>
      </c>
      <c r="H50" s="20" t="e">
        <f t="shared" si="71"/>
        <v>#REF!</v>
      </c>
      <c r="I50" s="20" t="e">
        <f t="shared" si="71"/>
        <v>#REF!</v>
      </c>
      <c r="J50" s="20" t="e">
        <f t="shared" si="71"/>
        <v>#REF!</v>
      </c>
      <c r="K50" s="20" t="e">
        <f t="shared" si="71"/>
        <v>#REF!</v>
      </c>
      <c r="L50" s="20" t="e">
        <f t="shared" si="71"/>
        <v>#REF!</v>
      </c>
      <c r="M50" s="20" t="e">
        <f t="shared" si="71"/>
        <v>#REF!</v>
      </c>
      <c r="N50" s="20" t="e">
        <f t="shared" si="71"/>
        <v>#REF!</v>
      </c>
      <c r="O50" s="20" t="e">
        <f t="shared" si="71"/>
        <v>#REF!</v>
      </c>
      <c r="P50" s="20" t="e">
        <f t="shared" si="71"/>
        <v>#REF!</v>
      </c>
      <c r="Q50" s="20" t="e">
        <f t="shared" si="71"/>
        <v>#REF!</v>
      </c>
      <c r="R50" s="20" t="e">
        <f t="shared" si="71"/>
        <v>#REF!</v>
      </c>
      <c r="S50" s="20" t="e">
        <f t="shared" si="71"/>
        <v>#REF!</v>
      </c>
      <c r="T50" s="20" t="e">
        <f t="shared" si="71"/>
        <v>#REF!</v>
      </c>
      <c r="U50" s="20" t="e">
        <f t="shared" si="71"/>
        <v>#REF!</v>
      </c>
      <c r="V50" s="20" t="e">
        <f t="shared" si="71"/>
        <v>#REF!</v>
      </c>
      <c r="W50" s="20" t="e">
        <f t="shared" si="71"/>
        <v>#REF!</v>
      </c>
      <c r="X50" s="20" t="e">
        <f t="shared" si="71"/>
        <v>#REF!</v>
      </c>
      <c r="Y50" s="20" t="e">
        <f t="shared" si="71"/>
        <v>#REF!</v>
      </c>
      <c r="Z50" s="20" t="e">
        <f t="shared" si="71"/>
        <v>#REF!</v>
      </c>
      <c r="AA50" s="20" t="e">
        <f t="shared" si="71"/>
        <v>#REF!</v>
      </c>
      <c r="AB50" s="20" t="e">
        <f t="shared" si="71"/>
        <v>#REF!</v>
      </c>
      <c r="AC50" s="20" t="e">
        <f t="shared" si="71"/>
        <v>#REF!</v>
      </c>
      <c r="AD50" s="20" t="e">
        <f t="shared" si="71"/>
        <v>#REF!</v>
      </c>
      <c r="AE50" s="20" t="e">
        <f t="shared" si="71"/>
        <v>#REF!</v>
      </c>
      <c r="AF50" s="20" t="e">
        <f t="shared" si="71"/>
        <v>#REF!</v>
      </c>
      <c r="AG50" s="20" t="e">
        <f t="shared" si="71"/>
        <v>#REF!</v>
      </c>
      <c r="AH50" s="20" t="e">
        <f t="shared" si="71"/>
        <v>#REF!</v>
      </c>
      <c r="AI50" s="20" t="e">
        <f t="shared" si="71"/>
        <v>#REF!</v>
      </c>
      <c r="AJ50" s="20" t="e">
        <f t="shared" si="71"/>
        <v>#REF!</v>
      </c>
      <c r="AK50" s="20" t="e">
        <f t="shared" si="71"/>
        <v>#REF!</v>
      </c>
      <c r="AL50" s="20" t="e">
        <f t="shared" si="71"/>
        <v>#REF!</v>
      </c>
      <c r="AM50" s="20" t="e">
        <f t="shared" si="71"/>
        <v>#REF!</v>
      </c>
      <c r="AN50" s="20" t="e">
        <f t="shared" si="71"/>
        <v>#REF!</v>
      </c>
      <c r="AO50" s="20" t="e">
        <f t="shared" si="71"/>
        <v>#REF!</v>
      </c>
      <c r="AP50" s="20" t="e">
        <f t="shared" si="71"/>
        <v>#REF!</v>
      </c>
      <c r="AQ50" s="20" t="e">
        <f t="shared" si="71"/>
        <v>#REF!</v>
      </c>
      <c r="AR50" s="20" t="e">
        <f t="shared" si="71"/>
        <v>#REF!</v>
      </c>
      <c r="AS50" s="20" t="e">
        <f t="shared" si="71"/>
        <v>#REF!</v>
      </c>
      <c r="AT50" s="20" t="e">
        <f t="shared" si="71"/>
        <v>#REF!</v>
      </c>
      <c r="AU50" s="20" t="e">
        <f t="shared" si="71"/>
        <v>#REF!</v>
      </c>
      <c r="AV50" s="20" t="e">
        <f t="shared" si="71"/>
        <v>#REF!</v>
      </c>
      <c r="AW50" s="20" t="e">
        <f t="shared" si="71"/>
        <v>#REF!</v>
      </c>
      <c r="AX50" s="20" t="e">
        <f t="shared" si="71"/>
        <v>#REF!</v>
      </c>
      <c r="AY50" s="20" t="e">
        <f t="shared" si="71"/>
        <v>#REF!</v>
      </c>
      <c r="AZ50" s="20" t="e">
        <f t="shared" si="71"/>
        <v>#REF!</v>
      </c>
      <c r="BA50" s="20" t="e">
        <f t="shared" si="71"/>
        <v>#REF!</v>
      </c>
      <c r="BB50" s="20" t="e">
        <f t="shared" si="71"/>
        <v>#REF!</v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e">
        <f>#REF!</f>
        <v>#REF!</v>
      </c>
      <c r="C52" s="111" t="e">
        <f>#REF!</f>
        <v>#REF!</v>
      </c>
      <c r="D52" s="97" t="e">
        <f>IF(#REF!="","",#REF!)</f>
        <v>#REF!</v>
      </c>
      <c r="E52" s="18" t="e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>#REF!</v>
      </c>
      <c r="F52" s="18" t="e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>#REF!</v>
      </c>
      <c r="G52" s="18" t="e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>#REF!</v>
      </c>
      <c r="H52" s="18" t="e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>#REF!</v>
      </c>
      <c r="I52" s="18" t="e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>#REF!</v>
      </c>
      <c r="J52" s="18" t="e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>#REF!</v>
      </c>
      <c r="K52" s="18" t="e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>#REF!</v>
      </c>
      <c r="L52" s="18" t="e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>#REF!</v>
      </c>
      <c r="M52" s="18" t="e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>#REF!</v>
      </c>
      <c r="N52" s="18" t="e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>#REF!</v>
      </c>
      <c r="O52" s="18" t="e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>#REF!</v>
      </c>
      <c r="P52" s="18" t="e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>#REF!</v>
      </c>
      <c r="Q52" s="18" t="e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>#REF!</v>
      </c>
      <c r="R52" s="18" t="e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>#REF!</v>
      </c>
      <c r="S52" s="18" t="e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>#REF!</v>
      </c>
      <c r="T52" s="18" t="e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>#REF!</v>
      </c>
      <c r="U52" s="18" t="e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>#REF!</v>
      </c>
      <c r="V52" s="18" t="e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>#REF!</v>
      </c>
      <c r="W52" s="18" t="e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>#REF!</v>
      </c>
      <c r="X52" s="18" t="e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>#REF!</v>
      </c>
      <c r="Y52" s="18" t="e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>#REF!</v>
      </c>
      <c r="Z52" s="18" t="e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>#REF!</v>
      </c>
      <c r="AA52" s="18" t="e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>#REF!</v>
      </c>
      <c r="AB52" s="18" t="e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>#REF!</v>
      </c>
      <c r="AC52" s="18" t="e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>#REF!</v>
      </c>
      <c r="AD52" s="18" t="e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>#REF!</v>
      </c>
      <c r="AE52" s="18" t="e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>#REF!</v>
      </c>
      <c r="AF52" s="18" t="e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>#REF!</v>
      </c>
      <c r="AG52" s="18" t="e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>#REF!</v>
      </c>
      <c r="AH52" s="18" t="e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>#REF!</v>
      </c>
      <c r="AI52" s="18" t="e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>#REF!</v>
      </c>
      <c r="AJ52" s="18" t="e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>#REF!</v>
      </c>
      <c r="AK52" s="18" t="e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>#REF!</v>
      </c>
      <c r="AL52" s="18" t="e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>#REF!</v>
      </c>
      <c r="AM52" s="18" t="e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>#REF!</v>
      </c>
      <c r="AN52" s="18" t="e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>#REF!</v>
      </c>
      <c r="AO52" s="18" t="e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>#REF!</v>
      </c>
      <c r="AP52" s="18" t="e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>#REF!</v>
      </c>
      <c r="AQ52" s="18" t="e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>#REF!</v>
      </c>
      <c r="AR52" s="18" t="e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>#REF!</v>
      </c>
      <c r="AS52" s="18" t="e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>#REF!</v>
      </c>
      <c r="AT52" s="18" t="e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>#REF!</v>
      </c>
      <c r="AU52" s="18" t="e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>#REF!</v>
      </c>
      <c r="AV52" s="18" t="e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>#REF!</v>
      </c>
      <c r="AW52" s="18" t="e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>#REF!</v>
      </c>
      <c r="AX52" s="18" t="e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>#REF!</v>
      </c>
      <c r="AY52" s="18" t="e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>#REF!</v>
      </c>
      <c r="AZ52" s="18" t="e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>#REF!</v>
      </c>
      <c r="BA52" s="18" t="e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>#REF!</v>
      </c>
      <c r="BB52" s="18" t="e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>#REF!</v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e">
        <f>#REF!</f>
        <v>#REF!</v>
      </c>
      <c r="C55" s="111" t="e">
        <f>#REF!</f>
        <v>#REF!</v>
      </c>
      <c r="D55" s="97" t="e">
        <f>IF(#REF!="","",#REF!)</f>
        <v>#REF!</v>
      </c>
      <c r="E55" s="18" t="e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>#REF!</v>
      </c>
      <c r="F55" s="18" t="e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>#REF!</v>
      </c>
      <c r="G55" s="18" t="e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>#REF!</v>
      </c>
      <c r="H55" s="18" t="e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>#REF!</v>
      </c>
      <c r="I55" s="18" t="e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>#REF!</v>
      </c>
      <c r="J55" s="18" t="e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>#REF!</v>
      </c>
      <c r="K55" s="18" t="e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>#REF!</v>
      </c>
      <c r="L55" s="18" t="e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>#REF!</v>
      </c>
      <c r="M55" s="18" t="e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>#REF!</v>
      </c>
      <c r="N55" s="18" t="e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>#REF!</v>
      </c>
      <c r="O55" s="18" t="e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>#REF!</v>
      </c>
      <c r="P55" s="18" t="e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>#REF!</v>
      </c>
      <c r="Q55" s="18" t="e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>#REF!</v>
      </c>
      <c r="R55" s="18" t="e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>#REF!</v>
      </c>
      <c r="S55" s="18" t="e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>#REF!</v>
      </c>
      <c r="T55" s="18" t="e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>#REF!</v>
      </c>
      <c r="U55" s="18" t="e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>#REF!</v>
      </c>
      <c r="V55" s="18" t="e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>#REF!</v>
      </c>
      <c r="W55" s="18" t="e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>#REF!</v>
      </c>
      <c r="X55" s="18" t="e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>#REF!</v>
      </c>
      <c r="Y55" s="18" t="e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>#REF!</v>
      </c>
      <c r="Z55" s="18" t="e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>#REF!</v>
      </c>
      <c r="AA55" s="18" t="e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>#REF!</v>
      </c>
      <c r="AB55" s="18" t="e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>#REF!</v>
      </c>
      <c r="AC55" s="18" t="e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>#REF!</v>
      </c>
      <c r="AD55" s="18" t="e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>#REF!</v>
      </c>
      <c r="AE55" s="18" t="e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>#REF!</v>
      </c>
      <c r="AF55" s="18" t="e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>#REF!</v>
      </c>
      <c r="AG55" s="18" t="e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>#REF!</v>
      </c>
      <c r="AH55" s="18" t="e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>#REF!</v>
      </c>
      <c r="AI55" s="18" t="e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>#REF!</v>
      </c>
      <c r="AJ55" s="18" t="e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>#REF!</v>
      </c>
      <c r="AK55" s="18" t="e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>#REF!</v>
      </c>
      <c r="AL55" s="18" t="e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>#REF!</v>
      </c>
      <c r="AM55" s="18" t="e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>#REF!</v>
      </c>
      <c r="AN55" s="18" t="e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>#REF!</v>
      </c>
      <c r="AO55" s="18" t="e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>#REF!</v>
      </c>
      <c r="AP55" s="18" t="e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>#REF!</v>
      </c>
      <c r="AQ55" s="18" t="e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>#REF!</v>
      </c>
      <c r="AR55" s="18" t="e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>#REF!</v>
      </c>
      <c r="AS55" s="18" t="e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>#REF!</v>
      </c>
      <c r="AT55" s="18" t="e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>#REF!</v>
      </c>
      <c r="AU55" s="18" t="e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>#REF!</v>
      </c>
      <c r="AV55" s="18" t="e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>#REF!</v>
      </c>
      <c r="AW55" s="18" t="e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>#REF!</v>
      </c>
      <c r="AX55" s="18" t="e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>#REF!</v>
      </c>
      <c r="AY55" s="18" t="e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>#REF!</v>
      </c>
      <c r="AZ55" s="18" t="e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>#REF!</v>
      </c>
      <c r="BA55" s="18" t="e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>#REF!</v>
      </c>
      <c r="BB55" s="18" t="e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>#REF!</v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e">
        <f>#REF!</f>
        <v>#REF!</v>
      </c>
      <c r="C58" s="111" t="e">
        <f>#REF!</f>
        <v>#REF!</v>
      </c>
      <c r="D58" s="97" t="e">
        <f>IF(#REF!="","",#REF!)</f>
        <v>#REF!</v>
      </c>
      <c r="E58" s="18" t="e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>#REF!</v>
      </c>
      <c r="F58" s="18" t="e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>#REF!</v>
      </c>
      <c r="G58" s="18" t="e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>#REF!</v>
      </c>
      <c r="H58" s="18" t="e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>#REF!</v>
      </c>
      <c r="I58" s="18" t="e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>#REF!</v>
      </c>
      <c r="J58" s="18" t="e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>#REF!</v>
      </c>
      <c r="K58" s="18" t="e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>#REF!</v>
      </c>
      <c r="L58" s="18" t="e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>#REF!</v>
      </c>
      <c r="M58" s="18" t="e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>#REF!</v>
      </c>
      <c r="N58" s="18" t="e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>#REF!</v>
      </c>
      <c r="O58" s="18" t="e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>#REF!</v>
      </c>
      <c r="P58" s="18" t="e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>#REF!</v>
      </c>
      <c r="Q58" s="18" t="e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>#REF!</v>
      </c>
      <c r="R58" s="18" t="e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>#REF!</v>
      </c>
      <c r="S58" s="18" t="e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>#REF!</v>
      </c>
      <c r="T58" s="18" t="e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>#REF!</v>
      </c>
      <c r="U58" s="18" t="e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>#REF!</v>
      </c>
      <c r="V58" s="18" t="e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>#REF!</v>
      </c>
      <c r="W58" s="18" t="e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>#REF!</v>
      </c>
      <c r="X58" s="18" t="e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>#REF!</v>
      </c>
      <c r="Y58" s="18" t="e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>#REF!</v>
      </c>
      <c r="Z58" s="18" t="e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>#REF!</v>
      </c>
      <c r="AA58" s="18" t="e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>#REF!</v>
      </c>
      <c r="AB58" s="18" t="e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>#REF!</v>
      </c>
      <c r="AC58" s="18" t="e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>#REF!</v>
      </c>
      <c r="AD58" s="18" t="e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>#REF!</v>
      </c>
      <c r="AE58" s="18" t="e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>#REF!</v>
      </c>
      <c r="AF58" s="18" t="e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>#REF!</v>
      </c>
      <c r="AG58" s="18" t="e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>#REF!</v>
      </c>
      <c r="AH58" s="18" t="e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>#REF!</v>
      </c>
      <c r="AI58" s="18" t="e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>#REF!</v>
      </c>
      <c r="AJ58" s="18" t="e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>#REF!</v>
      </c>
      <c r="AK58" s="18" t="e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>#REF!</v>
      </c>
      <c r="AL58" s="18" t="e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>#REF!</v>
      </c>
      <c r="AM58" s="18" t="e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>#REF!</v>
      </c>
      <c r="AN58" s="18" t="e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>#REF!</v>
      </c>
      <c r="AO58" s="18" t="e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>#REF!</v>
      </c>
      <c r="AP58" s="18" t="e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>#REF!</v>
      </c>
      <c r="AQ58" s="18" t="e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>#REF!</v>
      </c>
      <c r="AR58" s="18" t="e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>#REF!</v>
      </c>
      <c r="AS58" s="18" t="e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>#REF!</v>
      </c>
      <c r="AT58" s="18" t="e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>#REF!</v>
      </c>
      <c r="AU58" s="18" t="e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>#REF!</v>
      </c>
      <c r="AV58" s="18" t="e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>#REF!</v>
      </c>
      <c r="AW58" s="18" t="e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>#REF!</v>
      </c>
      <c r="AX58" s="18" t="e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>#REF!</v>
      </c>
      <c r="AY58" s="18" t="e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>#REF!</v>
      </c>
      <c r="AZ58" s="18" t="e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>#REF!</v>
      </c>
      <c r="BA58" s="18" t="e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>#REF!</v>
      </c>
      <c r="BB58" s="18" t="e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>#REF!</v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e">
        <f>#REF!</f>
        <v>#REF!</v>
      </c>
      <c r="C61" s="111" t="e">
        <f>#REF!</f>
        <v>#REF!</v>
      </c>
      <c r="D61" s="97" t="e">
        <f>IF(#REF!="","",#REF!)</f>
        <v>#REF!</v>
      </c>
      <c r="E61" s="18" t="e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>#REF!</v>
      </c>
      <c r="F61" s="18" t="e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>#REF!</v>
      </c>
      <c r="G61" s="18" t="e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>#REF!</v>
      </c>
      <c r="H61" s="18" t="e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>#REF!</v>
      </c>
      <c r="I61" s="18" t="e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>#REF!</v>
      </c>
      <c r="J61" s="18" t="e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>#REF!</v>
      </c>
      <c r="K61" s="18" t="e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>#REF!</v>
      </c>
      <c r="L61" s="18" t="e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>#REF!</v>
      </c>
      <c r="M61" s="18" t="e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>#REF!</v>
      </c>
      <c r="N61" s="18" t="e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>#REF!</v>
      </c>
      <c r="O61" s="18" t="e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>#REF!</v>
      </c>
      <c r="P61" s="18" t="e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>#REF!</v>
      </c>
      <c r="Q61" s="18" t="e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>#REF!</v>
      </c>
      <c r="R61" s="18" t="e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>#REF!</v>
      </c>
      <c r="S61" s="18" t="e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>#REF!</v>
      </c>
      <c r="T61" s="18" t="e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>#REF!</v>
      </c>
      <c r="U61" s="18" t="e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>#REF!</v>
      </c>
      <c r="V61" s="18" t="e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>#REF!</v>
      </c>
      <c r="W61" s="18" t="e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>#REF!</v>
      </c>
      <c r="X61" s="18" t="e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>#REF!</v>
      </c>
      <c r="Y61" s="18" t="e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>#REF!</v>
      </c>
      <c r="Z61" s="18" t="e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>#REF!</v>
      </c>
      <c r="AA61" s="18" t="e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>#REF!</v>
      </c>
      <c r="AB61" s="18" t="e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>#REF!</v>
      </c>
      <c r="AC61" s="18" t="e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>#REF!</v>
      </c>
      <c r="AD61" s="18" t="e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>#REF!</v>
      </c>
      <c r="AE61" s="18" t="e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>#REF!</v>
      </c>
      <c r="AF61" s="18" t="e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>#REF!</v>
      </c>
      <c r="AG61" s="18" t="e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>#REF!</v>
      </c>
      <c r="AH61" s="18" t="e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>#REF!</v>
      </c>
      <c r="AI61" s="18" t="e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>#REF!</v>
      </c>
      <c r="AJ61" s="18" t="e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>#REF!</v>
      </c>
      <c r="AK61" s="18" t="e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>#REF!</v>
      </c>
      <c r="AL61" s="18" t="e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>#REF!</v>
      </c>
      <c r="AM61" s="18" t="e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>#REF!</v>
      </c>
      <c r="AN61" s="18" t="e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>#REF!</v>
      </c>
      <c r="AO61" s="18" t="e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>#REF!</v>
      </c>
      <c r="AP61" s="18" t="e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>#REF!</v>
      </c>
      <c r="AQ61" s="18" t="e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>#REF!</v>
      </c>
      <c r="AR61" s="18" t="e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>#REF!</v>
      </c>
      <c r="AS61" s="18" t="e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>#REF!</v>
      </c>
      <c r="AT61" s="18" t="e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>#REF!</v>
      </c>
      <c r="AU61" s="18" t="e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>#REF!</v>
      </c>
      <c r="AV61" s="18" t="e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>#REF!</v>
      </c>
      <c r="AW61" s="18" t="e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>#REF!</v>
      </c>
      <c r="AX61" s="18" t="e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>#REF!</v>
      </c>
      <c r="AY61" s="18" t="e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>#REF!</v>
      </c>
      <c r="AZ61" s="18" t="e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>#REF!</v>
      </c>
      <c r="BA61" s="18" t="e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>#REF!</v>
      </c>
      <c r="BB61" s="18" t="e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>#REF!</v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 t="e">
        <f t="shared" ref="E63:AJ63" si="80">IF(SUM(E5,E8,E11,E14,E17)=0,0,SUM(E5,E8,E11,E14,E17))</f>
        <v>#REF!</v>
      </c>
      <c r="F63" s="22" t="e">
        <f t="shared" si="80"/>
        <v>#REF!</v>
      </c>
      <c r="G63" s="22" t="e">
        <f t="shared" si="80"/>
        <v>#REF!</v>
      </c>
      <c r="H63" s="22" t="e">
        <f t="shared" si="80"/>
        <v>#REF!</v>
      </c>
      <c r="I63" s="22" t="e">
        <f t="shared" si="80"/>
        <v>#REF!</v>
      </c>
      <c r="J63" s="22" t="e">
        <f t="shared" si="80"/>
        <v>#REF!</v>
      </c>
      <c r="K63" s="22" t="e">
        <f t="shared" si="80"/>
        <v>#REF!</v>
      </c>
      <c r="L63" s="22" t="e">
        <f t="shared" si="80"/>
        <v>#REF!</v>
      </c>
      <c r="M63" s="22" t="e">
        <f t="shared" si="80"/>
        <v>#REF!</v>
      </c>
      <c r="N63" s="22" t="e">
        <f t="shared" si="80"/>
        <v>#REF!</v>
      </c>
      <c r="O63" s="22" t="e">
        <f t="shared" si="80"/>
        <v>#REF!</v>
      </c>
      <c r="P63" s="22" t="e">
        <f t="shared" si="80"/>
        <v>#REF!</v>
      </c>
      <c r="Q63" s="22" t="e">
        <f t="shared" si="80"/>
        <v>#REF!</v>
      </c>
      <c r="R63" s="22" t="e">
        <f t="shared" si="80"/>
        <v>#REF!</v>
      </c>
      <c r="S63" s="22" t="e">
        <f t="shared" si="80"/>
        <v>#REF!</v>
      </c>
      <c r="T63" s="22" t="e">
        <f t="shared" si="80"/>
        <v>#REF!</v>
      </c>
      <c r="U63" s="22" t="e">
        <f t="shared" si="80"/>
        <v>#REF!</v>
      </c>
      <c r="V63" s="22" t="e">
        <f t="shared" si="80"/>
        <v>#REF!</v>
      </c>
      <c r="W63" s="22" t="e">
        <f t="shared" si="80"/>
        <v>#REF!</v>
      </c>
      <c r="X63" s="22" t="e">
        <f t="shared" si="80"/>
        <v>#REF!</v>
      </c>
      <c r="Y63" s="22" t="e">
        <f t="shared" si="80"/>
        <v>#REF!</v>
      </c>
      <c r="Z63" s="22" t="e">
        <f t="shared" si="80"/>
        <v>#REF!</v>
      </c>
      <c r="AA63" s="22" t="e">
        <f t="shared" si="80"/>
        <v>#REF!</v>
      </c>
      <c r="AB63" s="22" t="e">
        <f t="shared" si="80"/>
        <v>#REF!</v>
      </c>
      <c r="AC63" s="22" t="e">
        <f t="shared" si="80"/>
        <v>#REF!</v>
      </c>
      <c r="AD63" s="22" t="e">
        <f t="shared" si="80"/>
        <v>#REF!</v>
      </c>
      <c r="AE63" s="22" t="e">
        <f t="shared" si="80"/>
        <v>#REF!</v>
      </c>
      <c r="AF63" s="22" t="e">
        <f t="shared" si="80"/>
        <v>#REF!</v>
      </c>
      <c r="AG63" s="22" t="e">
        <f t="shared" si="80"/>
        <v>#REF!</v>
      </c>
      <c r="AH63" s="22" t="e">
        <f t="shared" si="80"/>
        <v>#REF!</v>
      </c>
      <c r="AI63" s="22" t="e">
        <f t="shared" si="80"/>
        <v>#REF!</v>
      </c>
      <c r="AJ63" s="22" t="e">
        <f t="shared" si="80"/>
        <v>#REF!</v>
      </c>
      <c r="AK63" s="22" t="e">
        <f t="shared" ref="AK63:BB63" si="81">IF(SUM(AK5,AK8,AK11,AK14,AK17)=0,0,SUM(AK5,AK8,AK11,AK14,AK17))</f>
        <v>#REF!</v>
      </c>
      <c r="AL63" s="22" t="e">
        <f t="shared" si="81"/>
        <v>#REF!</v>
      </c>
      <c r="AM63" s="22" t="e">
        <f t="shared" si="81"/>
        <v>#REF!</v>
      </c>
      <c r="AN63" s="22" t="e">
        <f t="shared" si="81"/>
        <v>#REF!</v>
      </c>
      <c r="AO63" s="22" t="e">
        <f t="shared" si="81"/>
        <v>#REF!</v>
      </c>
      <c r="AP63" s="22" t="e">
        <f t="shared" si="81"/>
        <v>#REF!</v>
      </c>
      <c r="AQ63" s="22" t="e">
        <f t="shared" si="81"/>
        <v>#REF!</v>
      </c>
      <c r="AR63" s="22" t="e">
        <f t="shared" si="81"/>
        <v>#REF!</v>
      </c>
      <c r="AS63" s="22" t="e">
        <f t="shared" si="81"/>
        <v>#REF!</v>
      </c>
      <c r="AT63" s="22" t="e">
        <f t="shared" si="81"/>
        <v>#REF!</v>
      </c>
      <c r="AU63" s="22" t="e">
        <f t="shared" si="81"/>
        <v>#REF!</v>
      </c>
      <c r="AV63" s="22" t="e">
        <f t="shared" si="81"/>
        <v>#REF!</v>
      </c>
      <c r="AW63" s="22" t="e">
        <f t="shared" si="81"/>
        <v>#REF!</v>
      </c>
      <c r="AX63" s="22" t="e">
        <f t="shared" si="81"/>
        <v>#REF!</v>
      </c>
      <c r="AY63" s="22" t="e">
        <f t="shared" si="81"/>
        <v>#REF!</v>
      </c>
      <c r="AZ63" s="22" t="e">
        <f t="shared" si="81"/>
        <v>#REF!</v>
      </c>
      <c r="BA63" s="22" t="e">
        <f t="shared" si="81"/>
        <v>#REF!</v>
      </c>
      <c r="BB63" s="22" t="e">
        <f t="shared" si="81"/>
        <v>#REF!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 t="shared" ref="F65:AK65" si="82">E1+1</f>
        <v>1</v>
      </c>
      <c r="G65" s="24">
        <f t="shared" si="82"/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si="82"/>
        <v>21</v>
      </c>
      <c r="AA65" s="25">
        <f t="shared" si="82"/>
        <v>22</v>
      </c>
      <c r="AB65" s="25">
        <f t="shared" si="82"/>
        <v>23</v>
      </c>
      <c r="AC65" s="25">
        <f t="shared" si="82"/>
        <v>24</v>
      </c>
      <c r="AD65" s="25">
        <f t="shared" si="82"/>
        <v>25</v>
      </c>
      <c r="AE65" s="25">
        <f t="shared" si="82"/>
        <v>26</v>
      </c>
      <c r="AF65" s="25">
        <f t="shared" si="82"/>
        <v>27</v>
      </c>
      <c r="AG65" s="25">
        <f t="shared" si="82"/>
        <v>28</v>
      </c>
      <c r="AH65" s="25">
        <f t="shared" si="82"/>
        <v>29</v>
      </c>
      <c r="AI65" s="25">
        <f t="shared" si="82"/>
        <v>30</v>
      </c>
      <c r="AJ65" s="25">
        <f t="shared" si="82"/>
        <v>31</v>
      </c>
      <c r="AK65" s="25">
        <f t="shared" si="82"/>
        <v>32</v>
      </c>
      <c r="AL65" s="25">
        <f t="shared" ref="AL65:BB65" si="83">AK1+1</f>
        <v>33</v>
      </c>
      <c r="AM65" s="25">
        <f t="shared" si="83"/>
        <v>34</v>
      </c>
      <c r="AN65" s="25">
        <f t="shared" si="83"/>
        <v>35</v>
      </c>
      <c r="AO65" s="25">
        <f t="shared" si="83"/>
        <v>36</v>
      </c>
      <c r="AP65" s="25">
        <f t="shared" si="83"/>
        <v>37</v>
      </c>
      <c r="AQ65" s="25">
        <f t="shared" si="83"/>
        <v>38</v>
      </c>
      <c r="AR65" s="25">
        <f t="shared" si="83"/>
        <v>39</v>
      </c>
      <c r="AS65" s="25">
        <f t="shared" si="83"/>
        <v>40</v>
      </c>
      <c r="AT65" s="25">
        <f t="shared" si="83"/>
        <v>41</v>
      </c>
      <c r="AU65" s="25">
        <f t="shared" si="83"/>
        <v>42</v>
      </c>
      <c r="AV65" s="25">
        <f t="shared" si="83"/>
        <v>43</v>
      </c>
      <c r="AW65" s="25">
        <f t="shared" si="83"/>
        <v>44</v>
      </c>
      <c r="AX65" s="25">
        <f t="shared" si="83"/>
        <v>45</v>
      </c>
      <c r="AY65" s="25">
        <f t="shared" si="83"/>
        <v>46</v>
      </c>
      <c r="AZ65" s="25">
        <f t="shared" si="83"/>
        <v>47</v>
      </c>
      <c r="BA65" s="25">
        <f t="shared" si="83"/>
        <v>48</v>
      </c>
      <c r="BB65" s="25">
        <f t="shared" si="83"/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e">
        <f>IF(#REF!="","",#REF!)</f>
        <v>#REF!</v>
      </c>
      <c r="B67" s="33"/>
      <c r="C67" s="34" t="e">
        <f>IF(#REF!="","",#REF!)</f>
        <v>#REF!</v>
      </c>
      <c r="D67" s="97" t="e">
        <f>IF(#REF!="","",#REF!)</f>
        <v>#REF!</v>
      </c>
      <c r="E67" s="2" t="e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>#REF!</v>
      </c>
      <c r="F67" s="23" t="e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>#REF!</v>
      </c>
      <c r="G67" s="23" t="e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>#REF!</v>
      </c>
      <c r="H67" s="23" t="e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>#REF!</v>
      </c>
      <c r="I67" s="23" t="e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>#REF!</v>
      </c>
      <c r="J67" s="23" t="e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>#REF!</v>
      </c>
      <c r="K67" s="23" t="e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>#REF!</v>
      </c>
      <c r="L67" s="23" t="e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>#REF!</v>
      </c>
      <c r="M67" s="23" t="e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>#REF!</v>
      </c>
      <c r="N67" s="23" t="e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>#REF!</v>
      </c>
      <c r="O67" s="23" t="e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>#REF!</v>
      </c>
      <c r="P67" s="23" t="e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>#REF!</v>
      </c>
      <c r="Q67" s="23" t="e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>#REF!</v>
      </c>
      <c r="R67" s="23" t="e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>#REF!</v>
      </c>
      <c r="S67" s="23" t="e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>#REF!</v>
      </c>
      <c r="T67" s="23" t="e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>#REF!</v>
      </c>
      <c r="U67" s="23" t="e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>#REF!</v>
      </c>
      <c r="V67" s="23" t="e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>#REF!</v>
      </c>
      <c r="W67" s="23" t="e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>#REF!</v>
      </c>
      <c r="X67" s="23" t="e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>#REF!</v>
      </c>
      <c r="Y67" s="23" t="e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>#REF!</v>
      </c>
      <c r="Z67" s="23" t="e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>#REF!</v>
      </c>
      <c r="AA67" s="23" t="e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>#REF!</v>
      </c>
      <c r="AB67" s="23" t="e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>#REF!</v>
      </c>
      <c r="AC67" s="23" t="e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>#REF!</v>
      </c>
      <c r="AD67" s="23" t="e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>#REF!</v>
      </c>
      <c r="AE67" s="23" t="e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>#REF!</v>
      </c>
      <c r="AF67" s="23" t="e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>#REF!</v>
      </c>
      <c r="AG67" s="23" t="e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>#REF!</v>
      </c>
      <c r="AH67" s="23" t="e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>#REF!</v>
      </c>
      <c r="AI67" s="23" t="e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>#REF!</v>
      </c>
      <c r="AJ67" s="23" t="e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>#REF!</v>
      </c>
      <c r="AK67" s="23" t="e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>#REF!</v>
      </c>
      <c r="AL67" s="23" t="e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>#REF!</v>
      </c>
      <c r="AM67" s="23" t="e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>#REF!</v>
      </c>
      <c r="AN67" s="23" t="e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>#REF!</v>
      </c>
      <c r="AO67" s="23" t="e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>#REF!</v>
      </c>
      <c r="AP67" s="23" t="e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>#REF!</v>
      </c>
      <c r="AQ67" s="23" t="e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>#REF!</v>
      </c>
      <c r="AR67" s="23" t="e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>#REF!</v>
      </c>
      <c r="AS67" s="23" t="e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>#REF!</v>
      </c>
      <c r="AT67" s="23" t="e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>#REF!</v>
      </c>
      <c r="AU67" s="23" t="e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>#REF!</v>
      </c>
      <c r="AV67" s="23" t="e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>#REF!</v>
      </c>
      <c r="AW67" s="23" t="e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>#REF!</v>
      </c>
      <c r="AX67" s="23" t="e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>#REF!</v>
      </c>
      <c r="AY67" s="23" t="e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>#REF!</v>
      </c>
      <c r="AZ67" s="23" t="e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>#REF!</v>
      </c>
      <c r="BA67" s="23" t="e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>#REF!</v>
      </c>
      <c r="BB67" s="23" t="e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>#REF!</v>
      </c>
    </row>
    <row r="68" spans="1:54" ht="41.4" x14ac:dyDescent="0.25">
      <c r="A68" s="41" t="e">
        <f>IF(#REF!="","",#REF!)</f>
        <v>#REF!</v>
      </c>
      <c r="B68" s="33"/>
      <c r="C68" s="34" t="e">
        <f>IF(#REF!="","",#REF!)</f>
        <v>#REF!</v>
      </c>
      <c r="D68" s="98" t="e">
        <f>IF(#REF!="","",#REF!)</f>
        <v>#REF!</v>
      </c>
      <c r="E68" s="23" t="e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>#REF!</v>
      </c>
      <c r="F68" s="23" t="e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>#REF!</v>
      </c>
      <c r="G68" s="23" t="e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>#REF!</v>
      </c>
      <c r="H68" s="23" t="e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>#REF!</v>
      </c>
      <c r="I68" s="23" t="e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>#REF!</v>
      </c>
      <c r="J68" s="23" t="e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>#REF!</v>
      </c>
      <c r="K68" s="23" t="e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>#REF!</v>
      </c>
      <c r="L68" s="23" t="e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>#REF!</v>
      </c>
      <c r="M68" s="23" t="e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>#REF!</v>
      </c>
      <c r="N68" s="23" t="e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>#REF!</v>
      </c>
      <c r="O68" s="23" t="e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>#REF!</v>
      </c>
      <c r="P68" s="23" t="e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>#REF!</v>
      </c>
      <c r="Q68" s="23" t="e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>#REF!</v>
      </c>
      <c r="R68" s="23" t="e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>#REF!</v>
      </c>
      <c r="S68" s="23" t="e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>#REF!</v>
      </c>
      <c r="T68" s="23" t="e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>#REF!</v>
      </c>
      <c r="U68" s="23" t="e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>#REF!</v>
      </c>
      <c r="V68" s="23" t="e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>#REF!</v>
      </c>
      <c r="W68" s="23" t="e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>#REF!</v>
      </c>
      <c r="X68" s="23" t="e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>#REF!</v>
      </c>
      <c r="Y68" s="23" t="e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>#REF!</v>
      </c>
      <c r="Z68" s="23" t="e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>#REF!</v>
      </c>
      <c r="AA68" s="23" t="e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>#REF!</v>
      </c>
      <c r="AB68" s="23" t="e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>#REF!</v>
      </c>
      <c r="AC68" s="23" t="e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>#REF!</v>
      </c>
      <c r="AD68" s="23" t="e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>#REF!</v>
      </c>
      <c r="AE68" s="23" t="e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>#REF!</v>
      </c>
      <c r="AF68" s="23" t="e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>#REF!</v>
      </c>
      <c r="AG68" s="23" t="e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>#REF!</v>
      </c>
      <c r="AH68" s="23" t="e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>#REF!</v>
      </c>
      <c r="AI68" s="23" t="e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>#REF!</v>
      </c>
      <c r="AJ68" s="23" t="e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>#REF!</v>
      </c>
      <c r="AK68" s="23" t="e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>#REF!</v>
      </c>
      <c r="AL68" s="23" t="e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>#REF!</v>
      </c>
      <c r="AM68" s="23" t="e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>#REF!</v>
      </c>
      <c r="AN68" s="23" t="e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>#REF!</v>
      </c>
      <c r="AO68" s="23" t="e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>#REF!</v>
      </c>
      <c r="AP68" s="23" t="e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>#REF!</v>
      </c>
      <c r="AQ68" s="23" t="e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>#REF!</v>
      </c>
      <c r="AR68" s="23" t="e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>#REF!</v>
      </c>
      <c r="AS68" s="23" t="e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>#REF!</v>
      </c>
      <c r="AT68" s="23" t="e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>#REF!</v>
      </c>
      <c r="AU68" s="23" t="e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>#REF!</v>
      </c>
      <c r="AV68" s="23" t="e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>#REF!</v>
      </c>
      <c r="AW68" s="23" t="e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>#REF!</v>
      </c>
      <c r="AX68" s="23" t="e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>#REF!</v>
      </c>
      <c r="AY68" s="23" t="e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>#REF!</v>
      </c>
      <c r="AZ68" s="23" t="e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>#REF!</v>
      </c>
      <c r="BA68" s="23" t="e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>#REF!</v>
      </c>
      <c r="BB68" s="23" t="e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>#REF!</v>
      </c>
    </row>
    <row r="69" spans="1:54" ht="41.4" x14ac:dyDescent="0.25">
      <c r="A69" s="41" t="e">
        <f>IF(#REF!="","",#REF!)</f>
        <v>#REF!</v>
      </c>
      <c r="B69" s="33"/>
      <c r="C69" s="34" t="e">
        <f>IF(#REF!="","",#REF!)</f>
        <v>#REF!</v>
      </c>
      <c r="D69" s="98" t="e">
        <f>IF(#REF!="","",#REF!)</f>
        <v>#REF!</v>
      </c>
      <c r="E69" s="23" t="e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>#REF!</v>
      </c>
      <c r="F69" s="23" t="e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>#REF!</v>
      </c>
      <c r="G69" s="23" t="e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>#REF!</v>
      </c>
      <c r="H69" s="23" t="e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>#REF!</v>
      </c>
      <c r="I69" s="23" t="e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>#REF!</v>
      </c>
      <c r="J69" s="23" t="e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>#REF!</v>
      </c>
      <c r="K69" s="23" t="e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>#REF!</v>
      </c>
      <c r="L69" s="23" t="e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>#REF!</v>
      </c>
      <c r="M69" s="23" t="e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>#REF!</v>
      </c>
      <c r="N69" s="23" t="e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>#REF!</v>
      </c>
      <c r="O69" s="23" t="e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>#REF!</v>
      </c>
      <c r="P69" s="23" t="e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>#REF!</v>
      </c>
      <c r="Q69" s="23" t="e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>#REF!</v>
      </c>
      <c r="R69" s="23" t="e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>#REF!</v>
      </c>
      <c r="S69" s="23" t="e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>#REF!</v>
      </c>
      <c r="T69" s="23" t="e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>#REF!</v>
      </c>
      <c r="U69" s="23" t="e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>#REF!</v>
      </c>
      <c r="V69" s="23" t="e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>#REF!</v>
      </c>
      <c r="W69" s="23" t="e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>#REF!</v>
      </c>
      <c r="X69" s="23" t="e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>#REF!</v>
      </c>
      <c r="Y69" s="23" t="e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>#REF!</v>
      </c>
      <c r="Z69" s="23" t="e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>#REF!</v>
      </c>
      <c r="AA69" s="23" t="e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>#REF!</v>
      </c>
      <c r="AB69" s="23" t="e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>#REF!</v>
      </c>
      <c r="AC69" s="23" t="e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>#REF!</v>
      </c>
      <c r="AD69" s="23" t="e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>#REF!</v>
      </c>
      <c r="AE69" s="23" t="e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>#REF!</v>
      </c>
      <c r="AF69" s="23" t="e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>#REF!</v>
      </c>
      <c r="AG69" s="23" t="e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>#REF!</v>
      </c>
      <c r="AH69" s="23" t="e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>#REF!</v>
      </c>
      <c r="AI69" s="23" t="e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>#REF!</v>
      </c>
      <c r="AJ69" s="23" t="e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>#REF!</v>
      </c>
      <c r="AK69" s="23" t="e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>#REF!</v>
      </c>
      <c r="AL69" s="23" t="e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>#REF!</v>
      </c>
      <c r="AM69" s="23" t="e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>#REF!</v>
      </c>
      <c r="AN69" s="23" t="e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>#REF!</v>
      </c>
      <c r="AO69" s="23" t="e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>#REF!</v>
      </c>
      <c r="AP69" s="23" t="e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>#REF!</v>
      </c>
      <c r="AQ69" s="23" t="e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>#REF!</v>
      </c>
      <c r="AR69" s="23" t="e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>#REF!</v>
      </c>
      <c r="AS69" s="23" t="e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>#REF!</v>
      </c>
      <c r="AT69" s="23" t="e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>#REF!</v>
      </c>
      <c r="AU69" s="23" t="e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>#REF!</v>
      </c>
      <c r="AV69" s="23" t="e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>#REF!</v>
      </c>
      <c r="AW69" s="23" t="e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>#REF!</v>
      </c>
      <c r="AX69" s="23" t="e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>#REF!</v>
      </c>
      <c r="AY69" s="23" t="e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>#REF!</v>
      </c>
      <c r="AZ69" s="23" t="e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>#REF!</v>
      </c>
      <c r="BA69" s="23" t="e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>#REF!</v>
      </c>
      <c r="BB69" s="23" t="e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>#REF!</v>
      </c>
    </row>
    <row r="70" spans="1:54" ht="41.4" x14ac:dyDescent="0.25">
      <c r="A70" s="41" t="e">
        <f>IF(#REF!="","",#REF!)</f>
        <v>#REF!</v>
      </c>
      <c r="B70" s="33"/>
      <c r="C70" s="34" t="e">
        <f>IF(#REF!="","",#REF!)</f>
        <v>#REF!</v>
      </c>
      <c r="D70" s="98" t="e">
        <f>IF(#REF!="","",#REF!)</f>
        <v>#REF!</v>
      </c>
      <c r="E70" s="23" t="e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>#REF!</v>
      </c>
      <c r="F70" s="23" t="e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>#REF!</v>
      </c>
      <c r="G70" s="23" t="e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>#REF!</v>
      </c>
      <c r="H70" s="23" t="e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>#REF!</v>
      </c>
      <c r="I70" s="23" t="e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>#REF!</v>
      </c>
      <c r="J70" s="23" t="e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>#REF!</v>
      </c>
      <c r="K70" s="23" t="e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>#REF!</v>
      </c>
      <c r="L70" s="23" t="e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>#REF!</v>
      </c>
      <c r="M70" s="23" t="e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>#REF!</v>
      </c>
      <c r="N70" s="23" t="e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>#REF!</v>
      </c>
      <c r="O70" s="23" t="e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>#REF!</v>
      </c>
      <c r="P70" s="23" t="e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>#REF!</v>
      </c>
      <c r="Q70" s="23" t="e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>#REF!</v>
      </c>
      <c r="R70" s="23" t="e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>#REF!</v>
      </c>
      <c r="S70" s="23" t="e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>#REF!</v>
      </c>
      <c r="T70" s="23" t="e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>#REF!</v>
      </c>
      <c r="U70" s="23" t="e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>#REF!</v>
      </c>
      <c r="V70" s="23" t="e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>#REF!</v>
      </c>
      <c r="W70" s="23" t="e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>#REF!</v>
      </c>
      <c r="X70" s="23" t="e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>#REF!</v>
      </c>
      <c r="Y70" s="23" t="e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>#REF!</v>
      </c>
      <c r="Z70" s="23" t="e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>#REF!</v>
      </c>
      <c r="AA70" s="23" t="e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>#REF!</v>
      </c>
      <c r="AB70" s="23" t="e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>#REF!</v>
      </c>
      <c r="AC70" s="23" t="e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>#REF!</v>
      </c>
      <c r="AD70" s="23" t="e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>#REF!</v>
      </c>
      <c r="AE70" s="23" t="e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>#REF!</v>
      </c>
      <c r="AF70" s="23" t="e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>#REF!</v>
      </c>
      <c r="AG70" s="23" t="e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>#REF!</v>
      </c>
      <c r="AH70" s="23" t="e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>#REF!</v>
      </c>
      <c r="AI70" s="23" t="e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>#REF!</v>
      </c>
      <c r="AJ70" s="23" t="e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>#REF!</v>
      </c>
      <c r="AK70" s="23" t="e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>#REF!</v>
      </c>
      <c r="AL70" s="23" t="e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>#REF!</v>
      </c>
      <c r="AM70" s="23" t="e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>#REF!</v>
      </c>
      <c r="AN70" s="23" t="e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>#REF!</v>
      </c>
      <c r="AO70" s="23" t="e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>#REF!</v>
      </c>
      <c r="AP70" s="23" t="e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>#REF!</v>
      </c>
      <c r="AQ70" s="23" t="e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>#REF!</v>
      </c>
      <c r="AR70" s="23" t="e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>#REF!</v>
      </c>
      <c r="AS70" s="23" t="e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>#REF!</v>
      </c>
      <c r="AT70" s="23" t="e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>#REF!</v>
      </c>
      <c r="AU70" s="23" t="e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>#REF!</v>
      </c>
      <c r="AV70" s="23" t="e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>#REF!</v>
      </c>
      <c r="AW70" s="23" t="e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>#REF!</v>
      </c>
      <c r="AX70" s="23" t="e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>#REF!</v>
      </c>
      <c r="AY70" s="23" t="e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>#REF!</v>
      </c>
      <c r="AZ70" s="23" t="e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>#REF!</v>
      </c>
      <c r="BA70" s="23" t="e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>#REF!</v>
      </c>
      <c r="BB70" s="23" t="e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>#REF!</v>
      </c>
    </row>
    <row r="71" spans="1:54" ht="41.4" x14ac:dyDescent="0.25">
      <c r="A71" s="49" t="e">
        <f>IF(#REF!="","",#REF!)</f>
        <v>#REF!</v>
      </c>
      <c r="B71" s="33"/>
      <c r="C71" s="34" t="e">
        <f>IF(#REF!="","",#REF!)</f>
        <v>#REF!</v>
      </c>
      <c r="D71" s="98" t="e">
        <f>IF(#REF!="","",#REF!)</f>
        <v>#REF!</v>
      </c>
      <c r="E71" s="23" t="e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>#REF!</v>
      </c>
      <c r="F71" s="23" t="e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>#REF!</v>
      </c>
      <c r="G71" s="23" t="e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>#REF!</v>
      </c>
      <c r="H71" s="23" t="e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>#REF!</v>
      </c>
      <c r="I71" s="23" t="e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>#REF!</v>
      </c>
      <c r="J71" s="23" t="e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>#REF!</v>
      </c>
      <c r="K71" s="23" t="e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>#REF!</v>
      </c>
      <c r="L71" s="23" t="e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>#REF!</v>
      </c>
      <c r="M71" s="23" t="e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>#REF!</v>
      </c>
      <c r="N71" s="23" t="e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>#REF!</v>
      </c>
      <c r="O71" s="23" t="e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>#REF!</v>
      </c>
      <c r="P71" s="23" t="e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>#REF!</v>
      </c>
      <c r="Q71" s="23" t="e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>#REF!</v>
      </c>
      <c r="R71" s="23" t="e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>#REF!</v>
      </c>
      <c r="S71" s="23" t="e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>#REF!</v>
      </c>
      <c r="T71" s="23" t="e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>#REF!</v>
      </c>
      <c r="U71" s="23" t="e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>#REF!</v>
      </c>
      <c r="V71" s="23" t="e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>#REF!</v>
      </c>
      <c r="W71" s="23" t="e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>#REF!</v>
      </c>
      <c r="X71" s="23" t="e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>#REF!</v>
      </c>
      <c r="Y71" s="23" t="e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>#REF!</v>
      </c>
      <c r="Z71" s="23" t="e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>#REF!</v>
      </c>
      <c r="AA71" s="23" t="e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>#REF!</v>
      </c>
      <c r="AB71" s="23" t="e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>#REF!</v>
      </c>
      <c r="AC71" s="23" t="e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>#REF!</v>
      </c>
      <c r="AD71" s="23" t="e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>#REF!</v>
      </c>
      <c r="AE71" s="23" t="e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>#REF!</v>
      </c>
      <c r="AF71" s="23" t="e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>#REF!</v>
      </c>
      <c r="AG71" s="23" t="e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>#REF!</v>
      </c>
      <c r="AH71" s="23" t="e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>#REF!</v>
      </c>
      <c r="AI71" s="23" t="e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>#REF!</v>
      </c>
      <c r="AJ71" s="23" t="e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>#REF!</v>
      </c>
      <c r="AK71" s="23" t="e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>#REF!</v>
      </c>
      <c r="AL71" s="23" t="e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>#REF!</v>
      </c>
      <c r="AM71" s="23" t="e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>#REF!</v>
      </c>
      <c r="AN71" s="23" t="e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>#REF!</v>
      </c>
      <c r="AO71" s="23" t="e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>#REF!</v>
      </c>
      <c r="AP71" s="23" t="e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>#REF!</v>
      </c>
      <c r="AQ71" s="23" t="e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>#REF!</v>
      </c>
      <c r="AR71" s="23" t="e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>#REF!</v>
      </c>
      <c r="AS71" s="23" t="e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>#REF!</v>
      </c>
      <c r="AT71" s="23" t="e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>#REF!</v>
      </c>
      <c r="AU71" s="23" t="e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>#REF!</v>
      </c>
      <c r="AV71" s="23" t="e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>#REF!</v>
      </c>
      <c r="AW71" s="23" t="e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>#REF!</v>
      </c>
      <c r="AX71" s="23" t="e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>#REF!</v>
      </c>
      <c r="AY71" s="23" t="e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>#REF!</v>
      </c>
      <c r="AZ71" s="23" t="e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>#REF!</v>
      </c>
      <c r="BA71" s="23" t="e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>#REF!</v>
      </c>
      <c r="BB71" s="23" t="e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>#REF!</v>
      </c>
    </row>
    <row r="72" spans="1:54" ht="41.4" x14ac:dyDescent="0.25">
      <c r="A72" s="41" t="e">
        <f>IF(#REF!="","",#REF!)</f>
        <v>#REF!</v>
      </c>
      <c r="B72" s="33"/>
      <c r="C72" s="34" t="e">
        <f>IF(#REF!="","",#REF!)</f>
        <v>#REF!</v>
      </c>
      <c r="D72" s="98" t="e">
        <f>IF(#REF!="","",#REF!)</f>
        <v>#REF!</v>
      </c>
      <c r="E72" s="23" t="e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>#REF!</v>
      </c>
      <c r="F72" s="23" t="e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>#REF!</v>
      </c>
      <c r="G72" s="23" t="e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>#REF!</v>
      </c>
      <c r="H72" s="23" t="e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>#REF!</v>
      </c>
      <c r="I72" s="23" t="e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>#REF!</v>
      </c>
      <c r="J72" s="23" t="e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>#REF!</v>
      </c>
      <c r="K72" s="23" t="e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>#REF!</v>
      </c>
      <c r="L72" s="23" t="e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>#REF!</v>
      </c>
      <c r="M72" s="23" t="e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>#REF!</v>
      </c>
      <c r="N72" s="23" t="e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>#REF!</v>
      </c>
      <c r="O72" s="23" t="e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>#REF!</v>
      </c>
      <c r="P72" s="23" t="e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>#REF!</v>
      </c>
      <c r="Q72" s="23" t="e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>#REF!</v>
      </c>
      <c r="R72" s="23" t="e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>#REF!</v>
      </c>
      <c r="S72" s="23" t="e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>#REF!</v>
      </c>
      <c r="T72" s="23" t="e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>#REF!</v>
      </c>
      <c r="U72" s="23" t="e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>#REF!</v>
      </c>
      <c r="V72" s="23" t="e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>#REF!</v>
      </c>
      <c r="W72" s="23" t="e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>#REF!</v>
      </c>
      <c r="X72" s="23" t="e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>#REF!</v>
      </c>
      <c r="Y72" s="23" t="e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>#REF!</v>
      </c>
      <c r="Z72" s="23" t="e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>#REF!</v>
      </c>
      <c r="AA72" s="23" t="e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>#REF!</v>
      </c>
      <c r="AB72" s="23" t="e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>#REF!</v>
      </c>
      <c r="AC72" s="23" t="e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>#REF!</v>
      </c>
      <c r="AD72" s="23" t="e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>#REF!</v>
      </c>
      <c r="AE72" s="23" t="e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>#REF!</v>
      </c>
      <c r="AF72" s="23" t="e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>#REF!</v>
      </c>
      <c r="AG72" s="23" t="e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>#REF!</v>
      </c>
      <c r="AH72" s="23" t="e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>#REF!</v>
      </c>
      <c r="AI72" s="23" t="e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>#REF!</v>
      </c>
      <c r="AJ72" s="23" t="e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>#REF!</v>
      </c>
      <c r="AK72" s="23" t="e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>#REF!</v>
      </c>
      <c r="AL72" s="23" t="e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>#REF!</v>
      </c>
      <c r="AM72" s="23" t="e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>#REF!</v>
      </c>
      <c r="AN72" s="23" t="e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>#REF!</v>
      </c>
      <c r="AO72" s="23" t="e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>#REF!</v>
      </c>
      <c r="AP72" s="23" t="e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>#REF!</v>
      </c>
      <c r="AQ72" s="23" t="e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>#REF!</v>
      </c>
      <c r="AR72" s="23" t="e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>#REF!</v>
      </c>
      <c r="AS72" s="23" t="e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>#REF!</v>
      </c>
      <c r="AT72" s="23" t="e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>#REF!</v>
      </c>
      <c r="AU72" s="23" t="e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>#REF!</v>
      </c>
      <c r="AV72" s="23" t="e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>#REF!</v>
      </c>
      <c r="AW72" s="23" t="e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>#REF!</v>
      </c>
      <c r="AX72" s="23" t="e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>#REF!</v>
      </c>
      <c r="AY72" s="23" t="e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>#REF!</v>
      </c>
      <c r="AZ72" s="23" t="e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>#REF!</v>
      </c>
      <c r="BA72" s="23" t="e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>#REF!</v>
      </c>
      <c r="BB72" s="23" t="e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>#REF!</v>
      </c>
    </row>
    <row r="73" spans="1:54" ht="41.4" x14ac:dyDescent="0.25">
      <c r="A73" s="41" t="e">
        <f>IF(#REF!="","",#REF!)</f>
        <v>#REF!</v>
      </c>
      <c r="B73" s="33"/>
      <c r="C73" s="34" t="e">
        <f>IF(#REF!="","",#REF!)</f>
        <v>#REF!</v>
      </c>
      <c r="D73" s="98" t="e">
        <f>IF(#REF!="","",#REF!)</f>
        <v>#REF!</v>
      </c>
      <c r="E73" s="23" t="e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>#REF!</v>
      </c>
      <c r="F73" s="23" t="e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>#REF!</v>
      </c>
      <c r="G73" s="23" t="e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>#REF!</v>
      </c>
      <c r="H73" s="23" t="e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>#REF!</v>
      </c>
      <c r="I73" s="23" t="e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>#REF!</v>
      </c>
      <c r="J73" s="23" t="e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>#REF!</v>
      </c>
      <c r="K73" s="23" t="e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>#REF!</v>
      </c>
      <c r="L73" s="23" t="e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>#REF!</v>
      </c>
      <c r="M73" s="23" t="e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>#REF!</v>
      </c>
      <c r="N73" s="23" t="e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>#REF!</v>
      </c>
      <c r="O73" s="23" t="e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>#REF!</v>
      </c>
      <c r="P73" s="23" t="e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>#REF!</v>
      </c>
      <c r="Q73" s="23" t="e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>#REF!</v>
      </c>
      <c r="R73" s="23" t="e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>#REF!</v>
      </c>
      <c r="S73" s="23" t="e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>#REF!</v>
      </c>
      <c r="T73" s="23" t="e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>#REF!</v>
      </c>
      <c r="U73" s="23" t="e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>#REF!</v>
      </c>
      <c r="V73" s="23" t="e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>#REF!</v>
      </c>
      <c r="W73" s="23" t="e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>#REF!</v>
      </c>
      <c r="X73" s="23" t="e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>#REF!</v>
      </c>
      <c r="Y73" s="23" t="e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>#REF!</v>
      </c>
      <c r="Z73" s="23" t="e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>#REF!</v>
      </c>
      <c r="AA73" s="23" t="e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>#REF!</v>
      </c>
      <c r="AB73" s="23" t="e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>#REF!</v>
      </c>
      <c r="AC73" s="23" t="e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>#REF!</v>
      </c>
      <c r="AD73" s="23" t="e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>#REF!</v>
      </c>
      <c r="AE73" s="23" t="e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>#REF!</v>
      </c>
      <c r="AF73" s="23" t="e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>#REF!</v>
      </c>
      <c r="AG73" s="23" t="e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>#REF!</v>
      </c>
      <c r="AH73" s="23" t="e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>#REF!</v>
      </c>
      <c r="AI73" s="23" t="e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>#REF!</v>
      </c>
      <c r="AJ73" s="23" t="e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>#REF!</v>
      </c>
      <c r="AK73" s="23" t="e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>#REF!</v>
      </c>
      <c r="AL73" s="23" t="e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>#REF!</v>
      </c>
      <c r="AM73" s="23" t="e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>#REF!</v>
      </c>
      <c r="AN73" s="23" t="e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>#REF!</v>
      </c>
      <c r="AO73" s="23" t="e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>#REF!</v>
      </c>
      <c r="AP73" s="23" t="e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>#REF!</v>
      </c>
      <c r="AQ73" s="23" t="e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>#REF!</v>
      </c>
      <c r="AR73" s="23" t="e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>#REF!</v>
      </c>
      <c r="AS73" s="23" t="e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>#REF!</v>
      </c>
      <c r="AT73" s="23" t="e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>#REF!</v>
      </c>
      <c r="AU73" s="23" t="e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>#REF!</v>
      </c>
      <c r="AV73" s="23" t="e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>#REF!</v>
      </c>
      <c r="AW73" s="23" t="e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>#REF!</v>
      </c>
      <c r="AX73" s="23" t="e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>#REF!</v>
      </c>
      <c r="AY73" s="23" t="e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>#REF!</v>
      </c>
      <c r="AZ73" s="23" t="e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>#REF!</v>
      </c>
      <c r="BA73" s="23" t="e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>#REF!</v>
      </c>
      <c r="BB73" s="23" t="e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>#REF!</v>
      </c>
    </row>
    <row r="74" spans="1:54" ht="41.4" x14ac:dyDescent="0.25">
      <c r="A74" s="41" t="e">
        <f>IF(#REF!="","",#REF!)</f>
        <v>#REF!</v>
      </c>
      <c r="B74" s="33"/>
      <c r="C74" s="34" t="e">
        <f>IF(#REF!="","",#REF!)</f>
        <v>#REF!</v>
      </c>
      <c r="D74" s="98" t="e">
        <f>IF(#REF!="","",#REF!)</f>
        <v>#REF!</v>
      </c>
      <c r="E74" s="23" t="e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>#REF!</v>
      </c>
      <c r="F74" s="23" t="e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>#REF!</v>
      </c>
      <c r="G74" s="23" t="e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>#REF!</v>
      </c>
      <c r="H74" s="23" t="e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>#REF!</v>
      </c>
      <c r="I74" s="23" t="e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>#REF!</v>
      </c>
      <c r="J74" s="23" t="e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>#REF!</v>
      </c>
      <c r="K74" s="23" t="e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>#REF!</v>
      </c>
      <c r="L74" s="23" t="e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>#REF!</v>
      </c>
      <c r="M74" s="23" t="e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>#REF!</v>
      </c>
      <c r="N74" s="23" t="e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>#REF!</v>
      </c>
      <c r="O74" s="23" t="e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>#REF!</v>
      </c>
      <c r="P74" s="23" t="e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>#REF!</v>
      </c>
      <c r="Q74" s="23" t="e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>#REF!</v>
      </c>
      <c r="R74" s="23" t="e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>#REF!</v>
      </c>
      <c r="S74" s="23" t="e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>#REF!</v>
      </c>
      <c r="T74" s="23" t="e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>#REF!</v>
      </c>
      <c r="U74" s="23" t="e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>#REF!</v>
      </c>
      <c r="V74" s="23" t="e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>#REF!</v>
      </c>
      <c r="W74" s="23" t="e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>#REF!</v>
      </c>
      <c r="X74" s="23" t="e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>#REF!</v>
      </c>
      <c r="Y74" s="23" t="e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>#REF!</v>
      </c>
      <c r="Z74" s="23" t="e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>#REF!</v>
      </c>
      <c r="AA74" s="23" t="e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>#REF!</v>
      </c>
      <c r="AB74" s="23" t="e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>#REF!</v>
      </c>
      <c r="AC74" s="23" t="e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>#REF!</v>
      </c>
      <c r="AD74" s="23" t="e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>#REF!</v>
      </c>
      <c r="AE74" s="23" t="e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>#REF!</v>
      </c>
      <c r="AF74" s="23" t="e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>#REF!</v>
      </c>
      <c r="AG74" s="23" t="e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>#REF!</v>
      </c>
      <c r="AH74" s="23" t="e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>#REF!</v>
      </c>
      <c r="AI74" s="23" t="e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>#REF!</v>
      </c>
      <c r="AJ74" s="23" t="e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>#REF!</v>
      </c>
      <c r="AK74" s="23" t="e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>#REF!</v>
      </c>
      <c r="AL74" s="23" t="e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>#REF!</v>
      </c>
      <c r="AM74" s="23" t="e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>#REF!</v>
      </c>
      <c r="AN74" s="23" t="e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>#REF!</v>
      </c>
      <c r="AO74" s="23" t="e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>#REF!</v>
      </c>
      <c r="AP74" s="23" t="e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>#REF!</v>
      </c>
      <c r="AQ74" s="23" t="e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>#REF!</v>
      </c>
      <c r="AR74" s="23" t="e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>#REF!</v>
      </c>
      <c r="AS74" s="23" t="e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>#REF!</v>
      </c>
      <c r="AT74" s="23" t="e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>#REF!</v>
      </c>
      <c r="AU74" s="23" t="e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>#REF!</v>
      </c>
      <c r="AV74" s="23" t="e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>#REF!</v>
      </c>
      <c r="AW74" s="23" t="e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>#REF!</v>
      </c>
      <c r="AX74" s="23" t="e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>#REF!</v>
      </c>
      <c r="AY74" s="23" t="e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>#REF!</v>
      </c>
      <c r="AZ74" s="23" t="e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>#REF!</v>
      </c>
      <c r="BA74" s="23" t="e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>#REF!</v>
      </c>
      <c r="BB74" s="23" t="e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>#REF!</v>
      </c>
    </row>
    <row r="75" spans="1:54" ht="41.4" x14ac:dyDescent="0.25">
      <c r="A75" s="41" t="e">
        <f>IF(#REF!="","",#REF!)</f>
        <v>#REF!</v>
      </c>
      <c r="B75" s="33"/>
      <c r="C75" s="34" t="e">
        <f>IF(#REF!="","",#REF!)</f>
        <v>#REF!</v>
      </c>
      <c r="D75" s="98" t="e">
        <f>IF(#REF!="","",#REF!)</f>
        <v>#REF!</v>
      </c>
      <c r="E75" s="23" t="e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>#REF!</v>
      </c>
      <c r="F75" s="23" t="e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>#REF!</v>
      </c>
      <c r="G75" s="23" t="e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>#REF!</v>
      </c>
      <c r="H75" s="23" t="e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>#REF!</v>
      </c>
      <c r="I75" s="23" t="e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>#REF!</v>
      </c>
      <c r="J75" s="23" t="e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>#REF!</v>
      </c>
      <c r="K75" s="23" t="e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>#REF!</v>
      </c>
      <c r="L75" s="23" t="e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>#REF!</v>
      </c>
      <c r="M75" s="23" t="e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>#REF!</v>
      </c>
      <c r="N75" s="23" t="e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>#REF!</v>
      </c>
      <c r="O75" s="23" t="e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>#REF!</v>
      </c>
      <c r="P75" s="23" t="e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>#REF!</v>
      </c>
      <c r="Q75" s="23" t="e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>#REF!</v>
      </c>
      <c r="R75" s="23" t="e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>#REF!</v>
      </c>
      <c r="S75" s="23" t="e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>#REF!</v>
      </c>
      <c r="T75" s="23" t="e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>#REF!</v>
      </c>
      <c r="U75" s="23" t="e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>#REF!</v>
      </c>
      <c r="V75" s="23" t="e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>#REF!</v>
      </c>
      <c r="W75" s="23" t="e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>#REF!</v>
      </c>
      <c r="X75" s="23" t="e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>#REF!</v>
      </c>
      <c r="Y75" s="23" t="e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>#REF!</v>
      </c>
      <c r="Z75" s="23" t="e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>#REF!</v>
      </c>
      <c r="AA75" s="23" t="e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>#REF!</v>
      </c>
      <c r="AB75" s="23" t="e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>#REF!</v>
      </c>
      <c r="AC75" s="23" t="e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>#REF!</v>
      </c>
      <c r="AD75" s="23" t="e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>#REF!</v>
      </c>
      <c r="AE75" s="23" t="e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>#REF!</v>
      </c>
      <c r="AF75" s="23" t="e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>#REF!</v>
      </c>
      <c r="AG75" s="23" t="e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>#REF!</v>
      </c>
      <c r="AH75" s="23" t="e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>#REF!</v>
      </c>
      <c r="AI75" s="23" t="e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>#REF!</v>
      </c>
      <c r="AJ75" s="23" t="e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>#REF!</v>
      </c>
      <c r="AK75" s="23" t="e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>#REF!</v>
      </c>
      <c r="AL75" s="23" t="e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>#REF!</v>
      </c>
      <c r="AM75" s="23" t="e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>#REF!</v>
      </c>
      <c r="AN75" s="23" t="e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>#REF!</v>
      </c>
      <c r="AO75" s="23" t="e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>#REF!</v>
      </c>
      <c r="AP75" s="23" t="e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>#REF!</v>
      </c>
      <c r="AQ75" s="23" t="e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>#REF!</v>
      </c>
      <c r="AR75" s="23" t="e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>#REF!</v>
      </c>
      <c r="AS75" s="23" t="e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>#REF!</v>
      </c>
      <c r="AT75" s="23" t="e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>#REF!</v>
      </c>
      <c r="AU75" s="23" t="e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>#REF!</v>
      </c>
      <c r="AV75" s="23" t="e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>#REF!</v>
      </c>
      <c r="AW75" s="23" t="e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>#REF!</v>
      </c>
      <c r="AX75" s="23" t="e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>#REF!</v>
      </c>
      <c r="AY75" s="23" t="e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>#REF!</v>
      </c>
      <c r="AZ75" s="23" t="e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>#REF!</v>
      </c>
      <c r="BA75" s="23" t="e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>#REF!</v>
      </c>
      <c r="BB75" s="23" t="e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>#REF!</v>
      </c>
    </row>
    <row r="76" spans="1:54" ht="41.4" x14ac:dyDescent="0.25">
      <c r="A76" s="49" t="e">
        <f>IF(#REF!="","",#REF!)</f>
        <v>#REF!</v>
      </c>
      <c r="B76" s="33"/>
      <c r="C76" s="34" t="e">
        <f>IF(#REF!="","",#REF!)</f>
        <v>#REF!</v>
      </c>
      <c r="D76" s="98" t="e">
        <f>IF(#REF!="","",#REF!)</f>
        <v>#REF!</v>
      </c>
      <c r="E76" s="23" t="e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>#REF!</v>
      </c>
      <c r="F76" s="23" t="e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>#REF!</v>
      </c>
      <c r="G76" s="23" t="e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>#REF!</v>
      </c>
      <c r="H76" s="23" t="e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>#REF!</v>
      </c>
      <c r="I76" s="23" t="e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>#REF!</v>
      </c>
      <c r="J76" s="23" t="e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>#REF!</v>
      </c>
      <c r="K76" s="23" t="e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>#REF!</v>
      </c>
      <c r="L76" s="23" t="e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>#REF!</v>
      </c>
      <c r="M76" s="23" t="e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>#REF!</v>
      </c>
      <c r="N76" s="23" t="e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>#REF!</v>
      </c>
      <c r="O76" s="23" t="e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>#REF!</v>
      </c>
      <c r="P76" s="23" t="e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>#REF!</v>
      </c>
      <c r="Q76" s="23" t="e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>#REF!</v>
      </c>
      <c r="R76" s="23" t="e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>#REF!</v>
      </c>
      <c r="S76" s="23" t="e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>#REF!</v>
      </c>
      <c r="T76" s="23" t="e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>#REF!</v>
      </c>
      <c r="U76" s="23" t="e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>#REF!</v>
      </c>
      <c r="V76" s="23" t="e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>#REF!</v>
      </c>
      <c r="W76" s="23" t="e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>#REF!</v>
      </c>
      <c r="X76" s="23" t="e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>#REF!</v>
      </c>
      <c r="Y76" s="23" t="e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>#REF!</v>
      </c>
      <c r="Z76" s="23" t="e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>#REF!</v>
      </c>
      <c r="AA76" s="23" t="e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>#REF!</v>
      </c>
      <c r="AB76" s="23" t="e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>#REF!</v>
      </c>
      <c r="AC76" s="23" t="e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>#REF!</v>
      </c>
      <c r="AD76" s="23" t="e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>#REF!</v>
      </c>
      <c r="AE76" s="23" t="e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>#REF!</v>
      </c>
      <c r="AF76" s="23" t="e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>#REF!</v>
      </c>
      <c r="AG76" s="23" t="e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>#REF!</v>
      </c>
      <c r="AH76" s="23" t="e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>#REF!</v>
      </c>
      <c r="AI76" s="23" t="e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>#REF!</v>
      </c>
      <c r="AJ76" s="23" t="e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>#REF!</v>
      </c>
      <c r="AK76" s="23" t="e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>#REF!</v>
      </c>
      <c r="AL76" s="23" t="e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>#REF!</v>
      </c>
      <c r="AM76" s="23" t="e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>#REF!</v>
      </c>
      <c r="AN76" s="23" t="e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>#REF!</v>
      </c>
      <c r="AO76" s="23" t="e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>#REF!</v>
      </c>
      <c r="AP76" s="23" t="e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>#REF!</v>
      </c>
      <c r="AQ76" s="23" t="e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>#REF!</v>
      </c>
      <c r="AR76" s="23" t="e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>#REF!</v>
      </c>
      <c r="AS76" s="23" t="e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>#REF!</v>
      </c>
      <c r="AT76" s="23" t="e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>#REF!</v>
      </c>
      <c r="AU76" s="23" t="e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>#REF!</v>
      </c>
      <c r="AV76" s="23" t="e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>#REF!</v>
      </c>
      <c r="AW76" s="23" t="e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>#REF!</v>
      </c>
      <c r="AX76" s="23" t="e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>#REF!</v>
      </c>
      <c r="AY76" s="23" t="e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>#REF!</v>
      </c>
      <c r="AZ76" s="23" t="e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>#REF!</v>
      </c>
      <c r="BA76" s="23" t="e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>#REF!</v>
      </c>
      <c r="BB76" s="23" t="e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>#REF!</v>
      </c>
    </row>
    <row r="77" spans="1:54" ht="41.4" x14ac:dyDescent="0.25">
      <c r="A77" s="41" t="e">
        <f>IF(#REF!="","",#REF!)</f>
        <v>#REF!</v>
      </c>
      <c r="B77" s="33"/>
      <c r="C77" s="34" t="e">
        <f>IF(#REF!="","",#REF!)</f>
        <v>#REF!</v>
      </c>
      <c r="D77" s="98" t="e">
        <f>IF(#REF!="","",#REF!)</f>
        <v>#REF!</v>
      </c>
      <c r="E77" s="23" t="e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>#REF!</v>
      </c>
      <c r="F77" s="23" t="e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>#REF!</v>
      </c>
      <c r="G77" s="23" t="e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>#REF!</v>
      </c>
      <c r="H77" s="23" t="e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>#REF!</v>
      </c>
      <c r="I77" s="23" t="e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>#REF!</v>
      </c>
      <c r="J77" s="23" t="e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>#REF!</v>
      </c>
      <c r="K77" s="23" t="e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>#REF!</v>
      </c>
      <c r="L77" s="23" t="e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>#REF!</v>
      </c>
      <c r="M77" s="23" t="e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>#REF!</v>
      </c>
      <c r="N77" s="23" t="e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>#REF!</v>
      </c>
      <c r="O77" s="23" t="e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>#REF!</v>
      </c>
      <c r="P77" s="23" t="e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>#REF!</v>
      </c>
      <c r="Q77" s="23" t="e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>#REF!</v>
      </c>
      <c r="R77" s="23" t="e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>#REF!</v>
      </c>
      <c r="S77" s="23" t="e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>#REF!</v>
      </c>
      <c r="T77" s="23" t="e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>#REF!</v>
      </c>
      <c r="U77" s="23" t="e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>#REF!</v>
      </c>
      <c r="V77" s="23" t="e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>#REF!</v>
      </c>
      <c r="W77" s="23" t="e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>#REF!</v>
      </c>
      <c r="X77" s="23" t="e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>#REF!</v>
      </c>
      <c r="Y77" s="23" t="e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>#REF!</v>
      </c>
      <c r="Z77" s="23" t="e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>#REF!</v>
      </c>
      <c r="AA77" s="23" t="e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>#REF!</v>
      </c>
      <c r="AB77" s="23" t="e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>#REF!</v>
      </c>
      <c r="AC77" s="23" t="e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>#REF!</v>
      </c>
      <c r="AD77" s="23" t="e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>#REF!</v>
      </c>
      <c r="AE77" s="23" t="e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>#REF!</v>
      </c>
      <c r="AF77" s="23" t="e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>#REF!</v>
      </c>
      <c r="AG77" s="23" t="e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>#REF!</v>
      </c>
      <c r="AH77" s="23" t="e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>#REF!</v>
      </c>
      <c r="AI77" s="23" t="e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>#REF!</v>
      </c>
      <c r="AJ77" s="23" t="e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>#REF!</v>
      </c>
      <c r="AK77" s="23" t="e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>#REF!</v>
      </c>
      <c r="AL77" s="23" t="e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>#REF!</v>
      </c>
      <c r="AM77" s="23" t="e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>#REF!</v>
      </c>
      <c r="AN77" s="23" t="e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>#REF!</v>
      </c>
      <c r="AO77" s="23" t="e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>#REF!</v>
      </c>
      <c r="AP77" s="23" t="e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>#REF!</v>
      </c>
      <c r="AQ77" s="23" t="e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>#REF!</v>
      </c>
      <c r="AR77" s="23" t="e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>#REF!</v>
      </c>
      <c r="AS77" s="23" t="e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>#REF!</v>
      </c>
      <c r="AT77" s="23" t="e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>#REF!</v>
      </c>
      <c r="AU77" s="23" t="e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>#REF!</v>
      </c>
      <c r="AV77" s="23" t="e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>#REF!</v>
      </c>
      <c r="AW77" s="23" t="e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>#REF!</v>
      </c>
      <c r="AX77" s="23" t="e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>#REF!</v>
      </c>
      <c r="AY77" s="23" t="e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>#REF!</v>
      </c>
      <c r="AZ77" s="23" t="e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>#REF!</v>
      </c>
      <c r="BA77" s="23" t="e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>#REF!</v>
      </c>
      <c r="BB77" s="23" t="e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>#REF!</v>
      </c>
    </row>
    <row r="78" spans="1:54" ht="41.4" x14ac:dyDescent="0.25">
      <c r="A78" s="41" t="e">
        <f>IF(#REF!="","",#REF!)</f>
        <v>#REF!</v>
      </c>
      <c r="B78" s="33"/>
      <c r="C78" s="34" t="e">
        <f>IF(#REF!="","",#REF!)</f>
        <v>#REF!</v>
      </c>
      <c r="D78" s="98" t="e">
        <f>IF(#REF!="","",#REF!)</f>
        <v>#REF!</v>
      </c>
      <c r="E78" s="23" t="e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>#REF!</v>
      </c>
      <c r="F78" s="23" t="e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>#REF!</v>
      </c>
      <c r="G78" s="23" t="e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>#REF!</v>
      </c>
      <c r="H78" s="23" t="e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>#REF!</v>
      </c>
      <c r="I78" s="23" t="e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>#REF!</v>
      </c>
      <c r="J78" s="23" t="e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>#REF!</v>
      </c>
      <c r="K78" s="23" t="e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>#REF!</v>
      </c>
      <c r="L78" s="23" t="e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>#REF!</v>
      </c>
      <c r="M78" s="23" t="e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>#REF!</v>
      </c>
      <c r="N78" s="23" t="e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>#REF!</v>
      </c>
      <c r="O78" s="23" t="e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>#REF!</v>
      </c>
      <c r="P78" s="23" t="e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>#REF!</v>
      </c>
      <c r="Q78" s="23" t="e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>#REF!</v>
      </c>
      <c r="R78" s="23" t="e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>#REF!</v>
      </c>
      <c r="S78" s="23" t="e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>#REF!</v>
      </c>
      <c r="T78" s="23" t="e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>#REF!</v>
      </c>
      <c r="U78" s="23" t="e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>#REF!</v>
      </c>
      <c r="V78" s="23" t="e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>#REF!</v>
      </c>
      <c r="W78" s="23" t="e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>#REF!</v>
      </c>
      <c r="X78" s="23" t="e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>#REF!</v>
      </c>
      <c r="Y78" s="23" t="e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>#REF!</v>
      </c>
      <c r="Z78" s="23" t="e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>#REF!</v>
      </c>
      <c r="AA78" s="23" t="e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>#REF!</v>
      </c>
      <c r="AB78" s="23" t="e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>#REF!</v>
      </c>
      <c r="AC78" s="23" t="e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>#REF!</v>
      </c>
      <c r="AD78" s="23" t="e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>#REF!</v>
      </c>
      <c r="AE78" s="23" t="e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>#REF!</v>
      </c>
      <c r="AF78" s="23" t="e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>#REF!</v>
      </c>
      <c r="AG78" s="23" t="e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>#REF!</v>
      </c>
      <c r="AH78" s="23" t="e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>#REF!</v>
      </c>
      <c r="AI78" s="23" t="e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>#REF!</v>
      </c>
      <c r="AJ78" s="23" t="e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>#REF!</v>
      </c>
      <c r="AK78" s="23" t="e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>#REF!</v>
      </c>
      <c r="AL78" s="23" t="e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>#REF!</v>
      </c>
      <c r="AM78" s="23" t="e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>#REF!</v>
      </c>
      <c r="AN78" s="23" t="e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>#REF!</v>
      </c>
      <c r="AO78" s="23" t="e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>#REF!</v>
      </c>
      <c r="AP78" s="23" t="e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>#REF!</v>
      </c>
      <c r="AQ78" s="23" t="e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>#REF!</v>
      </c>
      <c r="AR78" s="23" t="e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>#REF!</v>
      </c>
      <c r="AS78" s="23" t="e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>#REF!</v>
      </c>
      <c r="AT78" s="23" t="e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>#REF!</v>
      </c>
      <c r="AU78" s="23" t="e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>#REF!</v>
      </c>
      <c r="AV78" s="23" t="e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>#REF!</v>
      </c>
      <c r="AW78" s="23" t="e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>#REF!</v>
      </c>
      <c r="AX78" s="23" t="e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>#REF!</v>
      </c>
      <c r="AY78" s="23" t="e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>#REF!</v>
      </c>
      <c r="AZ78" s="23" t="e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>#REF!</v>
      </c>
      <c r="BA78" s="23" t="e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>#REF!</v>
      </c>
      <c r="BB78" s="23" t="e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>#REF!</v>
      </c>
    </row>
    <row r="79" spans="1:54" ht="41.4" x14ac:dyDescent="0.25">
      <c r="A79" s="41" t="e">
        <f>IF(#REF!="","",#REF!)</f>
        <v>#REF!</v>
      </c>
      <c r="B79" s="33"/>
      <c r="C79" s="34" t="e">
        <f>IF(#REF!="","",#REF!)</f>
        <v>#REF!</v>
      </c>
      <c r="D79" s="98" t="e">
        <f>IF(#REF!="","",#REF!)</f>
        <v>#REF!</v>
      </c>
      <c r="E79" s="23" t="e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>#REF!</v>
      </c>
      <c r="F79" s="23" t="e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>#REF!</v>
      </c>
      <c r="G79" s="23" t="e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>#REF!</v>
      </c>
      <c r="H79" s="23" t="e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>#REF!</v>
      </c>
      <c r="I79" s="23" t="e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>#REF!</v>
      </c>
      <c r="J79" s="23" t="e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>#REF!</v>
      </c>
      <c r="K79" s="23" t="e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>#REF!</v>
      </c>
      <c r="L79" s="23" t="e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>#REF!</v>
      </c>
      <c r="M79" s="23" t="e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>#REF!</v>
      </c>
      <c r="N79" s="23" t="e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>#REF!</v>
      </c>
      <c r="O79" s="23" t="e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>#REF!</v>
      </c>
      <c r="P79" s="23" t="e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>#REF!</v>
      </c>
      <c r="Q79" s="23" t="e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>#REF!</v>
      </c>
      <c r="R79" s="23" t="e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>#REF!</v>
      </c>
      <c r="S79" s="23" t="e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>#REF!</v>
      </c>
      <c r="T79" s="23" t="e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>#REF!</v>
      </c>
      <c r="U79" s="23" t="e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>#REF!</v>
      </c>
      <c r="V79" s="23" t="e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>#REF!</v>
      </c>
      <c r="W79" s="23" t="e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>#REF!</v>
      </c>
      <c r="X79" s="23" t="e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>#REF!</v>
      </c>
      <c r="Y79" s="23" t="e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>#REF!</v>
      </c>
      <c r="Z79" s="23" t="e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>#REF!</v>
      </c>
      <c r="AA79" s="23" t="e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>#REF!</v>
      </c>
      <c r="AB79" s="23" t="e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>#REF!</v>
      </c>
      <c r="AC79" s="23" t="e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>#REF!</v>
      </c>
      <c r="AD79" s="23" t="e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>#REF!</v>
      </c>
      <c r="AE79" s="23" t="e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>#REF!</v>
      </c>
      <c r="AF79" s="23" t="e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>#REF!</v>
      </c>
      <c r="AG79" s="23" t="e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>#REF!</v>
      </c>
      <c r="AH79" s="23" t="e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>#REF!</v>
      </c>
      <c r="AI79" s="23" t="e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>#REF!</v>
      </c>
      <c r="AJ79" s="23" t="e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>#REF!</v>
      </c>
      <c r="AK79" s="23" t="e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>#REF!</v>
      </c>
      <c r="AL79" s="23" t="e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>#REF!</v>
      </c>
      <c r="AM79" s="23" t="e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>#REF!</v>
      </c>
      <c r="AN79" s="23" t="e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>#REF!</v>
      </c>
      <c r="AO79" s="23" t="e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>#REF!</v>
      </c>
      <c r="AP79" s="23" t="e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>#REF!</v>
      </c>
      <c r="AQ79" s="23" t="e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>#REF!</v>
      </c>
      <c r="AR79" s="23" t="e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>#REF!</v>
      </c>
      <c r="AS79" s="23" t="e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>#REF!</v>
      </c>
      <c r="AT79" s="23" t="e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>#REF!</v>
      </c>
      <c r="AU79" s="23" t="e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>#REF!</v>
      </c>
      <c r="AV79" s="23" t="e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>#REF!</v>
      </c>
      <c r="AW79" s="23" t="e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>#REF!</v>
      </c>
      <c r="AX79" s="23" t="e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>#REF!</v>
      </c>
      <c r="AY79" s="23" t="e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>#REF!</v>
      </c>
      <c r="AZ79" s="23" t="e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>#REF!</v>
      </c>
      <c r="BA79" s="23" t="e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>#REF!</v>
      </c>
      <c r="BB79" s="23" t="e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>#REF!</v>
      </c>
    </row>
    <row r="80" spans="1:54" ht="41.4" x14ac:dyDescent="0.25">
      <c r="A80" s="41" t="e">
        <f>IF(#REF!="","",#REF!)</f>
        <v>#REF!</v>
      </c>
      <c r="B80" s="33"/>
      <c r="C80" s="34" t="e">
        <f>IF(#REF!="","",#REF!)</f>
        <v>#REF!</v>
      </c>
      <c r="D80" s="98" t="e">
        <f>IF(#REF!="","",#REF!)</f>
        <v>#REF!</v>
      </c>
      <c r="E80" s="23" t="e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>#REF!</v>
      </c>
      <c r="F80" s="23" t="e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>#REF!</v>
      </c>
      <c r="G80" s="23" t="e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>#REF!</v>
      </c>
      <c r="H80" s="23" t="e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>#REF!</v>
      </c>
      <c r="I80" s="23" t="e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>#REF!</v>
      </c>
      <c r="J80" s="23" t="e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>#REF!</v>
      </c>
      <c r="K80" s="23" t="e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>#REF!</v>
      </c>
      <c r="L80" s="23" t="e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>#REF!</v>
      </c>
      <c r="M80" s="23" t="e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>#REF!</v>
      </c>
      <c r="N80" s="23" t="e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>#REF!</v>
      </c>
      <c r="O80" s="23" t="e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>#REF!</v>
      </c>
      <c r="P80" s="23" t="e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>#REF!</v>
      </c>
      <c r="Q80" s="23" t="e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>#REF!</v>
      </c>
      <c r="R80" s="23" t="e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>#REF!</v>
      </c>
      <c r="S80" s="23" t="e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>#REF!</v>
      </c>
      <c r="T80" s="23" t="e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>#REF!</v>
      </c>
      <c r="U80" s="23" t="e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>#REF!</v>
      </c>
      <c r="V80" s="23" t="e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>#REF!</v>
      </c>
      <c r="W80" s="23" t="e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>#REF!</v>
      </c>
      <c r="X80" s="23" t="e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>#REF!</v>
      </c>
      <c r="Y80" s="23" t="e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>#REF!</v>
      </c>
      <c r="Z80" s="23" t="e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>#REF!</v>
      </c>
      <c r="AA80" s="23" t="e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>#REF!</v>
      </c>
      <c r="AB80" s="23" t="e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>#REF!</v>
      </c>
      <c r="AC80" s="23" t="e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>#REF!</v>
      </c>
      <c r="AD80" s="23" t="e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>#REF!</v>
      </c>
      <c r="AE80" s="23" t="e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>#REF!</v>
      </c>
      <c r="AF80" s="23" t="e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>#REF!</v>
      </c>
      <c r="AG80" s="23" t="e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>#REF!</v>
      </c>
      <c r="AH80" s="23" t="e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>#REF!</v>
      </c>
      <c r="AI80" s="23" t="e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>#REF!</v>
      </c>
      <c r="AJ80" s="23" t="e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>#REF!</v>
      </c>
      <c r="AK80" s="23" t="e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>#REF!</v>
      </c>
      <c r="AL80" s="23" t="e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>#REF!</v>
      </c>
      <c r="AM80" s="23" t="e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>#REF!</v>
      </c>
      <c r="AN80" s="23" t="e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>#REF!</v>
      </c>
      <c r="AO80" s="23" t="e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>#REF!</v>
      </c>
      <c r="AP80" s="23" t="e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>#REF!</v>
      </c>
      <c r="AQ80" s="23" t="e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>#REF!</v>
      </c>
      <c r="AR80" s="23" t="e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>#REF!</v>
      </c>
      <c r="AS80" s="23" t="e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>#REF!</v>
      </c>
      <c r="AT80" s="23" t="e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>#REF!</v>
      </c>
      <c r="AU80" s="23" t="e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>#REF!</v>
      </c>
      <c r="AV80" s="23" t="e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>#REF!</v>
      </c>
      <c r="AW80" s="23" t="e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>#REF!</v>
      </c>
      <c r="AX80" s="23" t="e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>#REF!</v>
      </c>
      <c r="AY80" s="23" t="e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>#REF!</v>
      </c>
      <c r="AZ80" s="23" t="e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>#REF!</v>
      </c>
      <c r="BA80" s="23" t="e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>#REF!</v>
      </c>
      <c r="BB80" s="23" t="e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>#REF!</v>
      </c>
    </row>
    <row r="81" spans="1:54" ht="41.4" x14ac:dyDescent="0.25">
      <c r="A81" s="41" t="e">
        <f>IF(#REF!="","",#REF!)</f>
        <v>#REF!</v>
      </c>
      <c r="B81" s="33"/>
      <c r="C81" s="34" t="e">
        <f>IF(#REF!="","",#REF!)</f>
        <v>#REF!</v>
      </c>
      <c r="D81" s="98" t="e">
        <f>IF(#REF!="","",#REF!)</f>
        <v>#REF!</v>
      </c>
      <c r="E81" s="23" t="e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>#REF!</v>
      </c>
      <c r="F81" s="23" t="e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>#REF!</v>
      </c>
      <c r="G81" s="23" t="e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>#REF!</v>
      </c>
      <c r="H81" s="23" t="e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>#REF!</v>
      </c>
      <c r="I81" s="23" t="e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>#REF!</v>
      </c>
      <c r="J81" s="23" t="e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>#REF!</v>
      </c>
      <c r="K81" s="23" t="e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>#REF!</v>
      </c>
      <c r="L81" s="23" t="e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>#REF!</v>
      </c>
      <c r="M81" s="23" t="e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>#REF!</v>
      </c>
      <c r="N81" s="23" t="e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>#REF!</v>
      </c>
      <c r="O81" s="23" t="e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>#REF!</v>
      </c>
      <c r="P81" s="23" t="e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>#REF!</v>
      </c>
      <c r="Q81" s="23" t="e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>#REF!</v>
      </c>
      <c r="R81" s="23" t="e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>#REF!</v>
      </c>
      <c r="S81" s="23" t="e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>#REF!</v>
      </c>
      <c r="T81" s="23" t="e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>#REF!</v>
      </c>
      <c r="U81" s="23" t="e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>#REF!</v>
      </c>
      <c r="V81" s="23" t="e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>#REF!</v>
      </c>
      <c r="W81" s="23" t="e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>#REF!</v>
      </c>
      <c r="X81" s="23" t="e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>#REF!</v>
      </c>
      <c r="Y81" s="23" t="e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>#REF!</v>
      </c>
      <c r="Z81" s="23" t="e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>#REF!</v>
      </c>
      <c r="AA81" s="23" t="e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>#REF!</v>
      </c>
      <c r="AB81" s="23" t="e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>#REF!</v>
      </c>
      <c r="AC81" s="23" t="e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>#REF!</v>
      </c>
      <c r="AD81" s="23" t="e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>#REF!</v>
      </c>
      <c r="AE81" s="23" t="e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>#REF!</v>
      </c>
      <c r="AF81" s="23" t="e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>#REF!</v>
      </c>
      <c r="AG81" s="23" t="e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>#REF!</v>
      </c>
      <c r="AH81" s="23" t="e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>#REF!</v>
      </c>
      <c r="AI81" s="23" t="e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>#REF!</v>
      </c>
      <c r="AJ81" s="23" t="e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>#REF!</v>
      </c>
      <c r="AK81" s="23" t="e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>#REF!</v>
      </c>
      <c r="AL81" s="23" t="e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>#REF!</v>
      </c>
      <c r="AM81" s="23" t="e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>#REF!</v>
      </c>
      <c r="AN81" s="23" t="e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>#REF!</v>
      </c>
      <c r="AO81" s="23" t="e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>#REF!</v>
      </c>
      <c r="AP81" s="23" t="e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>#REF!</v>
      </c>
      <c r="AQ81" s="23" t="e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>#REF!</v>
      </c>
      <c r="AR81" s="23" t="e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>#REF!</v>
      </c>
      <c r="AS81" s="23" t="e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>#REF!</v>
      </c>
      <c r="AT81" s="23" t="e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>#REF!</v>
      </c>
      <c r="AU81" s="23" t="e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>#REF!</v>
      </c>
      <c r="AV81" s="23" t="e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>#REF!</v>
      </c>
      <c r="AW81" s="23" t="e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>#REF!</v>
      </c>
      <c r="AX81" s="23" t="e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>#REF!</v>
      </c>
      <c r="AY81" s="23" t="e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>#REF!</v>
      </c>
      <c r="AZ81" s="23" t="e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>#REF!</v>
      </c>
      <c r="BA81" s="23" t="e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>#REF!</v>
      </c>
      <c r="BB81" s="23" t="e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>#REF!</v>
      </c>
    </row>
    <row r="82" spans="1:54" ht="41.4" x14ac:dyDescent="0.25">
      <c r="A82" s="41" t="e">
        <f>IF(#REF!="","",#REF!)</f>
        <v>#REF!</v>
      </c>
      <c r="B82" s="33"/>
      <c r="C82" s="34" t="e">
        <f>IF(#REF!="","",#REF!)</f>
        <v>#REF!</v>
      </c>
      <c r="D82" s="98" t="e">
        <f>IF(#REF!="","",#REF!)</f>
        <v>#REF!</v>
      </c>
      <c r="E82" s="23" t="e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>#REF!</v>
      </c>
      <c r="F82" s="23" t="e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>#REF!</v>
      </c>
      <c r="G82" s="23" t="e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>#REF!</v>
      </c>
      <c r="H82" s="23" t="e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>#REF!</v>
      </c>
      <c r="I82" s="23" t="e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>#REF!</v>
      </c>
      <c r="J82" s="23" t="e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>#REF!</v>
      </c>
      <c r="K82" s="23" t="e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>#REF!</v>
      </c>
      <c r="L82" s="23" t="e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>#REF!</v>
      </c>
      <c r="M82" s="23" t="e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>#REF!</v>
      </c>
      <c r="N82" s="23" t="e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>#REF!</v>
      </c>
      <c r="O82" s="23" t="e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>#REF!</v>
      </c>
      <c r="P82" s="23" t="e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>#REF!</v>
      </c>
      <c r="Q82" s="23" t="e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>#REF!</v>
      </c>
      <c r="R82" s="23" t="e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>#REF!</v>
      </c>
      <c r="S82" s="23" t="e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>#REF!</v>
      </c>
      <c r="T82" s="23" t="e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>#REF!</v>
      </c>
      <c r="U82" s="23" t="e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>#REF!</v>
      </c>
      <c r="V82" s="23" t="e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>#REF!</v>
      </c>
      <c r="W82" s="23" t="e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>#REF!</v>
      </c>
      <c r="X82" s="23" t="e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>#REF!</v>
      </c>
      <c r="Y82" s="23" t="e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>#REF!</v>
      </c>
      <c r="Z82" s="23" t="e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>#REF!</v>
      </c>
      <c r="AA82" s="23" t="e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>#REF!</v>
      </c>
      <c r="AB82" s="23" t="e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>#REF!</v>
      </c>
      <c r="AC82" s="23" t="e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>#REF!</v>
      </c>
      <c r="AD82" s="23" t="e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>#REF!</v>
      </c>
      <c r="AE82" s="23" t="e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>#REF!</v>
      </c>
      <c r="AF82" s="23" t="e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>#REF!</v>
      </c>
      <c r="AG82" s="23" t="e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>#REF!</v>
      </c>
      <c r="AH82" s="23" t="e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>#REF!</v>
      </c>
      <c r="AI82" s="23" t="e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>#REF!</v>
      </c>
      <c r="AJ82" s="23" t="e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>#REF!</v>
      </c>
      <c r="AK82" s="23" t="e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>#REF!</v>
      </c>
      <c r="AL82" s="23" t="e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>#REF!</v>
      </c>
      <c r="AM82" s="23" t="e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>#REF!</v>
      </c>
      <c r="AN82" s="23" t="e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>#REF!</v>
      </c>
      <c r="AO82" s="23" t="e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>#REF!</v>
      </c>
      <c r="AP82" s="23" t="e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>#REF!</v>
      </c>
      <c r="AQ82" s="23" t="e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>#REF!</v>
      </c>
      <c r="AR82" s="23" t="e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>#REF!</v>
      </c>
      <c r="AS82" s="23" t="e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>#REF!</v>
      </c>
      <c r="AT82" s="23" t="e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>#REF!</v>
      </c>
      <c r="AU82" s="23" t="e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>#REF!</v>
      </c>
      <c r="AV82" s="23" t="e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>#REF!</v>
      </c>
      <c r="AW82" s="23" t="e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>#REF!</v>
      </c>
      <c r="AX82" s="23" t="e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>#REF!</v>
      </c>
      <c r="AY82" s="23" t="e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>#REF!</v>
      </c>
      <c r="AZ82" s="23" t="e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>#REF!</v>
      </c>
      <c r="BA82" s="23" t="e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>#REF!</v>
      </c>
      <c r="BB82" s="23" t="e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>#REF!</v>
      </c>
    </row>
    <row r="83" spans="1:54" ht="41.4" x14ac:dyDescent="0.25">
      <c r="A83" s="41" t="e">
        <f>IF(#REF!="","",#REF!)</f>
        <v>#REF!</v>
      </c>
      <c r="B83" s="33"/>
      <c r="C83" s="34" t="e">
        <f>IF(#REF!="","",#REF!)</f>
        <v>#REF!</v>
      </c>
      <c r="D83" s="98" t="e">
        <f>IF(#REF!="","",#REF!)</f>
        <v>#REF!</v>
      </c>
      <c r="E83" s="23" t="e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>#REF!</v>
      </c>
      <c r="F83" s="23" t="e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>#REF!</v>
      </c>
      <c r="G83" s="23" t="e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>#REF!</v>
      </c>
      <c r="H83" s="23" t="e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>#REF!</v>
      </c>
      <c r="I83" s="23" t="e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>#REF!</v>
      </c>
      <c r="J83" s="23" t="e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>#REF!</v>
      </c>
      <c r="K83" s="23" t="e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>#REF!</v>
      </c>
      <c r="L83" s="23" t="e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>#REF!</v>
      </c>
      <c r="M83" s="23" t="e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>#REF!</v>
      </c>
      <c r="N83" s="23" t="e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>#REF!</v>
      </c>
      <c r="O83" s="23" t="e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>#REF!</v>
      </c>
      <c r="P83" s="23" t="e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>#REF!</v>
      </c>
      <c r="Q83" s="23" t="e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>#REF!</v>
      </c>
      <c r="R83" s="23" t="e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>#REF!</v>
      </c>
      <c r="S83" s="23" t="e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>#REF!</v>
      </c>
      <c r="T83" s="23" t="e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>#REF!</v>
      </c>
      <c r="U83" s="23" t="e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>#REF!</v>
      </c>
      <c r="V83" s="23" t="e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>#REF!</v>
      </c>
      <c r="W83" s="23" t="e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>#REF!</v>
      </c>
      <c r="X83" s="23" t="e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>#REF!</v>
      </c>
      <c r="Y83" s="23" t="e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>#REF!</v>
      </c>
      <c r="Z83" s="23" t="e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>#REF!</v>
      </c>
      <c r="AA83" s="23" t="e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>#REF!</v>
      </c>
      <c r="AB83" s="23" t="e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>#REF!</v>
      </c>
      <c r="AC83" s="23" t="e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>#REF!</v>
      </c>
      <c r="AD83" s="23" t="e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>#REF!</v>
      </c>
      <c r="AE83" s="23" t="e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>#REF!</v>
      </c>
      <c r="AF83" s="23" t="e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>#REF!</v>
      </c>
      <c r="AG83" s="23" t="e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>#REF!</v>
      </c>
      <c r="AH83" s="23" t="e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>#REF!</v>
      </c>
      <c r="AI83" s="23" t="e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>#REF!</v>
      </c>
      <c r="AJ83" s="23" t="e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>#REF!</v>
      </c>
      <c r="AK83" s="23" t="e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>#REF!</v>
      </c>
      <c r="AL83" s="23" t="e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>#REF!</v>
      </c>
      <c r="AM83" s="23" t="e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>#REF!</v>
      </c>
      <c r="AN83" s="23" t="e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>#REF!</v>
      </c>
      <c r="AO83" s="23" t="e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>#REF!</v>
      </c>
      <c r="AP83" s="23" t="e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>#REF!</v>
      </c>
      <c r="AQ83" s="23" t="e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>#REF!</v>
      </c>
      <c r="AR83" s="23" t="e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>#REF!</v>
      </c>
      <c r="AS83" s="23" t="e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>#REF!</v>
      </c>
      <c r="AT83" s="23" t="e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>#REF!</v>
      </c>
      <c r="AU83" s="23" t="e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>#REF!</v>
      </c>
      <c r="AV83" s="23" t="e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>#REF!</v>
      </c>
      <c r="AW83" s="23" t="e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>#REF!</v>
      </c>
      <c r="AX83" s="23" t="e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>#REF!</v>
      </c>
      <c r="AY83" s="23" t="e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>#REF!</v>
      </c>
      <c r="AZ83" s="23" t="e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>#REF!</v>
      </c>
      <c r="BA83" s="23" t="e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>#REF!</v>
      </c>
      <c r="BB83" s="23" t="e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>#REF!</v>
      </c>
    </row>
    <row r="84" spans="1:54" ht="41.4" x14ac:dyDescent="0.25">
      <c r="A84" s="41" t="e">
        <f>IF(#REF!="","",#REF!)</f>
        <v>#REF!</v>
      </c>
      <c r="B84" s="33"/>
      <c r="C84" s="34" t="e">
        <f>IF(#REF!="","",#REF!)</f>
        <v>#REF!</v>
      </c>
      <c r="D84" s="98" t="e">
        <f>IF(#REF!="","",#REF!)</f>
        <v>#REF!</v>
      </c>
      <c r="E84" s="23" t="e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>#REF!</v>
      </c>
      <c r="F84" s="23" t="e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>#REF!</v>
      </c>
      <c r="G84" s="23" t="e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>#REF!</v>
      </c>
      <c r="H84" s="23" t="e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>#REF!</v>
      </c>
      <c r="I84" s="23" t="e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>#REF!</v>
      </c>
      <c r="J84" s="23" t="e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>#REF!</v>
      </c>
      <c r="K84" s="23" t="e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>#REF!</v>
      </c>
      <c r="L84" s="23" t="e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>#REF!</v>
      </c>
      <c r="M84" s="23" t="e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>#REF!</v>
      </c>
      <c r="N84" s="23" t="e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>#REF!</v>
      </c>
      <c r="O84" s="23" t="e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>#REF!</v>
      </c>
      <c r="P84" s="23" t="e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>#REF!</v>
      </c>
      <c r="Q84" s="23" t="e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>#REF!</v>
      </c>
      <c r="R84" s="23" t="e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>#REF!</v>
      </c>
      <c r="S84" s="23" t="e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>#REF!</v>
      </c>
      <c r="T84" s="23" t="e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>#REF!</v>
      </c>
      <c r="U84" s="23" t="e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>#REF!</v>
      </c>
      <c r="V84" s="23" t="e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>#REF!</v>
      </c>
      <c r="W84" s="23" t="e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>#REF!</v>
      </c>
      <c r="X84" s="23" t="e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>#REF!</v>
      </c>
      <c r="Y84" s="23" t="e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>#REF!</v>
      </c>
      <c r="Z84" s="23" t="e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>#REF!</v>
      </c>
      <c r="AA84" s="23" t="e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>#REF!</v>
      </c>
      <c r="AB84" s="23" t="e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>#REF!</v>
      </c>
      <c r="AC84" s="23" t="e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>#REF!</v>
      </c>
      <c r="AD84" s="23" t="e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>#REF!</v>
      </c>
      <c r="AE84" s="23" t="e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>#REF!</v>
      </c>
      <c r="AF84" s="23" t="e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>#REF!</v>
      </c>
      <c r="AG84" s="23" t="e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>#REF!</v>
      </c>
      <c r="AH84" s="23" t="e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>#REF!</v>
      </c>
      <c r="AI84" s="23" t="e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>#REF!</v>
      </c>
      <c r="AJ84" s="23" t="e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>#REF!</v>
      </c>
      <c r="AK84" s="23" t="e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>#REF!</v>
      </c>
      <c r="AL84" s="23" t="e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>#REF!</v>
      </c>
      <c r="AM84" s="23" t="e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>#REF!</v>
      </c>
      <c r="AN84" s="23" t="e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>#REF!</v>
      </c>
      <c r="AO84" s="23" t="e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>#REF!</v>
      </c>
      <c r="AP84" s="23" t="e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>#REF!</v>
      </c>
      <c r="AQ84" s="23" t="e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>#REF!</v>
      </c>
      <c r="AR84" s="23" t="e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>#REF!</v>
      </c>
      <c r="AS84" s="23" t="e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>#REF!</v>
      </c>
      <c r="AT84" s="23" t="e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>#REF!</v>
      </c>
      <c r="AU84" s="23" t="e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>#REF!</v>
      </c>
      <c r="AV84" s="23" t="e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>#REF!</v>
      </c>
      <c r="AW84" s="23" t="e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>#REF!</v>
      </c>
      <c r="AX84" s="23" t="e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>#REF!</v>
      </c>
      <c r="AY84" s="23" t="e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>#REF!</v>
      </c>
      <c r="AZ84" s="23" t="e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>#REF!</v>
      </c>
      <c r="BA84" s="23" t="e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>#REF!</v>
      </c>
      <c r="BB84" s="23" t="e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>#REF!</v>
      </c>
    </row>
    <row r="85" spans="1:54" ht="41.4" x14ac:dyDescent="0.25">
      <c r="A85" s="41" t="e">
        <f>IF(#REF!="","",#REF!)</f>
        <v>#REF!</v>
      </c>
      <c r="B85" s="33"/>
      <c r="C85" s="34" t="e">
        <f>IF(#REF!="","",#REF!)</f>
        <v>#REF!</v>
      </c>
      <c r="D85" s="98" t="e">
        <f>IF(#REF!="","",#REF!)</f>
        <v>#REF!</v>
      </c>
      <c r="E85" s="23" t="e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>#REF!</v>
      </c>
      <c r="F85" s="23" t="e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>#REF!</v>
      </c>
      <c r="G85" s="23" t="e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>#REF!</v>
      </c>
      <c r="H85" s="23" t="e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>#REF!</v>
      </c>
      <c r="I85" s="23" t="e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>#REF!</v>
      </c>
      <c r="J85" s="23" t="e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>#REF!</v>
      </c>
      <c r="K85" s="23" t="e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>#REF!</v>
      </c>
      <c r="L85" s="23" t="e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>#REF!</v>
      </c>
      <c r="M85" s="23" t="e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>#REF!</v>
      </c>
      <c r="N85" s="23" t="e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>#REF!</v>
      </c>
      <c r="O85" s="23" t="e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>#REF!</v>
      </c>
      <c r="P85" s="23" t="e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>#REF!</v>
      </c>
      <c r="Q85" s="23" t="e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>#REF!</v>
      </c>
      <c r="R85" s="23" t="e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>#REF!</v>
      </c>
      <c r="S85" s="23" t="e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>#REF!</v>
      </c>
      <c r="T85" s="23" t="e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>#REF!</v>
      </c>
      <c r="U85" s="23" t="e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>#REF!</v>
      </c>
      <c r="V85" s="23" t="e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>#REF!</v>
      </c>
      <c r="W85" s="23" t="e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>#REF!</v>
      </c>
      <c r="X85" s="23" t="e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>#REF!</v>
      </c>
      <c r="Y85" s="23" t="e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>#REF!</v>
      </c>
      <c r="Z85" s="23" t="e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>#REF!</v>
      </c>
      <c r="AA85" s="23" t="e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>#REF!</v>
      </c>
      <c r="AB85" s="23" t="e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>#REF!</v>
      </c>
      <c r="AC85" s="23" t="e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>#REF!</v>
      </c>
      <c r="AD85" s="23" t="e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>#REF!</v>
      </c>
      <c r="AE85" s="23" t="e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>#REF!</v>
      </c>
      <c r="AF85" s="23" t="e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>#REF!</v>
      </c>
      <c r="AG85" s="23" t="e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>#REF!</v>
      </c>
      <c r="AH85" s="23" t="e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>#REF!</v>
      </c>
      <c r="AI85" s="23" t="e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>#REF!</v>
      </c>
      <c r="AJ85" s="23" t="e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>#REF!</v>
      </c>
      <c r="AK85" s="23" t="e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>#REF!</v>
      </c>
      <c r="AL85" s="23" t="e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>#REF!</v>
      </c>
      <c r="AM85" s="23" t="e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>#REF!</v>
      </c>
      <c r="AN85" s="23" t="e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>#REF!</v>
      </c>
      <c r="AO85" s="23" t="e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>#REF!</v>
      </c>
      <c r="AP85" s="23" t="e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>#REF!</v>
      </c>
      <c r="AQ85" s="23" t="e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>#REF!</v>
      </c>
      <c r="AR85" s="23" t="e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>#REF!</v>
      </c>
      <c r="AS85" s="23" t="e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>#REF!</v>
      </c>
      <c r="AT85" s="23" t="e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>#REF!</v>
      </c>
      <c r="AU85" s="23" t="e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>#REF!</v>
      </c>
      <c r="AV85" s="23" t="e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>#REF!</v>
      </c>
      <c r="AW85" s="23" t="e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>#REF!</v>
      </c>
      <c r="AX85" s="23" t="e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>#REF!</v>
      </c>
      <c r="AY85" s="23" t="e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>#REF!</v>
      </c>
      <c r="AZ85" s="23" t="e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>#REF!</v>
      </c>
      <c r="BA85" s="23" t="e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>#REF!</v>
      </c>
      <c r="BB85" s="23" t="e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>#REF!</v>
      </c>
    </row>
    <row r="86" spans="1:54" ht="41.4" x14ac:dyDescent="0.25">
      <c r="A86" s="41" t="e">
        <f>IF(#REF!="","",#REF!)</f>
        <v>#REF!</v>
      </c>
      <c r="B86" s="33"/>
      <c r="C86" s="34" t="e">
        <f>IF(#REF!="","",#REF!)</f>
        <v>#REF!</v>
      </c>
      <c r="D86" s="98" t="e">
        <f>IF(#REF!="","",#REF!)</f>
        <v>#REF!</v>
      </c>
      <c r="E86" s="23" t="e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>#REF!</v>
      </c>
      <c r="F86" s="23" t="e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>#REF!</v>
      </c>
      <c r="G86" s="23" t="e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>#REF!</v>
      </c>
      <c r="H86" s="23" t="e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>#REF!</v>
      </c>
      <c r="I86" s="23" t="e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>#REF!</v>
      </c>
      <c r="J86" s="23" t="e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>#REF!</v>
      </c>
      <c r="K86" s="23" t="e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>#REF!</v>
      </c>
      <c r="L86" s="23" t="e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>#REF!</v>
      </c>
      <c r="M86" s="23" t="e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>#REF!</v>
      </c>
      <c r="N86" s="23" t="e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>#REF!</v>
      </c>
      <c r="O86" s="23" t="e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>#REF!</v>
      </c>
      <c r="P86" s="23" t="e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>#REF!</v>
      </c>
      <c r="Q86" s="23" t="e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>#REF!</v>
      </c>
      <c r="R86" s="23" t="e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>#REF!</v>
      </c>
      <c r="S86" s="23" t="e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>#REF!</v>
      </c>
      <c r="T86" s="23" t="e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>#REF!</v>
      </c>
      <c r="U86" s="23" t="e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>#REF!</v>
      </c>
      <c r="V86" s="23" t="e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>#REF!</v>
      </c>
      <c r="W86" s="23" t="e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>#REF!</v>
      </c>
      <c r="X86" s="23" t="e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>#REF!</v>
      </c>
      <c r="Y86" s="23" t="e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>#REF!</v>
      </c>
      <c r="Z86" s="23" t="e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>#REF!</v>
      </c>
      <c r="AA86" s="23" t="e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>#REF!</v>
      </c>
      <c r="AB86" s="23" t="e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>#REF!</v>
      </c>
      <c r="AC86" s="23" t="e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>#REF!</v>
      </c>
      <c r="AD86" s="23" t="e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>#REF!</v>
      </c>
      <c r="AE86" s="23" t="e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>#REF!</v>
      </c>
      <c r="AF86" s="23" t="e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>#REF!</v>
      </c>
      <c r="AG86" s="23" t="e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>#REF!</v>
      </c>
      <c r="AH86" s="23" t="e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>#REF!</v>
      </c>
      <c r="AI86" s="23" t="e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>#REF!</v>
      </c>
      <c r="AJ86" s="23" t="e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>#REF!</v>
      </c>
      <c r="AK86" s="23" t="e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>#REF!</v>
      </c>
      <c r="AL86" s="23" t="e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>#REF!</v>
      </c>
      <c r="AM86" s="23" t="e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>#REF!</v>
      </c>
      <c r="AN86" s="23" t="e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>#REF!</v>
      </c>
      <c r="AO86" s="23" t="e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>#REF!</v>
      </c>
      <c r="AP86" s="23" t="e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>#REF!</v>
      </c>
      <c r="AQ86" s="23" t="e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>#REF!</v>
      </c>
      <c r="AR86" s="23" t="e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>#REF!</v>
      </c>
      <c r="AS86" s="23" t="e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>#REF!</v>
      </c>
      <c r="AT86" s="23" t="e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>#REF!</v>
      </c>
      <c r="AU86" s="23" t="e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>#REF!</v>
      </c>
      <c r="AV86" s="23" t="e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>#REF!</v>
      </c>
      <c r="AW86" s="23" t="e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>#REF!</v>
      </c>
      <c r="AX86" s="23" t="e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>#REF!</v>
      </c>
      <c r="AY86" s="23" t="e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>#REF!</v>
      </c>
      <c r="AZ86" s="23" t="e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>#REF!</v>
      </c>
      <c r="BA86" s="23" t="e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>#REF!</v>
      </c>
      <c r="BB86" s="23" t="e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>#REF!</v>
      </c>
    </row>
    <row r="87" spans="1:54" ht="41.4" x14ac:dyDescent="0.25">
      <c r="A87" s="41" t="e">
        <f>IF(#REF!="","",#REF!)</f>
        <v>#REF!</v>
      </c>
      <c r="B87" s="33"/>
      <c r="C87" s="34" t="e">
        <f>IF(#REF!="","",#REF!)</f>
        <v>#REF!</v>
      </c>
      <c r="D87" s="98" t="e">
        <f>IF(#REF!="","",#REF!)</f>
        <v>#REF!</v>
      </c>
      <c r="E87" s="23" t="e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>#REF!</v>
      </c>
      <c r="F87" s="23" t="e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>#REF!</v>
      </c>
      <c r="G87" s="23" t="e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>#REF!</v>
      </c>
      <c r="H87" s="23" t="e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>#REF!</v>
      </c>
      <c r="I87" s="23" t="e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>#REF!</v>
      </c>
      <c r="J87" s="23" t="e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>#REF!</v>
      </c>
      <c r="K87" s="23" t="e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>#REF!</v>
      </c>
      <c r="L87" s="23" t="e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>#REF!</v>
      </c>
      <c r="M87" s="23" t="e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>#REF!</v>
      </c>
      <c r="N87" s="23" t="e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>#REF!</v>
      </c>
      <c r="O87" s="23" t="e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>#REF!</v>
      </c>
      <c r="P87" s="23" t="e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>#REF!</v>
      </c>
      <c r="Q87" s="23" t="e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>#REF!</v>
      </c>
      <c r="R87" s="23" t="e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>#REF!</v>
      </c>
      <c r="S87" s="23" t="e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>#REF!</v>
      </c>
      <c r="T87" s="23" t="e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>#REF!</v>
      </c>
      <c r="U87" s="23" t="e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>#REF!</v>
      </c>
      <c r="V87" s="23" t="e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>#REF!</v>
      </c>
      <c r="W87" s="23" t="e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>#REF!</v>
      </c>
      <c r="X87" s="23" t="e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>#REF!</v>
      </c>
      <c r="Y87" s="23" t="e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>#REF!</v>
      </c>
      <c r="Z87" s="23" t="e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>#REF!</v>
      </c>
      <c r="AA87" s="23" t="e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>#REF!</v>
      </c>
      <c r="AB87" s="23" t="e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>#REF!</v>
      </c>
      <c r="AC87" s="23" t="e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>#REF!</v>
      </c>
      <c r="AD87" s="23" t="e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>#REF!</v>
      </c>
      <c r="AE87" s="23" t="e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>#REF!</v>
      </c>
      <c r="AF87" s="23" t="e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>#REF!</v>
      </c>
      <c r="AG87" s="23" t="e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>#REF!</v>
      </c>
      <c r="AH87" s="23" t="e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>#REF!</v>
      </c>
      <c r="AI87" s="23" t="e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>#REF!</v>
      </c>
      <c r="AJ87" s="23" t="e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>#REF!</v>
      </c>
      <c r="AK87" s="23" t="e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>#REF!</v>
      </c>
      <c r="AL87" s="23" t="e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>#REF!</v>
      </c>
      <c r="AM87" s="23" t="e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>#REF!</v>
      </c>
      <c r="AN87" s="23" t="e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>#REF!</v>
      </c>
      <c r="AO87" s="23" t="e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>#REF!</v>
      </c>
      <c r="AP87" s="23" t="e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>#REF!</v>
      </c>
      <c r="AQ87" s="23" t="e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>#REF!</v>
      </c>
      <c r="AR87" s="23" t="e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>#REF!</v>
      </c>
      <c r="AS87" s="23" t="e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>#REF!</v>
      </c>
      <c r="AT87" s="23" t="e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>#REF!</v>
      </c>
      <c r="AU87" s="23" t="e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>#REF!</v>
      </c>
      <c r="AV87" s="23" t="e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>#REF!</v>
      </c>
      <c r="AW87" s="23" t="e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>#REF!</v>
      </c>
      <c r="AX87" s="23" t="e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>#REF!</v>
      </c>
      <c r="AY87" s="23" t="e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>#REF!</v>
      </c>
      <c r="AZ87" s="23" t="e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>#REF!</v>
      </c>
      <c r="BA87" s="23" t="e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>#REF!</v>
      </c>
      <c r="BB87" s="23" t="e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>#REF!</v>
      </c>
    </row>
    <row r="88" spans="1:54" ht="41.4" x14ac:dyDescent="0.25">
      <c r="A88" s="41" t="e">
        <f>IF(#REF!="","",#REF!)</f>
        <v>#REF!</v>
      </c>
      <c r="B88" s="33"/>
      <c r="C88" s="34" t="e">
        <f>IF(#REF!="","",#REF!)</f>
        <v>#REF!</v>
      </c>
      <c r="D88" s="98" t="e">
        <f>IF(#REF!="","",#REF!)</f>
        <v>#REF!</v>
      </c>
      <c r="E88" s="23" t="e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>#REF!</v>
      </c>
      <c r="F88" s="23" t="e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>#REF!</v>
      </c>
      <c r="G88" s="23" t="e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>#REF!</v>
      </c>
      <c r="H88" s="23" t="e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>#REF!</v>
      </c>
      <c r="I88" s="23" t="e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>#REF!</v>
      </c>
      <c r="J88" s="23" t="e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>#REF!</v>
      </c>
      <c r="K88" s="23" t="e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>#REF!</v>
      </c>
      <c r="L88" s="23" t="e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>#REF!</v>
      </c>
      <c r="M88" s="23" t="e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>#REF!</v>
      </c>
      <c r="N88" s="23" t="e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>#REF!</v>
      </c>
      <c r="O88" s="23" t="e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>#REF!</v>
      </c>
      <c r="P88" s="23" t="e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>#REF!</v>
      </c>
      <c r="Q88" s="23" t="e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>#REF!</v>
      </c>
      <c r="R88" s="23" t="e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>#REF!</v>
      </c>
      <c r="S88" s="23" t="e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>#REF!</v>
      </c>
      <c r="T88" s="23" t="e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>#REF!</v>
      </c>
      <c r="U88" s="23" t="e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>#REF!</v>
      </c>
      <c r="V88" s="23" t="e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>#REF!</v>
      </c>
      <c r="W88" s="23" t="e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>#REF!</v>
      </c>
      <c r="X88" s="23" t="e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>#REF!</v>
      </c>
      <c r="Y88" s="23" t="e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>#REF!</v>
      </c>
      <c r="Z88" s="23" t="e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>#REF!</v>
      </c>
      <c r="AA88" s="23" t="e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>#REF!</v>
      </c>
      <c r="AB88" s="23" t="e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>#REF!</v>
      </c>
      <c r="AC88" s="23" t="e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>#REF!</v>
      </c>
      <c r="AD88" s="23" t="e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>#REF!</v>
      </c>
      <c r="AE88" s="23" t="e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>#REF!</v>
      </c>
      <c r="AF88" s="23" t="e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>#REF!</v>
      </c>
      <c r="AG88" s="23" t="e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>#REF!</v>
      </c>
      <c r="AH88" s="23" t="e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>#REF!</v>
      </c>
      <c r="AI88" s="23" t="e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>#REF!</v>
      </c>
      <c r="AJ88" s="23" t="e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>#REF!</v>
      </c>
      <c r="AK88" s="23" t="e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>#REF!</v>
      </c>
      <c r="AL88" s="23" t="e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>#REF!</v>
      </c>
      <c r="AM88" s="23" t="e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>#REF!</v>
      </c>
      <c r="AN88" s="23" t="e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>#REF!</v>
      </c>
      <c r="AO88" s="23" t="e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>#REF!</v>
      </c>
      <c r="AP88" s="23" t="e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>#REF!</v>
      </c>
      <c r="AQ88" s="23" t="e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>#REF!</v>
      </c>
      <c r="AR88" s="23" t="e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>#REF!</v>
      </c>
      <c r="AS88" s="23" t="e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>#REF!</v>
      </c>
      <c r="AT88" s="23" t="e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>#REF!</v>
      </c>
      <c r="AU88" s="23" t="e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>#REF!</v>
      </c>
      <c r="AV88" s="23" t="e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>#REF!</v>
      </c>
      <c r="AW88" s="23" t="e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>#REF!</v>
      </c>
      <c r="AX88" s="23" t="e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>#REF!</v>
      </c>
      <c r="AY88" s="23" t="e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>#REF!</v>
      </c>
      <c r="AZ88" s="23" t="e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>#REF!</v>
      </c>
      <c r="BA88" s="23" t="e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>#REF!</v>
      </c>
      <c r="BB88" s="23" t="e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>#REF!</v>
      </c>
    </row>
    <row r="89" spans="1:54" ht="41.4" x14ac:dyDescent="0.25">
      <c r="A89" s="41" t="e">
        <f>IF(#REF!="","",#REF!)</f>
        <v>#REF!</v>
      </c>
      <c r="B89" s="33"/>
      <c r="C89" s="34" t="e">
        <f>IF(#REF!="","",#REF!)</f>
        <v>#REF!</v>
      </c>
      <c r="D89" s="98" t="e">
        <f>IF(#REF!="","",#REF!)</f>
        <v>#REF!</v>
      </c>
      <c r="E89" s="23" t="e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>#REF!</v>
      </c>
      <c r="F89" s="23" t="e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>#REF!</v>
      </c>
      <c r="G89" s="23" t="e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>#REF!</v>
      </c>
      <c r="H89" s="23" t="e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>#REF!</v>
      </c>
      <c r="I89" s="23" t="e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>#REF!</v>
      </c>
      <c r="J89" s="23" t="e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>#REF!</v>
      </c>
      <c r="K89" s="23" t="e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>#REF!</v>
      </c>
      <c r="L89" s="23" t="e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>#REF!</v>
      </c>
      <c r="M89" s="23" t="e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>#REF!</v>
      </c>
      <c r="N89" s="23" t="e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>#REF!</v>
      </c>
      <c r="O89" s="23" t="e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>#REF!</v>
      </c>
      <c r="P89" s="23" t="e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>#REF!</v>
      </c>
      <c r="Q89" s="23" t="e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>#REF!</v>
      </c>
      <c r="R89" s="23" t="e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>#REF!</v>
      </c>
      <c r="S89" s="23" t="e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>#REF!</v>
      </c>
      <c r="T89" s="23" t="e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>#REF!</v>
      </c>
      <c r="U89" s="23" t="e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>#REF!</v>
      </c>
      <c r="V89" s="23" t="e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>#REF!</v>
      </c>
      <c r="W89" s="23" t="e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>#REF!</v>
      </c>
      <c r="X89" s="23" t="e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>#REF!</v>
      </c>
      <c r="Y89" s="23" t="e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>#REF!</v>
      </c>
      <c r="Z89" s="23" t="e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>#REF!</v>
      </c>
      <c r="AA89" s="23" t="e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>#REF!</v>
      </c>
      <c r="AB89" s="23" t="e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>#REF!</v>
      </c>
      <c r="AC89" s="23" t="e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>#REF!</v>
      </c>
      <c r="AD89" s="23" t="e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>#REF!</v>
      </c>
      <c r="AE89" s="23" t="e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>#REF!</v>
      </c>
      <c r="AF89" s="23" t="e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>#REF!</v>
      </c>
      <c r="AG89" s="23" t="e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>#REF!</v>
      </c>
      <c r="AH89" s="23" t="e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>#REF!</v>
      </c>
      <c r="AI89" s="23" t="e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>#REF!</v>
      </c>
      <c r="AJ89" s="23" t="e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>#REF!</v>
      </c>
      <c r="AK89" s="23" t="e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>#REF!</v>
      </c>
      <c r="AL89" s="23" t="e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>#REF!</v>
      </c>
      <c r="AM89" s="23" t="e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>#REF!</v>
      </c>
      <c r="AN89" s="23" t="e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>#REF!</v>
      </c>
      <c r="AO89" s="23" t="e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>#REF!</v>
      </c>
      <c r="AP89" s="23" t="e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>#REF!</v>
      </c>
      <c r="AQ89" s="23" t="e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>#REF!</v>
      </c>
      <c r="AR89" s="23" t="e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>#REF!</v>
      </c>
      <c r="AS89" s="23" t="e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>#REF!</v>
      </c>
      <c r="AT89" s="23" t="e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>#REF!</v>
      </c>
      <c r="AU89" s="23" t="e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>#REF!</v>
      </c>
      <c r="AV89" s="23" t="e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>#REF!</v>
      </c>
      <c r="AW89" s="23" t="e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>#REF!</v>
      </c>
      <c r="AX89" s="23" t="e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>#REF!</v>
      </c>
      <c r="AY89" s="23" t="e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>#REF!</v>
      </c>
      <c r="AZ89" s="23" t="e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>#REF!</v>
      </c>
      <c r="BA89" s="23" t="e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>#REF!</v>
      </c>
      <c r="BB89" s="23" t="e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>#REF!</v>
      </c>
    </row>
    <row r="90" spans="1:54" ht="41.4" x14ac:dyDescent="0.25">
      <c r="A90" s="41" t="e">
        <f>IF(#REF!="","",#REF!)</f>
        <v>#REF!</v>
      </c>
      <c r="B90" s="33"/>
      <c r="C90" s="34" t="e">
        <f>IF(#REF!="","",#REF!)</f>
        <v>#REF!</v>
      </c>
      <c r="D90" s="98" t="e">
        <f>IF(#REF!="","",#REF!)</f>
        <v>#REF!</v>
      </c>
      <c r="E90" s="23" t="e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>#REF!</v>
      </c>
      <c r="F90" s="23" t="e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>#REF!</v>
      </c>
      <c r="G90" s="23" t="e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>#REF!</v>
      </c>
      <c r="H90" s="23" t="e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>#REF!</v>
      </c>
      <c r="I90" s="23" t="e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>#REF!</v>
      </c>
      <c r="J90" s="23" t="e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>#REF!</v>
      </c>
      <c r="K90" s="23" t="e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>#REF!</v>
      </c>
      <c r="L90" s="23" t="e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>#REF!</v>
      </c>
      <c r="M90" s="23" t="e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>#REF!</v>
      </c>
      <c r="N90" s="23" t="e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>#REF!</v>
      </c>
      <c r="O90" s="23" t="e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>#REF!</v>
      </c>
      <c r="P90" s="23" t="e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>#REF!</v>
      </c>
      <c r="Q90" s="23" t="e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>#REF!</v>
      </c>
      <c r="R90" s="23" t="e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>#REF!</v>
      </c>
      <c r="S90" s="23" t="e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>#REF!</v>
      </c>
      <c r="T90" s="23" t="e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>#REF!</v>
      </c>
      <c r="U90" s="23" t="e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>#REF!</v>
      </c>
      <c r="V90" s="23" t="e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>#REF!</v>
      </c>
      <c r="W90" s="23" t="e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>#REF!</v>
      </c>
      <c r="X90" s="23" t="e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>#REF!</v>
      </c>
      <c r="Y90" s="23" t="e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>#REF!</v>
      </c>
      <c r="Z90" s="23" t="e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>#REF!</v>
      </c>
      <c r="AA90" s="23" t="e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>#REF!</v>
      </c>
      <c r="AB90" s="23" t="e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>#REF!</v>
      </c>
      <c r="AC90" s="23" t="e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>#REF!</v>
      </c>
      <c r="AD90" s="23" t="e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>#REF!</v>
      </c>
      <c r="AE90" s="23" t="e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>#REF!</v>
      </c>
      <c r="AF90" s="23" t="e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>#REF!</v>
      </c>
      <c r="AG90" s="23" t="e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>#REF!</v>
      </c>
      <c r="AH90" s="23" t="e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>#REF!</v>
      </c>
      <c r="AI90" s="23" t="e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>#REF!</v>
      </c>
      <c r="AJ90" s="23" t="e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>#REF!</v>
      </c>
      <c r="AK90" s="23" t="e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>#REF!</v>
      </c>
      <c r="AL90" s="23" t="e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>#REF!</v>
      </c>
      <c r="AM90" s="23" t="e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>#REF!</v>
      </c>
      <c r="AN90" s="23" t="e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>#REF!</v>
      </c>
      <c r="AO90" s="23" t="e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>#REF!</v>
      </c>
      <c r="AP90" s="23" t="e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>#REF!</v>
      </c>
      <c r="AQ90" s="23" t="e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>#REF!</v>
      </c>
      <c r="AR90" s="23" t="e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>#REF!</v>
      </c>
      <c r="AS90" s="23" t="e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>#REF!</v>
      </c>
      <c r="AT90" s="23" t="e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>#REF!</v>
      </c>
      <c r="AU90" s="23" t="e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>#REF!</v>
      </c>
      <c r="AV90" s="23" t="e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>#REF!</v>
      </c>
      <c r="AW90" s="23" t="e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>#REF!</v>
      </c>
      <c r="AX90" s="23" t="e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>#REF!</v>
      </c>
      <c r="AY90" s="23" t="e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>#REF!</v>
      </c>
      <c r="AZ90" s="23" t="e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>#REF!</v>
      </c>
      <c r="BA90" s="23" t="e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>#REF!</v>
      </c>
      <c r="BB90" s="23" t="e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>#REF!</v>
      </c>
    </row>
    <row r="91" spans="1:54" ht="42" thickBot="1" x14ac:dyDescent="0.3">
      <c r="A91" s="41" t="e">
        <f>IF(#REF!="","",#REF!)</f>
        <v>#REF!</v>
      </c>
      <c r="B91" s="33"/>
      <c r="C91" s="34" t="e">
        <f>IF(#REF!="","",#REF!)</f>
        <v>#REF!</v>
      </c>
      <c r="D91" s="98" t="e">
        <f>IF(#REF!="","",#REF!)</f>
        <v>#REF!</v>
      </c>
      <c r="E91" s="23" t="e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>#REF!</v>
      </c>
      <c r="F91" s="23" t="e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>#REF!</v>
      </c>
      <c r="G91" s="23" t="e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>#REF!</v>
      </c>
      <c r="H91" s="23" t="e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>#REF!</v>
      </c>
      <c r="I91" s="23" t="e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>#REF!</v>
      </c>
      <c r="J91" s="23" t="e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>#REF!</v>
      </c>
      <c r="K91" s="23" t="e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>#REF!</v>
      </c>
      <c r="L91" s="23" t="e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>#REF!</v>
      </c>
      <c r="M91" s="23" t="e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>#REF!</v>
      </c>
      <c r="N91" s="23" t="e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>#REF!</v>
      </c>
      <c r="O91" s="23" t="e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>#REF!</v>
      </c>
      <c r="P91" s="23" t="e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>#REF!</v>
      </c>
      <c r="Q91" s="23" t="e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>#REF!</v>
      </c>
      <c r="R91" s="23" t="e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>#REF!</v>
      </c>
      <c r="S91" s="23" t="e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>#REF!</v>
      </c>
      <c r="T91" s="23" t="e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>#REF!</v>
      </c>
      <c r="U91" s="23" t="e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>#REF!</v>
      </c>
      <c r="V91" s="23" t="e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>#REF!</v>
      </c>
      <c r="W91" s="23" t="e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>#REF!</v>
      </c>
      <c r="X91" s="23" t="e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>#REF!</v>
      </c>
      <c r="Y91" s="23" t="e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>#REF!</v>
      </c>
      <c r="Z91" s="23" t="e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>#REF!</v>
      </c>
      <c r="AA91" s="23" t="e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>#REF!</v>
      </c>
      <c r="AB91" s="23" t="e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>#REF!</v>
      </c>
      <c r="AC91" s="23" t="e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>#REF!</v>
      </c>
      <c r="AD91" s="23" t="e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>#REF!</v>
      </c>
      <c r="AE91" s="23" t="e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>#REF!</v>
      </c>
      <c r="AF91" s="23" t="e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>#REF!</v>
      </c>
      <c r="AG91" s="23" t="e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>#REF!</v>
      </c>
      <c r="AH91" s="23" t="e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>#REF!</v>
      </c>
      <c r="AI91" s="23" t="e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>#REF!</v>
      </c>
      <c r="AJ91" s="23" t="e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>#REF!</v>
      </c>
      <c r="AK91" s="23" t="e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>#REF!</v>
      </c>
      <c r="AL91" s="23" t="e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>#REF!</v>
      </c>
      <c r="AM91" s="23" t="e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>#REF!</v>
      </c>
      <c r="AN91" s="23" t="e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>#REF!</v>
      </c>
      <c r="AO91" s="23" t="e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>#REF!</v>
      </c>
      <c r="AP91" s="23" t="e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>#REF!</v>
      </c>
      <c r="AQ91" s="23" t="e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>#REF!</v>
      </c>
      <c r="AR91" s="23" t="e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>#REF!</v>
      </c>
      <c r="AS91" s="23" t="e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>#REF!</v>
      </c>
      <c r="AT91" s="23" t="e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>#REF!</v>
      </c>
      <c r="AU91" s="23" t="e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>#REF!</v>
      </c>
      <c r="AV91" s="23" t="e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>#REF!</v>
      </c>
      <c r="AW91" s="23" t="e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>#REF!</v>
      </c>
      <c r="AX91" s="23" t="e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>#REF!</v>
      </c>
      <c r="AY91" s="23" t="e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>#REF!</v>
      </c>
      <c r="AZ91" s="23" t="e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>#REF!</v>
      </c>
      <c r="BA91" s="23" t="e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>#REF!</v>
      </c>
      <c r="BB91" s="23" t="e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>#REF!</v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4">IF(SUMIF($A$67:$A$91,"Personal",F67:F91)=0,0,SUMIF($A$67:$A$91,"Personal",F67:F91))</f>
        <v>0</v>
      </c>
      <c r="G92" s="30">
        <f t="shared" si="84"/>
        <v>0</v>
      </c>
      <c r="H92" s="30">
        <f t="shared" si="84"/>
        <v>0</v>
      </c>
      <c r="I92" s="30">
        <f t="shared" si="84"/>
        <v>0</v>
      </c>
      <c r="J92" s="30">
        <f t="shared" si="84"/>
        <v>0</v>
      </c>
      <c r="K92" s="30">
        <f t="shared" si="84"/>
        <v>0</v>
      </c>
      <c r="L92" s="30">
        <f t="shared" si="84"/>
        <v>0</v>
      </c>
      <c r="M92" s="30">
        <f t="shared" si="84"/>
        <v>0</v>
      </c>
      <c r="N92" s="30">
        <f t="shared" si="84"/>
        <v>0</v>
      </c>
      <c r="O92" s="30">
        <f t="shared" si="84"/>
        <v>0</v>
      </c>
      <c r="P92" s="30">
        <f t="shared" si="84"/>
        <v>0</v>
      </c>
      <c r="Q92" s="30">
        <f t="shared" si="84"/>
        <v>0</v>
      </c>
      <c r="R92" s="30">
        <f t="shared" si="84"/>
        <v>0</v>
      </c>
      <c r="S92" s="30">
        <f t="shared" si="84"/>
        <v>0</v>
      </c>
      <c r="T92" s="30">
        <f t="shared" si="84"/>
        <v>0</v>
      </c>
      <c r="U92" s="30">
        <f t="shared" si="84"/>
        <v>0</v>
      </c>
      <c r="V92" s="30">
        <f t="shared" si="84"/>
        <v>0</v>
      </c>
      <c r="W92" s="30">
        <f t="shared" si="84"/>
        <v>0</v>
      </c>
      <c r="X92" s="30">
        <f t="shared" si="84"/>
        <v>0</v>
      </c>
      <c r="Y92" s="30">
        <f t="shared" si="84"/>
        <v>0</v>
      </c>
      <c r="Z92" s="30">
        <f t="shared" ref="Z92:BB92" si="85">IF(SUMIF($A$67:$A$91,"Personal",Z67:Z91)=0,0,SUMIF($A$67:$A$91,"Personal",Z67:Z91))</f>
        <v>0</v>
      </c>
      <c r="AA92" s="30">
        <f t="shared" si="85"/>
        <v>0</v>
      </c>
      <c r="AB92" s="30">
        <f t="shared" si="85"/>
        <v>0</v>
      </c>
      <c r="AC92" s="30">
        <f t="shared" si="85"/>
        <v>0</v>
      </c>
      <c r="AD92" s="30">
        <f t="shared" si="85"/>
        <v>0</v>
      </c>
      <c r="AE92" s="30">
        <f t="shared" si="85"/>
        <v>0</v>
      </c>
      <c r="AF92" s="30">
        <f t="shared" si="85"/>
        <v>0</v>
      </c>
      <c r="AG92" s="30">
        <f t="shared" si="85"/>
        <v>0</v>
      </c>
      <c r="AH92" s="30">
        <f t="shared" si="85"/>
        <v>0</v>
      </c>
      <c r="AI92" s="30">
        <f t="shared" si="85"/>
        <v>0</v>
      </c>
      <c r="AJ92" s="30">
        <f t="shared" si="85"/>
        <v>0</v>
      </c>
      <c r="AK92" s="30">
        <f t="shared" si="85"/>
        <v>0</v>
      </c>
      <c r="AL92" s="30">
        <f t="shared" si="85"/>
        <v>0</v>
      </c>
      <c r="AM92" s="30">
        <f t="shared" si="85"/>
        <v>0</v>
      </c>
      <c r="AN92" s="30">
        <f t="shared" si="85"/>
        <v>0</v>
      </c>
      <c r="AO92" s="30">
        <f t="shared" si="85"/>
        <v>0</v>
      </c>
      <c r="AP92" s="30">
        <f t="shared" si="85"/>
        <v>0</v>
      </c>
      <c r="AQ92" s="30">
        <f t="shared" si="85"/>
        <v>0</v>
      </c>
      <c r="AR92" s="30">
        <f t="shared" si="85"/>
        <v>0</v>
      </c>
      <c r="AS92" s="30">
        <f t="shared" si="85"/>
        <v>0</v>
      </c>
      <c r="AT92" s="30">
        <f t="shared" si="85"/>
        <v>0</v>
      </c>
      <c r="AU92" s="30">
        <f t="shared" si="85"/>
        <v>0</v>
      </c>
      <c r="AV92" s="30">
        <f t="shared" si="85"/>
        <v>0</v>
      </c>
      <c r="AW92" s="30">
        <f t="shared" si="85"/>
        <v>0</v>
      </c>
      <c r="AX92" s="30">
        <f t="shared" si="85"/>
        <v>0</v>
      </c>
      <c r="AY92" s="30">
        <f t="shared" si="85"/>
        <v>0</v>
      </c>
      <c r="AZ92" s="30">
        <f t="shared" si="85"/>
        <v>0</v>
      </c>
      <c r="BA92" s="30">
        <f t="shared" si="85"/>
        <v>0</v>
      </c>
      <c r="BB92" s="30">
        <f t="shared" si="85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6">IF(SUMIF($A$67:$A$91,"Material",F67:F91)=0,0,SUMIF($A$67:$A$91,"Material",F67:F91))</f>
        <v>0</v>
      </c>
      <c r="G93" s="30">
        <f t="shared" si="86"/>
        <v>0</v>
      </c>
      <c r="H93" s="30">
        <f t="shared" si="86"/>
        <v>0</v>
      </c>
      <c r="I93" s="30">
        <f t="shared" si="86"/>
        <v>0</v>
      </c>
      <c r="J93" s="30">
        <f t="shared" si="86"/>
        <v>0</v>
      </c>
      <c r="K93" s="30">
        <f t="shared" si="86"/>
        <v>0</v>
      </c>
      <c r="L93" s="30">
        <f t="shared" si="86"/>
        <v>0</v>
      </c>
      <c r="M93" s="30">
        <f t="shared" si="86"/>
        <v>0</v>
      </c>
      <c r="N93" s="30">
        <f t="shared" si="86"/>
        <v>0</v>
      </c>
      <c r="O93" s="30">
        <f t="shared" si="86"/>
        <v>0</v>
      </c>
      <c r="P93" s="30">
        <f t="shared" si="86"/>
        <v>0</v>
      </c>
      <c r="Q93" s="30">
        <f t="shared" si="86"/>
        <v>0</v>
      </c>
      <c r="R93" s="30">
        <f t="shared" si="86"/>
        <v>0</v>
      </c>
      <c r="S93" s="30">
        <f t="shared" si="86"/>
        <v>0</v>
      </c>
      <c r="T93" s="30">
        <f t="shared" si="86"/>
        <v>0</v>
      </c>
      <c r="U93" s="30">
        <f t="shared" si="86"/>
        <v>0</v>
      </c>
      <c r="V93" s="30">
        <f t="shared" si="86"/>
        <v>0</v>
      </c>
      <c r="W93" s="30">
        <f t="shared" si="86"/>
        <v>0</v>
      </c>
      <c r="X93" s="30">
        <f t="shared" si="86"/>
        <v>0</v>
      </c>
      <c r="Y93" s="30">
        <f t="shared" si="86"/>
        <v>0</v>
      </c>
      <c r="Z93" s="30">
        <f t="shared" ref="Z93:BB93" si="87">IF(SUMIF($A$67:$A$91,"Material",Z67:Z91)=0,0,SUMIF($A$67:$A$91,"Material",Z67:Z91))</f>
        <v>0</v>
      </c>
      <c r="AA93" s="30">
        <f t="shared" si="87"/>
        <v>0</v>
      </c>
      <c r="AB93" s="30">
        <f t="shared" si="87"/>
        <v>0</v>
      </c>
      <c r="AC93" s="30">
        <f t="shared" si="87"/>
        <v>0</v>
      </c>
      <c r="AD93" s="30">
        <f t="shared" si="87"/>
        <v>0</v>
      </c>
      <c r="AE93" s="30">
        <f t="shared" si="87"/>
        <v>0</v>
      </c>
      <c r="AF93" s="30">
        <f t="shared" si="87"/>
        <v>0</v>
      </c>
      <c r="AG93" s="30">
        <f t="shared" si="87"/>
        <v>0</v>
      </c>
      <c r="AH93" s="30">
        <f t="shared" si="87"/>
        <v>0</v>
      </c>
      <c r="AI93" s="30">
        <f t="shared" si="87"/>
        <v>0</v>
      </c>
      <c r="AJ93" s="30">
        <f t="shared" si="87"/>
        <v>0</v>
      </c>
      <c r="AK93" s="30">
        <f t="shared" si="87"/>
        <v>0</v>
      </c>
      <c r="AL93" s="30">
        <f t="shared" si="87"/>
        <v>0</v>
      </c>
      <c r="AM93" s="30">
        <f t="shared" si="87"/>
        <v>0</v>
      </c>
      <c r="AN93" s="30">
        <f t="shared" si="87"/>
        <v>0</v>
      </c>
      <c r="AO93" s="30">
        <f t="shared" si="87"/>
        <v>0</v>
      </c>
      <c r="AP93" s="30">
        <f t="shared" si="87"/>
        <v>0</v>
      </c>
      <c r="AQ93" s="30">
        <f t="shared" si="87"/>
        <v>0</v>
      </c>
      <c r="AR93" s="30">
        <f t="shared" si="87"/>
        <v>0</v>
      </c>
      <c r="AS93" s="30">
        <f t="shared" si="87"/>
        <v>0</v>
      </c>
      <c r="AT93" s="30">
        <f t="shared" si="87"/>
        <v>0</v>
      </c>
      <c r="AU93" s="30">
        <f t="shared" si="87"/>
        <v>0</v>
      </c>
      <c r="AV93" s="30">
        <f t="shared" si="87"/>
        <v>0</v>
      </c>
      <c r="AW93" s="30">
        <f t="shared" si="87"/>
        <v>0</v>
      </c>
      <c r="AX93" s="30">
        <f t="shared" si="87"/>
        <v>0</v>
      </c>
      <c r="AY93" s="30">
        <f t="shared" si="87"/>
        <v>0</v>
      </c>
      <c r="AZ93" s="30">
        <f t="shared" si="87"/>
        <v>0</v>
      </c>
      <c r="BA93" s="30">
        <f t="shared" si="87"/>
        <v>0</v>
      </c>
      <c r="BB93" s="30">
        <f t="shared" si="87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8">IF(SUMIF($A$67:$A$91,"Infrastruktur",F67:F91)=0,0,SUMIF($A$67:$A$91,"Infrastruktur",F67:F91))</f>
        <v>0</v>
      </c>
      <c r="G94" s="30">
        <f t="shared" si="88"/>
        <v>0</v>
      </c>
      <c r="H94" s="30">
        <f t="shared" si="88"/>
        <v>0</v>
      </c>
      <c r="I94" s="30">
        <f t="shared" si="88"/>
        <v>0</v>
      </c>
      <c r="J94" s="30">
        <f t="shared" si="88"/>
        <v>0</v>
      </c>
      <c r="K94" s="30">
        <f t="shared" si="88"/>
        <v>0</v>
      </c>
      <c r="L94" s="30">
        <f t="shared" si="88"/>
        <v>0</v>
      </c>
      <c r="M94" s="30">
        <f t="shared" si="88"/>
        <v>0</v>
      </c>
      <c r="N94" s="30">
        <f t="shared" si="88"/>
        <v>0</v>
      </c>
      <c r="O94" s="30">
        <f t="shared" si="88"/>
        <v>0</v>
      </c>
      <c r="P94" s="30">
        <f t="shared" si="88"/>
        <v>0</v>
      </c>
      <c r="Q94" s="30">
        <f t="shared" si="88"/>
        <v>0</v>
      </c>
      <c r="R94" s="30">
        <f t="shared" si="88"/>
        <v>0</v>
      </c>
      <c r="S94" s="30">
        <f t="shared" si="88"/>
        <v>0</v>
      </c>
      <c r="T94" s="30">
        <f t="shared" si="88"/>
        <v>0</v>
      </c>
      <c r="U94" s="30">
        <f t="shared" si="88"/>
        <v>0</v>
      </c>
      <c r="V94" s="30">
        <f t="shared" si="88"/>
        <v>0</v>
      </c>
      <c r="W94" s="30">
        <f t="shared" si="88"/>
        <v>0</v>
      </c>
      <c r="X94" s="30">
        <f t="shared" si="88"/>
        <v>0</v>
      </c>
      <c r="Y94" s="30">
        <f t="shared" si="88"/>
        <v>0</v>
      </c>
      <c r="Z94" s="30">
        <f t="shared" ref="Z94:BB94" si="89">IF(SUMIF($A$67:$A$91,"Infrastruktur",Z67:Z91)=0,0,SUMIF($A$67:$A$91,"Infrastruktur",Z67:Z91))</f>
        <v>0</v>
      </c>
      <c r="AA94" s="30">
        <f t="shared" si="89"/>
        <v>0</v>
      </c>
      <c r="AB94" s="30">
        <f t="shared" si="89"/>
        <v>0</v>
      </c>
      <c r="AC94" s="30">
        <f t="shared" si="89"/>
        <v>0</v>
      </c>
      <c r="AD94" s="30">
        <f t="shared" si="89"/>
        <v>0</v>
      </c>
      <c r="AE94" s="30">
        <f t="shared" si="89"/>
        <v>0</v>
      </c>
      <c r="AF94" s="30">
        <f t="shared" si="89"/>
        <v>0</v>
      </c>
      <c r="AG94" s="30">
        <f t="shared" si="89"/>
        <v>0</v>
      </c>
      <c r="AH94" s="30">
        <f t="shared" si="89"/>
        <v>0</v>
      </c>
      <c r="AI94" s="30">
        <f t="shared" si="89"/>
        <v>0</v>
      </c>
      <c r="AJ94" s="30">
        <f t="shared" si="89"/>
        <v>0</v>
      </c>
      <c r="AK94" s="30">
        <f t="shared" si="89"/>
        <v>0</v>
      </c>
      <c r="AL94" s="30">
        <f t="shared" si="89"/>
        <v>0</v>
      </c>
      <c r="AM94" s="30">
        <f t="shared" si="89"/>
        <v>0</v>
      </c>
      <c r="AN94" s="30">
        <f t="shared" si="89"/>
        <v>0</v>
      </c>
      <c r="AO94" s="30">
        <f t="shared" si="89"/>
        <v>0</v>
      </c>
      <c r="AP94" s="30">
        <f t="shared" si="89"/>
        <v>0</v>
      </c>
      <c r="AQ94" s="30">
        <f t="shared" si="89"/>
        <v>0</v>
      </c>
      <c r="AR94" s="30">
        <f t="shared" si="89"/>
        <v>0</v>
      </c>
      <c r="AS94" s="30">
        <f t="shared" si="89"/>
        <v>0</v>
      </c>
      <c r="AT94" s="30">
        <f t="shared" si="89"/>
        <v>0</v>
      </c>
      <c r="AU94" s="30">
        <f t="shared" si="89"/>
        <v>0</v>
      </c>
      <c r="AV94" s="30">
        <f t="shared" si="89"/>
        <v>0</v>
      </c>
      <c r="AW94" s="30">
        <f t="shared" si="89"/>
        <v>0</v>
      </c>
      <c r="AX94" s="30">
        <f t="shared" si="89"/>
        <v>0</v>
      </c>
      <c r="AY94" s="30">
        <f t="shared" si="89"/>
        <v>0</v>
      </c>
      <c r="AZ94" s="30">
        <f t="shared" si="89"/>
        <v>0</v>
      </c>
      <c r="BA94" s="30">
        <f t="shared" si="89"/>
        <v>0</v>
      </c>
      <c r="BB94" s="30">
        <f t="shared" si="89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90">IF(SUMIF($A$67:$A$91,"Dienstleistungen",F67:F91)=0,0,SUMIF($A$67:$A$91,"Dienstleistungen",F67:F91))</f>
        <v>0</v>
      </c>
      <c r="G95" s="30">
        <f t="shared" si="90"/>
        <v>0</v>
      </c>
      <c r="H95" s="30">
        <f t="shared" si="90"/>
        <v>0</v>
      </c>
      <c r="I95" s="30">
        <f t="shared" si="90"/>
        <v>0</v>
      </c>
      <c r="J95" s="30">
        <f t="shared" si="90"/>
        <v>0</v>
      </c>
      <c r="K95" s="30">
        <f t="shared" si="90"/>
        <v>0</v>
      </c>
      <c r="L95" s="30">
        <f t="shared" si="90"/>
        <v>0</v>
      </c>
      <c r="M95" s="30">
        <f t="shared" si="90"/>
        <v>0</v>
      </c>
      <c r="N95" s="30">
        <f t="shared" si="90"/>
        <v>0</v>
      </c>
      <c r="O95" s="30">
        <f t="shared" si="90"/>
        <v>0</v>
      </c>
      <c r="P95" s="30">
        <f t="shared" si="90"/>
        <v>0</v>
      </c>
      <c r="Q95" s="30">
        <f t="shared" si="90"/>
        <v>0</v>
      </c>
      <c r="R95" s="30">
        <f t="shared" si="90"/>
        <v>0</v>
      </c>
      <c r="S95" s="30">
        <f t="shared" si="90"/>
        <v>0</v>
      </c>
      <c r="T95" s="30">
        <f t="shared" si="90"/>
        <v>0</v>
      </c>
      <c r="U95" s="30">
        <f t="shared" si="90"/>
        <v>0</v>
      </c>
      <c r="V95" s="30">
        <f t="shared" si="90"/>
        <v>0</v>
      </c>
      <c r="W95" s="30">
        <f t="shared" si="90"/>
        <v>0</v>
      </c>
      <c r="X95" s="30">
        <f t="shared" si="90"/>
        <v>0</v>
      </c>
      <c r="Y95" s="30">
        <f t="shared" si="90"/>
        <v>0</v>
      </c>
      <c r="Z95" s="30">
        <f t="shared" ref="Z95:BB95" si="91">IF(SUMIF($A$67:$A$91,"Dienstleistungen",Z67:Z91)=0,0,SUMIF($A$67:$A$91,"Dienstleistungen",Z67:Z91))</f>
        <v>0</v>
      </c>
      <c r="AA95" s="30">
        <f t="shared" si="91"/>
        <v>0</v>
      </c>
      <c r="AB95" s="30">
        <f t="shared" si="91"/>
        <v>0</v>
      </c>
      <c r="AC95" s="30">
        <f t="shared" si="91"/>
        <v>0</v>
      </c>
      <c r="AD95" s="30">
        <f t="shared" si="91"/>
        <v>0</v>
      </c>
      <c r="AE95" s="30">
        <f t="shared" si="91"/>
        <v>0</v>
      </c>
      <c r="AF95" s="30">
        <f t="shared" si="91"/>
        <v>0</v>
      </c>
      <c r="AG95" s="30">
        <f t="shared" si="91"/>
        <v>0</v>
      </c>
      <c r="AH95" s="30">
        <f t="shared" si="91"/>
        <v>0</v>
      </c>
      <c r="AI95" s="30">
        <f t="shared" si="91"/>
        <v>0</v>
      </c>
      <c r="AJ95" s="30">
        <f t="shared" si="91"/>
        <v>0</v>
      </c>
      <c r="AK95" s="30">
        <f t="shared" si="91"/>
        <v>0</v>
      </c>
      <c r="AL95" s="30">
        <f t="shared" si="91"/>
        <v>0</v>
      </c>
      <c r="AM95" s="30">
        <f t="shared" si="91"/>
        <v>0</v>
      </c>
      <c r="AN95" s="30">
        <f t="shared" si="91"/>
        <v>0</v>
      </c>
      <c r="AO95" s="30">
        <f t="shared" si="91"/>
        <v>0</v>
      </c>
      <c r="AP95" s="30">
        <f t="shared" si="91"/>
        <v>0</v>
      </c>
      <c r="AQ95" s="30">
        <f t="shared" si="91"/>
        <v>0</v>
      </c>
      <c r="AR95" s="30">
        <f t="shared" si="91"/>
        <v>0</v>
      </c>
      <c r="AS95" s="30">
        <f t="shared" si="91"/>
        <v>0</v>
      </c>
      <c r="AT95" s="30">
        <f t="shared" si="91"/>
        <v>0</v>
      </c>
      <c r="AU95" s="30">
        <f t="shared" si="91"/>
        <v>0</v>
      </c>
      <c r="AV95" s="30">
        <f t="shared" si="91"/>
        <v>0</v>
      </c>
      <c r="AW95" s="30">
        <f t="shared" si="91"/>
        <v>0</v>
      </c>
      <c r="AX95" s="30">
        <f t="shared" si="91"/>
        <v>0</v>
      </c>
      <c r="AY95" s="30">
        <f t="shared" si="91"/>
        <v>0</v>
      </c>
      <c r="AZ95" s="30">
        <f t="shared" si="91"/>
        <v>0</v>
      </c>
      <c r="BA95" s="30">
        <f t="shared" si="91"/>
        <v>0</v>
      </c>
      <c r="BB95" s="30">
        <f t="shared" si="91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 t="shared" ref="F97:AK97" si="92">E1+1</f>
        <v>1</v>
      </c>
      <c r="G97" s="24">
        <f t="shared" si="92"/>
        <v>2</v>
      </c>
      <c r="H97" s="24">
        <f t="shared" si="92"/>
        <v>3</v>
      </c>
      <c r="I97" s="24">
        <f t="shared" si="92"/>
        <v>4</v>
      </c>
      <c r="J97" s="24">
        <f t="shared" si="92"/>
        <v>5</v>
      </c>
      <c r="K97" s="24">
        <f t="shared" si="92"/>
        <v>6</v>
      </c>
      <c r="L97" s="24">
        <f t="shared" si="92"/>
        <v>7</v>
      </c>
      <c r="M97" s="24">
        <f t="shared" si="92"/>
        <v>8</v>
      </c>
      <c r="N97" s="24">
        <f t="shared" si="92"/>
        <v>9</v>
      </c>
      <c r="O97" s="24">
        <f t="shared" si="92"/>
        <v>10</v>
      </c>
      <c r="P97" s="24">
        <f t="shared" si="92"/>
        <v>11</v>
      </c>
      <c r="Q97" s="24">
        <f t="shared" si="92"/>
        <v>12</v>
      </c>
      <c r="R97" s="24">
        <f t="shared" si="92"/>
        <v>13</v>
      </c>
      <c r="S97" s="24">
        <f t="shared" si="92"/>
        <v>14</v>
      </c>
      <c r="T97" s="24">
        <f t="shared" si="92"/>
        <v>15</v>
      </c>
      <c r="U97" s="24">
        <f t="shared" si="92"/>
        <v>16</v>
      </c>
      <c r="V97" s="24">
        <f t="shared" si="92"/>
        <v>17</v>
      </c>
      <c r="W97" s="24">
        <f t="shared" si="92"/>
        <v>18</v>
      </c>
      <c r="X97" s="24">
        <f t="shared" si="92"/>
        <v>19</v>
      </c>
      <c r="Y97" s="25">
        <f t="shared" si="92"/>
        <v>20</v>
      </c>
      <c r="Z97" s="25">
        <f t="shared" si="92"/>
        <v>21</v>
      </c>
      <c r="AA97" s="25">
        <f t="shared" si="92"/>
        <v>22</v>
      </c>
      <c r="AB97" s="25">
        <f t="shared" si="92"/>
        <v>23</v>
      </c>
      <c r="AC97" s="25">
        <f t="shared" si="92"/>
        <v>24</v>
      </c>
      <c r="AD97" s="25">
        <f t="shared" si="92"/>
        <v>25</v>
      </c>
      <c r="AE97" s="25">
        <f t="shared" si="92"/>
        <v>26</v>
      </c>
      <c r="AF97" s="25">
        <f t="shared" si="92"/>
        <v>27</v>
      </c>
      <c r="AG97" s="25">
        <f t="shared" si="92"/>
        <v>28</v>
      </c>
      <c r="AH97" s="25">
        <f t="shared" si="92"/>
        <v>29</v>
      </c>
      <c r="AI97" s="25">
        <f t="shared" si="92"/>
        <v>30</v>
      </c>
      <c r="AJ97" s="25">
        <f t="shared" si="92"/>
        <v>31</v>
      </c>
      <c r="AK97" s="25">
        <f t="shared" si="92"/>
        <v>32</v>
      </c>
      <c r="AL97" s="25">
        <f t="shared" ref="AL97:BB97" si="93">AK1+1</f>
        <v>33</v>
      </c>
      <c r="AM97" s="25">
        <f t="shared" si="93"/>
        <v>34</v>
      </c>
      <c r="AN97" s="25">
        <f t="shared" si="93"/>
        <v>35</v>
      </c>
      <c r="AO97" s="25">
        <f t="shared" si="93"/>
        <v>36</v>
      </c>
      <c r="AP97" s="25">
        <f t="shared" si="93"/>
        <v>37</v>
      </c>
      <c r="AQ97" s="25">
        <f t="shared" si="93"/>
        <v>38</v>
      </c>
      <c r="AR97" s="25">
        <f t="shared" si="93"/>
        <v>39</v>
      </c>
      <c r="AS97" s="25">
        <f t="shared" si="93"/>
        <v>40</v>
      </c>
      <c r="AT97" s="25">
        <f t="shared" si="93"/>
        <v>41</v>
      </c>
      <c r="AU97" s="25">
        <f t="shared" si="93"/>
        <v>42</v>
      </c>
      <c r="AV97" s="25">
        <f t="shared" si="93"/>
        <v>43</v>
      </c>
      <c r="AW97" s="25">
        <f t="shared" si="93"/>
        <v>44</v>
      </c>
      <c r="AX97" s="25">
        <f t="shared" si="93"/>
        <v>45</v>
      </c>
      <c r="AY97" s="25">
        <f t="shared" si="93"/>
        <v>46</v>
      </c>
      <c r="AZ97" s="25">
        <f t="shared" si="93"/>
        <v>47</v>
      </c>
      <c r="BA97" s="25">
        <f t="shared" si="93"/>
        <v>48</v>
      </c>
      <c r="BB97" s="25">
        <f t="shared" si="93"/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e">
        <f>IF(#REF!="","",#REF!)</f>
        <v>#REF!</v>
      </c>
      <c r="B99" s="46"/>
      <c r="C99" s="34" t="e">
        <f>IF(#REF!="","",#REF!)</f>
        <v>#REF!</v>
      </c>
      <c r="D99" s="97" t="e">
        <f>IF(#REF!="","",#REF!)</f>
        <v>#REF!</v>
      </c>
      <c r="E99" s="23" t="e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>#REF!</v>
      </c>
      <c r="F99" s="23" t="e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>#REF!</v>
      </c>
      <c r="G99" s="23" t="e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>#REF!</v>
      </c>
      <c r="H99" s="23" t="e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>#REF!</v>
      </c>
      <c r="I99" s="23" t="e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>#REF!</v>
      </c>
      <c r="J99" s="23" t="e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>#REF!</v>
      </c>
      <c r="K99" s="23" t="e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>#REF!</v>
      </c>
      <c r="L99" s="23" t="e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>#REF!</v>
      </c>
      <c r="M99" s="23" t="e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>#REF!</v>
      </c>
      <c r="N99" s="23" t="e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>#REF!</v>
      </c>
      <c r="O99" s="23" t="e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>#REF!</v>
      </c>
      <c r="P99" s="23" t="e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>#REF!</v>
      </c>
      <c r="Q99" s="23" t="e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>#REF!</v>
      </c>
      <c r="R99" s="23" t="e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>#REF!</v>
      </c>
      <c r="S99" s="23" t="e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>#REF!</v>
      </c>
      <c r="T99" s="23" t="e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>#REF!</v>
      </c>
      <c r="U99" s="23" t="e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>#REF!</v>
      </c>
      <c r="V99" s="23" t="e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>#REF!</v>
      </c>
      <c r="W99" s="23" t="e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>#REF!</v>
      </c>
      <c r="X99" s="23" t="e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>#REF!</v>
      </c>
      <c r="Y99" s="23" t="e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>#REF!</v>
      </c>
      <c r="Z99" s="23" t="e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>#REF!</v>
      </c>
      <c r="AA99" s="23" t="e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>#REF!</v>
      </c>
      <c r="AB99" s="23" t="e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>#REF!</v>
      </c>
      <c r="AC99" s="23" t="e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>#REF!</v>
      </c>
      <c r="AD99" s="23" t="e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>#REF!</v>
      </c>
      <c r="AE99" s="23" t="e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>#REF!</v>
      </c>
      <c r="AF99" s="23" t="e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>#REF!</v>
      </c>
      <c r="AG99" s="23" t="e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>#REF!</v>
      </c>
      <c r="AH99" s="23" t="e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>#REF!</v>
      </c>
      <c r="AI99" s="23" t="e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>#REF!</v>
      </c>
      <c r="AJ99" s="23" t="e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>#REF!</v>
      </c>
      <c r="AK99" s="23" t="e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>#REF!</v>
      </c>
      <c r="AL99" s="23" t="e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>#REF!</v>
      </c>
      <c r="AM99" s="23" t="e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>#REF!</v>
      </c>
      <c r="AN99" s="23" t="e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>#REF!</v>
      </c>
      <c r="AO99" s="23" t="e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>#REF!</v>
      </c>
      <c r="AP99" s="23" t="e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>#REF!</v>
      </c>
      <c r="AQ99" s="23" t="e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>#REF!</v>
      </c>
      <c r="AR99" s="23" t="e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>#REF!</v>
      </c>
      <c r="AS99" s="23" t="e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>#REF!</v>
      </c>
      <c r="AT99" s="23" t="e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>#REF!</v>
      </c>
      <c r="AU99" s="23" t="e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>#REF!</v>
      </c>
      <c r="AV99" s="23" t="e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>#REF!</v>
      </c>
      <c r="AW99" s="23" t="e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>#REF!</v>
      </c>
      <c r="AX99" s="23" t="e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>#REF!</v>
      </c>
      <c r="AY99" s="23" t="e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>#REF!</v>
      </c>
      <c r="AZ99" s="23" t="e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>#REF!</v>
      </c>
      <c r="BA99" s="23" t="e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>#REF!</v>
      </c>
      <c r="BB99" s="23" t="e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>#REF!</v>
      </c>
    </row>
    <row r="100" spans="1:54" ht="41.4" x14ac:dyDescent="0.25">
      <c r="A100" s="49" t="e">
        <f>IF(#REF!="","",#REF!)</f>
        <v>#REF!</v>
      </c>
      <c r="B100" s="47"/>
      <c r="C100" s="35" t="e">
        <f>IF(#REF!="","",#REF!)</f>
        <v>#REF!</v>
      </c>
      <c r="D100" s="98" t="e">
        <f>IF(#REF!="","",#REF!)</f>
        <v>#REF!</v>
      </c>
      <c r="E100" s="23" t="e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>#REF!</v>
      </c>
      <c r="F100" s="23" t="e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>#REF!</v>
      </c>
      <c r="G100" s="23" t="e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>#REF!</v>
      </c>
      <c r="H100" s="23" t="e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>#REF!</v>
      </c>
      <c r="I100" s="23" t="e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>#REF!</v>
      </c>
      <c r="J100" s="23" t="e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>#REF!</v>
      </c>
      <c r="K100" s="23" t="e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>#REF!</v>
      </c>
      <c r="L100" s="23" t="e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>#REF!</v>
      </c>
      <c r="M100" s="23" t="e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>#REF!</v>
      </c>
      <c r="N100" s="23" t="e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>#REF!</v>
      </c>
      <c r="O100" s="23" t="e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>#REF!</v>
      </c>
      <c r="P100" s="23" t="e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>#REF!</v>
      </c>
      <c r="Q100" s="23" t="e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>#REF!</v>
      </c>
      <c r="R100" s="23" t="e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>#REF!</v>
      </c>
      <c r="S100" s="23" t="e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>#REF!</v>
      </c>
      <c r="T100" s="23" t="e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>#REF!</v>
      </c>
      <c r="U100" s="23" t="e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>#REF!</v>
      </c>
      <c r="V100" s="23" t="e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>#REF!</v>
      </c>
      <c r="W100" s="23" t="e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>#REF!</v>
      </c>
      <c r="X100" s="23" t="e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>#REF!</v>
      </c>
      <c r="Y100" s="23" t="e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>#REF!</v>
      </c>
      <c r="Z100" s="23" t="e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>#REF!</v>
      </c>
      <c r="AA100" s="23" t="e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>#REF!</v>
      </c>
      <c r="AB100" s="23" t="e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>#REF!</v>
      </c>
      <c r="AC100" s="23" t="e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>#REF!</v>
      </c>
      <c r="AD100" s="23" t="e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>#REF!</v>
      </c>
      <c r="AE100" s="23" t="e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>#REF!</v>
      </c>
      <c r="AF100" s="23" t="e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>#REF!</v>
      </c>
      <c r="AG100" s="23" t="e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>#REF!</v>
      </c>
      <c r="AH100" s="23" t="e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>#REF!</v>
      </c>
      <c r="AI100" s="23" t="e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>#REF!</v>
      </c>
      <c r="AJ100" s="23" t="e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>#REF!</v>
      </c>
      <c r="AK100" s="23" t="e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>#REF!</v>
      </c>
      <c r="AL100" s="23" t="e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>#REF!</v>
      </c>
      <c r="AM100" s="23" t="e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>#REF!</v>
      </c>
      <c r="AN100" s="23" t="e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>#REF!</v>
      </c>
      <c r="AO100" s="23" t="e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>#REF!</v>
      </c>
      <c r="AP100" s="23" t="e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>#REF!</v>
      </c>
      <c r="AQ100" s="23" t="e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>#REF!</v>
      </c>
      <c r="AR100" s="23" t="e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>#REF!</v>
      </c>
      <c r="AS100" s="23" t="e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>#REF!</v>
      </c>
      <c r="AT100" s="23" t="e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>#REF!</v>
      </c>
      <c r="AU100" s="23" t="e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>#REF!</v>
      </c>
      <c r="AV100" s="23" t="e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>#REF!</v>
      </c>
      <c r="AW100" s="23" t="e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>#REF!</v>
      </c>
      <c r="AX100" s="23" t="e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>#REF!</v>
      </c>
      <c r="AY100" s="23" t="e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>#REF!</v>
      </c>
      <c r="AZ100" s="23" t="e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>#REF!</v>
      </c>
      <c r="BA100" s="23" t="e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>#REF!</v>
      </c>
      <c r="BB100" s="23" t="e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>#REF!</v>
      </c>
    </row>
    <row r="101" spans="1:54" ht="41.4" x14ac:dyDescent="0.25">
      <c r="A101" s="49" t="e">
        <f>IF(#REF!="","",#REF!)</f>
        <v>#REF!</v>
      </c>
      <c r="B101" s="47"/>
      <c r="C101" s="35" t="e">
        <f>IF(#REF!="","",#REF!)</f>
        <v>#REF!</v>
      </c>
      <c r="D101" s="98" t="e">
        <f>IF(#REF!="","",#REF!)</f>
        <v>#REF!</v>
      </c>
      <c r="E101" s="23" t="e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>#REF!</v>
      </c>
      <c r="F101" s="23" t="e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>#REF!</v>
      </c>
      <c r="G101" s="23" t="e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>#REF!</v>
      </c>
      <c r="H101" s="23" t="e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>#REF!</v>
      </c>
      <c r="I101" s="23" t="e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>#REF!</v>
      </c>
      <c r="J101" s="23" t="e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>#REF!</v>
      </c>
      <c r="K101" s="23" t="e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>#REF!</v>
      </c>
      <c r="L101" s="23" t="e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>#REF!</v>
      </c>
      <c r="M101" s="23" t="e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>#REF!</v>
      </c>
      <c r="N101" s="23" t="e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>#REF!</v>
      </c>
      <c r="O101" s="23" t="e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>#REF!</v>
      </c>
      <c r="P101" s="23" t="e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>#REF!</v>
      </c>
      <c r="Q101" s="23" t="e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>#REF!</v>
      </c>
      <c r="R101" s="23" t="e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>#REF!</v>
      </c>
      <c r="S101" s="23" t="e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>#REF!</v>
      </c>
      <c r="T101" s="23" t="e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>#REF!</v>
      </c>
      <c r="U101" s="23" t="e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>#REF!</v>
      </c>
      <c r="V101" s="23" t="e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>#REF!</v>
      </c>
      <c r="W101" s="23" t="e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>#REF!</v>
      </c>
      <c r="X101" s="23" t="e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>#REF!</v>
      </c>
      <c r="Y101" s="23" t="e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>#REF!</v>
      </c>
      <c r="Z101" s="23" t="e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>#REF!</v>
      </c>
      <c r="AA101" s="23" t="e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>#REF!</v>
      </c>
      <c r="AB101" s="23" t="e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>#REF!</v>
      </c>
      <c r="AC101" s="23" t="e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>#REF!</v>
      </c>
      <c r="AD101" s="23" t="e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>#REF!</v>
      </c>
      <c r="AE101" s="23" t="e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>#REF!</v>
      </c>
      <c r="AF101" s="23" t="e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>#REF!</v>
      </c>
      <c r="AG101" s="23" t="e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>#REF!</v>
      </c>
      <c r="AH101" s="23" t="e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>#REF!</v>
      </c>
      <c r="AI101" s="23" t="e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>#REF!</v>
      </c>
      <c r="AJ101" s="23" t="e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>#REF!</v>
      </c>
      <c r="AK101" s="23" t="e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>#REF!</v>
      </c>
      <c r="AL101" s="23" t="e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>#REF!</v>
      </c>
      <c r="AM101" s="23" t="e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>#REF!</v>
      </c>
      <c r="AN101" s="23" t="e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>#REF!</v>
      </c>
      <c r="AO101" s="23" t="e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>#REF!</v>
      </c>
      <c r="AP101" s="23" t="e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>#REF!</v>
      </c>
      <c r="AQ101" s="23" t="e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>#REF!</v>
      </c>
      <c r="AR101" s="23" t="e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>#REF!</v>
      </c>
      <c r="AS101" s="23" t="e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>#REF!</v>
      </c>
      <c r="AT101" s="23" t="e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>#REF!</v>
      </c>
      <c r="AU101" s="23" t="e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>#REF!</v>
      </c>
      <c r="AV101" s="23" t="e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>#REF!</v>
      </c>
      <c r="AW101" s="23" t="e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>#REF!</v>
      </c>
      <c r="AX101" s="23" t="e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>#REF!</v>
      </c>
      <c r="AY101" s="23" t="e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>#REF!</v>
      </c>
      <c r="AZ101" s="23" t="e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>#REF!</v>
      </c>
      <c r="BA101" s="23" t="e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>#REF!</v>
      </c>
      <c r="BB101" s="23" t="e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>#REF!</v>
      </c>
    </row>
    <row r="102" spans="1:54" ht="41.4" x14ac:dyDescent="0.25">
      <c r="A102" s="49" t="e">
        <f>IF(#REF!="","",#REF!)</f>
        <v>#REF!</v>
      </c>
      <c r="B102" s="47"/>
      <c r="C102" s="35" t="e">
        <f>IF(#REF!="","",#REF!)</f>
        <v>#REF!</v>
      </c>
      <c r="D102" s="98" t="e">
        <f>IF(#REF!="","",#REF!)</f>
        <v>#REF!</v>
      </c>
      <c r="E102" s="23" t="e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>#REF!</v>
      </c>
      <c r="F102" s="23" t="e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>#REF!</v>
      </c>
      <c r="G102" s="23" t="e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>#REF!</v>
      </c>
      <c r="H102" s="23" t="e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>#REF!</v>
      </c>
      <c r="I102" s="23" t="e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>#REF!</v>
      </c>
      <c r="J102" s="23" t="e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>#REF!</v>
      </c>
      <c r="K102" s="23" t="e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>#REF!</v>
      </c>
      <c r="L102" s="23" t="e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>#REF!</v>
      </c>
      <c r="M102" s="23" t="e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>#REF!</v>
      </c>
      <c r="N102" s="23" t="e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>#REF!</v>
      </c>
      <c r="O102" s="23" t="e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>#REF!</v>
      </c>
      <c r="P102" s="23" t="e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>#REF!</v>
      </c>
      <c r="Q102" s="23" t="e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>#REF!</v>
      </c>
      <c r="R102" s="23" t="e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>#REF!</v>
      </c>
      <c r="S102" s="23" t="e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>#REF!</v>
      </c>
      <c r="T102" s="23" t="e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>#REF!</v>
      </c>
      <c r="U102" s="23" t="e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>#REF!</v>
      </c>
      <c r="V102" s="23" t="e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>#REF!</v>
      </c>
      <c r="W102" s="23" t="e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>#REF!</v>
      </c>
      <c r="X102" s="23" t="e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>#REF!</v>
      </c>
      <c r="Y102" s="23" t="e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>#REF!</v>
      </c>
      <c r="Z102" s="23" t="e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>#REF!</v>
      </c>
      <c r="AA102" s="23" t="e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>#REF!</v>
      </c>
      <c r="AB102" s="23" t="e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>#REF!</v>
      </c>
      <c r="AC102" s="23" t="e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>#REF!</v>
      </c>
      <c r="AD102" s="23" t="e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>#REF!</v>
      </c>
      <c r="AE102" s="23" t="e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>#REF!</v>
      </c>
      <c r="AF102" s="23" t="e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>#REF!</v>
      </c>
      <c r="AG102" s="23" t="e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>#REF!</v>
      </c>
      <c r="AH102" s="23" t="e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>#REF!</v>
      </c>
      <c r="AI102" s="23" t="e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>#REF!</v>
      </c>
      <c r="AJ102" s="23" t="e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>#REF!</v>
      </c>
      <c r="AK102" s="23" t="e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>#REF!</v>
      </c>
      <c r="AL102" s="23" t="e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>#REF!</v>
      </c>
      <c r="AM102" s="23" t="e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>#REF!</v>
      </c>
      <c r="AN102" s="23" t="e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>#REF!</v>
      </c>
      <c r="AO102" s="23" t="e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>#REF!</v>
      </c>
      <c r="AP102" s="23" t="e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>#REF!</v>
      </c>
      <c r="AQ102" s="23" t="e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>#REF!</v>
      </c>
      <c r="AR102" s="23" t="e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>#REF!</v>
      </c>
      <c r="AS102" s="23" t="e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>#REF!</v>
      </c>
      <c r="AT102" s="23" t="e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>#REF!</v>
      </c>
      <c r="AU102" s="23" t="e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>#REF!</v>
      </c>
      <c r="AV102" s="23" t="e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>#REF!</v>
      </c>
      <c r="AW102" s="23" t="e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>#REF!</v>
      </c>
      <c r="AX102" s="23" t="e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>#REF!</v>
      </c>
      <c r="AY102" s="23" t="e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>#REF!</v>
      </c>
      <c r="AZ102" s="23" t="e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>#REF!</v>
      </c>
      <c r="BA102" s="23" t="e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>#REF!</v>
      </c>
      <c r="BB102" s="23" t="e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>#REF!</v>
      </c>
    </row>
    <row r="103" spans="1:54" ht="42" thickBot="1" x14ac:dyDescent="0.3">
      <c r="A103" s="50" t="e">
        <f>IF(#REF!="","",#REF!)</f>
        <v>#REF!</v>
      </c>
      <c r="B103" s="48"/>
      <c r="C103" s="36" t="e">
        <f>IF(#REF!="","",#REF!)</f>
        <v>#REF!</v>
      </c>
      <c r="D103" s="99" t="e">
        <f>IF(#REF!="","",#REF!)</f>
        <v>#REF!</v>
      </c>
      <c r="E103" s="23" t="e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>#REF!</v>
      </c>
      <c r="F103" s="23" t="e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>#REF!</v>
      </c>
      <c r="G103" s="23" t="e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>#REF!</v>
      </c>
      <c r="H103" s="23" t="e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>#REF!</v>
      </c>
      <c r="I103" s="23" t="e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>#REF!</v>
      </c>
      <c r="J103" s="23" t="e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>#REF!</v>
      </c>
      <c r="K103" s="23" t="e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>#REF!</v>
      </c>
      <c r="L103" s="23" t="e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>#REF!</v>
      </c>
      <c r="M103" s="23" t="e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>#REF!</v>
      </c>
      <c r="N103" s="23" t="e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>#REF!</v>
      </c>
      <c r="O103" s="23" t="e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>#REF!</v>
      </c>
      <c r="P103" s="23" t="e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>#REF!</v>
      </c>
      <c r="Q103" s="23" t="e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>#REF!</v>
      </c>
      <c r="R103" s="23" t="e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>#REF!</v>
      </c>
      <c r="S103" s="23" t="e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>#REF!</v>
      </c>
      <c r="T103" s="23" t="e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>#REF!</v>
      </c>
      <c r="U103" s="23" t="e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>#REF!</v>
      </c>
      <c r="V103" s="23" t="e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>#REF!</v>
      </c>
      <c r="W103" s="23" t="e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>#REF!</v>
      </c>
      <c r="X103" s="23" t="e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>#REF!</v>
      </c>
      <c r="Y103" s="23" t="e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>#REF!</v>
      </c>
      <c r="Z103" s="23" t="e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>#REF!</v>
      </c>
      <c r="AA103" s="23" t="e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>#REF!</v>
      </c>
      <c r="AB103" s="23" t="e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>#REF!</v>
      </c>
      <c r="AC103" s="23" t="e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>#REF!</v>
      </c>
      <c r="AD103" s="23" t="e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>#REF!</v>
      </c>
      <c r="AE103" s="23" t="e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>#REF!</v>
      </c>
      <c r="AF103" s="23" t="e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>#REF!</v>
      </c>
      <c r="AG103" s="23" t="e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>#REF!</v>
      </c>
      <c r="AH103" s="23" t="e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>#REF!</v>
      </c>
      <c r="AI103" s="23" t="e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>#REF!</v>
      </c>
      <c r="AJ103" s="23" t="e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>#REF!</v>
      </c>
      <c r="AK103" s="23" t="e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>#REF!</v>
      </c>
      <c r="AL103" s="23" t="e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>#REF!</v>
      </c>
      <c r="AM103" s="23" t="e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>#REF!</v>
      </c>
      <c r="AN103" s="23" t="e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>#REF!</v>
      </c>
      <c r="AO103" s="23" t="e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>#REF!</v>
      </c>
      <c r="AP103" s="23" t="e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>#REF!</v>
      </c>
      <c r="AQ103" s="23" t="e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>#REF!</v>
      </c>
      <c r="AR103" s="23" t="e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>#REF!</v>
      </c>
      <c r="AS103" s="23" t="e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>#REF!</v>
      </c>
      <c r="AT103" s="23" t="e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>#REF!</v>
      </c>
      <c r="AU103" s="23" t="e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>#REF!</v>
      </c>
      <c r="AV103" s="23" t="e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>#REF!</v>
      </c>
      <c r="AW103" s="23" t="e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>#REF!</v>
      </c>
      <c r="AX103" s="23" t="e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>#REF!</v>
      </c>
      <c r="AY103" s="23" t="e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>#REF!</v>
      </c>
      <c r="AZ103" s="23" t="e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>#REF!</v>
      </c>
      <c r="BA103" s="23" t="e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>#REF!</v>
      </c>
      <c r="BB103" s="23" t="e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>#REF!</v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94">IF(SUMIF($A$99:$A$103,"Personal",F99:F103)=0,0,SUMIF($A$99:$A$103,"Personal",F99:F103))</f>
        <v>0</v>
      </c>
      <c r="G104" s="30">
        <f t="shared" si="94"/>
        <v>0</v>
      </c>
      <c r="H104" s="30">
        <f t="shared" si="94"/>
        <v>0</v>
      </c>
      <c r="I104" s="30">
        <f t="shared" si="94"/>
        <v>0</v>
      </c>
      <c r="J104" s="30">
        <f t="shared" si="94"/>
        <v>0</v>
      </c>
      <c r="K104" s="30">
        <f t="shared" si="94"/>
        <v>0</v>
      </c>
      <c r="L104" s="30">
        <f t="shared" si="94"/>
        <v>0</v>
      </c>
      <c r="M104" s="30">
        <f t="shared" si="94"/>
        <v>0</v>
      </c>
      <c r="N104" s="30">
        <f t="shared" si="94"/>
        <v>0</v>
      </c>
      <c r="O104" s="30">
        <f t="shared" si="94"/>
        <v>0</v>
      </c>
      <c r="P104" s="30">
        <f t="shared" si="94"/>
        <v>0</v>
      </c>
      <c r="Q104" s="30">
        <f t="shared" si="94"/>
        <v>0</v>
      </c>
      <c r="R104" s="30">
        <f t="shared" si="94"/>
        <v>0</v>
      </c>
      <c r="S104" s="30">
        <f t="shared" si="94"/>
        <v>0</v>
      </c>
      <c r="T104" s="30">
        <f t="shared" si="94"/>
        <v>0</v>
      </c>
      <c r="U104" s="30">
        <f t="shared" si="94"/>
        <v>0</v>
      </c>
      <c r="V104" s="30">
        <f t="shared" si="94"/>
        <v>0</v>
      </c>
      <c r="W104" s="30">
        <f t="shared" si="94"/>
        <v>0</v>
      </c>
      <c r="X104" s="31">
        <f t="shared" si="94"/>
        <v>0</v>
      </c>
      <c r="Y104" s="31">
        <f t="shared" si="94"/>
        <v>0</v>
      </c>
      <c r="Z104" s="31">
        <f t="shared" ref="Z104:BB104" si="95">IF(SUMIF($A$99:$A$103,"Personal",Z99:Z103)=0,0,SUMIF($A$99:$A$103,"Personal",Z99:Z103))</f>
        <v>0</v>
      </c>
      <c r="AA104" s="31">
        <f t="shared" si="95"/>
        <v>0</v>
      </c>
      <c r="AB104" s="31">
        <f t="shared" si="95"/>
        <v>0</v>
      </c>
      <c r="AC104" s="31">
        <f t="shared" si="95"/>
        <v>0</v>
      </c>
      <c r="AD104" s="31">
        <f t="shared" si="95"/>
        <v>0</v>
      </c>
      <c r="AE104" s="31">
        <f t="shared" si="95"/>
        <v>0</v>
      </c>
      <c r="AF104" s="31">
        <f t="shared" si="95"/>
        <v>0</v>
      </c>
      <c r="AG104" s="31">
        <f t="shared" si="95"/>
        <v>0</v>
      </c>
      <c r="AH104" s="31">
        <f t="shared" si="95"/>
        <v>0</v>
      </c>
      <c r="AI104" s="31">
        <f t="shared" si="95"/>
        <v>0</v>
      </c>
      <c r="AJ104" s="31">
        <f t="shared" si="95"/>
        <v>0</v>
      </c>
      <c r="AK104" s="31">
        <f t="shared" si="95"/>
        <v>0</v>
      </c>
      <c r="AL104" s="31">
        <f t="shared" si="95"/>
        <v>0</v>
      </c>
      <c r="AM104" s="31">
        <f t="shared" si="95"/>
        <v>0</v>
      </c>
      <c r="AN104" s="31">
        <f t="shared" si="95"/>
        <v>0</v>
      </c>
      <c r="AO104" s="31">
        <f t="shared" si="95"/>
        <v>0</v>
      </c>
      <c r="AP104" s="31">
        <f t="shared" si="95"/>
        <v>0</v>
      </c>
      <c r="AQ104" s="31">
        <f t="shared" si="95"/>
        <v>0</v>
      </c>
      <c r="AR104" s="31">
        <f t="shared" si="95"/>
        <v>0</v>
      </c>
      <c r="AS104" s="31">
        <f t="shared" si="95"/>
        <v>0</v>
      </c>
      <c r="AT104" s="31">
        <f t="shared" si="95"/>
        <v>0</v>
      </c>
      <c r="AU104" s="31">
        <f t="shared" si="95"/>
        <v>0</v>
      </c>
      <c r="AV104" s="31">
        <f t="shared" si="95"/>
        <v>0</v>
      </c>
      <c r="AW104" s="31">
        <f t="shared" si="95"/>
        <v>0</v>
      </c>
      <c r="AX104" s="31">
        <f t="shared" si="95"/>
        <v>0</v>
      </c>
      <c r="AY104" s="31">
        <f t="shared" si="95"/>
        <v>0</v>
      </c>
      <c r="AZ104" s="31">
        <f t="shared" si="95"/>
        <v>0</v>
      </c>
      <c r="BA104" s="31">
        <f t="shared" si="95"/>
        <v>0</v>
      </c>
      <c r="BB104" s="31">
        <f t="shared" si="95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96">IF(SUMIF($A$99:$A$103,"Material",F99:F103)=0,0,SUMIF($A$99:$A$103,"Material",F99:F103))</f>
        <v>0</v>
      </c>
      <c r="G105" s="30">
        <f t="shared" si="96"/>
        <v>0</v>
      </c>
      <c r="H105" s="30">
        <f t="shared" si="96"/>
        <v>0</v>
      </c>
      <c r="I105" s="30">
        <f t="shared" si="96"/>
        <v>0</v>
      </c>
      <c r="J105" s="30">
        <f t="shared" si="96"/>
        <v>0</v>
      </c>
      <c r="K105" s="30">
        <f t="shared" si="96"/>
        <v>0</v>
      </c>
      <c r="L105" s="30">
        <f t="shared" si="96"/>
        <v>0</v>
      </c>
      <c r="M105" s="30">
        <f t="shared" si="96"/>
        <v>0</v>
      </c>
      <c r="N105" s="30">
        <f t="shared" si="96"/>
        <v>0</v>
      </c>
      <c r="O105" s="30">
        <f t="shared" si="96"/>
        <v>0</v>
      </c>
      <c r="P105" s="30">
        <f t="shared" si="96"/>
        <v>0</v>
      </c>
      <c r="Q105" s="30">
        <f t="shared" si="96"/>
        <v>0</v>
      </c>
      <c r="R105" s="30">
        <f t="shared" si="96"/>
        <v>0</v>
      </c>
      <c r="S105" s="30">
        <f t="shared" si="96"/>
        <v>0</v>
      </c>
      <c r="T105" s="30">
        <f t="shared" si="96"/>
        <v>0</v>
      </c>
      <c r="U105" s="30">
        <f t="shared" si="96"/>
        <v>0</v>
      </c>
      <c r="V105" s="30">
        <f t="shared" si="96"/>
        <v>0</v>
      </c>
      <c r="W105" s="30">
        <f t="shared" si="96"/>
        <v>0</v>
      </c>
      <c r="X105" s="30">
        <f t="shared" si="96"/>
        <v>0</v>
      </c>
      <c r="Y105" s="30">
        <f t="shared" si="96"/>
        <v>0</v>
      </c>
      <c r="Z105" s="30">
        <f t="shared" ref="Z105:BB105" si="97">IF(SUMIF($A$99:$A$103,"Material",Z99:Z103)=0,0,SUMIF($A$99:$A$103,"Material",Z99:Z103))</f>
        <v>0</v>
      </c>
      <c r="AA105" s="30">
        <f t="shared" si="97"/>
        <v>0</v>
      </c>
      <c r="AB105" s="30">
        <f t="shared" si="97"/>
        <v>0</v>
      </c>
      <c r="AC105" s="30">
        <f t="shared" si="97"/>
        <v>0</v>
      </c>
      <c r="AD105" s="30">
        <f t="shared" si="97"/>
        <v>0</v>
      </c>
      <c r="AE105" s="30">
        <f t="shared" si="97"/>
        <v>0</v>
      </c>
      <c r="AF105" s="30">
        <f t="shared" si="97"/>
        <v>0</v>
      </c>
      <c r="AG105" s="30">
        <f t="shared" si="97"/>
        <v>0</v>
      </c>
      <c r="AH105" s="30">
        <f t="shared" si="97"/>
        <v>0</v>
      </c>
      <c r="AI105" s="30">
        <f t="shared" si="97"/>
        <v>0</v>
      </c>
      <c r="AJ105" s="30">
        <f t="shared" si="97"/>
        <v>0</v>
      </c>
      <c r="AK105" s="30">
        <f t="shared" si="97"/>
        <v>0</v>
      </c>
      <c r="AL105" s="30">
        <f t="shared" si="97"/>
        <v>0</v>
      </c>
      <c r="AM105" s="30">
        <f t="shared" si="97"/>
        <v>0</v>
      </c>
      <c r="AN105" s="30">
        <f t="shared" si="97"/>
        <v>0</v>
      </c>
      <c r="AO105" s="30">
        <f t="shared" si="97"/>
        <v>0</v>
      </c>
      <c r="AP105" s="30">
        <f t="shared" si="97"/>
        <v>0</v>
      </c>
      <c r="AQ105" s="30">
        <f t="shared" si="97"/>
        <v>0</v>
      </c>
      <c r="AR105" s="30">
        <f t="shared" si="97"/>
        <v>0</v>
      </c>
      <c r="AS105" s="30">
        <f t="shared" si="97"/>
        <v>0</v>
      </c>
      <c r="AT105" s="30">
        <f t="shared" si="97"/>
        <v>0</v>
      </c>
      <c r="AU105" s="30">
        <f t="shared" si="97"/>
        <v>0</v>
      </c>
      <c r="AV105" s="30">
        <f t="shared" si="97"/>
        <v>0</v>
      </c>
      <c r="AW105" s="30">
        <f t="shared" si="97"/>
        <v>0</v>
      </c>
      <c r="AX105" s="30">
        <f t="shared" si="97"/>
        <v>0</v>
      </c>
      <c r="AY105" s="30">
        <f t="shared" si="97"/>
        <v>0</v>
      </c>
      <c r="AZ105" s="30">
        <f t="shared" si="97"/>
        <v>0</v>
      </c>
      <c r="BA105" s="30">
        <f t="shared" si="97"/>
        <v>0</v>
      </c>
      <c r="BB105" s="30">
        <f t="shared" si="97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98">IF(SUMIF($A$99:$A$103,"Infrastruktur",F99:F103)=0,0,SUMIF($A$99:$A$103,"Infrastruktur",F99:F103))</f>
        <v>0</v>
      </c>
      <c r="G106" s="30">
        <f t="shared" si="98"/>
        <v>0</v>
      </c>
      <c r="H106" s="30">
        <f t="shared" si="98"/>
        <v>0</v>
      </c>
      <c r="I106" s="30">
        <f t="shared" si="98"/>
        <v>0</v>
      </c>
      <c r="J106" s="30">
        <f t="shared" si="98"/>
        <v>0</v>
      </c>
      <c r="K106" s="30">
        <f t="shared" si="98"/>
        <v>0</v>
      </c>
      <c r="L106" s="30">
        <f t="shared" si="98"/>
        <v>0</v>
      </c>
      <c r="M106" s="30">
        <f t="shared" si="98"/>
        <v>0</v>
      </c>
      <c r="N106" s="30">
        <f t="shared" si="98"/>
        <v>0</v>
      </c>
      <c r="O106" s="30">
        <f t="shared" si="98"/>
        <v>0</v>
      </c>
      <c r="P106" s="30">
        <f t="shared" si="98"/>
        <v>0</v>
      </c>
      <c r="Q106" s="30">
        <f t="shared" si="98"/>
        <v>0</v>
      </c>
      <c r="R106" s="30">
        <f t="shared" si="98"/>
        <v>0</v>
      </c>
      <c r="S106" s="30">
        <f t="shared" si="98"/>
        <v>0</v>
      </c>
      <c r="T106" s="30">
        <f t="shared" si="98"/>
        <v>0</v>
      </c>
      <c r="U106" s="30">
        <f t="shared" si="98"/>
        <v>0</v>
      </c>
      <c r="V106" s="30">
        <f t="shared" si="98"/>
        <v>0</v>
      </c>
      <c r="W106" s="30">
        <f t="shared" si="98"/>
        <v>0</v>
      </c>
      <c r="X106" s="30">
        <f t="shared" si="98"/>
        <v>0</v>
      </c>
      <c r="Y106" s="30">
        <f t="shared" si="98"/>
        <v>0</v>
      </c>
      <c r="Z106" s="30">
        <f t="shared" ref="Z106:BB106" si="99">IF(SUMIF($A$99:$A$103,"Infrastruktur",Z99:Z103)=0,0,SUMIF($A$99:$A$103,"Infrastruktur",Z99:Z103))</f>
        <v>0</v>
      </c>
      <c r="AA106" s="30">
        <f t="shared" si="99"/>
        <v>0</v>
      </c>
      <c r="AB106" s="30">
        <f t="shared" si="99"/>
        <v>0</v>
      </c>
      <c r="AC106" s="30">
        <f t="shared" si="99"/>
        <v>0</v>
      </c>
      <c r="AD106" s="30">
        <f t="shared" si="99"/>
        <v>0</v>
      </c>
      <c r="AE106" s="30">
        <f t="shared" si="99"/>
        <v>0</v>
      </c>
      <c r="AF106" s="30">
        <f t="shared" si="99"/>
        <v>0</v>
      </c>
      <c r="AG106" s="30">
        <f t="shared" si="99"/>
        <v>0</v>
      </c>
      <c r="AH106" s="30">
        <f t="shared" si="99"/>
        <v>0</v>
      </c>
      <c r="AI106" s="30">
        <f t="shared" si="99"/>
        <v>0</v>
      </c>
      <c r="AJ106" s="30">
        <f t="shared" si="99"/>
        <v>0</v>
      </c>
      <c r="AK106" s="30">
        <f t="shared" si="99"/>
        <v>0</v>
      </c>
      <c r="AL106" s="30">
        <f t="shared" si="99"/>
        <v>0</v>
      </c>
      <c r="AM106" s="30">
        <f t="shared" si="99"/>
        <v>0</v>
      </c>
      <c r="AN106" s="30">
        <f t="shared" si="99"/>
        <v>0</v>
      </c>
      <c r="AO106" s="30">
        <f t="shared" si="99"/>
        <v>0</v>
      </c>
      <c r="AP106" s="30">
        <f t="shared" si="99"/>
        <v>0</v>
      </c>
      <c r="AQ106" s="30">
        <f t="shared" si="99"/>
        <v>0</v>
      </c>
      <c r="AR106" s="30">
        <f t="shared" si="99"/>
        <v>0</v>
      </c>
      <c r="AS106" s="30">
        <f t="shared" si="99"/>
        <v>0</v>
      </c>
      <c r="AT106" s="30">
        <f t="shared" si="99"/>
        <v>0</v>
      </c>
      <c r="AU106" s="30">
        <f t="shared" si="99"/>
        <v>0</v>
      </c>
      <c r="AV106" s="30">
        <f t="shared" si="99"/>
        <v>0</v>
      </c>
      <c r="AW106" s="30">
        <f t="shared" si="99"/>
        <v>0</v>
      </c>
      <c r="AX106" s="30">
        <f t="shared" si="99"/>
        <v>0</v>
      </c>
      <c r="AY106" s="30">
        <f t="shared" si="99"/>
        <v>0</v>
      </c>
      <c r="AZ106" s="30">
        <f t="shared" si="99"/>
        <v>0</v>
      </c>
      <c r="BA106" s="30">
        <f t="shared" si="99"/>
        <v>0</v>
      </c>
      <c r="BB106" s="30">
        <f t="shared" si="99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00">IF(SUMIF($A$99:$A$103,"Dienstleistungen",F99:F103)=0,0,SUMIF($A$99:$A$103,"Dienstleistungen",F99:F103))</f>
        <v>0</v>
      </c>
      <c r="G107" s="30">
        <f t="shared" si="100"/>
        <v>0</v>
      </c>
      <c r="H107" s="30">
        <f t="shared" si="100"/>
        <v>0</v>
      </c>
      <c r="I107" s="30">
        <f t="shared" si="100"/>
        <v>0</v>
      </c>
      <c r="J107" s="30">
        <f t="shared" si="100"/>
        <v>0</v>
      </c>
      <c r="K107" s="30">
        <f t="shared" si="100"/>
        <v>0</v>
      </c>
      <c r="L107" s="30">
        <f t="shared" si="100"/>
        <v>0</v>
      </c>
      <c r="M107" s="30">
        <f t="shared" si="100"/>
        <v>0</v>
      </c>
      <c r="N107" s="30">
        <f t="shared" si="100"/>
        <v>0</v>
      </c>
      <c r="O107" s="30">
        <f t="shared" si="100"/>
        <v>0</v>
      </c>
      <c r="P107" s="30">
        <f t="shared" si="100"/>
        <v>0</v>
      </c>
      <c r="Q107" s="30">
        <f t="shared" si="100"/>
        <v>0</v>
      </c>
      <c r="R107" s="30">
        <f t="shared" si="100"/>
        <v>0</v>
      </c>
      <c r="S107" s="30">
        <f t="shared" si="100"/>
        <v>0</v>
      </c>
      <c r="T107" s="30">
        <f t="shared" si="100"/>
        <v>0</v>
      </c>
      <c r="U107" s="30">
        <f t="shared" si="100"/>
        <v>0</v>
      </c>
      <c r="V107" s="30">
        <f t="shared" si="100"/>
        <v>0</v>
      </c>
      <c r="W107" s="30">
        <f t="shared" si="100"/>
        <v>0</v>
      </c>
      <c r="X107" s="30">
        <f t="shared" si="100"/>
        <v>0</v>
      </c>
      <c r="Y107" s="30">
        <f t="shared" si="100"/>
        <v>0</v>
      </c>
      <c r="Z107" s="30">
        <f t="shared" ref="Z107:BB107" si="101">IF(SUMIF($A$99:$A$103,"Dienstleistungen",Z99:Z103)=0,0,SUMIF($A$99:$A$103,"Dienstleistungen",Z99:Z103))</f>
        <v>0</v>
      </c>
      <c r="AA107" s="30">
        <f t="shared" si="101"/>
        <v>0</v>
      </c>
      <c r="AB107" s="30">
        <f t="shared" si="101"/>
        <v>0</v>
      </c>
      <c r="AC107" s="30">
        <f t="shared" si="101"/>
        <v>0</v>
      </c>
      <c r="AD107" s="30">
        <f t="shared" si="101"/>
        <v>0</v>
      </c>
      <c r="AE107" s="30">
        <f t="shared" si="101"/>
        <v>0</v>
      </c>
      <c r="AF107" s="30">
        <f t="shared" si="101"/>
        <v>0</v>
      </c>
      <c r="AG107" s="30">
        <f t="shared" si="101"/>
        <v>0</v>
      </c>
      <c r="AH107" s="30">
        <f t="shared" si="101"/>
        <v>0</v>
      </c>
      <c r="AI107" s="30">
        <f t="shared" si="101"/>
        <v>0</v>
      </c>
      <c r="AJ107" s="30">
        <f t="shared" si="101"/>
        <v>0</v>
      </c>
      <c r="AK107" s="30">
        <f t="shared" si="101"/>
        <v>0</v>
      </c>
      <c r="AL107" s="30">
        <f t="shared" si="101"/>
        <v>0</v>
      </c>
      <c r="AM107" s="30">
        <f t="shared" si="101"/>
        <v>0</v>
      </c>
      <c r="AN107" s="30">
        <f t="shared" si="101"/>
        <v>0</v>
      </c>
      <c r="AO107" s="30">
        <f t="shared" si="101"/>
        <v>0</v>
      </c>
      <c r="AP107" s="30">
        <f t="shared" si="101"/>
        <v>0</v>
      </c>
      <c r="AQ107" s="30">
        <f t="shared" si="101"/>
        <v>0</v>
      </c>
      <c r="AR107" s="30">
        <f t="shared" si="101"/>
        <v>0</v>
      </c>
      <c r="AS107" s="30">
        <f t="shared" si="101"/>
        <v>0</v>
      </c>
      <c r="AT107" s="30">
        <f t="shared" si="101"/>
        <v>0</v>
      </c>
      <c r="AU107" s="30">
        <f t="shared" si="101"/>
        <v>0</v>
      </c>
      <c r="AV107" s="30">
        <f t="shared" si="101"/>
        <v>0</v>
      </c>
      <c r="AW107" s="30">
        <f t="shared" si="101"/>
        <v>0</v>
      </c>
      <c r="AX107" s="30">
        <f t="shared" si="101"/>
        <v>0</v>
      </c>
      <c r="AY107" s="30">
        <f t="shared" si="101"/>
        <v>0</v>
      </c>
      <c r="AZ107" s="30">
        <f t="shared" si="101"/>
        <v>0</v>
      </c>
      <c r="BA107" s="30">
        <f t="shared" si="101"/>
        <v>0</v>
      </c>
      <c r="BB107" s="30">
        <f t="shared" si="101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 t="shared" ref="F110:AK110" si="102">E1+1</f>
        <v>1</v>
      </c>
      <c r="G110" s="24">
        <f t="shared" si="102"/>
        <v>2</v>
      </c>
      <c r="H110" s="24">
        <f t="shared" si="102"/>
        <v>3</v>
      </c>
      <c r="I110" s="24">
        <f t="shared" si="102"/>
        <v>4</v>
      </c>
      <c r="J110" s="24">
        <f t="shared" si="102"/>
        <v>5</v>
      </c>
      <c r="K110" s="24">
        <f t="shared" si="102"/>
        <v>6</v>
      </c>
      <c r="L110" s="24">
        <f t="shared" si="102"/>
        <v>7</v>
      </c>
      <c r="M110" s="24">
        <f t="shared" si="102"/>
        <v>8</v>
      </c>
      <c r="N110" s="24">
        <f t="shared" si="102"/>
        <v>9</v>
      </c>
      <c r="O110" s="24">
        <f t="shared" si="102"/>
        <v>10</v>
      </c>
      <c r="P110" s="24">
        <f t="shared" si="102"/>
        <v>11</v>
      </c>
      <c r="Q110" s="24">
        <f t="shared" si="102"/>
        <v>12</v>
      </c>
      <c r="R110" s="24">
        <f t="shared" si="102"/>
        <v>13</v>
      </c>
      <c r="S110" s="24">
        <f t="shared" si="102"/>
        <v>14</v>
      </c>
      <c r="T110" s="24">
        <f t="shared" si="102"/>
        <v>15</v>
      </c>
      <c r="U110" s="24">
        <f t="shared" si="102"/>
        <v>16</v>
      </c>
      <c r="V110" s="24">
        <f t="shared" si="102"/>
        <v>17</v>
      </c>
      <c r="W110" s="24">
        <f t="shared" si="102"/>
        <v>18</v>
      </c>
      <c r="X110" s="24">
        <f t="shared" si="102"/>
        <v>19</v>
      </c>
      <c r="Y110" s="25">
        <f t="shared" si="102"/>
        <v>20</v>
      </c>
      <c r="Z110" s="25">
        <f t="shared" si="102"/>
        <v>21</v>
      </c>
      <c r="AA110" s="25">
        <f t="shared" si="102"/>
        <v>22</v>
      </c>
      <c r="AB110" s="25">
        <f t="shared" si="102"/>
        <v>23</v>
      </c>
      <c r="AC110" s="25">
        <f t="shared" si="102"/>
        <v>24</v>
      </c>
      <c r="AD110" s="25">
        <f t="shared" si="102"/>
        <v>25</v>
      </c>
      <c r="AE110" s="25">
        <f t="shared" si="102"/>
        <v>26</v>
      </c>
      <c r="AF110" s="25">
        <f t="shared" si="102"/>
        <v>27</v>
      </c>
      <c r="AG110" s="25">
        <f t="shared" si="102"/>
        <v>28</v>
      </c>
      <c r="AH110" s="25">
        <f t="shared" si="102"/>
        <v>29</v>
      </c>
      <c r="AI110" s="25">
        <f t="shared" si="102"/>
        <v>30</v>
      </c>
      <c r="AJ110" s="25">
        <f t="shared" si="102"/>
        <v>31</v>
      </c>
      <c r="AK110" s="25">
        <f t="shared" si="102"/>
        <v>32</v>
      </c>
      <c r="AL110" s="25">
        <f t="shared" ref="AL110:BB110" si="103">AK1+1</f>
        <v>33</v>
      </c>
      <c r="AM110" s="25">
        <f t="shared" si="103"/>
        <v>34</v>
      </c>
      <c r="AN110" s="25">
        <f t="shared" si="103"/>
        <v>35</v>
      </c>
      <c r="AO110" s="25">
        <f t="shared" si="103"/>
        <v>36</v>
      </c>
      <c r="AP110" s="25">
        <f t="shared" si="103"/>
        <v>37</v>
      </c>
      <c r="AQ110" s="25">
        <f t="shared" si="103"/>
        <v>38</v>
      </c>
      <c r="AR110" s="25">
        <f t="shared" si="103"/>
        <v>39</v>
      </c>
      <c r="AS110" s="25">
        <f t="shared" si="103"/>
        <v>40</v>
      </c>
      <c r="AT110" s="25">
        <f t="shared" si="103"/>
        <v>41</v>
      </c>
      <c r="AU110" s="25">
        <f t="shared" si="103"/>
        <v>42</v>
      </c>
      <c r="AV110" s="25">
        <f t="shared" si="103"/>
        <v>43</v>
      </c>
      <c r="AW110" s="25">
        <f t="shared" si="103"/>
        <v>44</v>
      </c>
      <c r="AX110" s="25">
        <f t="shared" si="103"/>
        <v>45</v>
      </c>
      <c r="AY110" s="25">
        <f t="shared" si="103"/>
        <v>46</v>
      </c>
      <c r="AZ110" s="25">
        <f t="shared" si="103"/>
        <v>47</v>
      </c>
      <c r="BA110" s="25">
        <f t="shared" si="103"/>
        <v>48</v>
      </c>
      <c r="BB110" s="25">
        <f t="shared" si="103"/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e">
        <f>IF(#REF!="","",#REF!)</f>
        <v>#REF!</v>
      </c>
      <c r="B112" s="51" t="s">
        <v>113</v>
      </c>
      <c r="C112" s="35" t="e">
        <f>IF(#REF!="","",#REF!)</f>
        <v>#REF!</v>
      </c>
      <c r="D112" s="97" t="e">
        <f>IF(#REF!="","",#REF!)</f>
        <v>#REF!</v>
      </c>
      <c r="E112" s="2" t="e">
        <f>IF(OR(E$111="",$C112="",$A112=""),"",IF($D112="",$C112*Parameter!B26,IF($D112="durchschnittliche Preissteigerungs-rate",($C112*Parameter!B26)*(1+(VLOOKUP($A112,Personalnormkosten!$G$1:$H$4,2,FALSE)))^E$110,($C112*Parameter!B26)*(1+(VLOOKUP($D112,Personalnormkosten!$E$1:$F$9,2,FALSE)))^E$110)))</f>
        <v>#REF!</v>
      </c>
      <c r="F112" s="2" t="e">
        <f>IF(OR(F$111="",$C112="",$A112=""),"",IF($D112="",$C112*Parameter!C26,IF($D112="durchschnittliche Preissteigerungs-rate",($C112*Parameter!C26)*(1+(VLOOKUP($A112,Personalnormkosten!$G$1:$H$4,2,FALSE)))^F$110,($C112*Parameter!C26)*(1+(VLOOKUP($D112,Personalnormkosten!$E$1:$F$9,2,FALSE)))^F$110)))</f>
        <v>#REF!</v>
      </c>
      <c r="G112" s="2" t="e">
        <f>IF(OR(G$111="",$C112="",$A112=""),"",IF($D112="",$C112*Parameter!D26,IF($D112="durchschnittliche Preissteigerungs-rate",($C112*Parameter!D26)*(1+(VLOOKUP($A112,Personalnormkosten!$G$1:$H$4,2,FALSE)))^G$110,($C112*Parameter!D26)*(1+(VLOOKUP($D112,Personalnormkosten!$E$1:$F$9,2,FALSE)))^G$110)))</f>
        <v>#REF!</v>
      </c>
      <c r="H112" s="2" t="e">
        <f>IF(OR(H$111="",$C112="",$A112=""),"",IF($D112="",$C112*Parameter!E26,IF($D112="durchschnittliche Preissteigerungs-rate",($C112*Parameter!E26)*(1+(VLOOKUP($A112,Personalnormkosten!$G$1:$H$4,2,FALSE)))^H$110,($C112*Parameter!E26)*(1+(VLOOKUP($D112,Personalnormkosten!$E$1:$F$9,2,FALSE)))^H$110)))</f>
        <v>#REF!</v>
      </c>
      <c r="I112" s="2" t="e">
        <f>IF(OR(I$111="",$C112="",$A112=""),"",IF($D112="",$C112*Parameter!F26,IF($D112="durchschnittliche Preissteigerungs-rate",($C112*Parameter!F26)*(1+(VLOOKUP($A112,Personalnormkosten!$G$1:$H$4,2,FALSE)))^I$110,($C112*Parameter!F26)*(1+(VLOOKUP($D112,Personalnormkosten!$E$1:$F$9,2,FALSE)))^I$110)))</f>
        <v>#REF!</v>
      </c>
      <c r="J112" s="2" t="e">
        <f>IF(OR(J$111="",$C112="",$A112=""),"",IF($D112="",$C112*Parameter!G26,IF($D112="durchschnittliche Preissteigerungs-rate",($C112*Parameter!G26)*(1+(VLOOKUP($A112,Personalnormkosten!$G$1:$H$4,2,FALSE)))^J$110,($C112*Parameter!G26)*(1+(VLOOKUP($D112,Personalnormkosten!$E$1:$F$9,2,FALSE)))^J$110)))</f>
        <v>#REF!</v>
      </c>
      <c r="K112" s="2" t="e">
        <f>IF(OR(K$111="",$C112="",$A112=""),"",IF($D112="",$C112*Parameter!H26,IF($D112="durchschnittliche Preissteigerungs-rate",($C112*Parameter!H26)*(1+(VLOOKUP($A112,Personalnormkosten!$G$1:$H$4,2,FALSE)))^K$110,($C112*Parameter!H26)*(1+(VLOOKUP($D112,Personalnormkosten!$E$1:$F$9,2,FALSE)))^K$110)))</f>
        <v>#REF!</v>
      </c>
      <c r="L112" s="2" t="e">
        <f>IF(OR(L$111="",$C112="",$A112=""),"",IF($D112="",$C112*Parameter!I26,IF($D112="durchschnittliche Preissteigerungs-rate",($C112*Parameter!I26)*(1+(VLOOKUP($A112,Personalnormkosten!$G$1:$H$4,2,FALSE)))^L$110,($C112*Parameter!I26)*(1+(VLOOKUP($D112,Personalnormkosten!$E$1:$F$9,2,FALSE)))^L$110)))</f>
        <v>#REF!</v>
      </c>
      <c r="M112" s="2" t="e">
        <f>IF(OR(M$111="",$C112="",$A112=""),"",IF($D112="",$C112*Parameter!J26,IF($D112="durchschnittliche Preissteigerungs-rate",($C112*Parameter!J26)*(1+(VLOOKUP($A112,Personalnormkosten!$G$1:$H$4,2,FALSE)))^M$110,($C112*Parameter!J26)*(1+(VLOOKUP($D112,Personalnormkosten!$E$1:$F$9,2,FALSE)))^M$110)))</f>
        <v>#REF!</v>
      </c>
      <c r="N112" s="2" t="e">
        <f>IF(OR(N$111="",$C112="",$A112=""),"",IF($D112="",$C112*Parameter!K26,IF($D112="durchschnittliche Preissteigerungs-rate",($C112*Parameter!K26)*(1+(VLOOKUP($A112,Personalnormkosten!$G$1:$H$4,2,FALSE)))^N$110,($C112*Parameter!K26)*(1+(VLOOKUP($D112,Personalnormkosten!$E$1:$F$9,2,FALSE)))^N$110)))</f>
        <v>#REF!</v>
      </c>
      <c r="O112" s="2" t="e">
        <f>IF(OR(O$111="",$C112="",$A112=""),"",IF($D112="",$C112*Parameter!L26,IF($D112="durchschnittliche Preissteigerungs-rate",($C112*Parameter!L26)*(1+(VLOOKUP($A112,Personalnormkosten!$G$1:$H$4,2,FALSE)))^O$110,($C112*Parameter!L26)*(1+(VLOOKUP($D112,Personalnormkosten!$E$1:$F$9,2,FALSE)))^O$110)))</f>
        <v>#REF!</v>
      </c>
      <c r="P112" s="2" t="e">
        <f>IF(OR(P$111="",$C112="",$A112=""),"",IF($D112="",$C112*Parameter!M26,IF($D112="durchschnittliche Preissteigerungs-rate",($C112*Parameter!M26)*(1+(VLOOKUP($A112,Personalnormkosten!$G$1:$H$4,2,FALSE)))^P$110,($C112*Parameter!M26)*(1+(VLOOKUP($D112,Personalnormkosten!$E$1:$F$9,2,FALSE)))^P$110)))</f>
        <v>#REF!</v>
      </c>
      <c r="Q112" s="2" t="e">
        <f>IF(OR(Q$111="",$C112="",$A112=""),"",IF($D112="",$C112*Parameter!N26,IF($D112="durchschnittliche Preissteigerungs-rate",($C112*Parameter!N26)*(1+(VLOOKUP($A112,Personalnormkosten!$G$1:$H$4,2,FALSE)))^Q$110,($C112*Parameter!N26)*(1+(VLOOKUP($D112,Personalnormkosten!$E$1:$F$9,2,FALSE)))^Q$110)))</f>
        <v>#REF!</v>
      </c>
      <c r="R112" s="2" t="e">
        <f>IF(OR(R$111="",$C112="",$A112=""),"",IF($D112="",$C112*Parameter!O26,IF($D112="durchschnittliche Preissteigerungs-rate",($C112*Parameter!O26)*(1+(VLOOKUP($A112,Personalnormkosten!$G$1:$H$4,2,FALSE)))^R$110,($C112*Parameter!O26)*(1+(VLOOKUP($D112,Personalnormkosten!$E$1:$F$9,2,FALSE)))^R$110)))</f>
        <v>#REF!</v>
      </c>
      <c r="S112" s="2" t="e">
        <f>IF(OR(S$111="",$C112="",$A112=""),"",IF($D112="",$C112*Parameter!P26,IF($D112="durchschnittliche Preissteigerungs-rate",($C112*Parameter!P26)*(1+(VLOOKUP($A112,Personalnormkosten!$G$1:$H$4,2,FALSE)))^S$110,($C112*Parameter!P26)*(1+(VLOOKUP($D112,Personalnormkosten!$E$1:$F$9,2,FALSE)))^S$110)))</f>
        <v>#REF!</v>
      </c>
      <c r="T112" s="2" t="e">
        <f>IF(OR(T$111="",$C112="",$A112=""),"",IF($D112="",$C112*Parameter!Q26,IF($D112="durchschnittliche Preissteigerungs-rate",($C112*Parameter!Q26)*(1+(VLOOKUP($A112,Personalnormkosten!$G$1:$H$4,2,FALSE)))^T$110,($C112*Parameter!Q26)*(1+(VLOOKUP($D112,Personalnormkosten!$E$1:$F$9,2,FALSE)))^T$110)))</f>
        <v>#REF!</v>
      </c>
      <c r="U112" s="2" t="e">
        <f>IF(OR(U$111="",$C112="",$A112=""),"",IF($D112="",$C112*Parameter!R26,IF($D112="durchschnittliche Preissteigerungs-rate",($C112*Parameter!R26)*(1+(VLOOKUP($A112,Personalnormkosten!$G$1:$H$4,2,FALSE)))^U$110,($C112*Parameter!R26)*(1+(VLOOKUP($D112,Personalnormkosten!$E$1:$F$9,2,FALSE)))^U$110)))</f>
        <v>#REF!</v>
      </c>
      <c r="V112" s="2" t="e">
        <f>IF(OR(V$111="",$C112="",$A112=""),"",IF($D112="",$C112*Parameter!S26,IF($D112="durchschnittliche Preissteigerungs-rate",($C112*Parameter!S26)*(1+(VLOOKUP($A112,Personalnormkosten!$G$1:$H$4,2,FALSE)))^V$110,($C112*Parameter!S26)*(1+(VLOOKUP($D112,Personalnormkosten!$E$1:$F$9,2,FALSE)))^V$110)))</f>
        <v>#REF!</v>
      </c>
      <c r="W112" s="2" t="e">
        <f>IF(OR(W$111="",$C112="",$A112=""),"",IF($D112="",$C112*Parameter!T26,IF($D112="durchschnittliche Preissteigerungs-rate",($C112*Parameter!T26)*(1+(VLOOKUP($A112,Personalnormkosten!$G$1:$H$4,2,FALSE)))^W$110,($C112*Parameter!T26)*(1+(VLOOKUP($D112,Personalnormkosten!$E$1:$F$9,2,FALSE)))^W$110)))</f>
        <v>#REF!</v>
      </c>
      <c r="X112" s="2" t="e">
        <f>IF(OR(X$111="",$C112="",$A112=""),"",IF($D112="",$C112*Parameter!U26,IF($D112="durchschnittliche Preissteigerungs-rate",($C112*Parameter!U26)*(1+(VLOOKUP($A112,Personalnormkosten!$G$1:$H$4,2,FALSE)))^X$110,($C112*Parameter!U26)*(1+(VLOOKUP($D112,Personalnormkosten!$E$1:$F$9,2,FALSE)))^X$110)))</f>
        <v>#REF!</v>
      </c>
      <c r="Y112" s="2" t="e">
        <f>IF(OR(Y$111="",$C112="",$A112=""),"",IF($D112="",$C112*Parameter!V26,IF($D112="durchschnittliche Preissteigerungs-rate",($C112*Parameter!V26)*(1+(VLOOKUP($A112,Personalnormkosten!$G$1:$H$4,2,FALSE)))^Y$110,($C112*Parameter!V26)*(1+(VLOOKUP($D112,Personalnormkosten!$E$1:$F$9,2,FALSE)))^Y$110)))</f>
        <v>#REF!</v>
      </c>
      <c r="Z112" s="2" t="e">
        <f>IF(OR(Z$111="",$C112="",$A112=""),"",IF($D112="",$C112*Parameter!W26,IF($D112="durchschnittliche Preissteigerungs-rate",($C112*Parameter!W26)*(1+(VLOOKUP($A112,Personalnormkosten!$G$1:$H$4,2,FALSE)))^Z$110,($C112*Parameter!W26)*(1+(VLOOKUP($D112,Personalnormkosten!$E$1:$F$9,2,FALSE)))^Z$110)))</f>
        <v>#REF!</v>
      </c>
      <c r="AA112" s="2" t="e">
        <f>IF(OR(AA$111="",$C112="",$A112=""),"",IF($D112="",$C112*Parameter!X26,IF($D112="durchschnittliche Preissteigerungs-rate",($C112*Parameter!X26)*(1+(VLOOKUP($A112,Personalnormkosten!$G$1:$H$4,2,FALSE)))^AA$110,($C112*Parameter!X26)*(1+(VLOOKUP($D112,Personalnormkosten!$E$1:$F$9,2,FALSE)))^AA$110)))</f>
        <v>#REF!</v>
      </c>
      <c r="AB112" s="2" t="e">
        <f>IF(OR(AB$111="",$C112="",$A112=""),"",IF($D112="",$C112*Parameter!Y26,IF($D112="durchschnittliche Preissteigerungs-rate",($C112*Parameter!Y26)*(1+(VLOOKUP($A112,Personalnormkosten!$G$1:$H$4,2,FALSE)))^AB$110,($C112*Parameter!Y26)*(1+(VLOOKUP($D112,Personalnormkosten!$E$1:$F$9,2,FALSE)))^AB$110)))</f>
        <v>#REF!</v>
      </c>
      <c r="AC112" s="2" t="e">
        <f>IF(OR(AC$111="",$C112="",$A112=""),"",IF($D112="",$C112*Parameter!Z26,IF($D112="durchschnittliche Preissteigerungs-rate",($C112*Parameter!Z26)*(1+(VLOOKUP($A112,Personalnormkosten!$G$1:$H$4,2,FALSE)))^AC$110,($C112*Parameter!Z26)*(1+(VLOOKUP($D112,Personalnormkosten!$E$1:$F$9,2,FALSE)))^AC$110)))</f>
        <v>#REF!</v>
      </c>
      <c r="AD112" s="2" t="e">
        <f>IF(OR(AD$111="",$C112="",$A112=""),"",IF($D112="",$C112*Parameter!AA26,IF($D112="durchschnittliche Preissteigerungs-rate",($C112*Parameter!AA26)*(1+(VLOOKUP($A112,Personalnormkosten!$G$1:$H$4,2,FALSE)))^AD$110,($C112*Parameter!AA26)*(1+(VLOOKUP($D112,Personalnormkosten!$E$1:$F$9,2,FALSE)))^AD$110)))</f>
        <v>#REF!</v>
      </c>
      <c r="AE112" s="2" t="e">
        <f>IF(OR(AE$111="",$C112="",$A112=""),"",IF($D112="",$C112*Parameter!AB26,IF($D112="durchschnittliche Preissteigerungs-rate",($C112*Parameter!AB26)*(1+(VLOOKUP($A112,Personalnormkosten!$G$1:$H$4,2,FALSE)))^AE$110,($C112*Parameter!AB26)*(1+(VLOOKUP($D112,Personalnormkosten!$E$1:$F$9,2,FALSE)))^AE$110)))</f>
        <v>#REF!</v>
      </c>
      <c r="AF112" s="2" t="e">
        <f>IF(OR(AF$111="",$C112="",$A112=""),"",IF($D112="",$C112*Parameter!AC26,IF($D112="durchschnittliche Preissteigerungs-rate",($C112*Parameter!AC26)*(1+(VLOOKUP($A112,Personalnormkosten!$G$1:$H$4,2,FALSE)))^AF$110,($C112*Parameter!AC26)*(1+(VLOOKUP($D112,Personalnormkosten!$E$1:$F$9,2,FALSE)))^AF$110)))</f>
        <v>#REF!</v>
      </c>
      <c r="AG112" s="2" t="e">
        <f>IF(OR(AG$111="",$C112="",$A112=""),"",IF($D112="",$C112*Parameter!AD26,IF($D112="durchschnittliche Preissteigerungs-rate",($C112*Parameter!AD26)*(1+(VLOOKUP($A112,Personalnormkosten!$G$1:$H$4,2,FALSE)))^AG$110,($C112*Parameter!AD26)*(1+(VLOOKUP($D112,Personalnormkosten!$E$1:$F$9,2,FALSE)))^AG$110)))</f>
        <v>#REF!</v>
      </c>
      <c r="AH112" s="2" t="e">
        <f>IF(OR(AH$111="",$C112="",$A112=""),"",IF($D112="",$C112*Parameter!AE26,IF($D112="durchschnittliche Preissteigerungs-rate",($C112*Parameter!AE26)*(1+(VLOOKUP($A112,Personalnormkosten!$G$1:$H$4,2,FALSE)))^AH$110,($C112*Parameter!AE26)*(1+(VLOOKUP($D112,Personalnormkosten!$E$1:$F$9,2,FALSE)))^AH$110)))</f>
        <v>#REF!</v>
      </c>
      <c r="AI112" s="2" t="e">
        <f>IF(OR(AI$111="",$C112="",$A112=""),"",IF($D112="",$C112*Parameter!AF26,IF($D112="durchschnittliche Preissteigerungs-rate",($C112*Parameter!AF26)*(1+(VLOOKUP($A112,Personalnormkosten!$G$1:$H$4,2,FALSE)))^AI$110,($C112*Parameter!AF26)*(1+(VLOOKUP($D112,Personalnormkosten!$E$1:$F$9,2,FALSE)))^AI$110)))</f>
        <v>#REF!</v>
      </c>
      <c r="AJ112" s="2" t="e">
        <f>IF(OR(AJ$111="",$C112="",$A112=""),"",IF($D112="",$C112*Parameter!AG26,IF($D112="durchschnittliche Preissteigerungs-rate",($C112*Parameter!AG26)*(1+(VLOOKUP($A112,Personalnormkosten!$G$1:$H$4,2,FALSE)))^AJ$110,($C112*Parameter!AG26)*(1+(VLOOKUP($D112,Personalnormkosten!$E$1:$F$9,2,FALSE)))^AJ$110)))</f>
        <v>#REF!</v>
      </c>
      <c r="AK112" s="2" t="e">
        <f>IF(OR(AK$111="",$C112="",$A112=""),"",IF($D112="",$C112*Parameter!AH26,IF($D112="durchschnittliche Preissteigerungs-rate",($C112*Parameter!AH26)*(1+(VLOOKUP($A112,Personalnormkosten!$G$1:$H$4,2,FALSE)))^AK$110,($C112*Parameter!AH26)*(1+(VLOOKUP($D112,Personalnormkosten!$E$1:$F$9,2,FALSE)))^AK$110)))</f>
        <v>#REF!</v>
      </c>
      <c r="AL112" s="2" t="e">
        <f>IF(OR(AL$111="",$C112="",$A112=""),"",IF($D112="",$C112*Parameter!AI26,IF($D112="durchschnittliche Preissteigerungs-rate",($C112*Parameter!AI26)*(1+(VLOOKUP($A112,Personalnormkosten!$G$1:$H$4,2,FALSE)))^AL$110,($C112*Parameter!AI26)*(1+(VLOOKUP($D112,Personalnormkosten!$E$1:$F$9,2,FALSE)))^AL$110)))</f>
        <v>#REF!</v>
      </c>
      <c r="AM112" s="2" t="e">
        <f>IF(OR(AM$111="",$C112="",$A112=""),"",IF($D112="",$C112*Parameter!AJ26,IF($D112="durchschnittliche Preissteigerungs-rate",($C112*Parameter!AJ26)*(1+(VLOOKUP($A112,Personalnormkosten!$G$1:$H$4,2,FALSE)))^AM$110,($C112*Parameter!AJ26)*(1+(VLOOKUP($D112,Personalnormkosten!$E$1:$F$9,2,FALSE)))^AM$110)))</f>
        <v>#REF!</v>
      </c>
      <c r="AN112" s="2" t="e">
        <f>IF(OR(AN$111="",$C112="",$A112=""),"",IF($D112="",$C112*Parameter!AK26,IF($D112="durchschnittliche Preissteigerungs-rate",($C112*Parameter!AK26)*(1+(VLOOKUP($A112,Personalnormkosten!$G$1:$H$4,2,FALSE)))^AN$110,($C112*Parameter!AK26)*(1+(VLOOKUP($D112,Personalnormkosten!$E$1:$F$9,2,FALSE)))^AN$110)))</f>
        <v>#REF!</v>
      </c>
      <c r="AO112" s="2" t="e">
        <f>IF(OR(AO$111="",$C112="",$A112=""),"",IF($D112="",$C112*Parameter!AL26,IF($D112="durchschnittliche Preissteigerungs-rate",($C112*Parameter!AL26)*(1+(VLOOKUP($A112,Personalnormkosten!$G$1:$H$4,2,FALSE)))^AO$110,($C112*Parameter!AL26)*(1+(VLOOKUP($D112,Personalnormkosten!$E$1:$F$9,2,FALSE)))^AO$110)))</f>
        <v>#REF!</v>
      </c>
      <c r="AP112" s="2" t="e">
        <f>IF(OR(AP$111="",$C112="",$A112=""),"",IF($D112="",$C112*Parameter!AM26,IF($D112="durchschnittliche Preissteigerungs-rate",($C112*Parameter!AM26)*(1+(VLOOKUP($A112,Personalnormkosten!$G$1:$H$4,2,FALSE)))^AP$110,($C112*Parameter!AM26)*(1+(VLOOKUP($D112,Personalnormkosten!$E$1:$F$9,2,FALSE)))^AP$110)))</f>
        <v>#REF!</v>
      </c>
      <c r="AQ112" s="2" t="e">
        <f>IF(OR(AQ$111="",$C112="",$A112=""),"",IF($D112="",$C112*Parameter!AN26,IF($D112="durchschnittliche Preissteigerungs-rate",($C112*Parameter!AN26)*(1+(VLOOKUP($A112,Personalnormkosten!$G$1:$H$4,2,FALSE)))^AQ$110,($C112*Parameter!AN26)*(1+(VLOOKUP($D112,Personalnormkosten!$E$1:$F$9,2,FALSE)))^AQ$110)))</f>
        <v>#REF!</v>
      </c>
      <c r="AR112" s="2" t="e">
        <f>IF(OR(AR$111="",$C112="",$A112=""),"",IF($D112="",$C112*Parameter!AO26,IF($D112="durchschnittliche Preissteigerungs-rate",($C112*Parameter!AO26)*(1+(VLOOKUP($A112,Personalnormkosten!$G$1:$H$4,2,FALSE)))^AR$110,($C112*Parameter!AO26)*(1+(VLOOKUP($D112,Personalnormkosten!$E$1:$F$9,2,FALSE)))^AR$110)))</f>
        <v>#REF!</v>
      </c>
      <c r="AS112" s="2" t="e">
        <f>IF(OR(AS$111="",$C112="",$A112=""),"",IF($D112="",$C112*Parameter!AP26,IF($D112="durchschnittliche Preissteigerungs-rate",($C112*Parameter!AP26)*(1+(VLOOKUP($A112,Personalnormkosten!$G$1:$H$4,2,FALSE)))^AS$110,($C112*Parameter!AP26)*(1+(VLOOKUP($D112,Personalnormkosten!$E$1:$F$9,2,FALSE)))^AS$110)))</f>
        <v>#REF!</v>
      </c>
      <c r="AT112" s="2" t="e">
        <f>IF(OR(AT$111="",$C112="",$A112=""),"",IF($D112="",$C112*Parameter!AQ26,IF($D112="durchschnittliche Preissteigerungs-rate",($C112*Parameter!AQ26)*(1+(VLOOKUP($A112,Personalnormkosten!$G$1:$H$4,2,FALSE)))^AT$110,($C112*Parameter!AQ26)*(1+(VLOOKUP($D112,Personalnormkosten!$E$1:$F$9,2,FALSE)))^AT$110)))</f>
        <v>#REF!</v>
      </c>
      <c r="AU112" s="2" t="e">
        <f>IF(OR(AU$111="",$C112="",$A112=""),"",IF($D112="",$C112*Parameter!AR26,IF($D112="durchschnittliche Preissteigerungs-rate",($C112*Parameter!AR26)*(1+(VLOOKUP($A112,Personalnormkosten!$G$1:$H$4,2,FALSE)))^AU$110,($C112*Parameter!AR26)*(1+(VLOOKUP($D112,Personalnormkosten!$E$1:$F$9,2,FALSE)))^AU$110)))</f>
        <v>#REF!</v>
      </c>
      <c r="AV112" s="2" t="e">
        <f>IF(OR(AV$111="",$C112="",$A112=""),"",IF($D112="",$C112*Parameter!AS26,IF($D112="durchschnittliche Preissteigerungs-rate",($C112*Parameter!AS26)*(1+(VLOOKUP($A112,Personalnormkosten!$G$1:$H$4,2,FALSE)))^AV$110,($C112*Parameter!AS26)*(1+(VLOOKUP($D112,Personalnormkosten!$E$1:$F$9,2,FALSE)))^AV$110)))</f>
        <v>#REF!</v>
      </c>
      <c r="AW112" s="2" t="e">
        <f>IF(OR(AW$111="",$C112="",$A112=""),"",IF($D112="",$C112*Parameter!AT26,IF($D112="durchschnittliche Preissteigerungs-rate",($C112*Parameter!AT26)*(1+(VLOOKUP($A112,Personalnormkosten!$G$1:$H$4,2,FALSE)))^AW$110,($C112*Parameter!AT26)*(1+(VLOOKUP($D112,Personalnormkosten!$E$1:$F$9,2,FALSE)))^AW$110)))</f>
        <v>#REF!</v>
      </c>
      <c r="AX112" s="2" t="e">
        <f>IF(OR(AX$111="",$C112="",$A112=""),"",IF($D112="",$C112*Parameter!AU26,IF($D112="durchschnittliche Preissteigerungs-rate",($C112*Parameter!AU26)*(1+(VLOOKUP($A112,Personalnormkosten!$G$1:$H$4,2,FALSE)))^AX$110,($C112*Parameter!AU26)*(1+(VLOOKUP($D112,Personalnormkosten!$E$1:$F$9,2,FALSE)))^AX$110)))</f>
        <v>#REF!</v>
      </c>
      <c r="AY112" s="2" t="e">
        <f>IF(OR(AY$111="",$C112="",$A112=""),"",IF($D112="",$C112*Parameter!AV26,IF($D112="durchschnittliche Preissteigerungs-rate",($C112*Parameter!AV26)*(1+(VLOOKUP($A112,Personalnormkosten!$G$1:$H$4,2,FALSE)))^AY$110,($C112*Parameter!AV26)*(1+(VLOOKUP($D112,Personalnormkosten!$E$1:$F$9,2,FALSE)))^AY$110)))</f>
        <v>#REF!</v>
      </c>
      <c r="AZ112" s="2" t="e">
        <f>IF(OR(AZ$111="",$C112="",$A112=""),"",IF($D112="",$C112*Parameter!AW26,IF($D112="durchschnittliche Preissteigerungs-rate",($C112*Parameter!AW26)*(1+(VLOOKUP($A112,Personalnormkosten!$G$1:$H$4,2,FALSE)))^AZ$110,($C112*Parameter!AW26)*(1+(VLOOKUP($D112,Personalnormkosten!$E$1:$F$9,2,FALSE)))^AZ$110)))</f>
        <v>#REF!</v>
      </c>
      <c r="BA112" s="2" t="e">
        <f>IF(OR(BA$111="",$C112="",$A112=""),"",IF($D112="",$C112*Parameter!AX26,IF($D112="durchschnittliche Preissteigerungs-rate",($C112*Parameter!AX26)*(1+(VLOOKUP($A112,Personalnormkosten!$G$1:$H$4,2,FALSE)))^BA$110,($C112*Parameter!AX26)*(1+(VLOOKUP($D112,Personalnormkosten!$E$1:$F$9,2,FALSE)))^BA$110)))</f>
        <v>#REF!</v>
      </c>
      <c r="BB112" s="2" t="e">
        <f>IF(OR(BB$111="",$C112="",$A112=""),"",IF($D112="",$C112*Parameter!AY26,IF($D112="durchschnittliche Preissteigerungs-rate",($C112*Parameter!AY26)*(1+(VLOOKUP($A112,Personalnormkosten!$G$1:$H$4,2,FALSE)))^BB$110,($C112*Parameter!AY26)*(1+(VLOOKUP($D112,Personalnormkosten!$E$1:$F$9,2,FALSE)))^BB$110)))</f>
        <v>#REF!</v>
      </c>
    </row>
    <row r="113" spans="1:54" ht="41.4" x14ac:dyDescent="0.25">
      <c r="A113" s="49" t="e">
        <f>IF(#REF!="","",#REF!)</f>
        <v>#REF!</v>
      </c>
      <c r="B113" s="52" t="s">
        <v>114</v>
      </c>
      <c r="C113" s="35" t="e">
        <f>IF(#REF!="","",#REF!)</f>
        <v>#REF!</v>
      </c>
      <c r="D113" s="98" t="e">
        <f>IF(#REF!="","",#REF!)</f>
        <v>#REF!</v>
      </c>
      <c r="E113" s="2" t="e">
        <f>IF(OR(E$111="",$C113="",$A113=""),"",IF($D113="",$C113*Parameter!B27,IF($D113="durchschnittliche Preissteigerungs-rate",($C113*Parameter!B27)*(1+(VLOOKUP($A113,Personalnormkosten!$G$1:$H$4,2,FALSE)))^E$110,($C113*Parameter!B27)*(1+(VLOOKUP($D113,Personalnormkosten!$E$1:$F$9,2,FALSE)))^E$110)))</f>
        <v>#REF!</v>
      </c>
      <c r="F113" s="2" t="e">
        <f>IF(OR(F$111="",$C113="",$A113=""),"",IF($D113="",$C113*Parameter!C27,IF($D113="durchschnittliche Preissteigerungs-rate",($C113*Parameter!C27)*(1+(VLOOKUP($A113,Personalnormkosten!$G$1:$H$4,2,FALSE)))^F$110,($C113*Parameter!C27)*(1+(VLOOKUP($D113,Personalnormkosten!$E$1:$F$9,2,FALSE)))^F$110)))</f>
        <v>#REF!</v>
      </c>
      <c r="G113" s="2" t="e">
        <f>IF(OR(G$111="",$C113="",$A113=""),"",IF($D113="",$C113*Parameter!D27,IF($D113="durchschnittliche Preissteigerungs-rate",($C113*Parameter!D27)*(1+(VLOOKUP($A113,Personalnormkosten!$G$1:$H$4,2,FALSE)))^G$110,($C113*Parameter!D27)*(1+(VLOOKUP($D113,Personalnormkosten!$E$1:$F$9,2,FALSE)))^G$110)))</f>
        <v>#REF!</v>
      </c>
      <c r="H113" s="2" t="e">
        <f>IF(OR(H$111="",$C113="",$A113=""),"",IF($D113="",$C113*Parameter!E27,IF($D113="durchschnittliche Preissteigerungs-rate",($C113*Parameter!E27)*(1+(VLOOKUP($A113,Personalnormkosten!$G$1:$H$4,2,FALSE)))^H$110,($C113*Parameter!E27)*(1+(VLOOKUP($D113,Personalnormkosten!$E$1:$F$9,2,FALSE)))^H$110)))</f>
        <v>#REF!</v>
      </c>
      <c r="I113" s="2" t="e">
        <f>IF(OR(I$111="",$C113="",$A113=""),"",IF($D113="",$C113*Parameter!F27,IF($D113="durchschnittliche Preissteigerungs-rate",($C113*Parameter!F27)*(1+(VLOOKUP($A113,Personalnormkosten!$G$1:$H$4,2,FALSE)))^I$110,($C113*Parameter!F27)*(1+(VLOOKUP($D113,Personalnormkosten!$E$1:$F$9,2,FALSE)))^I$110)))</f>
        <v>#REF!</v>
      </c>
      <c r="J113" s="2" t="e">
        <f>IF(OR(J$111="",$C113="",$A113=""),"",IF($D113="",$C113*Parameter!G27,IF($D113="durchschnittliche Preissteigerungs-rate",($C113*Parameter!G27)*(1+(VLOOKUP($A113,Personalnormkosten!$G$1:$H$4,2,FALSE)))^J$110,($C113*Parameter!G27)*(1+(VLOOKUP($D113,Personalnormkosten!$E$1:$F$9,2,FALSE)))^J$110)))</f>
        <v>#REF!</v>
      </c>
      <c r="K113" s="2" t="e">
        <f>IF(OR(K$111="",$C113="",$A113=""),"",IF($D113="",$C113*Parameter!H27,IF($D113="durchschnittliche Preissteigerungs-rate",($C113*Parameter!H27)*(1+(VLOOKUP($A113,Personalnormkosten!$G$1:$H$4,2,FALSE)))^K$110,($C113*Parameter!H27)*(1+(VLOOKUP($D113,Personalnormkosten!$E$1:$F$9,2,FALSE)))^K$110)))</f>
        <v>#REF!</v>
      </c>
      <c r="L113" s="2" t="e">
        <f>IF(OR(L$111="",$C113="",$A113=""),"",IF($D113="",$C113*Parameter!I27,IF($D113="durchschnittliche Preissteigerungs-rate",($C113*Parameter!I27)*(1+(VLOOKUP($A113,Personalnormkosten!$G$1:$H$4,2,FALSE)))^L$110,($C113*Parameter!I27)*(1+(VLOOKUP($D113,Personalnormkosten!$E$1:$F$9,2,FALSE)))^L$110)))</f>
        <v>#REF!</v>
      </c>
      <c r="M113" s="2" t="e">
        <f>IF(OR(M$111="",$C113="",$A113=""),"",IF($D113="",$C113*Parameter!J27,IF($D113="durchschnittliche Preissteigerungs-rate",($C113*Parameter!J27)*(1+(VLOOKUP($A113,Personalnormkosten!$G$1:$H$4,2,FALSE)))^M$110,($C113*Parameter!J27)*(1+(VLOOKUP($D113,Personalnormkosten!$E$1:$F$9,2,FALSE)))^M$110)))</f>
        <v>#REF!</v>
      </c>
      <c r="N113" s="2" t="e">
        <f>IF(OR(N$111="",$C113="",$A113=""),"",IF($D113="",$C113*Parameter!K27,IF($D113="durchschnittliche Preissteigerungs-rate",($C113*Parameter!K27)*(1+(VLOOKUP($A113,Personalnormkosten!$G$1:$H$4,2,FALSE)))^N$110,($C113*Parameter!K27)*(1+(VLOOKUP($D113,Personalnormkosten!$E$1:$F$9,2,FALSE)))^N$110)))</f>
        <v>#REF!</v>
      </c>
      <c r="O113" s="2" t="e">
        <f>IF(OR(O$111="",$C113="",$A113=""),"",IF($D113="",$C113*Parameter!L27,IF($D113="durchschnittliche Preissteigerungs-rate",($C113*Parameter!L27)*(1+(VLOOKUP($A113,Personalnormkosten!$G$1:$H$4,2,FALSE)))^O$110,($C113*Parameter!L27)*(1+(VLOOKUP($D113,Personalnormkosten!$E$1:$F$9,2,FALSE)))^O$110)))</f>
        <v>#REF!</v>
      </c>
      <c r="P113" s="2" t="e">
        <f>IF(OR(P$111="",$C113="",$A113=""),"",IF($D113="",$C113*Parameter!M27,IF($D113="durchschnittliche Preissteigerungs-rate",($C113*Parameter!M27)*(1+(VLOOKUP($A113,Personalnormkosten!$G$1:$H$4,2,FALSE)))^P$110,($C113*Parameter!M27)*(1+(VLOOKUP($D113,Personalnormkosten!$E$1:$F$9,2,FALSE)))^P$110)))</f>
        <v>#REF!</v>
      </c>
      <c r="Q113" s="2" t="e">
        <f>IF(OR(Q$111="",$C113="",$A113=""),"",IF($D113="",$C113*Parameter!N27,IF($D113="durchschnittliche Preissteigerungs-rate",($C113*Parameter!N27)*(1+(VLOOKUP($A113,Personalnormkosten!$G$1:$H$4,2,FALSE)))^Q$110,($C113*Parameter!N27)*(1+(VLOOKUP($D113,Personalnormkosten!$E$1:$F$9,2,FALSE)))^Q$110)))</f>
        <v>#REF!</v>
      </c>
      <c r="R113" s="2" t="e">
        <f>IF(OR(R$111="",$C113="",$A113=""),"",IF($D113="",$C113*Parameter!O27,IF($D113="durchschnittliche Preissteigerungs-rate",($C113*Parameter!O27)*(1+(VLOOKUP($A113,Personalnormkosten!$G$1:$H$4,2,FALSE)))^R$110,($C113*Parameter!O27)*(1+(VLOOKUP($D113,Personalnormkosten!$E$1:$F$9,2,FALSE)))^R$110)))</f>
        <v>#REF!</v>
      </c>
      <c r="S113" s="2" t="e">
        <f>IF(OR(S$111="",$C113="",$A113=""),"",IF($D113="",$C113*Parameter!P27,IF($D113="durchschnittliche Preissteigerungs-rate",($C113*Parameter!P27)*(1+(VLOOKUP($A113,Personalnormkosten!$G$1:$H$4,2,FALSE)))^S$110,($C113*Parameter!P27)*(1+(VLOOKUP($D113,Personalnormkosten!$E$1:$F$9,2,FALSE)))^S$110)))</f>
        <v>#REF!</v>
      </c>
      <c r="T113" s="2" t="e">
        <f>IF(OR(T$111="",$C113="",$A113=""),"",IF($D113="",$C113*Parameter!Q27,IF($D113="durchschnittliche Preissteigerungs-rate",($C113*Parameter!Q27)*(1+(VLOOKUP($A113,Personalnormkosten!$G$1:$H$4,2,FALSE)))^T$110,($C113*Parameter!Q27)*(1+(VLOOKUP($D113,Personalnormkosten!$E$1:$F$9,2,FALSE)))^T$110)))</f>
        <v>#REF!</v>
      </c>
      <c r="U113" s="2" t="e">
        <f>IF(OR(U$111="",$C113="",$A113=""),"",IF($D113="",$C113*Parameter!R27,IF($D113="durchschnittliche Preissteigerungs-rate",($C113*Parameter!R27)*(1+(VLOOKUP($A113,Personalnormkosten!$G$1:$H$4,2,FALSE)))^U$110,($C113*Parameter!R27)*(1+(VLOOKUP($D113,Personalnormkosten!$E$1:$F$9,2,FALSE)))^U$110)))</f>
        <v>#REF!</v>
      </c>
      <c r="V113" s="2" t="e">
        <f>IF(OR(V$111="",$C113="",$A113=""),"",IF($D113="",$C113*Parameter!S27,IF($D113="durchschnittliche Preissteigerungs-rate",($C113*Parameter!S27)*(1+(VLOOKUP($A113,Personalnormkosten!$G$1:$H$4,2,FALSE)))^V$110,($C113*Parameter!S27)*(1+(VLOOKUP($D113,Personalnormkosten!$E$1:$F$9,2,FALSE)))^V$110)))</f>
        <v>#REF!</v>
      </c>
      <c r="W113" s="2" t="e">
        <f>IF(OR(W$111="",$C113="",$A113=""),"",IF($D113="",$C113*Parameter!T27,IF($D113="durchschnittliche Preissteigerungs-rate",($C113*Parameter!T27)*(1+(VLOOKUP($A113,Personalnormkosten!$G$1:$H$4,2,FALSE)))^W$110,($C113*Parameter!T27)*(1+(VLOOKUP($D113,Personalnormkosten!$E$1:$F$9,2,FALSE)))^W$110)))</f>
        <v>#REF!</v>
      </c>
      <c r="X113" s="2" t="e">
        <f>IF(OR(X$111="",$C113="",$A113=""),"",IF($D113="",$C113*Parameter!U27,IF($D113="durchschnittliche Preissteigerungs-rate",($C113*Parameter!U27)*(1+(VLOOKUP($A113,Personalnormkosten!$G$1:$H$4,2,FALSE)))^X$110,($C113*Parameter!U27)*(1+(VLOOKUP($D113,Personalnormkosten!$E$1:$F$9,2,FALSE)))^X$110)))</f>
        <v>#REF!</v>
      </c>
      <c r="Y113" s="2" t="e">
        <f>IF(OR(Y$111="",$C113="",$A113=""),"",IF($D113="",$C113*Parameter!V27,IF($D113="durchschnittliche Preissteigerungs-rate",($C113*Parameter!V27)*(1+(VLOOKUP($A113,Personalnormkosten!$G$1:$H$4,2,FALSE)))^Y$110,($C113*Parameter!V27)*(1+(VLOOKUP($D113,Personalnormkosten!$E$1:$F$9,2,FALSE)))^Y$110)))</f>
        <v>#REF!</v>
      </c>
      <c r="Z113" s="2" t="e">
        <f>IF(OR(Z$111="",$C113="",$A113=""),"",IF($D113="",$C113*Parameter!W27,IF($D113="durchschnittliche Preissteigerungs-rate",($C113*Parameter!W27)*(1+(VLOOKUP($A113,Personalnormkosten!$G$1:$H$4,2,FALSE)))^Z$110,($C113*Parameter!W27)*(1+(VLOOKUP($D113,Personalnormkosten!$E$1:$F$9,2,FALSE)))^Z$110)))</f>
        <v>#REF!</v>
      </c>
      <c r="AA113" s="2" t="e">
        <f>IF(OR(AA$111="",$C113="",$A113=""),"",IF($D113="",$C113*Parameter!X27,IF($D113="durchschnittliche Preissteigerungs-rate",($C113*Parameter!X27)*(1+(VLOOKUP($A113,Personalnormkosten!$G$1:$H$4,2,FALSE)))^AA$110,($C113*Parameter!X27)*(1+(VLOOKUP($D113,Personalnormkosten!$E$1:$F$9,2,FALSE)))^AA$110)))</f>
        <v>#REF!</v>
      </c>
      <c r="AB113" s="2" t="e">
        <f>IF(OR(AB$111="",$C113="",$A113=""),"",IF($D113="",$C113*Parameter!Y27,IF($D113="durchschnittliche Preissteigerungs-rate",($C113*Parameter!Y27)*(1+(VLOOKUP($A113,Personalnormkosten!$G$1:$H$4,2,FALSE)))^AB$110,($C113*Parameter!Y27)*(1+(VLOOKUP($D113,Personalnormkosten!$E$1:$F$9,2,FALSE)))^AB$110)))</f>
        <v>#REF!</v>
      </c>
      <c r="AC113" s="2" t="e">
        <f>IF(OR(AC$111="",$C113="",$A113=""),"",IF($D113="",$C113*Parameter!Z27,IF($D113="durchschnittliche Preissteigerungs-rate",($C113*Parameter!Z27)*(1+(VLOOKUP($A113,Personalnormkosten!$G$1:$H$4,2,FALSE)))^AC$110,($C113*Parameter!Z27)*(1+(VLOOKUP($D113,Personalnormkosten!$E$1:$F$9,2,FALSE)))^AC$110)))</f>
        <v>#REF!</v>
      </c>
      <c r="AD113" s="2" t="e">
        <f>IF(OR(AD$111="",$C113="",$A113=""),"",IF($D113="",$C113*Parameter!AA27,IF($D113="durchschnittliche Preissteigerungs-rate",($C113*Parameter!AA27)*(1+(VLOOKUP($A113,Personalnormkosten!$G$1:$H$4,2,FALSE)))^AD$110,($C113*Parameter!AA27)*(1+(VLOOKUP($D113,Personalnormkosten!$E$1:$F$9,2,FALSE)))^AD$110)))</f>
        <v>#REF!</v>
      </c>
      <c r="AE113" s="2" t="e">
        <f>IF(OR(AE$111="",$C113="",$A113=""),"",IF($D113="",$C113*Parameter!AB27,IF($D113="durchschnittliche Preissteigerungs-rate",($C113*Parameter!AB27)*(1+(VLOOKUP($A113,Personalnormkosten!$G$1:$H$4,2,FALSE)))^AE$110,($C113*Parameter!AB27)*(1+(VLOOKUP($D113,Personalnormkosten!$E$1:$F$9,2,FALSE)))^AE$110)))</f>
        <v>#REF!</v>
      </c>
      <c r="AF113" s="2" t="e">
        <f>IF(OR(AF$111="",$C113="",$A113=""),"",IF($D113="",$C113*Parameter!AC27,IF($D113="durchschnittliche Preissteigerungs-rate",($C113*Parameter!AC27)*(1+(VLOOKUP($A113,Personalnormkosten!$G$1:$H$4,2,FALSE)))^AF$110,($C113*Parameter!AC27)*(1+(VLOOKUP($D113,Personalnormkosten!$E$1:$F$9,2,FALSE)))^AF$110)))</f>
        <v>#REF!</v>
      </c>
      <c r="AG113" s="2" t="e">
        <f>IF(OR(AG$111="",$C113="",$A113=""),"",IF($D113="",$C113*Parameter!AD27,IF($D113="durchschnittliche Preissteigerungs-rate",($C113*Parameter!AD27)*(1+(VLOOKUP($A113,Personalnormkosten!$G$1:$H$4,2,FALSE)))^AG$110,($C113*Parameter!AD27)*(1+(VLOOKUP($D113,Personalnormkosten!$E$1:$F$9,2,FALSE)))^AG$110)))</f>
        <v>#REF!</v>
      </c>
      <c r="AH113" s="2" t="e">
        <f>IF(OR(AH$111="",$C113="",$A113=""),"",IF($D113="",$C113*Parameter!AE27,IF($D113="durchschnittliche Preissteigerungs-rate",($C113*Parameter!AE27)*(1+(VLOOKUP($A113,Personalnormkosten!$G$1:$H$4,2,FALSE)))^AH$110,($C113*Parameter!AE27)*(1+(VLOOKUP($D113,Personalnormkosten!$E$1:$F$9,2,FALSE)))^AH$110)))</f>
        <v>#REF!</v>
      </c>
      <c r="AI113" s="2" t="e">
        <f>IF(OR(AI$111="",$C113="",$A113=""),"",IF($D113="",$C113*Parameter!AF27,IF($D113="durchschnittliche Preissteigerungs-rate",($C113*Parameter!AF27)*(1+(VLOOKUP($A113,Personalnormkosten!$G$1:$H$4,2,FALSE)))^AI$110,($C113*Parameter!AF27)*(1+(VLOOKUP($D113,Personalnormkosten!$E$1:$F$9,2,FALSE)))^AI$110)))</f>
        <v>#REF!</v>
      </c>
      <c r="AJ113" s="2" t="e">
        <f>IF(OR(AJ$111="",$C113="",$A113=""),"",IF($D113="",$C113*Parameter!AG27,IF($D113="durchschnittliche Preissteigerungs-rate",($C113*Parameter!AG27)*(1+(VLOOKUP($A113,Personalnormkosten!$G$1:$H$4,2,FALSE)))^AJ$110,($C113*Parameter!AG27)*(1+(VLOOKUP($D113,Personalnormkosten!$E$1:$F$9,2,FALSE)))^AJ$110)))</f>
        <v>#REF!</v>
      </c>
      <c r="AK113" s="2" t="e">
        <f>IF(OR(AK$111="",$C113="",$A113=""),"",IF($D113="",$C113*Parameter!AH27,IF($D113="durchschnittliche Preissteigerungs-rate",($C113*Parameter!AH27)*(1+(VLOOKUP($A113,Personalnormkosten!$G$1:$H$4,2,FALSE)))^AK$110,($C113*Parameter!AH27)*(1+(VLOOKUP($D113,Personalnormkosten!$E$1:$F$9,2,FALSE)))^AK$110)))</f>
        <v>#REF!</v>
      </c>
      <c r="AL113" s="2" t="e">
        <f>IF(OR(AL$111="",$C113="",$A113=""),"",IF($D113="",$C113*Parameter!AI27,IF($D113="durchschnittliche Preissteigerungs-rate",($C113*Parameter!AI27)*(1+(VLOOKUP($A113,Personalnormkosten!$G$1:$H$4,2,FALSE)))^AL$110,($C113*Parameter!AI27)*(1+(VLOOKUP($D113,Personalnormkosten!$E$1:$F$9,2,FALSE)))^AL$110)))</f>
        <v>#REF!</v>
      </c>
      <c r="AM113" s="2" t="e">
        <f>IF(OR(AM$111="",$C113="",$A113=""),"",IF($D113="",$C113*Parameter!AJ27,IF($D113="durchschnittliche Preissteigerungs-rate",($C113*Parameter!AJ27)*(1+(VLOOKUP($A113,Personalnormkosten!$G$1:$H$4,2,FALSE)))^AM$110,($C113*Parameter!AJ27)*(1+(VLOOKUP($D113,Personalnormkosten!$E$1:$F$9,2,FALSE)))^AM$110)))</f>
        <v>#REF!</v>
      </c>
      <c r="AN113" s="2" t="e">
        <f>IF(OR(AN$111="",$C113="",$A113=""),"",IF($D113="",$C113*Parameter!AK27,IF($D113="durchschnittliche Preissteigerungs-rate",($C113*Parameter!AK27)*(1+(VLOOKUP($A113,Personalnormkosten!$G$1:$H$4,2,FALSE)))^AN$110,($C113*Parameter!AK27)*(1+(VLOOKUP($D113,Personalnormkosten!$E$1:$F$9,2,FALSE)))^AN$110)))</f>
        <v>#REF!</v>
      </c>
      <c r="AO113" s="2" t="e">
        <f>IF(OR(AO$111="",$C113="",$A113=""),"",IF($D113="",$C113*Parameter!AL27,IF($D113="durchschnittliche Preissteigerungs-rate",($C113*Parameter!AL27)*(1+(VLOOKUP($A113,Personalnormkosten!$G$1:$H$4,2,FALSE)))^AO$110,($C113*Parameter!AL27)*(1+(VLOOKUP($D113,Personalnormkosten!$E$1:$F$9,2,FALSE)))^AO$110)))</f>
        <v>#REF!</v>
      </c>
      <c r="AP113" s="2" t="e">
        <f>IF(OR(AP$111="",$C113="",$A113=""),"",IF($D113="",$C113*Parameter!AM27,IF($D113="durchschnittliche Preissteigerungs-rate",($C113*Parameter!AM27)*(1+(VLOOKUP($A113,Personalnormkosten!$G$1:$H$4,2,FALSE)))^AP$110,($C113*Parameter!AM27)*(1+(VLOOKUP($D113,Personalnormkosten!$E$1:$F$9,2,FALSE)))^AP$110)))</f>
        <v>#REF!</v>
      </c>
      <c r="AQ113" s="2" t="e">
        <f>IF(OR(AQ$111="",$C113="",$A113=""),"",IF($D113="",$C113*Parameter!AN27,IF($D113="durchschnittliche Preissteigerungs-rate",($C113*Parameter!AN27)*(1+(VLOOKUP($A113,Personalnormkosten!$G$1:$H$4,2,FALSE)))^AQ$110,($C113*Parameter!AN27)*(1+(VLOOKUP($D113,Personalnormkosten!$E$1:$F$9,2,FALSE)))^AQ$110)))</f>
        <v>#REF!</v>
      </c>
      <c r="AR113" s="2" t="e">
        <f>IF(OR(AR$111="",$C113="",$A113=""),"",IF($D113="",$C113*Parameter!AO27,IF($D113="durchschnittliche Preissteigerungs-rate",($C113*Parameter!AO27)*(1+(VLOOKUP($A113,Personalnormkosten!$G$1:$H$4,2,FALSE)))^AR$110,($C113*Parameter!AO27)*(1+(VLOOKUP($D113,Personalnormkosten!$E$1:$F$9,2,FALSE)))^AR$110)))</f>
        <v>#REF!</v>
      </c>
      <c r="AS113" s="2" t="e">
        <f>IF(OR(AS$111="",$C113="",$A113=""),"",IF($D113="",$C113*Parameter!AP27,IF($D113="durchschnittliche Preissteigerungs-rate",($C113*Parameter!AP27)*(1+(VLOOKUP($A113,Personalnormkosten!$G$1:$H$4,2,FALSE)))^AS$110,($C113*Parameter!AP27)*(1+(VLOOKUP($D113,Personalnormkosten!$E$1:$F$9,2,FALSE)))^AS$110)))</f>
        <v>#REF!</v>
      </c>
      <c r="AT113" s="2" t="e">
        <f>IF(OR(AT$111="",$C113="",$A113=""),"",IF($D113="",$C113*Parameter!AQ27,IF($D113="durchschnittliche Preissteigerungs-rate",($C113*Parameter!AQ27)*(1+(VLOOKUP($A113,Personalnormkosten!$G$1:$H$4,2,FALSE)))^AT$110,($C113*Parameter!AQ27)*(1+(VLOOKUP($D113,Personalnormkosten!$E$1:$F$9,2,FALSE)))^AT$110)))</f>
        <v>#REF!</v>
      </c>
      <c r="AU113" s="2" t="e">
        <f>IF(OR(AU$111="",$C113="",$A113=""),"",IF($D113="",$C113*Parameter!AR27,IF($D113="durchschnittliche Preissteigerungs-rate",($C113*Parameter!AR27)*(1+(VLOOKUP($A113,Personalnormkosten!$G$1:$H$4,2,FALSE)))^AU$110,($C113*Parameter!AR27)*(1+(VLOOKUP($D113,Personalnormkosten!$E$1:$F$9,2,FALSE)))^AU$110)))</f>
        <v>#REF!</v>
      </c>
      <c r="AV113" s="2" t="e">
        <f>IF(OR(AV$111="",$C113="",$A113=""),"",IF($D113="",$C113*Parameter!AS27,IF($D113="durchschnittliche Preissteigerungs-rate",($C113*Parameter!AS27)*(1+(VLOOKUP($A113,Personalnormkosten!$G$1:$H$4,2,FALSE)))^AV$110,($C113*Parameter!AS27)*(1+(VLOOKUP($D113,Personalnormkosten!$E$1:$F$9,2,FALSE)))^AV$110)))</f>
        <v>#REF!</v>
      </c>
      <c r="AW113" s="2" t="e">
        <f>IF(OR(AW$111="",$C113="",$A113=""),"",IF($D113="",$C113*Parameter!AT27,IF($D113="durchschnittliche Preissteigerungs-rate",($C113*Parameter!AT27)*(1+(VLOOKUP($A113,Personalnormkosten!$G$1:$H$4,2,FALSE)))^AW$110,($C113*Parameter!AT27)*(1+(VLOOKUP($D113,Personalnormkosten!$E$1:$F$9,2,FALSE)))^AW$110)))</f>
        <v>#REF!</v>
      </c>
      <c r="AX113" s="2" t="e">
        <f>IF(OR(AX$111="",$C113="",$A113=""),"",IF($D113="",$C113*Parameter!AU27,IF($D113="durchschnittliche Preissteigerungs-rate",($C113*Parameter!AU27)*(1+(VLOOKUP($A113,Personalnormkosten!$G$1:$H$4,2,FALSE)))^AX$110,($C113*Parameter!AU27)*(1+(VLOOKUP($D113,Personalnormkosten!$E$1:$F$9,2,FALSE)))^AX$110)))</f>
        <v>#REF!</v>
      </c>
      <c r="AY113" s="2" t="e">
        <f>IF(OR(AY$111="",$C113="",$A113=""),"",IF($D113="",$C113*Parameter!AV27,IF($D113="durchschnittliche Preissteigerungs-rate",($C113*Parameter!AV27)*(1+(VLOOKUP($A113,Personalnormkosten!$G$1:$H$4,2,FALSE)))^AY$110,($C113*Parameter!AV27)*(1+(VLOOKUP($D113,Personalnormkosten!$E$1:$F$9,2,FALSE)))^AY$110)))</f>
        <v>#REF!</v>
      </c>
      <c r="AZ113" s="2" t="e">
        <f>IF(OR(AZ$111="",$C113="",$A113=""),"",IF($D113="",$C113*Parameter!AW27,IF($D113="durchschnittliche Preissteigerungs-rate",($C113*Parameter!AW27)*(1+(VLOOKUP($A113,Personalnormkosten!$G$1:$H$4,2,FALSE)))^AZ$110,($C113*Parameter!AW27)*(1+(VLOOKUP($D113,Personalnormkosten!$E$1:$F$9,2,FALSE)))^AZ$110)))</f>
        <v>#REF!</v>
      </c>
      <c r="BA113" s="2" t="e">
        <f>IF(OR(BA$111="",$C113="",$A113=""),"",IF($D113="",$C113*Parameter!AX27,IF($D113="durchschnittliche Preissteigerungs-rate",($C113*Parameter!AX27)*(1+(VLOOKUP($A113,Personalnormkosten!$G$1:$H$4,2,FALSE)))^BA$110,($C113*Parameter!AX27)*(1+(VLOOKUP($D113,Personalnormkosten!$E$1:$F$9,2,FALSE)))^BA$110)))</f>
        <v>#REF!</v>
      </c>
      <c r="BB113" s="2" t="e">
        <f>IF(OR(BB$111="",$C113="",$A113=""),"",IF($D113="",$C113*Parameter!AY27,IF($D113="durchschnittliche Preissteigerungs-rate",($C113*Parameter!AY27)*(1+(VLOOKUP($A113,Personalnormkosten!$G$1:$H$4,2,FALSE)))^BB$110,($C113*Parameter!AY27)*(1+(VLOOKUP($D113,Personalnormkosten!$E$1:$F$9,2,FALSE)))^BB$110)))</f>
        <v>#REF!</v>
      </c>
    </row>
    <row r="114" spans="1:54" ht="41.4" x14ac:dyDescent="0.25">
      <c r="A114" s="75" t="e">
        <f>IF(#REF!="","",#REF!)</f>
        <v>#REF!</v>
      </c>
      <c r="B114" s="76" t="s">
        <v>115</v>
      </c>
      <c r="C114" s="35" t="e">
        <f>IF(#REF!="","",#REF!)</f>
        <v>#REF!</v>
      </c>
      <c r="D114" s="98" t="e">
        <f>IF(#REF!="","",#REF!)</f>
        <v>#REF!</v>
      </c>
      <c r="E114" s="2" t="e">
        <f>IF(OR(E$111="",$C114="",$A114=""),"",IF($D114="",$C114*Parameter!B28,IF($D114="durchschnittliche Preissteigerungs-rate",($C114*Parameter!B28)*(1+(VLOOKUP($A114,Personalnormkosten!$G$1:$H$4,2,FALSE)))^E$110,($C114*Parameter!B28)*(1+(VLOOKUP($D114,Personalnormkosten!$E$1:$F$9,2,FALSE)))^E$110)))</f>
        <v>#REF!</v>
      </c>
      <c r="F114" s="2" t="e">
        <f>IF(OR(F$111="",$C114="",$A114=""),"",IF($D114="",$C114*Parameter!C28,IF($D114="durchschnittliche Preissteigerungs-rate",($C114*Parameter!C28)*(1+(VLOOKUP($A114,Personalnormkosten!$G$1:$H$4,2,FALSE)))^F$110,($C114*Parameter!C28)*(1+(VLOOKUP($D114,Personalnormkosten!$E$1:$F$9,2,FALSE)))^F$110)))</f>
        <v>#REF!</v>
      </c>
      <c r="G114" s="2" t="e">
        <f>IF(OR(G$111="",$C114="",$A114=""),"",IF($D114="",$C114*Parameter!D28,IF($D114="durchschnittliche Preissteigerungs-rate",($C114*Parameter!D28)*(1+(VLOOKUP($A114,Personalnormkosten!$G$1:$H$4,2,FALSE)))^G$110,($C114*Parameter!D28)*(1+(VLOOKUP($D114,Personalnormkosten!$E$1:$F$9,2,FALSE)))^G$110)))</f>
        <v>#REF!</v>
      </c>
      <c r="H114" s="2" t="e">
        <f>IF(OR(H$111="",$C114="",$A114=""),"",IF($D114="",$C114*Parameter!E28,IF($D114="durchschnittliche Preissteigerungs-rate",($C114*Parameter!E28)*(1+(VLOOKUP($A114,Personalnormkosten!$G$1:$H$4,2,FALSE)))^H$110,($C114*Parameter!E28)*(1+(VLOOKUP($D114,Personalnormkosten!$E$1:$F$9,2,FALSE)))^H$110)))</f>
        <v>#REF!</v>
      </c>
      <c r="I114" s="2" t="e">
        <f>IF(OR(I$111="",$C114="",$A114=""),"",IF($D114="",$C114*Parameter!F28,IF($D114="durchschnittliche Preissteigerungs-rate",($C114*Parameter!F28)*(1+(VLOOKUP($A114,Personalnormkosten!$G$1:$H$4,2,FALSE)))^I$110,($C114*Parameter!F28)*(1+(VLOOKUP($D114,Personalnormkosten!$E$1:$F$9,2,FALSE)))^I$110)))</f>
        <v>#REF!</v>
      </c>
      <c r="J114" s="2" t="e">
        <f>IF(OR(J$111="",$C114="",$A114=""),"",IF($D114="",$C114*Parameter!G28,IF($D114="durchschnittliche Preissteigerungs-rate",($C114*Parameter!G28)*(1+(VLOOKUP($A114,Personalnormkosten!$G$1:$H$4,2,FALSE)))^J$110,($C114*Parameter!G28)*(1+(VLOOKUP($D114,Personalnormkosten!$E$1:$F$9,2,FALSE)))^J$110)))</f>
        <v>#REF!</v>
      </c>
      <c r="K114" s="2" t="e">
        <f>IF(OR(K$111="",$C114="",$A114=""),"",IF($D114="",$C114*Parameter!H28,IF($D114="durchschnittliche Preissteigerungs-rate",($C114*Parameter!H28)*(1+(VLOOKUP($A114,Personalnormkosten!$G$1:$H$4,2,FALSE)))^K$110,($C114*Parameter!H28)*(1+(VLOOKUP($D114,Personalnormkosten!$E$1:$F$9,2,FALSE)))^K$110)))</f>
        <v>#REF!</v>
      </c>
      <c r="L114" s="2" t="e">
        <f>IF(OR(L$111="",$C114="",$A114=""),"",IF($D114="",$C114*Parameter!I28,IF($D114="durchschnittliche Preissteigerungs-rate",($C114*Parameter!I28)*(1+(VLOOKUP($A114,Personalnormkosten!$G$1:$H$4,2,FALSE)))^L$110,($C114*Parameter!I28)*(1+(VLOOKUP($D114,Personalnormkosten!$E$1:$F$9,2,FALSE)))^L$110)))</f>
        <v>#REF!</v>
      </c>
      <c r="M114" s="2" t="e">
        <f>IF(OR(M$111="",$C114="",$A114=""),"",IF($D114="",$C114*Parameter!J28,IF($D114="durchschnittliche Preissteigerungs-rate",($C114*Parameter!J28)*(1+(VLOOKUP($A114,Personalnormkosten!$G$1:$H$4,2,FALSE)))^M$110,($C114*Parameter!J28)*(1+(VLOOKUP($D114,Personalnormkosten!$E$1:$F$9,2,FALSE)))^M$110)))</f>
        <v>#REF!</v>
      </c>
      <c r="N114" s="2" t="e">
        <f>IF(OR(N$111="",$C114="",$A114=""),"",IF($D114="",$C114*Parameter!K28,IF($D114="durchschnittliche Preissteigerungs-rate",($C114*Parameter!K28)*(1+(VLOOKUP($A114,Personalnormkosten!$G$1:$H$4,2,FALSE)))^N$110,($C114*Parameter!K28)*(1+(VLOOKUP($D114,Personalnormkosten!$E$1:$F$9,2,FALSE)))^N$110)))</f>
        <v>#REF!</v>
      </c>
      <c r="O114" s="2" t="e">
        <f>IF(OR(O$111="",$C114="",$A114=""),"",IF($D114="",$C114*Parameter!L28,IF($D114="durchschnittliche Preissteigerungs-rate",($C114*Parameter!L28)*(1+(VLOOKUP($A114,Personalnormkosten!$G$1:$H$4,2,FALSE)))^O$110,($C114*Parameter!L28)*(1+(VLOOKUP($D114,Personalnormkosten!$E$1:$F$9,2,FALSE)))^O$110)))</f>
        <v>#REF!</v>
      </c>
      <c r="P114" s="2" t="e">
        <f>IF(OR(P$111="",$C114="",$A114=""),"",IF($D114="",$C114*Parameter!M28,IF($D114="durchschnittliche Preissteigerungs-rate",($C114*Parameter!M28)*(1+(VLOOKUP($A114,Personalnormkosten!$G$1:$H$4,2,FALSE)))^P$110,($C114*Parameter!M28)*(1+(VLOOKUP($D114,Personalnormkosten!$E$1:$F$9,2,FALSE)))^P$110)))</f>
        <v>#REF!</v>
      </c>
      <c r="Q114" s="2" t="e">
        <f>IF(OR(Q$111="",$C114="",$A114=""),"",IF($D114="",$C114*Parameter!N28,IF($D114="durchschnittliche Preissteigerungs-rate",($C114*Parameter!N28)*(1+(VLOOKUP($A114,Personalnormkosten!$G$1:$H$4,2,FALSE)))^Q$110,($C114*Parameter!N28)*(1+(VLOOKUP($D114,Personalnormkosten!$E$1:$F$9,2,FALSE)))^Q$110)))</f>
        <v>#REF!</v>
      </c>
      <c r="R114" s="2" t="e">
        <f>IF(OR(R$111="",$C114="",$A114=""),"",IF($D114="",$C114*Parameter!O28,IF($D114="durchschnittliche Preissteigerungs-rate",($C114*Parameter!O28)*(1+(VLOOKUP($A114,Personalnormkosten!$G$1:$H$4,2,FALSE)))^R$110,($C114*Parameter!O28)*(1+(VLOOKUP($D114,Personalnormkosten!$E$1:$F$9,2,FALSE)))^R$110)))</f>
        <v>#REF!</v>
      </c>
      <c r="S114" s="2" t="e">
        <f>IF(OR(S$111="",$C114="",$A114=""),"",IF($D114="",$C114*Parameter!P28,IF($D114="durchschnittliche Preissteigerungs-rate",($C114*Parameter!P28)*(1+(VLOOKUP($A114,Personalnormkosten!$G$1:$H$4,2,FALSE)))^S$110,($C114*Parameter!P28)*(1+(VLOOKUP($D114,Personalnormkosten!$E$1:$F$9,2,FALSE)))^S$110)))</f>
        <v>#REF!</v>
      </c>
      <c r="T114" s="2" t="e">
        <f>IF(OR(T$111="",$C114="",$A114=""),"",IF($D114="",$C114*Parameter!Q28,IF($D114="durchschnittliche Preissteigerungs-rate",($C114*Parameter!Q28)*(1+(VLOOKUP($A114,Personalnormkosten!$G$1:$H$4,2,FALSE)))^T$110,($C114*Parameter!Q28)*(1+(VLOOKUP($D114,Personalnormkosten!$E$1:$F$9,2,FALSE)))^T$110)))</f>
        <v>#REF!</v>
      </c>
      <c r="U114" s="2" t="e">
        <f>IF(OR(U$111="",$C114="",$A114=""),"",IF($D114="",$C114*Parameter!R28,IF($D114="durchschnittliche Preissteigerungs-rate",($C114*Parameter!R28)*(1+(VLOOKUP($A114,Personalnormkosten!$G$1:$H$4,2,FALSE)))^U$110,($C114*Parameter!R28)*(1+(VLOOKUP($D114,Personalnormkosten!$E$1:$F$9,2,FALSE)))^U$110)))</f>
        <v>#REF!</v>
      </c>
      <c r="V114" s="2" t="e">
        <f>IF(OR(V$111="",$C114="",$A114=""),"",IF($D114="",$C114*Parameter!S28,IF($D114="durchschnittliche Preissteigerungs-rate",($C114*Parameter!S28)*(1+(VLOOKUP($A114,Personalnormkosten!$G$1:$H$4,2,FALSE)))^V$110,($C114*Parameter!S28)*(1+(VLOOKUP($D114,Personalnormkosten!$E$1:$F$9,2,FALSE)))^V$110)))</f>
        <v>#REF!</v>
      </c>
      <c r="W114" s="2" t="e">
        <f>IF(OR(W$111="",$C114="",$A114=""),"",IF($D114="",$C114*Parameter!T28,IF($D114="durchschnittliche Preissteigerungs-rate",($C114*Parameter!T28)*(1+(VLOOKUP($A114,Personalnormkosten!$G$1:$H$4,2,FALSE)))^W$110,($C114*Parameter!T28)*(1+(VLOOKUP($D114,Personalnormkosten!$E$1:$F$9,2,FALSE)))^W$110)))</f>
        <v>#REF!</v>
      </c>
      <c r="X114" s="2" t="e">
        <f>IF(OR(X$111="",$C114="",$A114=""),"",IF($D114="",$C114*Parameter!U28,IF($D114="durchschnittliche Preissteigerungs-rate",($C114*Parameter!U28)*(1+(VLOOKUP($A114,Personalnormkosten!$G$1:$H$4,2,FALSE)))^X$110,($C114*Parameter!U28)*(1+(VLOOKUP($D114,Personalnormkosten!$E$1:$F$9,2,FALSE)))^X$110)))</f>
        <v>#REF!</v>
      </c>
      <c r="Y114" s="2" t="e">
        <f>IF(OR(Y$111="",$C114="",$A114=""),"",IF($D114="",$C114*Parameter!V28,IF($D114="durchschnittliche Preissteigerungs-rate",($C114*Parameter!V28)*(1+(VLOOKUP($A114,Personalnormkosten!$G$1:$H$4,2,FALSE)))^Y$110,($C114*Parameter!V28)*(1+(VLOOKUP($D114,Personalnormkosten!$E$1:$F$9,2,FALSE)))^Y$110)))</f>
        <v>#REF!</v>
      </c>
      <c r="Z114" s="2" t="e">
        <f>IF(OR(Z$111="",$C114="",$A114=""),"",IF($D114="",$C114*Parameter!W28,IF($D114="durchschnittliche Preissteigerungs-rate",($C114*Parameter!W28)*(1+(VLOOKUP($A114,Personalnormkosten!$G$1:$H$4,2,FALSE)))^Z$110,($C114*Parameter!W28)*(1+(VLOOKUP($D114,Personalnormkosten!$E$1:$F$9,2,FALSE)))^Z$110)))</f>
        <v>#REF!</v>
      </c>
      <c r="AA114" s="2" t="e">
        <f>IF(OR(AA$111="",$C114="",$A114=""),"",IF($D114="",$C114*Parameter!X28,IF($D114="durchschnittliche Preissteigerungs-rate",($C114*Parameter!X28)*(1+(VLOOKUP($A114,Personalnormkosten!$G$1:$H$4,2,FALSE)))^AA$110,($C114*Parameter!X28)*(1+(VLOOKUP($D114,Personalnormkosten!$E$1:$F$9,2,FALSE)))^AA$110)))</f>
        <v>#REF!</v>
      </c>
      <c r="AB114" s="2" t="e">
        <f>IF(OR(AB$111="",$C114="",$A114=""),"",IF($D114="",$C114*Parameter!Y28,IF($D114="durchschnittliche Preissteigerungs-rate",($C114*Parameter!Y28)*(1+(VLOOKUP($A114,Personalnormkosten!$G$1:$H$4,2,FALSE)))^AB$110,($C114*Parameter!Y28)*(1+(VLOOKUP($D114,Personalnormkosten!$E$1:$F$9,2,FALSE)))^AB$110)))</f>
        <v>#REF!</v>
      </c>
      <c r="AC114" s="2" t="e">
        <f>IF(OR(AC$111="",$C114="",$A114=""),"",IF($D114="",$C114*Parameter!Z28,IF($D114="durchschnittliche Preissteigerungs-rate",($C114*Parameter!Z28)*(1+(VLOOKUP($A114,Personalnormkosten!$G$1:$H$4,2,FALSE)))^AC$110,($C114*Parameter!Z28)*(1+(VLOOKUP($D114,Personalnormkosten!$E$1:$F$9,2,FALSE)))^AC$110)))</f>
        <v>#REF!</v>
      </c>
      <c r="AD114" s="2" t="e">
        <f>IF(OR(AD$111="",$C114="",$A114=""),"",IF($D114="",$C114*Parameter!AA28,IF($D114="durchschnittliche Preissteigerungs-rate",($C114*Parameter!AA28)*(1+(VLOOKUP($A114,Personalnormkosten!$G$1:$H$4,2,FALSE)))^AD$110,($C114*Parameter!AA28)*(1+(VLOOKUP($D114,Personalnormkosten!$E$1:$F$9,2,FALSE)))^AD$110)))</f>
        <v>#REF!</v>
      </c>
      <c r="AE114" s="2" t="e">
        <f>IF(OR(AE$111="",$C114="",$A114=""),"",IF($D114="",$C114*Parameter!AB28,IF($D114="durchschnittliche Preissteigerungs-rate",($C114*Parameter!AB28)*(1+(VLOOKUP($A114,Personalnormkosten!$G$1:$H$4,2,FALSE)))^AE$110,($C114*Parameter!AB28)*(1+(VLOOKUP($D114,Personalnormkosten!$E$1:$F$9,2,FALSE)))^AE$110)))</f>
        <v>#REF!</v>
      </c>
      <c r="AF114" s="2" t="e">
        <f>IF(OR(AF$111="",$C114="",$A114=""),"",IF($D114="",$C114*Parameter!AC28,IF($D114="durchschnittliche Preissteigerungs-rate",($C114*Parameter!AC28)*(1+(VLOOKUP($A114,Personalnormkosten!$G$1:$H$4,2,FALSE)))^AF$110,($C114*Parameter!AC28)*(1+(VLOOKUP($D114,Personalnormkosten!$E$1:$F$9,2,FALSE)))^AF$110)))</f>
        <v>#REF!</v>
      </c>
      <c r="AG114" s="2" t="e">
        <f>IF(OR(AG$111="",$C114="",$A114=""),"",IF($D114="",$C114*Parameter!AD28,IF($D114="durchschnittliche Preissteigerungs-rate",($C114*Parameter!AD28)*(1+(VLOOKUP($A114,Personalnormkosten!$G$1:$H$4,2,FALSE)))^AG$110,($C114*Parameter!AD28)*(1+(VLOOKUP($D114,Personalnormkosten!$E$1:$F$9,2,FALSE)))^AG$110)))</f>
        <v>#REF!</v>
      </c>
      <c r="AH114" s="2" t="e">
        <f>IF(OR(AH$111="",$C114="",$A114=""),"",IF($D114="",$C114*Parameter!AE28,IF($D114="durchschnittliche Preissteigerungs-rate",($C114*Parameter!AE28)*(1+(VLOOKUP($A114,Personalnormkosten!$G$1:$H$4,2,FALSE)))^AH$110,($C114*Parameter!AE28)*(1+(VLOOKUP($D114,Personalnormkosten!$E$1:$F$9,2,FALSE)))^AH$110)))</f>
        <v>#REF!</v>
      </c>
      <c r="AI114" s="2" t="e">
        <f>IF(OR(AI$111="",$C114="",$A114=""),"",IF($D114="",$C114*Parameter!AF28,IF($D114="durchschnittliche Preissteigerungs-rate",($C114*Parameter!AF28)*(1+(VLOOKUP($A114,Personalnormkosten!$G$1:$H$4,2,FALSE)))^AI$110,($C114*Parameter!AF28)*(1+(VLOOKUP($D114,Personalnormkosten!$E$1:$F$9,2,FALSE)))^AI$110)))</f>
        <v>#REF!</v>
      </c>
      <c r="AJ114" s="2" t="e">
        <f>IF(OR(AJ$111="",$C114="",$A114=""),"",IF($D114="",$C114*Parameter!AG28,IF($D114="durchschnittliche Preissteigerungs-rate",($C114*Parameter!AG28)*(1+(VLOOKUP($A114,Personalnormkosten!$G$1:$H$4,2,FALSE)))^AJ$110,($C114*Parameter!AG28)*(1+(VLOOKUP($D114,Personalnormkosten!$E$1:$F$9,2,FALSE)))^AJ$110)))</f>
        <v>#REF!</v>
      </c>
      <c r="AK114" s="2" t="e">
        <f>IF(OR(AK$111="",$C114="",$A114=""),"",IF($D114="",$C114*Parameter!AH28,IF($D114="durchschnittliche Preissteigerungs-rate",($C114*Parameter!AH28)*(1+(VLOOKUP($A114,Personalnormkosten!$G$1:$H$4,2,FALSE)))^AK$110,($C114*Parameter!AH28)*(1+(VLOOKUP($D114,Personalnormkosten!$E$1:$F$9,2,FALSE)))^AK$110)))</f>
        <v>#REF!</v>
      </c>
      <c r="AL114" s="2" t="e">
        <f>IF(OR(AL$111="",$C114="",$A114=""),"",IF($D114="",$C114*Parameter!AI28,IF($D114="durchschnittliche Preissteigerungs-rate",($C114*Parameter!AI28)*(1+(VLOOKUP($A114,Personalnormkosten!$G$1:$H$4,2,FALSE)))^AL$110,($C114*Parameter!AI28)*(1+(VLOOKUP($D114,Personalnormkosten!$E$1:$F$9,2,FALSE)))^AL$110)))</f>
        <v>#REF!</v>
      </c>
      <c r="AM114" s="2" t="e">
        <f>IF(OR(AM$111="",$C114="",$A114=""),"",IF($D114="",$C114*Parameter!AJ28,IF($D114="durchschnittliche Preissteigerungs-rate",($C114*Parameter!AJ28)*(1+(VLOOKUP($A114,Personalnormkosten!$G$1:$H$4,2,FALSE)))^AM$110,($C114*Parameter!AJ28)*(1+(VLOOKUP($D114,Personalnormkosten!$E$1:$F$9,2,FALSE)))^AM$110)))</f>
        <v>#REF!</v>
      </c>
      <c r="AN114" s="2" t="e">
        <f>IF(OR(AN$111="",$C114="",$A114=""),"",IF($D114="",$C114*Parameter!AK28,IF($D114="durchschnittliche Preissteigerungs-rate",($C114*Parameter!AK28)*(1+(VLOOKUP($A114,Personalnormkosten!$G$1:$H$4,2,FALSE)))^AN$110,($C114*Parameter!AK28)*(1+(VLOOKUP($D114,Personalnormkosten!$E$1:$F$9,2,FALSE)))^AN$110)))</f>
        <v>#REF!</v>
      </c>
      <c r="AO114" s="2" t="e">
        <f>IF(OR(AO$111="",$C114="",$A114=""),"",IF($D114="",$C114*Parameter!AL28,IF($D114="durchschnittliche Preissteigerungs-rate",($C114*Parameter!AL28)*(1+(VLOOKUP($A114,Personalnormkosten!$G$1:$H$4,2,FALSE)))^AO$110,($C114*Parameter!AL28)*(1+(VLOOKUP($D114,Personalnormkosten!$E$1:$F$9,2,FALSE)))^AO$110)))</f>
        <v>#REF!</v>
      </c>
      <c r="AP114" s="2" t="e">
        <f>IF(OR(AP$111="",$C114="",$A114=""),"",IF($D114="",$C114*Parameter!AM28,IF($D114="durchschnittliche Preissteigerungs-rate",($C114*Parameter!AM28)*(1+(VLOOKUP($A114,Personalnormkosten!$G$1:$H$4,2,FALSE)))^AP$110,($C114*Parameter!AM28)*(1+(VLOOKUP($D114,Personalnormkosten!$E$1:$F$9,2,FALSE)))^AP$110)))</f>
        <v>#REF!</v>
      </c>
      <c r="AQ114" s="2" t="e">
        <f>IF(OR(AQ$111="",$C114="",$A114=""),"",IF($D114="",$C114*Parameter!AN28,IF($D114="durchschnittliche Preissteigerungs-rate",($C114*Parameter!AN28)*(1+(VLOOKUP($A114,Personalnormkosten!$G$1:$H$4,2,FALSE)))^AQ$110,($C114*Parameter!AN28)*(1+(VLOOKUP($D114,Personalnormkosten!$E$1:$F$9,2,FALSE)))^AQ$110)))</f>
        <v>#REF!</v>
      </c>
      <c r="AR114" s="2" t="e">
        <f>IF(OR(AR$111="",$C114="",$A114=""),"",IF($D114="",$C114*Parameter!AO28,IF($D114="durchschnittliche Preissteigerungs-rate",($C114*Parameter!AO28)*(1+(VLOOKUP($A114,Personalnormkosten!$G$1:$H$4,2,FALSE)))^AR$110,($C114*Parameter!AO28)*(1+(VLOOKUP($D114,Personalnormkosten!$E$1:$F$9,2,FALSE)))^AR$110)))</f>
        <v>#REF!</v>
      </c>
      <c r="AS114" s="2" t="e">
        <f>IF(OR(AS$111="",$C114="",$A114=""),"",IF($D114="",$C114*Parameter!AP28,IF($D114="durchschnittliche Preissteigerungs-rate",($C114*Parameter!AP28)*(1+(VLOOKUP($A114,Personalnormkosten!$G$1:$H$4,2,FALSE)))^AS$110,($C114*Parameter!AP28)*(1+(VLOOKUP($D114,Personalnormkosten!$E$1:$F$9,2,FALSE)))^AS$110)))</f>
        <v>#REF!</v>
      </c>
      <c r="AT114" s="2" t="e">
        <f>IF(OR(AT$111="",$C114="",$A114=""),"",IF($D114="",$C114*Parameter!AQ28,IF($D114="durchschnittliche Preissteigerungs-rate",($C114*Parameter!AQ28)*(1+(VLOOKUP($A114,Personalnormkosten!$G$1:$H$4,2,FALSE)))^AT$110,($C114*Parameter!AQ28)*(1+(VLOOKUP($D114,Personalnormkosten!$E$1:$F$9,2,FALSE)))^AT$110)))</f>
        <v>#REF!</v>
      </c>
      <c r="AU114" s="2" t="e">
        <f>IF(OR(AU$111="",$C114="",$A114=""),"",IF($D114="",$C114*Parameter!AR28,IF($D114="durchschnittliche Preissteigerungs-rate",($C114*Parameter!AR28)*(1+(VLOOKUP($A114,Personalnormkosten!$G$1:$H$4,2,FALSE)))^AU$110,($C114*Parameter!AR28)*(1+(VLOOKUP($D114,Personalnormkosten!$E$1:$F$9,2,FALSE)))^AU$110)))</f>
        <v>#REF!</v>
      </c>
      <c r="AV114" s="2" t="e">
        <f>IF(OR(AV$111="",$C114="",$A114=""),"",IF($D114="",$C114*Parameter!AS28,IF($D114="durchschnittliche Preissteigerungs-rate",($C114*Parameter!AS28)*(1+(VLOOKUP($A114,Personalnormkosten!$G$1:$H$4,2,FALSE)))^AV$110,($C114*Parameter!AS28)*(1+(VLOOKUP($D114,Personalnormkosten!$E$1:$F$9,2,FALSE)))^AV$110)))</f>
        <v>#REF!</v>
      </c>
      <c r="AW114" s="2" t="e">
        <f>IF(OR(AW$111="",$C114="",$A114=""),"",IF($D114="",$C114*Parameter!AT28,IF($D114="durchschnittliche Preissteigerungs-rate",($C114*Parameter!AT28)*(1+(VLOOKUP($A114,Personalnormkosten!$G$1:$H$4,2,FALSE)))^AW$110,($C114*Parameter!AT28)*(1+(VLOOKUP($D114,Personalnormkosten!$E$1:$F$9,2,FALSE)))^AW$110)))</f>
        <v>#REF!</v>
      </c>
      <c r="AX114" s="2" t="e">
        <f>IF(OR(AX$111="",$C114="",$A114=""),"",IF($D114="",$C114*Parameter!AU28,IF($D114="durchschnittliche Preissteigerungs-rate",($C114*Parameter!AU28)*(1+(VLOOKUP($A114,Personalnormkosten!$G$1:$H$4,2,FALSE)))^AX$110,($C114*Parameter!AU28)*(1+(VLOOKUP($D114,Personalnormkosten!$E$1:$F$9,2,FALSE)))^AX$110)))</f>
        <v>#REF!</v>
      </c>
      <c r="AY114" s="2" t="e">
        <f>IF(OR(AY$111="",$C114="",$A114=""),"",IF($D114="",$C114*Parameter!AV28,IF($D114="durchschnittliche Preissteigerungs-rate",($C114*Parameter!AV28)*(1+(VLOOKUP($A114,Personalnormkosten!$G$1:$H$4,2,FALSE)))^AY$110,($C114*Parameter!AV28)*(1+(VLOOKUP($D114,Personalnormkosten!$E$1:$F$9,2,FALSE)))^AY$110)))</f>
        <v>#REF!</v>
      </c>
      <c r="AZ114" s="2" t="e">
        <f>IF(OR(AZ$111="",$C114="",$A114=""),"",IF($D114="",$C114*Parameter!AW28,IF($D114="durchschnittliche Preissteigerungs-rate",($C114*Parameter!AW28)*(1+(VLOOKUP($A114,Personalnormkosten!$G$1:$H$4,2,FALSE)))^AZ$110,($C114*Parameter!AW28)*(1+(VLOOKUP($D114,Personalnormkosten!$E$1:$F$9,2,FALSE)))^AZ$110)))</f>
        <v>#REF!</v>
      </c>
      <c r="BA114" s="2" t="e">
        <f>IF(OR(BA$111="",$C114="",$A114=""),"",IF($D114="",$C114*Parameter!AX28,IF($D114="durchschnittliche Preissteigerungs-rate",($C114*Parameter!AX28)*(1+(VLOOKUP($A114,Personalnormkosten!$G$1:$H$4,2,FALSE)))^BA$110,($C114*Parameter!AX28)*(1+(VLOOKUP($D114,Personalnormkosten!$E$1:$F$9,2,FALSE)))^BA$110)))</f>
        <v>#REF!</v>
      </c>
      <c r="BB114" s="2" t="e">
        <f>IF(OR(BB$111="",$C114="",$A114=""),"",IF($D114="",$C114*Parameter!AY28,IF($D114="durchschnittliche Preissteigerungs-rate",($C114*Parameter!AY28)*(1+(VLOOKUP($A114,Personalnormkosten!$G$1:$H$4,2,FALSE)))^BB$110,($C114*Parameter!AY28)*(1+(VLOOKUP($D114,Personalnormkosten!$E$1:$F$9,2,FALSE)))^BB$110)))</f>
        <v>#REF!</v>
      </c>
    </row>
    <row r="115" spans="1:54" ht="41.4" x14ac:dyDescent="0.25">
      <c r="A115" s="75" t="e">
        <f>IF(#REF!="","",#REF!)</f>
        <v>#REF!</v>
      </c>
      <c r="B115" s="76" t="s">
        <v>147</v>
      </c>
      <c r="C115" s="35" t="e">
        <f>IF(#REF!="","",#REF!)</f>
        <v>#REF!</v>
      </c>
      <c r="D115" s="98" t="e">
        <f>IF(#REF!="","",#REF!)</f>
        <v>#REF!</v>
      </c>
      <c r="E115" s="2" t="e">
        <f>IF(OR(E$111="",$C115="",$A115=""),"",IF($D115="",$C115*Parameter!B29,IF($D115="durchschnittliche Preissteigerungs-rate",($C115*Parameter!B29)*(1+(VLOOKUP($A115,Personalnormkosten!$G$1:$H$4,2,FALSE)))^E$110,($C115*Parameter!B29)*(1+(VLOOKUP($D115,Personalnormkosten!$E$1:$F$9,2,FALSE)))^E$110)))</f>
        <v>#REF!</v>
      </c>
      <c r="F115" s="2" t="e">
        <f>IF(OR(F$111="",$C115="",$A115=""),"",IF($D115="",$C115*Parameter!C29,IF($D115="durchschnittliche Preissteigerungs-rate",($C115*Parameter!C29)*(1+(VLOOKUP($A115,Personalnormkosten!$G$1:$H$4,2,FALSE)))^F$110,($C115*Parameter!C29)*(1+(VLOOKUP($D115,Personalnormkosten!$E$1:$F$9,2,FALSE)))^F$110)))</f>
        <v>#REF!</v>
      </c>
      <c r="G115" s="2" t="e">
        <f>IF(OR(G$111="",$C115="",$A115=""),"",IF($D115="",$C115*Parameter!D29,IF($D115="durchschnittliche Preissteigerungs-rate",($C115*Parameter!D29)*(1+(VLOOKUP($A115,Personalnormkosten!$G$1:$H$4,2,FALSE)))^G$110,($C115*Parameter!D29)*(1+(VLOOKUP($D115,Personalnormkosten!$E$1:$F$9,2,FALSE)))^G$110)))</f>
        <v>#REF!</v>
      </c>
      <c r="H115" s="2" t="e">
        <f>IF(OR(H$111="",$C115="",$A115=""),"",IF($D115="",$C115*Parameter!E29,IF($D115="durchschnittliche Preissteigerungs-rate",($C115*Parameter!E29)*(1+(VLOOKUP($A115,Personalnormkosten!$G$1:$H$4,2,FALSE)))^H$110,($C115*Parameter!E29)*(1+(VLOOKUP($D115,Personalnormkosten!$E$1:$F$9,2,FALSE)))^H$110)))</f>
        <v>#REF!</v>
      </c>
      <c r="I115" s="2" t="e">
        <f>IF(OR(I$111="",$C115="",$A115=""),"",IF($D115="",$C115*Parameter!F29,IF($D115="durchschnittliche Preissteigerungs-rate",($C115*Parameter!F29)*(1+(VLOOKUP($A115,Personalnormkosten!$G$1:$H$4,2,FALSE)))^I$110,($C115*Parameter!F29)*(1+(VLOOKUP($D115,Personalnormkosten!$E$1:$F$9,2,FALSE)))^I$110)))</f>
        <v>#REF!</v>
      </c>
      <c r="J115" s="2" t="e">
        <f>IF(OR(J$111="",$C115="",$A115=""),"",IF($D115="",$C115*Parameter!G29,IF($D115="durchschnittliche Preissteigerungs-rate",($C115*Parameter!G29)*(1+(VLOOKUP($A115,Personalnormkosten!$G$1:$H$4,2,FALSE)))^J$110,($C115*Parameter!G29)*(1+(VLOOKUP($D115,Personalnormkosten!$E$1:$F$9,2,FALSE)))^J$110)))</f>
        <v>#REF!</v>
      </c>
      <c r="K115" s="2" t="e">
        <f>IF(OR(K$111="",$C115="",$A115=""),"",IF($D115="",$C115*Parameter!H29,IF($D115="durchschnittliche Preissteigerungs-rate",($C115*Parameter!H29)*(1+(VLOOKUP($A115,Personalnormkosten!$G$1:$H$4,2,FALSE)))^K$110,($C115*Parameter!H29)*(1+(VLOOKUP($D115,Personalnormkosten!$E$1:$F$9,2,FALSE)))^K$110)))</f>
        <v>#REF!</v>
      </c>
      <c r="L115" s="2" t="e">
        <f>IF(OR(L$111="",$C115="",$A115=""),"",IF($D115="",$C115*Parameter!I29,IF($D115="durchschnittliche Preissteigerungs-rate",($C115*Parameter!I29)*(1+(VLOOKUP($A115,Personalnormkosten!$G$1:$H$4,2,FALSE)))^L$110,($C115*Parameter!I29)*(1+(VLOOKUP($D115,Personalnormkosten!$E$1:$F$9,2,FALSE)))^L$110)))</f>
        <v>#REF!</v>
      </c>
      <c r="M115" s="2" t="e">
        <f>IF(OR(M$111="",$C115="",$A115=""),"",IF($D115="",$C115*Parameter!J29,IF($D115="durchschnittliche Preissteigerungs-rate",($C115*Parameter!J29)*(1+(VLOOKUP($A115,Personalnormkosten!$G$1:$H$4,2,FALSE)))^M$110,($C115*Parameter!J29)*(1+(VLOOKUP($D115,Personalnormkosten!$E$1:$F$9,2,FALSE)))^M$110)))</f>
        <v>#REF!</v>
      </c>
      <c r="N115" s="2" t="e">
        <f>IF(OR(N$111="",$C115="",$A115=""),"",IF($D115="",$C115*Parameter!K29,IF($D115="durchschnittliche Preissteigerungs-rate",($C115*Parameter!K29)*(1+(VLOOKUP($A115,Personalnormkosten!$G$1:$H$4,2,FALSE)))^N$110,($C115*Parameter!K29)*(1+(VLOOKUP($D115,Personalnormkosten!$E$1:$F$9,2,FALSE)))^N$110)))</f>
        <v>#REF!</v>
      </c>
      <c r="O115" s="2" t="e">
        <f>IF(OR(O$111="",$C115="",$A115=""),"",IF($D115="",$C115*Parameter!L29,IF($D115="durchschnittliche Preissteigerungs-rate",($C115*Parameter!L29)*(1+(VLOOKUP($A115,Personalnormkosten!$G$1:$H$4,2,FALSE)))^O$110,($C115*Parameter!L29)*(1+(VLOOKUP($D115,Personalnormkosten!$E$1:$F$9,2,FALSE)))^O$110)))</f>
        <v>#REF!</v>
      </c>
      <c r="P115" s="2" t="e">
        <f>IF(OR(P$111="",$C115="",$A115=""),"",IF($D115="",$C115*Parameter!M29,IF($D115="durchschnittliche Preissteigerungs-rate",($C115*Parameter!M29)*(1+(VLOOKUP($A115,Personalnormkosten!$G$1:$H$4,2,FALSE)))^P$110,($C115*Parameter!M29)*(1+(VLOOKUP($D115,Personalnormkosten!$E$1:$F$9,2,FALSE)))^P$110)))</f>
        <v>#REF!</v>
      </c>
      <c r="Q115" s="2" t="e">
        <f>IF(OR(Q$111="",$C115="",$A115=""),"",IF($D115="",$C115*Parameter!N29,IF($D115="durchschnittliche Preissteigerungs-rate",($C115*Parameter!N29)*(1+(VLOOKUP($A115,Personalnormkosten!$G$1:$H$4,2,FALSE)))^Q$110,($C115*Parameter!N29)*(1+(VLOOKUP($D115,Personalnormkosten!$E$1:$F$9,2,FALSE)))^Q$110)))</f>
        <v>#REF!</v>
      </c>
      <c r="R115" s="2" t="e">
        <f>IF(OR(R$111="",$C115="",$A115=""),"",IF($D115="",$C115*Parameter!O29,IF($D115="durchschnittliche Preissteigerungs-rate",($C115*Parameter!O29)*(1+(VLOOKUP($A115,Personalnormkosten!$G$1:$H$4,2,FALSE)))^R$110,($C115*Parameter!O29)*(1+(VLOOKUP($D115,Personalnormkosten!$E$1:$F$9,2,FALSE)))^R$110)))</f>
        <v>#REF!</v>
      </c>
      <c r="S115" s="2" t="e">
        <f>IF(OR(S$111="",$C115="",$A115=""),"",IF($D115="",$C115*Parameter!P29,IF($D115="durchschnittliche Preissteigerungs-rate",($C115*Parameter!P29)*(1+(VLOOKUP($A115,Personalnormkosten!$G$1:$H$4,2,FALSE)))^S$110,($C115*Parameter!P29)*(1+(VLOOKUP($D115,Personalnormkosten!$E$1:$F$9,2,FALSE)))^S$110)))</f>
        <v>#REF!</v>
      </c>
      <c r="T115" s="2" t="e">
        <f>IF(OR(T$111="",$C115="",$A115=""),"",IF($D115="",$C115*Parameter!Q29,IF($D115="durchschnittliche Preissteigerungs-rate",($C115*Parameter!Q29)*(1+(VLOOKUP($A115,Personalnormkosten!$G$1:$H$4,2,FALSE)))^T$110,($C115*Parameter!Q29)*(1+(VLOOKUP($D115,Personalnormkosten!$E$1:$F$9,2,FALSE)))^T$110)))</f>
        <v>#REF!</v>
      </c>
      <c r="U115" s="2" t="e">
        <f>IF(OR(U$111="",$C115="",$A115=""),"",IF($D115="",$C115*Parameter!R29,IF($D115="durchschnittliche Preissteigerungs-rate",($C115*Parameter!R29)*(1+(VLOOKUP($A115,Personalnormkosten!$G$1:$H$4,2,FALSE)))^U$110,($C115*Parameter!R29)*(1+(VLOOKUP($D115,Personalnormkosten!$E$1:$F$9,2,FALSE)))^U$110)))</f>
        <v>#REF!</v>
      </c>
      <c r="V115" s="2" t="e">
        <f>IF(OR(V$111="",$C115="",$A115=""),"",IF($D115="",$C115*Parameter!S29,IF($D115="durchschnittliche Preissteigerungs-rate",($C115*Parameter!S29)*(1+(VLOOKUP($A115,Personalnormkosten!$G$1:$H$4,2,FALSE)))^V$110,($C115*Parameter!S29)*(1+(VLOOKUP($D115,Personalnormkosten!$E$1:$F$9,2,FALSE)))^V$110)))</f>
        <v>#REF!</v>
      </c>
      <c r="W115" s="2" t="e">
        <f>IF(OR(W$111="",$C115="",$A115=""),"",IF($D115="",$C115*Parameter!T29,IF($D115="durchschnittliche Preissteigerungs-rate",($C115*Parameter!T29)*(1+(VLOOKUP($A115,Personalnormkosten!$G$1:$H$4,2,FALSE)))^W$110,($C115*Parameter!T29)*(1+(VLOOKUP($D115,Personalnormkosten!$E$1:$F$9,2,FALSE)))^W$110)))</f>
        <v>#REF!</v>
      </c>
      <c r="X115" s="2" t="e">
        <f>IF(OR(X$111="",$C115="",$A115=""),"",IF($D115="",$C115*Parameter!U29,IF($D115="durchschnittliche Preissteigerungs-rate",($C115*Parameter!U29)*(1+(VLOOKUP($A115,Personalnormkosten!$G$1:$H$4,2,FALSE)))^X$110,($C115*Parameter!U29)*(1+(VLOOKUP($D115,Personalnormkosten!$E$1:$F$9,2,FALSE)))^X$110)))</f>
        <v>#REF!</v>
      </c>
      <c r="Y115" s="2" t="e">
        <f>IF(OR(Y$111="",$C115="",$A115=""),"",IF($D115="",$C115*Parameter!V29,IF($D115="durchschnittliche Preissteigerungs-rate",($C115*Parameter!V29)*(1+(VLOOKUP($A115,Personalnormkosten!$G$1:$H$4,2,FALSE)))^Y$110,($C115*Parameter!V29)*(1+(VLOOKUP($D115,Personalnormkosten!$E$1:$F$9,2,FALSE)))^Y$110)))</f>
        <v>#REF!</v>
      </c>
      <c r="Z115" s="2" t="e">
        <f>IF(OR(Z$111="",$C115="",$A115=""),"",IF($D115="",$C115*Parameter!W29,IF($D115="durchschnittliche Preissteigerungs-rate",($C115*Parameter!W29)*(1+(VLOOKUP($A115,Personalnormkosten!$G$1:$H$4,2,FALSE)))^Z$110,($C115*Parameter!W29)*(1+(VLOOKUP($D115,Personalnormkosten!$E$1:$F$9,2,FALSE)))^Z$110)))</f>
        <v>#REF!</v>
      </c>
      <c r="AA115" s="2" t="e">
        <f>IF(OR(AA$111="",$C115="",$A115=""),"",IF($D115="",$C115*Parameter!X29,IF($D115="durchschnittliche Preissteigerungs-rate",($C115*Parameter!X29)*(1+(VLOOKUP($A115,Personalnormkosten!$G$1:$H$4,2,FALSE)))^AA$110,($C115*Parameter!X29)*(1+(VLOOKUP($D115,Personalnormkosten!$E$1:$F$9,2,FALSE)))^AA$110)))</f>
        <v>#REF!</v>
      </c>
      <c r="AB115" s="2" t="e">
        <f>IF(OR(AB$111="",$C115="",$A115=""),"",IF($D115="",$C115*Parameter!Y29,IF($D115="durchschnittliche Preissteigerungs-rate",($C115*Parameter!Y29)*(1+(VLOOKUP($A115,Personalnormkosten!$G$1:$H$4,2,FALSE)))^AB$110,($C115*Parameter!Y29)*(1+(VLOOKUP($D115,Personalnormkosten!$E$1:$F$9,2,FALSE)))^AB$110)))</f>
        <v>#REF!</v>
      </c>
      <c r="AC115" s="2" t="e">
        <f>IF(OR(AC$111="",$C115="",$A115=""),"",IF($D115="",$C115*Parameter!Z29,IF($D115="durchschnittliche Preissteigerungs-rate",($C115*Parameter!Z29)*(1+(VLOOKUP($A115,Personalnormkosten!$G$1:$H$4,2,FALSE)))^AC$110,($C115*Parameter!Z29)*(1+(VLOOKUP($D115,Personalnormkosten!$E$1:$F$9,2,FALSE)))^AC$110)))</f>
        <v>#REF!</v>
      </c>
      <c r="AD115" s="2" t="e">
        <f>IF(OR(AD$111="",$C115="",$A115=""),"",IF($D115="",$C115*Parameter!AA29,IF($D115="durchschnittliche Preissteigerungs-rate",($C115*Parameter!AA29)*(1+(VLOOKUP($A115,Personalnormkosten!$G$1:$H$4,2,FALSE)))^AD$110,($C115*Parameter!AA29)*(1+(VLOOKUP($D115,Personalnormkosten!$E$1:$F$9,2,FALSE)))^AD$110)))</f>
        <v>#REF!</v>
      </c>
      <c r="AE115" s="2" t="e">
        <f>IF(OR(AE$111="",$C115="",$A115=""),"",IF($D115="",$C115*Parameter!AB29,IF($D115="durchschnittliche Preissteigerungs-rate",($C115*Parameter!AB29)*(1+(VLOOKUP($A115,Personalnormkosten!$G$1:$H$4,2,FALSE)))^AE$110,($C115*Parameter!AB29)*(1+(VLOOKUP($D115,Personalnormkosten!$E$1:$F$9,2,FALSE)))^AE$110)))</f>
        <v>#REF!</v>
      </c>
      <c r="AF115" s="2" t="e">
        <f>IF(OR(AF$111="",$C115="",$A115=""),"",IF($D115="",$C115*Parameter!AC29,IF($D115="durchschnittliche Preissteigerungs-rate",($C115*Parameter!AC29)*(1+(VLOOKUP($A115,Personalnormkosten!$G$1:$H$4,2,FALSE)))^AF$110,($C115*Parameter!AC29)*(1+(VLOOKUP($D115,Personalnormkosten!$E$1:$F$9,2,FALSE)))^AF$110)))</f>
        <v>#REF!</v>
      </c>
      <c r="AG115" s="2" t="e">
        <f>IF(OR(AG$111="",$C115="",$A115=""),"",IF($D115="",$C115*Parameter!AD29,IF($D115="durchschnittliche Preissteigerungs-rate",($C115*Parameter!AD29)*(1+(VLOOKUP($A115,Personalnormkosten!$G$1:$H$4,2,FALSE)))^AG$110,($C115*Parameter!AD29)*(1+(VLOOKUP($D115,Personalnormkosten!$E$1:$F$9,2,FALSE)))^AG$110)))</f>
        <v>#REF!</v>
      </c>
      <c r="AH115" s="2" t="e">
        <f>IF(OR(AH$111="",$C115="",$A115=""),"",IF($D115="",$C115*Parameter!AE29,IF($D115="durchschnittliche Preissteigerungs-rate",($C115*Parameter!AE29)*(1+(VLOOKUP($A115,Personalnormkosten!$G$1:$H$4,2,FALSE)))^AH$110,($C115*Parameter!AE29)*(1+(VLOOKUP($D115,Personalnormkosten!$E$1:$F$9,2,FALSE)))^AH$110)))</f>
        <v>#REF!</v>
      </c>
      <c r="AI115" s="2" t="e">
        <f>IF(OR(AI$111="",$C115="",$A115=""),"",IF($D115="",$C115*Parameter!AF29,IF($D115="durchschnittliche Preissteigerungs-rate",($C115*Parameter!AF29)*(1+(VLOOKUP($A115,Personalnormkosten!$G$1:$H$4,2,FALSE)))^AI$110,($C115*Parameter!AF29)*(1+(VLOOKUP($D115,Personalnormkosten!$E$1:$F$9,2,FALSE)))^AI$110)))</f>
        <v>#REF!</v>
      </c>
      <c r="AJ115" s="2" t="e">
        <f>IF(OR(AJ$111="",$C115="",$A115=""),"",IF($D115="",$C115*Parameter!AG29,IF($D115="durchschnittliche Preissteigerungs-rate",($C115*Parameter!AG29)*(1+(VLOOKUP($A115,Personalnormkosten!$G$1:$H$4,2,FALSE)))^AJ$110,($C115*Parameter!AG29)*(1+(VLOOKUP($D115,Personalnormkosten!$E$1:$F$9,2,FALSE)))^AJ$110)))</f>
        <v>#REF!</v>
      </c>
      <c r="AK115" s="2" t="e">
        <f>IF(OR(AK$111="",$C115="",$A115=""),"",IF($D115="",$C115*Parameter!AH29,IF($D115="durchschnittliche Preissteigerungs-rate",($C115*Parameter!AH29)*(1+(VLOOKUP($A115,Personalnormkosten!$G$1:$H$4,2,FALSE)))^AK$110,($C115*Parameter!AH29)*(1+(VLOOKUP($D115,Personalnormkosten!$E$1:$F$9,2,FALSE)))^AK$110)))</f>
        <v>#REF!</v>
      </c>
      <c r="AL115" s="2" t="e">
        <f>IF(OR(AL$111="",$C115="",$A115=""),"",IF($D115="",$C115*Parameter!AI29,IF($D115="durchschnittliche Preissteigerungs-rate",($C115*Parameter!AI29)*(1+(VLOOKUP($A115,Personalnormkosten!$G$1:$H$4,2,FALSE)))^AL$110,($C115*Parameter!AI29)*(1+(VLOOKUP($D115,Personalnormkosten!$E$1:$F$9,2,FALSE)))^AL$110)))</f>
        <v>#REF!</v>
      </c>
      <c r="AM115" s="2" t="e">
        <f>IF(OR(AM$111="",$C115="",$A115=""),"",IF($D115="",$C115*Parameter!AJ29,IF($D115="durchschnittliche Preissteigerungs-rate",($C115*Parameter!AJ29)*(1+(VLOOKUP($A115,Personalnormkosten!$G$1:$H$4,2,FALSE)))^AM$110,($C115*Parameter!AJ29)*(1+(VLOOKUP($D115,Personalnormkosten!$E$1:$F$9,2,FALSE)))^AM$110)))</f>
        <v>#REF!</v>
      </c>
      <c r="AN115" s="2" t="e">
        <f>IF(OR(AN$111="",$C115="",$A115=""),"",IF($D115="",$C115*Parameter!AK29,IF($D115="durchschnittliche Preissteigerungs-rate",($C115*Parameter!AK29)*(1+(VLOOKUP($A115,Personalnormkosten!$G$1:$H$4,2,FALSE)))^AN$110,($C115*Parameter!AK29)*(1+(VLOOKUP($D115,Personalnormkosten!$E$1:$F$9,2,FALSE)))^AN$110)))</f>
        <v>#REF!</v>
      </c>
      <c r="AO115" s="2" t="e">
        <f>IF(OR(AO$111="",$C115="",$A115=""),"",IF($D115="",$C115*Parameter!AL29,IF($D115="durchschnittliche Preissteigerungs-rate",($C115*Parameter!AL29)*(1+(VLOOKUP($A115,Personalnormkosten!$G$1:$H$4,2,FALSE)))^AO$110,($C115*Parameter!AL29)*(1+(VLOOKUP($D115,Personalnormkosten!$E$1:$F$9,2,FALSE)))^AO$110)))</f>
        <v>#REF!</v>
      </c>
      <c r="AP115" s="2" t="e">
        <f>IF(OR(AP$111="",$C115="",$A115=""),"",IF($D115="",$C115*Parameter!AM29,IF($D115="durchschnittliche Preissteigerungs-rate",($C115*Parameter!AM29)*(1+(VLOOKUP($A115,Personalnormkosten!$G$1:$H$4,2,FALSE)))^AP$110,($C115*Parameter!AM29)*(1+(VLOOKUP($D115,Personalnormkosten!$E$1:$F$9,2,FALSE)))^AP$110)))</f>
        <v>#REF!</v>
      </c>
      <c r="AQ115" s="2" t="e">
        <f>IF(OR(AQ$111="",$C115="",$A115=""),"",IF($D115="",$C115*Parameter!AN29,IF($D115="durchschnittliche Preissteigerungs-rate",($C115*Parameter!AN29)*(1+(VLOOKUP($A115,Personalnormkosten!$G$1:$H$4,2,FALSE)))^AQ$110,($C115*Parameter!AN29)*(1+(VLOOKUP($D115,Personalnormkosten!$E$1:$F$9,2,FALSE)))^AQ$110)))</f>
        <v>#REF!</v>
      </c>
      <c r="AR115" s="2" t="e">
        <f>IF(OR(AR$111="",$C115="",$A115=""),"",IF($D115="",$C115*Parameter!AO29,IF($D115="durchschnittliche Preissteigerungs-rate",($C115*Parameter!AO29)*(1+(VLOOKUP($A115,Personalnormkosten!$G$1:$H$4,2,FALSE)))^AR$110,($C115*Parameter!AO29)*(1+(VLOOKUP($D115,Personalnormkosten!$E$1:$F$9,2,FALSE)))^AR$110)))</f>
        <v>#REF!</v>
      </c>
      <c r="AS115" s="2" t="e">
        <f>IF(OR(AS$111="",$C115="",$A115=""),"",IF($D115="",$C115*Parameter!AP29,IF($D115="durchschnittliche Preissteigerungs-rate",($C115*Parameter!AP29)*(1+(VLOOKUP($A115,Personalnormkosten!$G$1:$H$4,2,FALSE)))^AS$110,($C115*Parameter!AP29)*(1+(VLOOKUP($D115,Personalnormkosten!$E$1:$F$9,2,FALSE)))^AS$110)))</f>
        <v>#REF!</v>
      </c>
      <c r="AT115" s="2" t="e">
        <f>IF(OR(AT$111="",$C115="",$A115=""),"",IF($D115="",$C115*Parameter!AQ29,IF($D115="durchschnittliche Preissteigerungs-rate",($C115*Parameter!AQ29)*(1+(VLOOKUP($A115,Personalnormkosten!$G$1:$H$4,2,FALSE)))^AT$110,($C115*Parameter!AQ29)*(1+(VLOOKUP($D115,Personalnormkosten!$E$1:$F$9,2,FALSE)))^AT$110)))</f>
        <v>#REF!</v>
      </c>
      <c r="AU115" s="2" t="e">
        <f>IF(OR(AU$111="",$C115="",$A115=""),"",IF($D115="",$C115*Parameter!AR29,IF($D115="durchschnittliche Preissteigerungs-rate",($C115*Parameter!AR29)*(1+(VLOOKUP($A115,Personalnormkosten!$G$1:$H$4,2,FALSE)))^AU$110,($C115*Parameter!AR29)*(1+(VLOOKUP($D115,Personalnormkosten!$E$1:$F$9,2,FALSE)))^AU$110)))</f>
        <v>#REF!</v>
      </c>
      <c r="AV115" s="2" t="e">
        <f>IF(OR(AV$111="",$C115="",$A115=""),"",IF($D115="",$C115*Parameter!AS29,IF($D115="durchschnittliche Preissteigerungs-rate",($C115*Parameter!AS29)*(1+(VLOOKUP($A115,Personalnormkosten!$G$1:$H$4,2,FALSE)))^AV$110,($C115*Parameter!AS29)*(1+(VLOOKUP($D115,Personalnormkosten!$E$1:$F$9,2,FALSE)))^AV$110)))</f>
        <v>#REF!</v>
      </c>
      <c r="AW115" s="2" t="e">
        <f>IF(OR(AW$111="",$C115="",$A115=""),"",IF($D115="",$C115*Parameter!AT29,IF($D115="durchschnittliche Preissteigerungs-rate",($C115*Parameter!AT29)*(1+(VLOOKUP($A115,Personalnormkosten!$G$1:$H$4,2,FALSE)))^AW$110,($C115*Parameter!AT29)*(1+(VLOOKUP($D115,Personalnormkosten!$E$1:$F$9,2,FALSE)))^AW$110)))</f>
        <v>#REF!</v>
      </c>
      <c r="AX115" s="2" t="e">
        <f>IF(OR(AX$111="",$C115="",$A115=""),"",IF($D115="",$C115*Parameter!AU29,IF($D115="durchschnittliche Preissteigerungs-rate",($C115*Parameter!AU29)*(1+(VLOOKUP($A115,Personalnormkosten!$G$1:$H$4,2,FALSE)))^AX$110,($C115*Parameter!AU29)*(1+(VLOOKUP($D115,Personalnormkosten!$E$1:$F$9,2,FALSE)))^AX$110)))</f>
        <v>#REF!</v>
      </c>
      <c r="AY115" s="2" t="e">
        <f>IF(OR(AY$111="",$C115="",$A115=""),"",IF($D115="",$C115*Parameter!AV29,IF($D115="durchschnittliche Preissteigerungs-rate",($C115*Parameter!AV29)*(1+(VLOOKUP($A115,Personalnormkosten!$G$1:$H$4,2,FALSE)))^AY$110,($C115*Parameter!AV29)*(1+(VLOOKUP($D115,Personalnormkosten!$E$1:$F$9,2,FALSE)))^AY$110)))</f>
        <v>#REF!</v>
      </c>
      <c r="AZ115" s="2" t="e">
        <f>IF(OR(AZ$111="",$C115="",$A115=""),"",IF($D115="",$C115*Parameter!AW29,IF($D115="durchschnittliche Preissteigerungs-rate",($C115*Parameter!AW29)*(1+(VLOOKUP($A115,Personalnormkosten!$G$1:$H$4,2,FALSE)))^AZ$110,($C115*Parameter!AW29)*(1+(VLOOKUP($D115,Personalnormkosten!$E$1:$F$9,2,FALSE)))^AZ$110)))</f>
        <v>#REF!</v>
      </c>
      <c r="BA115" s="2" t="e">
        <f>IF(OR(BA$111="",$C115="",$A115=""),"",IF($D115="",$C115*Parameter!AX29,IF($D115="durchschnittliche Preissteigerungs-rate",($C115*Parameter!AX29)*(1+(VLOOKUP($A115,Personalnormkosten!$G$1:$H$4,2,FALSE)))^BA$110,($C115*Parameter!AX29)*(1+(VLOOKUP($D115,Personalnormkosten!$E$1:$F$9,2,FALSE)))^BA$110)))</f>
        <v>#REF!</v>
      </c>
      <c r="BB115" s="2" t="e">
        <f>IF(OR(BB$111="",$C115="",$A115=""),"",IF($D115="",$C115*Parameter!AY29,IF($D115="durchschnittliche Preissteigerungs-rate",($C115*Parameter!AY29)*(1+(VLOOKUP($A115,Personalnormkosten!$G$1:$H$4,2,FALSE)))^BB$110,($C115*Parameter!AY29)*(1+(VLOOKUP($D115,Personalnormkosten!$E$1:$F$9,2,FALSE)))^BB$110)))</f>
        <v>#REF!</v>
      </c>
    </row>
    <row r="116" spans="1:54" ht="42" thickBot="1" x14ac:dyDescent="0.3">
      <c r="A116" s="50" t="e">
        <f>IF(#REF!="","",#REF!)</f>
        <v>#REF!</v>
      </c>
      <c r="B116" s="53" t="s">
        <v>148</v>
      </c>
      <c r="C116" s="35" t="e">
        <f>IF(#REF!="","",#REF!)</f>
        <v>#REF!</v>
      </c>
      <c r="D116" s="99" t="e">
        <f>IF(#REF!="","",#REF!)</f>
        <v>#REF!</v>
      </c>
      <c r="E116" s="2" t="e">
        <f>IF(OR(E$111="",$C116="",$A116=""),"",IF($D116="",$C116*Parameter!B30,IF($D116="durchschnittliche Preissteigerungs-rate",($C116*Parameter!B30)*(1+(VLOOKUP($A116,Personalnormkosten!$G$1:$H$4,2,FALSE)))^E$110,($C116*Parameter!B30)*(1+(VLOOKUP($D116,Personalnormkosten!$E$1:$F$9,2,FALSE)))^E$110)))</f>
        <v>#REF!</v>
      </c>
      <c r="F116" s="2" t="e">
        <f>IF(OR(F$111="",$C116="",$A116=""),"",IF($D116="",$C116*Parameter!C30,IF($D116="durchschnittliche Preissteigerungs-rate",($C116*Parameter!C30)*(1+(VLOOKUP($A116,Personalnormkosten!$G$1:$H$4,2,FALSE)))^F$110,($C116*Parameter!C30)*(1+(VLOOKUP($D116,Personalnormkosten!$E$1:$F$9,2,FALSE)))^F$110)))</f>
        <v>#REF!</v>
      </c>
      <c r="G116" s="2" t="e">
        <f>IF(OR(G$111="",$C116="",$A116=""),"",IF($D116="",$C116*Parameter!D30,IF($D116="durchschnittliche Preissteigerungs-rate",($C116*Parameter!D30)*(1+(VLOOKUP($A116,Personalnormkosten!$G$1:$H$4,2,FALSE)))^G$110,($C116*Parameter!D30)*(1+(VLOOKUP($D116,Personalnormkosten!$E$1:$F$9,2,FALSE)))^G$110)))</f>
        <v>#REF!</v>
      </c>
      <c r="H116" s="2" t="e">
        <f>IF(OR(H$111="",$C116="",$A116=""),"",IF($D116="",$C116*Parameter!E30,IF($D116="durchschnittliche Preissteigerungs-rate",($C116*Parameter!E30)*(1+(VLOOKUP($A116,Personalnormkosten!$G$1:$H$4,2,FALSE)))^H$110,($C116*Parameter!E30)*(1+(VLOOKUP($D116,Personalnormkosten!$E$1:$F$9,2,FALSE)))^H$110)))</f>
        <v>#REF!</v>
      </c>
      <c r="I116" s="2" t="e">
        <f>IF(OR(I$111="",$C116="",$A116=""),"",IF($D116="",$C116*Parameter!F30,IF($D116="durchschnittliche Preissteigerungs-rate",($C116*Parameter!F30)*(1+(VLOOKUP($A116,Personalnormkosten!$G$1:$H$4,2,FALSE)))^I$110,($C116*Parameter!F30)*(1+(VLOOKUP($D116,Personalnormkosten!$E$1:$F$9,2,FALSE)))^I$110)))</f>
        <v>#REF!</v>
      </c>
      <c r="J116" s="2" t="e">
        <f>IF(OR(J$111="",$C116="",$A116=""),"",IF($D116="",$C116*Parameter!G30,IF($D116="durchschnittliche Preissteigerungs-rate",($C116*Parameter!G30)*(1+(VLOOKUP($A116,Personalnormkosten!$G$1:$H$4,2,FALSE)))^J$110,($C116*Parameter!G30)*(1+(VLOOKUP($D116,Personalnormkosten!$E$1:$F$9,2,FALSE)))^J$110)))</f>
        <v>#REF!</v>
      </c>
      <c r="K116" s="2" t="e">
        <f>IF(OR(K$111="",$C116="",$A116=""),"",IF($D116="",$C116*Parameter!H30,IF($D116="durchschnittliche Preissteigerungs-rate",($C116*Parameter!H30)*(1+(VLOOKUP($A116,Personalnormkosten!$G$1:$H$4,2,FALSE)))^K$110,($C116*Parameter!H30)*(1+(VLOOKUP($D116,Personalnormkosten!$E$1:$F$9,2,FALSE)))^K$110)))</f>
        <v>#REF!</v>
      </c>
      <c r="L116" s="2" t="e">
        <f>IF(OR(L$111="",$C116="",$A116=""),"",IF($D116="",$C116*Parameter!I30,IF($D116="durchschnittliche Preissteigerungs-rate",($C116*Parameter!I30)*(1+(VLOOKUP($A116,Personalnormkosten!$G$1:$H$4,2,FALSE)))^L$110,($C116*Parameter!I30)*(1+(VLOOKUP($D116,Personalnormkosten!$E$1:$F$9,2,FALSE)))^L$110)))</f>
        <v>#REF!</v>
      </c>
      <c r="M116" s="2" t="e">
        <f>IF(OR(M$111="",$C116="",$A116=""),"",IF($D116="",$C116*Parameter!J30,IF($D116="durchschnittliche Preissteigerungs-rate",($C116*Parameter!J30)*(1+(VLOOKUP($A116,Personalnormkosten!$G$1:$H$4,2,FALSE)))^M$110,($C116*Parameter!J30)*(1+(VLOOKUP($D116,Personalnormkosten!$E$1:$F$9,2,FALSE)))^M$110)))</f>
        <v>#REF!</v>
      </c>
      <c r="N116" s="2" t="e">
        <f>IF(OR(N$111="",$C116="",$A116=""),"",IF($D116="",$C116*Parameter!K30,IF($D116="durchschnittliche Preissteigerungs-rate",($C116*Parameter!K30)*(1+(VLOOKUP($A116,Personalnormkosten!$G$1:$H$4,2,FALSE)))^N$110,($C116*Parameter!K30)*(1+(VLOOKUP($D116,Personalnormkosten!$E$1:$F$9,2,FALSE)))^N$110)))</f>
        <v>#REF!</v>
      </c>
      <c r="O116" s="2" t="e">
        <f>IF(OR(O$111="",$C116="",$A116=""),"",IF($D116="",$C116*Parameter!L30,IF($D116="durchschnittliche Preissteigerungs-rate",($C116*Parameter!L30)*(1+(VLOOKUP($A116,Personalnormkosten!$G$1:$H$4,2,FALSE)))^O$110,($C116*Parameter!L30)*(1+(VLOOKUP($D116,Personalnormkosten!$E$1:$F$9,2,FALSE)))^O$110)))</f>
        <v>#REF!</v>
      </c>
      <c r="P116" s="2" t="e">
        <f>IF(OR(P$111="",$C116="",$A116=""),"",IF($D116="",$C116*Parameter!M30,IF($D116="durchschnittliche Preissteigerungs-rate",($C116*Parameter!M30)*(1+(VLOOKUP($A116,Personalnormkosten!$G$1:$H$4,2,FALSE)))^P$110,($C116*Parameter!M30)*(1+(VLOOKUP($D116,Personalnormkosten!$E$1:$F$9,2,FALSE)))^P$110)))</f>
        <v>#REF!</v>
      </c>
      <c r="Q116" s="2" t="e">
        <f>IF(OR(Q$111="",$C116="",$A116=""),"",IF($D116="",$C116*Parameter!N30,IF($D116="durchschnittliche Preissteigerungs-rate",($C116*Parameter!N30)*(1+(VLOOKUP($A116,Personalnormkosten!$G$1:$H$4,2,FALSE)))^Q$110,($C116*Parameter!N30)*(1+(VLOOKUP($D116,Personalnormkosten!$E$1:$F$9,2,FALSE)))^Q$110)))</f>
        <v>#REF!</v>
      </c>
      <c r="R116" s="2" t="e">
        <f>IF(OR(R$111="",$C116="",$A116=""),"",IF($D116="",$C116*Parameter!O30,IF($D116="durchschnittliche Preissteigerungs-rate",($C116*Parameter!O30)*(1+(VLOOKUP($A116,Personalnormkosten!$G$1:$H$4,2,FALSE)))^R$110,($C116*Parameter!O30)*(1+(VLOOKUP($D116,Personalnormkosten!$E$1:$F$9,2,FALSE)))^R$110)))</f>
        <v>#REF!</v>
      </c>
      <c r="S116" s="2" t="e">
        <f>IF(OR(S$111="",$C116="",$A116=""),"",IF($D116="",$C116*Parameter!P30,IF($D116="durchschnittliche Preissteigerungs-rate",($C116*Parameter!P30)*(1+(VLOOKUP($A116,Personalnormkosten!$G$1:$H$4,2,FALSE)))^S$110,($C116*Parameter!P30)*(1+(VLOOKUP($D116,Personalnormkosten!$E$1:$F$9,2,FALSE)))^S$110)))</f>
        <v>#REF!</v>
      </c>
      <c r="T116" s="2" t="e">
        <f>IF(OR(T$111="",$C116="",$A116=""),"",IF($D116="",$C116*Parameter!Q30,IF($D116="durchschnittliche Preissteigerungs-rate",($C116*Parameter!Q30)*(1+(VLOOKUP($A116,Personalnormkosten!$G$1:$H$4,2,FALSE)))^T$110,($C116*Parameter!Q30)*(1+(VLOOKUP($D116,Personalnormkosten!$E$1:$F$9,2,FALSE)))^T$110)))</f>
        <v>#REF!</v>
      </c>
      <c r="U116" s="2" t="e">
        <f>IF(OR(U$111="",$C116="",$A116=""),"",IF($D116="",$C116*Parameter!R30,IF($D116="durchschnittliche Preissteigerungs-rate",($C116*Parameter!R30)*(1+(VLOOKUP($A116,Personalnormkosten!$G$1:$H$4,2,FALSE)))^U$110,($C116*Parameter!R30)*(1+(VLOOKUP($D116,Personalnormkosten!$E$1:$F$9,2,FALSE)))^U$110)))</f>
        <v>#REF!</v>
      </c>
      <c r="V116" s="2" t="e">
        <f>IF(OR(V$111="",$C116="",$A116=""),"",IF($D116="",$C116*Parameter!S30,IF($D116="durchschnittliche Preissteigerungs-rate",($C116*Parameter!S30)*(1+(VLOOKUP($A116,Personalnormkosten!$G$1:$H$4,2,FALSE)))^V$110,($C116*Parameter!S30)*(1+(VLOOKUP($D116,Personalnormkosten!$E$1:$F$9,2,FALSE)))^V$110)))</f>
        <v>#REF!</v>
      </c>
      <c r="W116" s="2" t="e">
        <f>IF(OR(W$111="",$C116="",$A116=""),"",IF($D116="",$C116*Parameter!T30,IF($D116="durchschnittliche Preissteigerungs-rate",($C116*Parameter!T30)*(1+(VLOOKUP($A116,Personalnormkosten!$G$1:$H$4,2,FALSE)))^W$110,($C116*Parameter!T30)*(1+(VLOOKUP($D116,Personalnormkosten!$E$1:$F$9,2,FALSE)))^W$110)))</f>
        <v>#REF!</v>
      </c>
      <c r="X116" s="2" t="e">
        <f>IF(OR(X$111="",$C116="",$A116=""),"",IF($D116="",$C116*Parameter!U30,IF($D116="durchschnittliche Preissteigerungs-rate",($C116*Parameter!U30)*(1+(VLOOKUP($A116,Personalnormkosten!$G$1:$H$4,2,FALSE)))^X$110,($C116*Parameter!U30)*(1+(VLOOKUP($D116,Personalnormkosten!$E$1:$F$9,2,FALSE)))^X$110)))</f>
        <v>#REF!</v>
      </c>
      <c r="Y116" s="2" t="e">
        <f>IF(OR(Y$111="",$C116="",$A116=""),"",IF($D116="",$C116*Parameter!V30,IF($D116="durchschnittliche Preissteigerungs-rate",($C116*Parameter!V30)*(1+(VLOOKUP($A116,Personalnormkosten!$G$1:$H$4,2,FALSE)))^Y$110,($C116*Parameter!V30)*(1+(VLOOKUP($D116,Personalnormkosten!$E$1:$F$9,2,FALSE)))^Y$110)))</f>
        <v>#REF!</v>
      </c>
      <c r="Z116" s="2" t="e">
        <f>IF(OR(Z$111="",$C116="",$A116=""),"",IF($D116="",$C116*Parameter!W30,IF($D116="durchschnittliche Preissteigerungs-rate",($C116*Parameter!W30)*(1+(VLOOKUP($A116,Personalnormkosten!$G$1:$H$4,2,FALSE)))^Z$110,($C116*Parameter!W30)*(1+(VLOOKUP($D116,Personalnormkosten!$E$1:$F$9,2,FALSE)))^Z$110)))</f>
        <v>#REF!</v>
      </c>
      <c r="AA116" s="2" t="e">
        <f>IF(OR(AA$111="",$C116="",$A116=""),"",IF($D116="",$C116*Parameter!X30,IF($D116="durchschnittliche Preissteigerungs-rate",($C116*Parameter!X30)*(1+(VLOOKUP($A116,Personalnormkosten!$G$1:$H$4,2,FALSE)))^AA$110,($C116*Parameter!X30)*(1+(VLOOKUP($D116,Personalnormkosten!$E$1:$F$9,2,FALSE)))^AA$110)))</f>
        <v>#REF!</v>
      </c>
      <c r="AB116" s="2" t="e">
        <f>IF(OR(AB$111="",$C116="",$A116=""),"",IF($D116="",$C116*Parameter!Y30,IF($D116="durchschnittliche Preissteigerungs-rate",($C116*Parameter!Y30)*(1+(VLOOKUP($A116,Personalnormkosten!$G$1:$H$4,2,FALSE)))^AB$110,($C116*Parameter!Y30)*(1+(VLOOKUP($D116,Personalnormkosten!$E$1:$F$9,2,FALSE)))^AB$110)))</f>
        <v>#REF!</v>
      </c>
      <c r="AC116" s="2" t="e">
        <f>IF(OR(AC$111="",$C116="",$A116=""),"",IF($D116="",$C116*Parameter!Z30,IF($D116="durchschnittliche Preissteigerungs-rate",($C116*Parameter!Z30)*(1+(VLOOKUP($A116,Personalnormkosten!$G$1:$H$4,2,FALSE)))^AC$110,($C116*Parameter!Z30)*(1+(VLOOKUP($D116,Personalnormkosten!$E$1:$F$9,2,FALSE)))^AC$110)))</f>
        <v>#REF!</v>
      </c>
      <c r="AD116" s="2" t="e">
        <f>IF(OR(AD$111="",$C116="",$A116=""),"",IF($D116="",$C116*Parameter!AA30,IF($D116="durchschnittliche Preissteigerungs-rate",($C116*Parameter!AA30)*(1+(VLOOKUP($A116,Personalnormkosten!$G$1:$H$4,2,FALSE)))^AD$110,($C116*Parameter!AA30)*(1+(VLOOKUP($D116,Personalnormkosten!$E$1:$F$9,2,FALSE)))^AD$110)))</f>
        <v>#REF!</v>
      </c>
      <c r="AE116" s="2" t="e">
        <f>IF(OR(AE$111="",$C116="",$A116=""),"",IF($D116="",$C116*Parameter!AB30,IF($D116="durchschnittliche Preissteigerungs-rate",($C116*Parameter!AB30)*(1+(VLOOKUP($A116,Personalnormkosten!$G$1:$H$4,2,FALSE)))^AE$110,($C116*Parameter!AB30)*(1+(VLOOKUP($D116,Personalnormkosten!$E$1:$F$9,2,FALSE)))^AE$110)))</f>
        <v>#REF!</v>
      </c>
      <c r="AF116" s="2" t="e">
        <f>IF(OR(AF$111="",$C116="",$A116=""),"",IF($D116="",$C116*Parameter!AC30,IF($D116="durchschnittliche Preissteigerungs-rate",($C116*Parameter!AC30)*(1+(VLOOKUP($A116,Personalnormkosten!$G$1:$H$4,2,FALSE)))^AF$110,($C116*Parameter!AC30)*(1+(VLOOKUP($D116,Personalnormkosten!$E$1:$F$9,2,FALSE)))^AF$110)))</f>
        <v>#REF!</v>
      </c>
      <c r="AG116" s="2" t="e">
        <f>IF(OR(AG$111="",$C116="",$A116=""),"",IF($D116="",$C116*Parameter!AD30,IF($D116="durchschnittliche Preissteigerungs-rate",($C116*Parameter!AD30)*(1+(VLOOKUP($A116,Personalnormkosten!$G$1:$H$4,2,FALSE)))^AG$110,($C116*Parameter!AD30)*(1+(VLOOKUP($D116,Personalnormkosten!$E$1:$F$9,2,FALSE)))^AG$110)))</f>
        <v>#REF!</v>
      </c>
      <c r="AH116" s="2" t="e">
        <f>IF(OR(AH$111="",$C116="",$A116=""),"",IF($D116="",$C116*Parameter!AE30,IF($D116="durchschnittliche Preissteigerungs-rate",($C116*Parameter!AE30)*(1+(VLOOKUP($A116,Personalnormkosten!$G$1:$H$4,2,FALSE)))^AH$110,($C116*Parameter!AE30)*(1+(VLOOKUP($D116,Personalnormkosten!$E$1:$F$9,2,FALSE)))^AH$110)))</f>
        <v>#REF!</v>
      </c>
      <c r="AI116" s="2" t="e">
        <f>IF(OR(AI$111="",$C116="",$A116=""),"",IF($D116="",$C116*Parameter!AF30,IF($D116="durchschnittliche Preissteigerungs-rate",($C116*Parameter!AF30)*(1+(VLOOKUP($A116,Personalnormkosten!$G$1:$H$4,2,FALSE)))^AI$110,($C116*Parameter!AF30)*(1+(VLOOKUP($D116,Personalnormkosten!$E$1:$F$9,2,FALSE)))^AI$110)))</f>
        <v>#REF!</v>
      </c>
      <c r="AJ116" s="2" t="e">
        <f>IF(OR(AJ$111="",$C116="",$A116=""),"",IF($D116="",$C116*Parameter!AG30,IF($D116="durchschnittliche Preissteigerungs-rate",($C116*Parameter!AG30)*(1+(VLOOKUP($A116,Personalnormkosten!$G$1:$H$4,2,FALSE)))^AJ$110,($C116*Parameter!AG30)*(1+(VLOOKUP($D116,Personalnormkosten!$E$1:$F$9,2,FALSE)))^AJ$110)))</f>
        <v>#REF!</v>
      </c>
      <c r="AK116" s="2" t="e">
        <f>IF(OR(AK$111="",$C116="",$A116=""),"",IF($D116="",$C116*Parameter!AH30,IF($D116="durchschnittliche Preissteigerungs-rate",($C116*Parameter!AH30)*(1+(VLOOKUP($A116,Personalnormkosten!$G$1:$H$4,2,FALSE)))^AK$110,($C116*Parameter!AH30)*(1+(VLOOKUP($D116,Personalnormkosten!$E$1:$F$9,2,FALSE)))^AK$110)))</f>
        <v>#REF!</v>
      </c>
      <c r="AL116" s="2" t="e">
        <f>IF(OR(AL$111="",$C116="",$A116=""),"",IF($D116="",$C116*Parameter!AI30,IF($D116="durchschnittliche Preissteigerungs-rate",($C116*Parameter!AI30)*(1+(VLOOKUP($A116,Personalnormkosten!$G$1:$H$4,2,FALSE)))^AL$110,($C116*Parameter!AI30)*(1+(VLOOKUP($D116,Personalnormkosten!$E$1:$F$9,2,FALSE)))^AL$110)))</f>
        <v>#REF!</v>
      </c>
      <c r="AM116" s="2" t="e">
        <f>IF(OR(AM$111="",$C116="",$A116=""),"",IF($D116="",$C116*Parameter!AJ30,IF($D116="durchschnittliche Preissteigerungs-rate",($C116*Parameter!AJ30)*(1+(VLOOKUP($A116,Personalnormkosten!$G$1:$H$4,2,FALSE)))^AM$110,($C116*Parameter!AJ30)*(1+(VLOOKUP($D116,Personalnormkosten!$E$1:$F$9,2,FALSE)))^AM$110)))</f>
        <v>#REF!</v>
      </c>
      <c r="AN116" s="2" t="e">
        <f>IF(OR(AN$111="",$C116="",$A116=""),"",IF($D116="",$C116*Parameter!AK30,IF($D116="durchschnittliche Preissteigerungs-rate",($C116*Parameter!AK30)*(1+(VLOOKUP($A116,Personalnormkosten!$G$1:$H$4,2,FALSE)))^AN$110,($C116*Parameter!AK30)*(1+(VLOOKUP($D116,Personalnormkosten!$E$1:$F$9,2,FALSE)))^AN$110)))</f>
        <v>#REF!</v>
      </c>
      <c r="AO116" s="2" t="e">
        <f>IF(OR(AO$111="",$C116="",$A116=""),"",IF($D116="",$C116*Parameter!AL30,IF($D116="durchschnittliche Preissteigerungs-rate",($C116*Parameter!AL30)*(1+(VLOOKUP($A116,Personalnormkosten!$G$1:$H$4,2,FALSE)))^AO$110,($C116*Parameter!AL30)*(1+(VLOOKUP($D116,Personalnormkosten!$E$1:$F$9,2,FALSE)))^AO$110)))</f>
        <v>#REF!</v>
      </c>
      <c r="AP116" s="2" t="e">
        <f>IF(OR(AP$111="",$C116="",$A116=""),"",IF($D116="",$C116*Parameter!AM30,IF($D116="durchschnittliche Preissteigerungs-rate",($C116*Parameter!AM30)*(1+(VLOOKUP($A116,Personalnormkosten!$G$1:$H$4,2,FALSE)))^AP$110,($C116*Parameter!AM30)*(1+(VLOOKUP($D116,Personalnormkosten!$E$1:$F$9,2,FALSE)))^AP$110)))</f>
        <v>#REF!</v>
      </c>
      <c r="AQ116" s="2" t="e">
        <f>IF(OR(AQ$111="",$C116="",$A116=""),"",IF($D116="",$C116*Parameter!AN30,IF($D116="durchschnittliche Preissteigerungs-rate",($C116*Parameter!AN30)*(1+(VLOOKUP($A116,Personalnormkosten!$G$1:$H$4,2,FALSE)))^AQ$110,($C116*Parameter!AN30)*(1+(VLOOKUP($D116,Personalnormkosten!$E$1:$F$9,2,FALSE)))^AQ$110)))</f>
        <v>#REF!</v>
      </c>
      <c r="AR116" s="2" t="e">
        <f>IF(OR(AR$111="",$C116="",$A116=""),"",IF($D116="",$C116*Parameter!AO30,IF($D116="durchschnittliche Preissteigerungs-rate",($C116*Parameter!AO30)*(1+(VLOOKUP($A116,Personalnormkosten!$G$1:$H$4,2,FALSE)))^AR$110,($C116*Parameter!AO30)*(1+(VLOOKUP($D116,Personalnormkosten!$E$1:$F$9,2,FALSE)))^AR$110)))</f>
        <v>#REF!</v>
      </c>
      <c r="AS116" s="2" t="e">
        <f>IF(OR(AS$111="",$C116="",$A116=""),"",IF($D116="",$C116*Parameter!AP30,IF($D116="durchschnittliche Preissteigerungs-rate",($C116*Parameter!AP30)*(1+(VLOOKUP($A116,Personalnormkosten!$G$1:$H$4,2,FALSE)))^AS$110,($C116*Parameter!AP30)*(1+(VLOOKUP($D116,Personalnormkosten!$E$1:$F$9,2,FALSE)))^AS$110)))</f>
        <v>#REF!</v>
      </c>
      <c r="AT116" s="2" t="e">
        <f>IF(OR(AT$111="",$C116="",$A116=""),"",IF($D116="",$C116*Parameter!AQ30,IF($D116="durchschnittliche Preissteigerungs-rate",($C116*Parameter!AQ30)*(1+(VLOOKUP($A116,Personalnormkosten!$G$1:$H$4,2,FALSE)))^AT$110,($C116*Parameter!AQ30)*(1+(VLOOKUP($D116,Personalnormkosten!$E$1:$F$9,2,FALSE)))^AT$110)))</f>
        <v>#REF!</v>
      </c>
      <c r="AU116" s="2" t="e">
        <f>IF(OR(AU$111="",$C116="",$A116=""),"",IF($D116="",$C116*Parameter!AR30,IF($D116="durchschnittliche Preissteigerungs-rate",($C116*Parameter!AR30)*(1+(VLOOKUP($A116,Personalnormkosten!$G$1:$H$4,2,FALSE)))^AU$110,($C116*Parameter!AR30)*(1+(VLOOKUP($D116,Personalnormkosten!$E$1:$F$9,2,FALSE)))^AU$110)))</f>
        <v>#REF!</v>
      </c>
      <c r="AV116" s="2" t="e">
        <f>IF(OR(AV$111="",$C116="",$A116=""),"",IF($D116="",$C116*Parameter!AS30,IF($D116="durchschnittliche Preissteigerungs-rate",($C116*Parameter!AS30)*(1+(VLOOKUP($A116,Personalnormkosten!$G$1:$H$4,2,FALSE)))^AV$110,($C116*Parameter!AS30)*(1+(VLOOKUP($D116,Personalnormkosten!$E$1:$F$9,2,FALSE)))^AV$110)))</f>
        <v>#REF!</v>
      </c>
      <c r="AW116" s="2" t="e">
        <f>IF(OR(AW$111="",$C116="",$A116=""),"",IF($D116="",$C116*Parameter!AT30,IF($D116="durchschnittliche Preissteigerungs-rate",($C116*Parameter!AT30)*(1+(VLOOKUP($A116,Personalnormkosten!$G$1:$H$4,2,FALSE)))^AW$110,($C116*Parameter!AT30)*(1+(VLOOKUP($D116,Personalnormkosten!$E$1:$F$9,2,FALSE)))^AW$110)))</f>
        <v>#REF!</v>
      </c>
      <c r="AX116" s="2" t="e">
        <f>IF(OR(AX$111="",$C116="",$A116=""),"",IF($D116="",$C116*Parameter!AU30,IF($D116="durchschnittliche Preissteigerungs-rate",($C116*Parameter!AU30)*(1+(VLOOKUP($A116,Personalnormkosten!$G$1:$H$4,2,FALSE)))^AX$110,($C116*Parameter!AU30)*(1+(VLOOKUP($D116,Personalnormkosten!$E$1:$F$9,2,FALSE)))^AX$110)))</f>
        <v>#REF!</v>
      </c>
      <c r="AY116" s="2" t="e">
        <f>IF(OR(AY$111="",$C116="",$A116=""),"",IF($D116="",$C116*Parameter!AV30,IF($D116="durchschnittliche Preissteigerungs-rate",($C116*Parameter!AV30)*(1+(VLOOKUP($A116,Personalnormkosten!$G$1:$H$4,2,FALSE)))^AY$110,($C116*Parameter!AV30)*(1+(VLOOKUP($D116,Personalnormkosten!$E$1:$F$9,2,FALSE)))^AY$110)))</f>
        <v>#REF!</v>
      </c>
      <c r="AZ116" s="2" t="e">
        <f>IF(OR(AZ$111="",$C116="",$A116=""),"",IF($D116="",$C116*Parameter!AW30,IF($D116="durchschnittliche Preissteigerungs-rate",($C116*Parameter!AW30)*(1+(VLOOKUP($A116,Personalnormkosten!$G$1:$H$4,2,FALSE)))^AZ$110,($C116*Parameter!AW30)*(1+(VLOOKUP($D116,Personalnormkosten!$E$1:$F$9,2,FALSE)))^AZ$110)))</f>
        <v>#REF!</v>
      </c>
      <c r="BA116" s="2" t="e">
        <f>IF(OR(BA$111="",$C116="",$A116=""),"",IF($D116="",$C116*Parameter!AX30,IF($D116="durchschnittliche Preissteigerungs-rate",($C116*Parameter!AX30)*(1+(VLOOKUP($A116,Personalnormkosten!$G$1:$H$4,2,FALSE)))^BA$110,($C116*Parameter!AX30)*(1+(VLOOKUP($D116,Personalnormkosten!$E$1:$F$9,2,FALSE)))^BA$110)))</f>
        <v>#REF!</v>
      </c>
      <c r="BB116" s="2" t="e">
        <f>IF(OR(BB$111="",$C116="",$A116=""),"",IF($D116="",$C116*Parameter!AY30,IF($D116="durchschnittliche Preissteigerungs-rate",($C116*Parameter!AY30)*(1+(VLOOKUP($A116,Personalnormkosten!$G$1:$H$4,2,FALSE)))^BB$110,($C116*Parameter!AY30)*(1+(VLOOKUP($D116,Personalnormkosten!$E$1:$F$9,2,FALSE)))^BB$110)))</f>
        <v>#REF!</v>
      </c>
    </row>
    <row r="117" spans="1:54" ht="16.2" thickBot="1" x14ac:dyDescent="0.3">
      <c r="A117" s="214" t="s">
        <v>9</v>
      </c>
      <c r="B117" s="197"/>
      <c r="C117" s="198"/>
      <c r="D117" s="106"/>
      <c r="E117" s="30" t="e">
        <f>IF(SUM(E112:E116)=0,0,SUM(E112:E116))</f>
        <v>#REF!</v>
      </c>
      <c r="F117" s="30" t="e">
        <f t="shared" ref="F117:Y117" si="104">IF(SUM(F112:F116)=0,0,SUM(F112:F116))</f>
        <v>#REF!</v>
      </c>
      <c r="G117" s="30" t="e">
        <f t="shared" si="104"/>
        <v>#REF!</v>
      </c>
      <c r="H117" s="30" t="e">
        <f t="shared" si="104"/>
        <v>#REF!</v>
      </c>
      <c r="I117" s="30" t="e">
        <f t="shared" si="104"/>
        <v>#REF!</v>
      </c>
      <c r="J117" s="30" t="e">
        <f t="shared" si="104"/>
        <v>#REF!</v>
      </c>
      <c r="K117" s="30" t="e">
        <f t="shared" si="104"/>
        <v>#REF!</v>
      </c>
      <c r="L117" s="30" t="e">
        <f t="shared" si="104"/>
        <v>#REF!</v>
      </c>
      <c r="M117" s="30" t="e">
        <f t="shared" si="104"/>
        <v>#REF!</v>
      </c>
      <c r="N117" s="30" t="e">
        <f t="shared" si="104"/>
        <v>#REF!</v>
      </c>
      <c r="O117" s="30" t="e">
        <f t="shared" si="104"/>
        <v>#REF!</v>
      </c>
      <c r="P117" s="30" t="e">
        <f t="shared" si="104"/>
        <v>#REF!</v>
      </c>
      <c r="Q117" s="30" t="e">
        <f t="shared" si="104"/>
        <v>#REF!</v>
      </c>
      <c r="R117" s="30" t="e">
        <f t="shared" si="104"/>
        <v>#REF!</v>
      </c>
      <c r="S117" s="30" t="e">
        <f t="shared" si="104"/>
        <v>#REF!</v>
      </c>
      <c r="T117" s="30" t="e">
        <f t="shared" si="104"/>
        <v>#REF!</v>
      </c>
      <c r="U117" s="30" t="e">
        <f t="shared" si="104"/>
        <v>#REF!</v>
      </c>
      <c r="V117" s="30" t="e">
        <f t="shared" si="104"/>
        <v>#REF!</v>
      </c>
      <c r="W117" s="30" t="e">
        <f t="shared" si="104"/>
        <v>#REF!</v>
      </c>
      <c r="X117" s="30" t="e">
        <f t="shared" si="104"/>
        <v>#REF!</v>
      </c>
      <c r="Y117" s="30" t="e">
        <f t="shared" si="104"/>
        <v>#REF!</v>
      </c>
      <c r="Z117" s="30" t="e">
        <f t="shared" ref="Z117:BB117" si="105">IF(SUM(Z112:Z116)=0,0,SUM(Z112:Z116))</f>
        <v>#REF!</v>
      </c>
      <c r="AA117" s="30" t="e">
        <f t="shared" si="105"/>
        <v>#REF!</v>
      </c>
      <c r="AB117" s="30" t="e">
        <f t="shared" si="105"/>
        <v>#REF!</v>
      </c>
      <c r="AC117" s="30" t="e">
        <f t="shared" si="105"/>
        <v>#REF!</v>
      </c>
      <c r="AD117" s="30" t="e">
        <f t="shared" si="105"/>
        <v>#REF!</v>
      </c>
      <c r="AE117" s="30" t="e">
        <f t="shared" si="105"/>
        <v>#REF!</v>
      </c>
      <c r="AF117" s="30" t="e">
        <f t="shared" si="105"/>
        <v>#REF!</v>
      </c>
      <c r="AG117" s="30" t="e">
        <f t="shared" si="105"/>
        <v>#REF!</v>
      </c>
      <c r="AH117" s="30" t="e">
        <f t="shared" si="105"/>
        <v>#REF!</v>
      </c>
      <c r="AI117" s="30" t="e">
        <f t="shared" si="105"/>
        <v>#REF!</v>
      </c>
      <c r="AJ117" s="30" t="e">
        <f t="shared" si="105"/>
        <v>#REF!</v>
      </c>
      <c r="AK117" s="30" t="e">
        <f t="shared" si="105"/>
        <v>#REF!</v>
      </c>
      <c r="AL117" s="30" t="e">
        <f t="shared" si="105"/>
        <v>#REF!</v>
      </c>
      <c r="AM117" s="30" t="e">
        <f t="shared" si="105"/>
        <v>#REF!</v>
      </c>
      <c r="AN117" s="30" t="e">
        <f t="shared" si="105"/>
        <v>#REF!</v>
      </c>
      <c r="AO117" s="30" t="e">
        <f t="shared" si="105"/>
        <v>#REF!</v>
      </c>
      <c r="AP117" s="30" t="e">
        <f t="shared" si="105"/>
        <v>#REF!</v>
      </c>
      <c r="AQ117" s="30" t="e">
        <f t="shared" si="105"/>
        <v>#REF!</v>
      </c>
      <c r="AR117" s="30" t="e">
        <f t="shared" si="105"/>
        <v>#REF!</v>
      </c>
      <c r="AS117" s="30" t="e">
        <f t="shared" si="105"/>
        <v>#REF!</v>
      </c>
      <c r="AT117" s="30" t="e">
        <f t="shared" si="105"/>
        <v>#REF!</v>
      </c>
      <c r="AU117" s="30" t="e">
        <f t="shared" si="105"/>
        <v>#REF!</v>
      </c>
      <c r="AV117" s="30" t="e">
        <f t="shared" si="105"/>
        <v>#REF!</v>
      </c>
      <c r="AW117" s="30" t="e">
        <f t="shared" si="105"/>
        <v>#REF!</v>
      </c>
      <c r="AX117" s="30" t="e">
        <f t="shared" si="105"/>
        <v>#REF!</v>
      </c>
      <c r="AY117" s="30" t="e">
        <f t="shared" si="105"/>
        <v>#REF!</v>
      </c>
      <c r="AZ117" s="30" t="e">
        <f t="shared" si="105"/>
        <v>#REF!</v>
      </c>
      <c r="BA117" s="30" t="e">
        <f t="shared" si="105"/>
        <v>#REF!</v>
      </c>
      <c r="BB117" s="30" t="e">
        <f t="shared" si="105"/>
        <v>#REF!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5074" priority="1167">
      <formula>$Y$2=""</formula>
    </cfRule>
  </conditionalFormatting>
  <conditionalFormatting sqref="H65:H66 H96:H98 H104 H108:H116">
    <cfRule type="expression" dxfId="5073" priority="1360">
      <formula>#REF!=""</formula>
    </cfRule>
  </conditionalFormatting>
  <conditionalFormatting sqref="F65:F66 F96:F98 F104 F108:F116">
    <cfRule type="expression" dxfId="5072" priority="1359">
      <formula>#REF!=""</formula>
    </cfRule>
  </conditionalFormatting>
  <conditionalFormatting sqref="G65:G66 G96:G98 G104 G108:G116">
    <cfRule type="expression" dxfId="5071" priority="1358">
      <formula>#REF!=""</formula>
    </cfRule>
  </conditionalFormatting>
  <conditionalFormatting sqref="I65:I66 I96:I98 I104 I108:I116">
    <cfRule type="expression" dxfId="5070" priority="1357">
      <formula>#REF!=""</formula>
    </cfRule>
  </conditionalFormatting>
  <conditionalFormatting sqref="L65:L66 L96:L98 L104 L108:L116">
    <cfRule type="expression" dxfId="5069" priority="1356">
      <formula>#REF!=""</formula>
    </cfRule>
  </conditionalFormatting>
  <conditionalFormatting sqref="V65:V66 V96:V98 V104 V108:V116">
    <cfRule type="expression" dxfId="5068" priority="1355">
      <formula>#REF!=""</formula>
    </cfRule>
  </conditionalFormatting>
  <conditionalFormatting sqref="W65:W66 W96:W98 W104 W108:W116">
    <cfRule type="expression" dxfId="5067" priority="1354">
      <formula>#REF!=""</formula>
    </cfRule>
  </conditionalFormatting>
  <conditionalFormatting sqref="X65:X66 X96:X98 X104 X108:X116">
    <cfRule type="expression" dxfId="5066" priority="1353">
      <formula>#REF!=""</formula>
    </cfRule>
  </conditionalFormatting>
  <conditionalFormatting sqref="M65:M66 M96:M98 M104 M108:M116">
    <cfRule type="expression" dxfId="5065" priority="1352">
      <formula>#REF!=""</formula>
    </cfRule>
  </conditionalFormatting>
  <conditionalFormatting sqref="N65:N66 N96:N98 N104 N108:N116">
    <cfRule type="expression" dxfId="5064" priority="1351">
      <formula>#REF!=""</formula>
    </cfRule>
  </conditionalFormatting>
  <conditionalFormatting sqref="P65:P66 P96:P98 P104 P108:P116">
    <cfRule type="expression" dxfId="5063" priority="1350">
      <formula>#REF!=""</formula>
    </cfRule>
  </conditionalFormatting>
  <conditionalFormatting sqref="Q65:Q66 Q96:Q98 Q104 Q108:Q116">
    <cfRule type="expression" dxfId="5062" priority="1349">
      <formula>#REF!=""</formula>
    </cfRule>
  </conditionalFormatting>
  <conditionalFormatting sqref="R65:R66 R96:R98 R104 R108:R116">
    <cfRule type="expression" dxfId="5061" priority="1348">
      <formula>#REF!=""</formula>
    </cfRule>
  </conditionalFormatting>
  <conditionalFormatting sqref="S65:S66 S96:S98 S104 S108:S116">
    <cfRule type="expression" dxfId="5060" priority="1347">
      <formula>#REF!=""</formula>
    </cfRule>
  </conditionalFormatting>
  <conditionalFormatting sqref="T65:T66 T96:T98 T104 T108:T116">
    <cfRule type="expression" dxfId="5059" priority="1346">
      <formula>#REF!=""</formula>
    </cfRule>
  </conditionalFormatting>
  <conditionalFormatting sqref="U65:U66 U96:U98 U104 U108:U116">
    <cfRule type="expression" dxfId="5058" priority="1345">
      <formula>#REF!=""</formula>
    </cfRule>
  </conditionalFormatting>
  <conditionalFormatting sqref="H104">
    <cfRule type="expression" dxfId="5057" priority="1344">
      <formula>#REF!=""</formula>
    </cfRule>
  </conditionalFormatting>
  <conditionalFormatting sqref="G104">
    <cfRule type="expression" dxfId="5056" priority="1343">
      <formula>#REF!=""</formula>
    </cfRule>
  </conditionalFormatting>
  <conditionalFormatting sqref="I104">
    <cfRule type="expression" dxfId="5055" priority="1342">
      <formula>#REF!=""</formula>
    </cfRule>
  </conditionalFormatting>
  <conditionalFormatting sqref="J104">
    <cfRule type="expression" dxfId="5054" priority="1341">
      <formula>#REF!=""</formula>
    </cfRule>
  </conditionalFormatting>
  <conditionalFormatting sqref="K104">
    <cfRule type="expression" dxfId="5053" priority="1340">
      <formula>#REF!=""</formula>
    </cfRule>
  </conditionalFormatting>
  <conditionalFormatting sqref="L104">
    <cfRule type="expression" dxfId="5052" priority="1339">
      <formula>#REF!=""</formula>
    </cfRule>
  </conditionalFormatting>
  <conditionalFormatting sqref="M104">
    <cfRule type="expression" dxfId="5051" priority="1338">
      <formula>#REF!=""</formula>
    </cfRule>
  </conditionalFormatting>
  <conditionalFormatting sqref="N104">
    <cfRule type="expression" dxfId="5050" priority="1337">
      <formula>#REF!=""</formula>
    </cfRule>
  </conditionalFormatting>
  <conditionalFormatting sqref="O104">
    <cfRule type="expression" dxfId="5049" priority="1336">
      <formula>#REF!=""</formula>
    </cfRule>
  </conditionalFormatting>
  <conditionalFormatting sqref="P104">
    <cfRule type="expression" dxfId="5048" priority="1335">
      <formula>#REF!=""</formula>
    </cfRule>
  </conditionalFormatting>
  <conditionalFormatting sqref="Q104">
    <cfRule type="expression" dxfId="5047" priority="1334">
      <formula>#REF!=""</formula>
    </cfRule>
  </conditionalFormatting>
  <conditionalFormatting sqref="R104">
    <cfRule type="expression" dxfId="5046" priority="1333">
      <formula>#REF!=""</formula>
    </cfRule>
  </conditionalFormatting>
  <conditionalFormatting sqref="S104">
    <cfRule type="expression" dxfId="5045" priority="1332">
      <formula>#REF!=""</formula>
    </cfRule>
  </conditionalFormatting>
  <conditionalFormatting sqref="T104">
    <cfRule type="expression" dxfId="5044" priority="1331">
      <formula>#REF!=""</formula>
    </cfRule>
  </conditionalFormatting>
  <conditionalFormatting sqref="U104">
    <cfRule type="expression" dxfId="5043" priority="1330">
      <formula>#REF!=""</formula>
    </cfRule>
  </conditionalFormatting>
  <conditionalFormatting sqref="V104">
    <cfRule type="expression" dxfId="5042" priority="1329">
      <formula>#REF!=""</formula>
    </cfRule>
  </conditionalFormatting>
  <conditionalFormatting sqref="W104">
    <cfRule type="expression" dxfId="5041" priority="1328">
      <formula>#REF!=""</formula>
    </cfRule>
  </conditionalFormatting>
  <conditionalFormatting sqref="X104:BB104">
    <cfRule type="expression" dxfId="5040" priority="1327">
      <formula>#REF!=""</formula>
    </cfRule>
  </conditionalFormatting>
  <conditionalFormatting sqref="H104">
    <cfRule type="expression" dxfId="5039" priority="1326">
      <formula>#REF!=""</formula>
    </cfRule>
  </conditionalFormatting>
  <conditionalFormatting sqref="G104">
    <cfRule type="expression" dxfId="5038" priority="1325">
      <formula>#REF!=""</formula>
    </cfRule>
  </conditionalFormatting>
  <conditionalFormatting sqref="I104">
    <cfRule type="expression" dxfId="5037" priority="1324">
      <formula>#REF!=""</formula>
    </cfRule>
  </conditionalFormatting>
  <conditionalFormatting sqref="J104">
    <cfRule type="expression" dxfId="5036" priority="1323">
      <formula>#REF!=""</formula>
    </cfRule>
  </conditionalFormatting>
  <conditionalFormatting sqref="K104">
    <cfRule type="expression" dxfId="5035" priority="1322">
      <formula>#REF!=""</formula>
    </cfRule>
  </conditionalFormatting>
  <conditionalFormatting sqref="L104">
    <cfRule type="expression" dxfId="5034" priority="1321">
      <formula>#REF!=""</formula>
    </cfRule>
  </conditionalFormatting>
  <conditionalFormatting sqref="M104">
    <cfRule type="expression" dxfId="5033" priority="1320">
      <formula>#REF!=""</formula>
    </cfRule>
  </conditionalFormatting>
  <conditionalFormatting sqref="N104">
    <cfRule type="expression" dxfId="5032" priority="1319">
      <formula>#REF!=""</formula>
    </cfRule>
  </conditionalFormatting>
  <conditionalFormatting sqref="O104">
    <cfRule type="expression" dxfId="5031" priority="1318">
      <formula>#REF!=""</formula>
    </cfRule>
  </conditionalFormatting>
  <conditionalFormatting sqref="P104">
    <cfRule type="expression" dxfId="5030" priority="1317">
      <formula>#REF!=""</formula>
    </cfRule>
  </conditionalFormatting>
  <conditionalFormatting sqref="Q104">
    <cfRule type="expression" dxfId="5029" priority="1316">
      <formula>#REF!=""</formula>
    </cfRule>
  </conditionalFormatting>
  <conditionalFormatting sqref="R104">
    <cfRule type="expression" dxfId="5028" priority="1315">
      <formula>#REF!=""</formula>
    </cfRule>
  </conditionalFormatting>
  <conditionalFormatting sqref="S104">
    <cfRule type="expression" dxfId="5027" priority="1314">
      <formula>#REF!=""</formula>
    </cfRule>
  </conditionalFormatting>
  <conditionalFormatting sqref="T104">
    <cfRule type="expression" dxfId="5026" priority="1313">
      <formula>#REF!=""</formula>
    </cfRule>
  </conditionalFormatting>
  <conditionalFormatting sqref="U104">
    <cfRule type="expression" dxfId="5025" priority="1312">
      <formula>#REF!=""</formula>
    </cfRule>
  </conditionalFormatting>
  <conditionalFormatting sqref="V104">
    <cfRule type="expression" dxfId="5024" priority="1311">
      <formula>#REF!=""</formula>
    </cfRule>
  </conditionalFormatting>
  <conditionalFormatting sqref="W104">
    <cfRule type="expression" dxfId="5023" priority="1310">
      <formula>#REF!=""</formula>
    </cfRule>
  </conditionalFormatting>
  <conditionalFormatting sqref="X104:BB104">
    <cfRule type="expression" dxfId="5022" priority="1309">
      <formula>#REF!=""</formula>
    </cfRule>
  </conditionalFormatting>
  <conditionalFormatting sqref="F104">
    <cfRule type="expression" dxfId="5021" priority="1308">
      <formula>#REF!=""</formula>
    </cfRule>
  </conditionalFormatting>
  <conditionalFormatting sqref="H112:H116">
    <cfRule type="expression" dxfId="5020" priority="1307">
      <formula>#REF!=""</formula>
    </cfRule>
  </conditionalFormatting>
  <conditionalFormatting sqref="G112:G116">
    <cfRule type="expression" dxfId="5019" priority="1306">
      <formula>#REF!=""</formula>
    </cfRule>
  </conditionalFormatting>
  <conditionalFormatting sqref="I112:I116">
    <cfRule type="expression" dxfId="5018" priority="1305">
      <formula>#REF!=""</formula>
    </cfRule>
  </conditionalFormatting>
  <conditionalFormatting sqref="J112:J116">
    <cfRule type="expression" dxfId="5017" priority="1304">
      <formula>#REF!=""</formula>
    </cfRule>
  </conditionalFormatting>
  <conditionalFormatting sqref="K112:K116">
    <cfRule type="expression" dxfId="5016" priority="1303">
      <formula>#REF!=""</formula>
    </cfRule>
  </conditionalFormatting>
  <conditionalFormatting sqref="L112:L116">
    <cfRule type="expression" dxfId="5015" priority="1302">
      <formula>#REF!=""</formula>
    </cfRule>
  </conditionalFormatting>
  <conditionalFormatting sqref="M112:M116">
    <cfRule type="expression" dxfId="5014" priority="1301">
      <formula>#REF!=""</formula>
    </cfRule>
  </conditionalFormatting>
  <conditionalFormatting sqref="N112:N116">
    <cfRule type="expression" dxfId="5013" priority="1300">
      <formula>#REF!=""</formula>
    </cfRule>
  </conditionalFormatting>
  <conditionalFormatting sqref="O112:O116">
    <cfRule type="expression" dxfId="5012" priority="1299">
      <formula>#REF!=""</formula>
    </cfRule>
  </conditionalFormatting>
  <conditionalFormatting sqref="P112:P116">
    <cfRule type="expression" dxfId="5011" priority="1298">
      <formula>#REF!=""</formula>
    </cfRule>
  </conditionalFormatting>
  <conditionalFormatting sqref="Q112:Q116">
    <cfRule type="expression" dxfId="5010" priority="1297">
      <formula>#REF!=""</formula>
    </cfRule>
  </conditionalFormatting>
  <conditionalFormatting sqref="R112:R116">
    <cfRule type="expression" dxfId="5009" priority="1296">
      <formula>#REF!=""</formula>
    </cfRule>
  </conditionalFormatting>
  <conditionalFormatting sqref="S112:S116">
    <cfRule type="expression" dxfId="5008" priority="1295">
      <formula>#REF!=""</formula>
    </cfRule>
  </conditionalFormatting>
  <conditionalFormatting sqref="T112:T116">
    <cfRule type="expression" dxfId="5007" priority="1294">
      <formula>#REF!=""</formula>
    </cfRule>
  </conditionalFormatting>
  <conditionalFormatting sqref="U112:U116">
    <cfRule type="expression" dxfId="5006" priority="1293">
      <formula>#REF!=""</formula>
    </cfRule>
  </conditionalFormatting>
  <conditionalFormatting sqref="V112:V116">
    <cfRule type="expression" dxfId="5005" priority="1292">
      <formula>#REF!=""</formula>
    </cfRule>
  </conditionalFormatting>
  <conditionalFormatting sqref="W112:W116">
    <cfRule type="expression" dxfId="5004" priority="1291">
      <formula>#REF!=""</formula>
    </cfRule>
  </conditionalFormatting>
  <conditionalFormatting sqref="X112:BB116">
    <cfRule type="expression" dxfId="5003" priority="1290">
      <formula>#REF!=""</formula>
    </cfRule>
  </conditionalFormatting>
  <conditionalFormatting sqref="F112:X112 O113:X114 F113:N116 Y112:BB114">
    <cfRule type="cellIs" dxfId="5002" priority="1288" operator="equal">
      <formula>""</formula>
    </cfRule>
    <cfRule type="cellIs" dxfId="5001" priority="1289" operator="greaterThan">
      <formula>0</formula>
    </cfRule>
  </conditionalFormatting>
  <conditionalFormatting sqref="O115">
    <cfRule type="expression" dxfId="5000" priority="1287">
      <formula>#REF!=""</formula>
    </cfRule>
  </conditionalFormatting>
  <conditionalFormatting sqref="P115">
    <cfRule type="expression" dxfId="4999" priority="1286">
      <formula>#REF!=""</formula>
    </cfRule>
  </conditionalFormatting>
  <conditionalFormatting sqref="Q115">
    <cfRule type="expression" dxfId="4998" priority="1285">
      <formula>#REF!=""</formula>
    </cfRule>
  </conditionalFormatting>
  <conditionalFormatting sqref="R115">
    <cfRule type="expression" dxfId="4997" priority="1284">
      <formula>#REF!=""</formula>
    </cfRule>
  </conditionalFormatting>
  <conditionalFormatting sqref="S115">
    <cfRule type="expression" dxfId="4996" priority="1283">
      <formula>#REF!=""</formula>
    </cfRule>
  </conditionalFormatting>
  <conditionalFormatting sqref="T115">
    <cfRule type="expression" dxfId="4995" priority="1282">
      <formula>#REF!=""</formula>
    </cfRule>
  </conditionalFormatting>
  <conditionalFormatting sqref="U115">
    <cfRule type="expression" dxfId="4994" priority="1281">
      <formula>#REF!=""</formula>
    </cfRule>
  </conditionalFormatting>
  <conditionalFormatting sqref="V115">
    <cfRule type="expression" dxfId="4993" priority="1280">
      <formula>#REF!=""</formula>
    </cfRule>
  </conditionalFormatting>
  <conditionalFormatting sqref="W115">
    <cfRule type="expression" dxfId="4992" priority="1279">
      <formula>#REF!=""</formula>
    </cfRule>
  </conditionalFormatting>
  <conditionalFormatting sqref="X115:BB115">
    <cfRule type="expression" dxfId="4991" priority="1278">
      <formula>#REF!=""</formula>
    </cfRule>
  </conditionalFormatting>
  <conditionalFormatting sqref="O115:BB115">
    <cfRule type="cellIs" dxfId="4990" priority="1276" operator="equal">
      <formula>""</formula>
    </cfRule>
    <cfRule type="cellIs" dxfId="4989" priority="1277" operator="greaterThan">
      <formula>0</formula>
    </cfRule>
  </conditionalFormatting>
  <conditionalFormatting sqref="O116">
    <cfRule type="expression" dxfId="4988" priority="1275">
      <formula>#REF!=""</formula>
    </cfRule>
  </conditionalFormatting>
  <conditionalFormatting sqref="P116">
    <cfRule type="expression" dxfId="4987" priority="1274">
      <formula>#REF!=""</formula>
    </cfRule>
  </conditionalFormatting>
  <conditionalFormatting sqref="Q116">
    <cfRule type="expression" dxfId="4986" priority="1273">
      <formula>#REF!=""</formula>
    </cfRule>
  </conditionalFormatting>
  <conditionalFormatting sqref="R116">
    <cfRule type="expression" dxfId="4985" priority="1272">
      <formula>#REF!=""</formula>
    </cfRule>
  </conditionalFormatting>
  <conditionalFormatting sqref="S116">
    <cfRule type="expression" dxfId="4984" priority="1271">
      <formula>#REF!=""</formula>
    </cfRule>
  </conditionalFormatting>
  <conditionalFormatting sqref="T116">
    <cfRule type="expression" dxfId="4983" priority="1270">
      <formula>#REF!=""</formula>
    </cfRule>
  </conditionalFormatting>
  <conditionalFormatting sqref="U116">
    <cfRule type="expression" dxfId="4982" priority="1269">
      <formula>#REF!=""</formula>
    </cfRule>
  </conditionalFormatting>
  <conditionalFormatting sqref="V116">
    <cfRule type="expression" dxfId="4981" priority="1268">
      <formula>#REF!=""</formula>
    </cfRule>
  </conditionalFormatting>
  <conditionalFormatting sqref="W116">
    <cfRule type="expression" dxfId="4980" priority="1267">
      <formula>#REF!=""</formula>
    </cfRule>
  </conditionalFormatting>
  <conditionalFormatting sqref="X116:BB116">
    <cfRule type="expression" dxfId="4979" priority="1266">
      <formula>#REF!=""</formula>
    </cfRule>
  </conditionalFormatting>
  <conditionalFormatting sqref="O116:BB116">
    <cfRule type="cellIs" dxfId="4978" priority="1264" operator="equal">
      <formula>""</formula>
    </cfRule>
    <cfRule type="cellIs" dxfId="4977" priority="1265" operator="greaterThan">
      <formula>0</formula>
    </cfRule>
  </conditionalFormatting>
  <conditionalFormatting sqref="E1:E32 E63:E1048576">
    <cfRule type="expression" dxfId="4976" priority="1263">
      <formula>$E$66=""</formula>
    </cfRule>
  </conditionalFormatting>
  <conditionalFormatting sqref="F112:F116">
    <cfRule type="expression" dxfId="4975" priority="1262">
      <formula>#REF!=""</formula>
    </cfRule>
  </conditionalFormatting>
  <conditionalFormatting sqref="H110:H111">
    <cfRule type="expression" dxfId="4974" priority="1261">
      <formula>#REF!=""</formula>
    </cfRule>
  </conditionalFormatting>
  <conditionalFormatting sqref="G110:G111">
    <cfRule type="expression" dxfId="4973" priority="1260">
      <formula>#REF!=""</formula>
    </cfRule>
  </conditionalFormatting>
  <conditionalFormatting sqref="I110:I111">
    <cfRule type="expression" dxfId="4972" priority="1259">
      <formula>#REF!=""</formula>
    </cfRule>
  </conditionalFormatting>
  <conditionalFormatting sqref="J110:J111">
    <cfRule type="expression" dxfId="4971" priority="1258">
      <formula>#REF!=""</formula>
    </cfRule>
  </conditionalFormatting>
  <conditionalFormatting sqref="K110:K111">
    <cfRule type="expression" dxfId="4970" priority="1257">
      <formula>#REF!=""</formula>
    </cfRule>
  </conditionalFormatting>
  <conditionalFormatting sqref="L110:L111">
    <cfRule type="expression" dxfId="4969" priority="1256">
      <formula>#REF!=""</formula>
    </cfRule>
  </conditionalFormatting>
  <conditionalFormatting sqref="M110:M111">
    <cfRule type="expression" dxfId="4968" priority="1255">
      <formula>#REF!=""</formula>
    </cfRule>
  </conditionalFormatting>
  <conditionalFormatting sqref="N110:N111">
    <cfRule type="expression" dxfId="4967" priority="1254">
      <formula>#REF!=""</formula>
    </cfRule>
  </conditionalFormatting>
  <conditionalFormatting sqref="O110:O111">
    <cfRule type="expression" dxfId="4966" priority="1253">
      <formula>#REF!=""</formula>
    </cfRule>
  </conditionalFormatting>
  <conditionalFormatting sqref="P110:P111">
    <cfRule type="expression" dxfId="4965" priority="1252">
      <formula>#REF!=""</formula>
    </cfRule>
  </conditionalFormatting>
  <conditionalFormatting sqref="Q110:Q111">
    <cfRule type="expression" dxfId="4964" priority="1251">
      <formula>#REF!=""</formula>
    </cfRule>
  </conditionalFormatting>
  <conditionalFormatting sqref="R110:R111">
    <cfRule type="expression" dxfId="4963" priority="1250">
      <formula>#REF!=""</formula>
    </cfRule>
  </conditionalFormatting>
  <conditionalFormatting sqref="S110:S111">
    <cfRule type="expression" dxfId="4962" priority="1249">
      <formula>#REF!=""</formula>
    </cfRule>
  </conditionalFormatting>
  <conditionalFormatting sqref="T110:T111">
    <cfRule type="expression" dxfId="4961" priority="1248">
      <formula>#REF!=""</formula>
    </cfRule>
  </conditionalFormatting>
  <conditionalFormatting sqref="U110:U111">
    <cfRule type="expression" dxfId="4960" priority="1247">
      <formula>#REF!=""</formula>
    </cfRule>
  </conditionalFormatting>
  <conditionalFormatting sqref="V110:V111">
    <cfRule type="expression" dxfId="4959" priority="1246">
      <formula>#REF!=""</formula>
    </cfRule>
  </conditionalFormatting>
  <conditionalFormatting sqref="W110:W111">
    <cfRule type="expression" dxfId="4958" priority="1245">
      <formula>#REF!=""</formula>
    </cfRule>
  </conditionalFormatting>
  <conditionalFormatting sqref="Y110:BB111">
    <cfRule type="expression" dxfId="4957" priority="1244">
      <formula>#REF!=""</formula>
    </cfRule>
  </conditionalFormatting>
  <conditionalFormatting sqref="F110:F111">
    <cfRule type="expression" dxfId="4956" priority="1243">
      <formula>#REF!=""</formula>
    </cfRule>
  </conditionalFormatting>
  <conditionalFormatting sqref="I109">
    <cfRule type="expression" dxfId="4955" priority="1242">
      <formula>#REF!=""</formula>
    </cfRule>
  </conditionalFormatting>
  <conditionalFormatting sqref="E95:BB95">
    <cfRule type="expression" dxfId="4954" priority="1220">
      <formula>#REF!=""</formula>
    </cfRule>
  </conditionalFormatting>
  <conditionalFormatting sqref="F109">
    <cfRule type="expression" dxfId="4953" priority="1241">
      <formula>#REF!=""</formula>
    </cfRule>
  </conditionalFormatting>
  <conditionalFormatting sqref="G109">
    <cfRule type="expression" dxfId="4952" priority="1240">
      <formula>#REF!=""</formula>
    </cfRule>
  </conditionalFormatting>
  <conditionalFormatting sqref="H109">
    <cfRule type="expression" dxfId="4951" priority="1239">
      <formula>#REF!=""</formula>
    </cfRule>
  </conditionalFormatting>
  <conditionalFormatting sqref="J109">
    <cfRule type="expression" dxfId="4950" priority="1238">
      <formula>#REF!=""</formula>
    </cfRule>
  </conditionalFormatting>
  <conditionalFormatting sqref="K109">
    <cfRule type="expression" dxfId="4949" priority="1237">
      <formula>#REF!=""</formula>
    </cfRule>
  </conditionalFormatting>
  <conditionalFormatting sqref="L109">
    <cfRule type="expression" dxfId="4948" priority="1236">
      <formula>#REF!=""</formula>
    </cfRule>
  </conditionalFormatting>
  <conditionalFormatting sqref="M109">
    <cfRule type="expression" dxfId="4947" priority="1235">
      <formula>#REF!=""</formula>
    </cfRule>
  </conditionalFormatting>
  <conditionalFormatting sqref="N109">
    <cfRule type="expression" dxfId="4946" priority="1234">
      <formula>#REF!=""</formula>
    </cfRule>
  </conditionalFormatting>
  <conditionalFormatting sqref="O109">
    <cfRule type="expression" dxfId="4945" priority="1233">
      <formula>#REF!=""</formula>
    </cfRule>
  </conditionalFormatting>
  <conditionalFormatting sqref="P109">
    <cfRule type="expression" dxfId="4944" priority="1232">
      <formula>#REF!=""</formula>
    </cfRule>
  </conditionalFormatting>
  <conditionalFormatting sqref="Q109">
    <cfRule type="expression" dxfId="4943" priority="1231">
      <formula>#REF!=""</formula>
    </cfRule>
  </conditionalFormatting>
  <conditionalFormatting sqref="R109">
    <cfRule type="expression" dxfId="4942" priority="1230">
      <formula>#REF!=""</formula>
    </cfRule>
  </conditionalFormatting>
  <conditionalFormatting sqref="S109">
    <cfRule type="expression" dxfId="4941" priority="1229">
      <formula>#REF!=""</formula>
    </cfRule>
  </conditionalFormatting>
  <conditionalFormatting sqref="T109">
    <cfRule type="expression" dxfId="4940" priority="1228">
      <formula>#REF!=""</formula>
    </cfRule>
  </conditionalFormatting>
  <conditionalFormatting sqref="U109">
    <cfRule type="expression" dxfId="4939" priority="1227">
      <formula>#REF!=""</formula>
    </cfRule>
  </conditionalFormatting>
  <conditionalFormatting sqref="V109">
    <cfRule type="expression" dxfId="4938" priority="1226">
      <formula>#REF!=""</formula>
    </cfRule>
  </conditionalFormatting>
  <conditionalFormatting sqref="W109">
    <cfRule type="expression" dxfId="4937" priority="1225">
      <formula>#REF!=""</formula>
    </cfRule>
  </conditionalFormatting>
  <conditionalFormatting sqref="X109:BB109">
    <cfRule type="expression" dxfId="4936" priority="1224">
      <formula>#REF!=""</formula>
    </cfRule>
  </conditionalFormatting>
  <conditionalFormatting sqref="F109">
    <cfRule type="expression" dxfId="4935" priority="1223">
      <formula>#REF!=""</formula>
    </cfRule>
  </conditionalFormatting>
  <conditionalFormatting sqref="G109:BB109">
    <cfRule type="expression" dxfId="4934" priority="1222">
      <formula>#REF!=""</formula>
    </cfRule>
  </conditionalFormatting>
  <conditionalFormatting sqref="C99:C103 E99:BB103">
    <cfRule type="cellIs" dxfId="4933" priority="1217" operator="lessThan">
      <formula>0</formula>
    </cfRule>
  </conditionalFormatting>
  <conditionalFormatting sqref="E94:BB94">
    <cfRule type="expression" dxfId="4932" priority="1221">
      <formula>#REF!=""</formula>
    </cfRule>
  </conditionalFormatting>
  <conditionalFormatting sqref="E106:BB106">
    <cfRule type="expression" dxfId="4931" priority="1219">
      <formula>#REF!=""</formula>
    </cfRule>
  </conditionalFormatting>
  <conditionalFormatting sqref="E107:BB107">
    <cfRule type="expression" dxfId="4930" priority="1218">
      <formula>#REF!=""</formula>
    </cfRule>
  </conditionalFormatting>
  <conditionalFormatting sqref="E99:BB103">
    <cfRule type="cellIs" dxfId="4929" priority="1216" operator="equal">
      <formula>""</formula>
    </cfRule>
  </conditionalFormatting>
  <conditionalFormatting sqref="E104">
    <cfRule type="expression" dxfId="4928" priority="1215">
      <formula>#REF!=""</formula>
    </cfRule>
  </conditionalFormatting>
  <conditionalFormatting sqref="E117:BB117">
    <cfRule type="expression" dxfId="4927" priority="1214">
      <formula>#REF!=""</formula>
    </cfRule>
  </conditionalFormatting>
  <conditionalFormatting sqref="E112:BB116">
    <cfRule type="cellIs" dxfId="4926" priority="1212" operator="equal">
      <formula>""</formula>
    </cfRule>
  </conditionalFormatting>
  <conditionalFormatting sqref="E109">
    <cfRule type="expression" dxfId="4925" priority="1211">
      <formula>#REF!=""</formula>
    </cfRule>
  </conditionalFormatting>
  <conditionalFormatting sqref="X65:X66">
    <cfRule type="expression" dxfId="4924" priority="1210">
      <formula>#REF!=""</formula>
    </cfRule>
  </conditionalFormatting>
  <conditionalFormatting sqref="X97:X98">
    <cfRule type="expression" dxfId="4923" priority="1209">
      <formula>#REF!=""</formula>
    </cfRule>
  </conditionalFormatting>
  <conditionalFormatting sqref="X110:X111">
    <cfRule type="expression" dxfId="4922" priority="1208">
      <formula>#REF!=""</formula>
    </cfRule>
  </conditionalFormatting>
  <conditionalFormatting sqref="Y65:BB66 Y96:BB98 Y104:BB104 Y108:BB116">
    <cfRule type="expression" dxfId="4921" priority="1361">
      <formula>#REF!=""</formula>
    </cfRule>
  </conditionalFormatting>
  <conditionalFormatting sqref="F21 F24 F27 F30 F63:F1048576">
    <cfRule type="expression" dxfId="4920" priority="1207">
      <formula>$F$66=""</formula>
    </cfRule>
  </conditionalFormatting>
  <conditionalFormatting sqref="G21 G24 G27 G30 G63:G1048576">
    <cfRule type="expression" dxfId="4919" priority="1206">
      <formula>$G$66=""</formula>
    </cfRule>
  </conditionalFormatting>
  <conditionalFormatting sqref="H21 H24 H27 H30 H63:H1048576">
    <cfRule type="expression" dxfId="4918" priority="1205">
      <formula>$H$66=""</formula>
    </cfRule>
  </conditionalFormatting>
  <conditionalFormatting sqref="I21 I24 I27 I30 I63:I1048576">
    <cfRule type="expression" dxfId="4917" priority="1204">
      <formula>$I$66=""</formula>
    </cfRule>
  </conditionalFormatting>
  <conditionalFormatting sqref="J21 J24 J27 J30 J63:J1048576">
    <cfRule type="expression" dxfId="4916" priority="1203">
      <formula>$J$66=""</formula>
    </cfRule>
  </conditionalFormatting>
  <conditionalFormatting sqref="K21 K24 K27 K30 K63:K1048576">
    <cfRule type="expression" dxfId="4915" priority="1202">
      <formula>$K$66=""</formula>
    </cfRule>
  </conditionalFormatting>
  <conditionalFormatting sqref="L21 L24 L27 L30 L63:L1048576">
    <cfRule type="expression" dxfId="4914" priority="1201">
      <formula>$L$66=""</formula>
    </cfRule>
  </conditionalFormatting>
  <conditionalFormatting sqref="M21 M24 M27 M30 M63:M1048576">
    <cfRule type="expression" dxfId="4913" priority="1200">
      <formula>$M$66=""</formula>
    </cfRule>
  </conditionalFormatting>
  <conditionalFormatting sqref="N21 N24 N27 N30 N63:N1048576">
    <cfRule type="expression" dxfId="4912" priority="1199">
      <formula>$N$66=""</formula>
    </cfRule>
  </conditionalFormatting>
  <conditionalFormatting sqref="O21 O24 O27 O30 O63:O1048576">
    <cfRule type="expression" dxfId="4911" priority="1198">
      <formula>$O$66=""</formula>
    </cfRule>
  </conditionalFormatting>
  <conditionalFormatting sqref="P21 P24 P27 P30 P63:P1048576">
    <cfRule type="expression" dxfId="4910" priority="1197">
      <formula>$P$66=""</formula>
    </cfRule>
  </conditionalFormatting>
  <conditionalFormatting sqref="Q21 Q24 Q27 Q30 Q63:Q1048576">
    <cfRule type="expression" dxfId="4909" priority="1196">
      <formula>$Q$66=""</formula>
    </cfRule>
  </conditionalFormatting>
  <conditionalFormatting sqref="R21 R24 R27 R30 R63:R1048576">
    <cfRule type="expression" dxfId="4908" priority="1195">
      <formula>$R$66=""</formula>
    </cfRule>
  </conditionalFormatting>
  <conditionalFormatting sqref="S21 S24 S27 S30 S63:S1048576">
    <cfRule type="expression" dxfId="4907" priority="1194">
      <formula>$S$66=""</formula>
    </cfRule>
  </conditionalFormatting>
  <conditionalFormatting sqref="T21 T24 T27 T30 T63:T1048576">
    <cfRule type="expression" dxfId="4906" priority="1193">
      <formula>$T$66=""</formula>
    </cfRule>
  </conditionalFormatting>
  <conditionalFormatting sqref="U21 U24 U27 U30 U63:U1048576">
    <cfRule type="expression" dxfId="4905" priority="1192">
      <formula>$U$66=""</formula>
    </cfRule>
  </conditionalFormatting>
  <conditionalFormatting sqref="V21 V24 V27 V30 V63:V1048576">
    <cfRule type="expression" dxfId="4904" priority="1191">
      <formula>$V$66=""</formula>
    </cfRule>
  </conditionalFormatting>
  <conditionalFormatting sqref="W21 W24 W27 W30 W63:W1048576">
    <cfRule type="expression" dxfId="4903" priority="1190">
      <formula>$W$66=""</formula>
    </cfRule>
  </conditionalFormatting>
  <conditionalFormatting sqref="X21 X24 X27 X30 X63:X1048576">
    <cfRule type="expression" dxfId="4902" priority="1189">
      <formula>$X$66=""</formula>
    </cfRule>
  </conditionalFormatting>
  <conditionalFormatting sqref="Y96:BB98 Y64:BB66 Y104:BB104 Y108:BB116 Y21:BB21 Y24:BB24 Y27:BB27 Y30:BB30 E20:BB20 E23:BB23 E26:BB26 E29:BB29 E32:BB32 Y63:Y1048576">
    <cfRule type="expression" dxfId="4901" priority="1188">
      <formula>$Y$66=""</formula>
    </cfRule>
  </conditionalFormatting>
  <conditionalFormatting sqref="I64">
    <cfRule type="expression" dxfId="4900" priority="1187">
      <formula>$I$2=""</formula>
    </cfRule>
  </conditionalFormatting>
  <conditionalFormatting sqref="E64">
    <cfRule type="expression" dxfId="4899" priority="1186">
      <formula>$E$2=""</formula>
    </cfRule>
  </conditionalFormatting>
  <conditionalFormatting sqref="F64">
    <cfRule type="expression" dxfId="4898" priority="1185">
      <formula>$F$2=""</formula>
    </cfRule>
  </conditionalFormatting>
  <conditionalFormatting sqref="G64">
    <cfRule type="expression" dxfId="4897" priority="1184">
      <formula>$G$2=""</formula>
    </cfRule>
  </conditionalFormatting>
  <conditionalFormatting sqref="H64">
    <cfRule type="expression" dxfId="4896" priority="1183">
      <formula>$H$2=""</formula>
    </cfRule>
  </conditionalFormatting>
  <conditionalFormatting sqref="J64">
    <cfRule type="expression" dxfId="4895" priority="1182">
      <formula>$J$2=""</formula>
    </cfRule>
  </conditionalFormatting>
  <conditionalFormatting sqref="K64">
    <cfRule type="expression" dxfId="4894" priority="1181">
      <formula>$K$2=""</formula>
    </cfRule>
  </conditionalFormatting>
  <conditionalFormatting sqref="L64">
    <cfRule type="expression" dxfId="4893" priority="1180">
      <formula>$L$2=""</formula>
    </cfRule>
  </conditionalFormatting>
  <conditionalFormatting sqref="M64">
    <cfRule type="expression" dxfId="4892" priority="1179">
      <formula>$M$2=""</formula>
    </cfRule>
  </conditionalFormatting>
  <conditionalFormatting sqref="N64">
    <cfRule type="expression" dxfId="4891" priority="1178">
      <formula>$N$2=""</formula>
    </cfRule>
  </conditionalFormatting>
  <conditionalFormatting sqref="O64">
    <cfRule type="expression" dxfId="4890" priority="1177">
      <formula>$O$2=""</formula>
    </cfRule>
  </conditionalFormatting>
  <conditionalFormatting sqref="P64">
    <cfRule type="expression" dxfId="4889" priority="1176">
      <formula>$P$2=""</formula>
    </cfRule>
  </conditionalFormatting>
  <conditionalFormatting sqref="Q64">
    <cfRule type="expression" dxfId="4888" priority="1175">
      <formula>$Q$2=""</formula>
    </cfRule>
  </conditionalFormatting>
  <conditionalFormatting sqref="R64">
    <cfRule type="expression" dxfId="4887" priority="1174">
      <formula>$R$2=""</formula>
    </cfRule>
  </conditionalFormatting>
  <conditionalFormatting sqref="S64">
    <cfRule type="expression" dxfId="4886" priority="1173">
      <formula>$S$2=""</formula>
    </cfRule>
  </conditionalFormatting>
  <conditionalFormatting sqref="T64">
    <cfRule type="expression" dxfId="4885" priority="1172">
      <formula>$T$2=""</formula>
    </cfRule>
  </conditionalFormatting>
  <conditionalFormatting sqref="U64">
    <cfRule type="expression" dxfId="4884" priority="1171">
      <formula>$U$2=""</formula>
    </cfRule>
  </conditionalFormatting>
  <conditionalFormatting sqref="V64">
    <cfRule type="expression" dxfId="4883" priority="1170">
      <formula>$V$2=""</formula>
    </cfRule>
  </conditionalFormatting>
  <conditionalFormatting sqref="W64">
    <cfRule type="expression" dxfId="4882" priority="1169">
      <formula>$W$2=""</formula>
    </cfRule>
  </conditionalFormatting>
  <conditionalFormatting sqref="X64">
    <cfRule type="expression" dxfId="4881" priority="1168">
      <formula>$X$2=""</formula>
    </cfRule>
  </conditionalFormatting>
  <conditionalFormatting sqref="E92:BB92">
    <cfRule type="expression" dxfId="4880" priority="1166">
      <formula>$E$66=""</formula>
    </cfRule>
  </conditionalFormatting>
  <conditionalFormatting sqref="H3">
    <cfRule type="expression" dxfId="4879" priority="1165">
      <formula>$H$2=""</formula>
    </cfRule>
  </conditionalFormatting>
  <conditionalFormatting sqref="G3">
    <cfRule type="expression" dxfId="4878" priority="1164">
      <formula>$G$2=""</formula>
    </cfRule>
  </conditionalFormatting>
  <conditionalFormatting sqref="I3">
    <cfRule type="expression" dxfId="4877" priority="1163">
      <formula>$I$2=""</formula>
    </cfRule>
  </conditionalFormatting>
  <conditionalFormatting sqref="J3">
    <cfRule type="expression" dxfId="4876" priority="1162">
      <formula>$J$2=""</formula>
    </cfRule>
  </conditionalFormatting>
  <conditionalFormatting sqref="K3">
    <cfRule type="expression" dxfId="4875" priority="1161">
      <formula>$K$2=""</formula>
    </cfRule>
  </conditionalFormatting>
  <conditionalFormatting sqref="L3">
    <cfRule type="expression" dxfId="4874" priority="1160">
      <formula>$L$2=""</formula>
    </cfRule>
  </conditionalFormatting>
  <conditionalFormatting sqref="M3">
    <cfRule type="expression" dxfId="4873" priority="1159">
      <formula>$M$2=""</formula>
    </cfRule>
  </conditionalFormatting>
  <conditionalFormatting sqref="N3">
    <cfRule type="expression" dxfId="4872" priority="1158">
      <formula>$N$2=""</formula>
    </cfRule>
  </conditionalFormatting>
  <conditionalFormatting sqref="O3">
    <cfRule type="expression" dxfId="4871" priority="1157">
      <formula>$O$2=""</formula>
    </cfRule>
  </conditionalFormatting>
  <conditionalFormatting sqref="P3">
    <cfRule type="expression" dxfId="4870" priority="1156">
      <formula>$P$2=""</formula>
    </cfRule>
  </conditionalFormatting>
  <conditionalFormatting sqref="Q3">
    <cfRule type="expression" dxfId="4869" priority="1155">
      <formula>$Q$2=""</formula>
    </cfRule>
  </conditionalFormatting>
  <conditionalFormatting sqref="R3">
    <cfRule type="expression" dxfId="4868" priority="1154">
      <formula>$R$2=""</formula>
    </cfRule>
  </conditionalFormatting>
  <conditionalFormatting sqref="S3">
    <cfRule type="expression" dxfId="4867" priority="1153">
      <formula>$S$2=""</formula>
    </cfRule>
  </conditionalFormatting>
  <conditionalFormatting sqref="T3">
    <cfRule type="expression" dxfId="4866" priority="1152">
      <formula>$T$2=""</formula>
    </cfRule>
  </conditionalFormatting>
  <conditionalFormatting sqref="U3">
    <cfRule type="expression" dxfId="4865" priority="1151">
      <formula>$U$2=""</formula>
    </cfRule>
  </conditionalFormatting>
  <conditionalFormatting sqref="V3">
    <cfRule type="expression" dxfId="4864" priority="1150">
      <formula>$V$2=""</formula>
    </cfRule>
  </conditionalFormatting>
  <conditionalFormatting sqref="W3">
    <cfRule type="expression" dxfId="4863" priority="1149">
      <formula>$W$2=""</formula>
    </cfRule>
  </conditionalFormatting>
  <conditionalFormatting sqref="F3">
    <cfRule type="expression" dxfId="4862" priority="1148">
      <formula>$F$2=""</formula>
    </cfRule>
  </conditionalFormatting>
  <conditionalFormatting sqref="H6">
    <cfRule type="expression" dxfId="4861" priority="1147">
      <formula>$H$2=""</formula>
    </cfRule>
  </conditionalFormatting>
  <conditionalFormatting sqref="G6">
    <cfRule type="expression" dxfId="4860" priority="1146">
      <formula>$G$2=""</formula>
    </cfRule>
  </conditionalFormatting>
  <conditionalFormatting sqref="I6">
    <cfRule type="expression" dxfId="4859" priority="1145">
      <formula>$I$2=""</formula>
    </cfRule>
  </conditionalFormatting>
  <conditionalFormatting sqref="J6">
    <cfRule type="expression" dxfId="4858" priority="1144">
      <formula>$J$2=""</formula>
    </cfRule>
  </conditionalFormatting>
  <conditionalFormatting sqref="K6">
    <cfRule type="expression" dxfId="4857" priority="1143">
      <formula>$K$2=""</formula>
    </cfRule>
  </conditionalFormatting>
  <conditionalFormatting sqref="L6">
    <cfRule type="expression" dxfId="4856" priority="1142">
      <formula>$L$2=""</formula>
    </cfRule>
  </conditionalFormatting>
  <conditionalFormatting sqref="M6">
    <cfRule type="expression" dxfId="4855" priority="1141">
      <formula>$M$2=""</formula>
    </cfRule>
  </conditionalFormatting>
  <conditionalFormatting sqref="N6">
    <cfRule type="expression" dxfId="4854" priority="1140">
      <formula>$N$2=""</formula>
    </cfRule>
  </conditionalFormatting>
  <conditionalFormatting sqref="O6">
    <cfRule type="expression" dxfId="4853" priority="1139">
      <formula>$O$2=""</formula>
    </cfRule>
  </conditionalFormatting>
  <conditionalFormatting sqref="P6">
    <cfRule type="expression" dxfId="4852" priority="1138">
      <formula>$P$2=""</formula>
    </cfRule>
  </conditionalFormatting>
  <conditionalFormatting sqref="Q6">
    <cfRule type="expression" dxfId="4851" priority="1137">
      <formula>$Q$2=""</formula>
    </cfRule>
  </conditionalFormatting>
  <conditionalFormatting sqref="R6">
    <cfRule type="expression" dxfId="4850" priority="1136">
      <formula>$R$2=""</formula>
    </cfRule>
  </conditionalFormatting>
  <conditionalFormatting sqref="S6">
    <cfRule type="expression" dxfId="4849" priority="1135">
      <formula>$S$2=""</formula>
    </cfRule>
  </conditionalFormatting>
  <conditionalFormatting sqref="T6">
    <cfRule type="expression" dxfId="4848" priority="1134">
      <formula>$T$2=""</formula>
    </cfRule>
  </conditionalFormatting>
  <conditionalFormatting sqref="U6">
    <cfRule type="expression" dxfId="4847" priority="1133">
      <formula>$U$2=""</formula>
    </cfRule>
  </conditionalFormatting>
  <conditionalFormatting sqref="V6">
    <cfRule type="expression" dxfId="4846" priority="1132">
      <formula>$V$2=""</formula>
    </cfRule>
  </conditionalFormatting>
  <conditionalFormatting sqref="W6">
    <cfRule type="expression" dxfId="4845" priority="1131">
      <formula>$W$2=""</formula>
    </cfRule>
  </conditionalFormatting>
  <conditionalFormatting sqref="X6:BB6">
    <cfRule type="expression" dxfId="4844" priority="1130">
      <formula>$X$2=""</formula>
    </cfRule>
  </conditionalFormatting>
  <conditionalFormatting sqref="F6">
    <cfRule type="expression" dxfId="4843" priority="1129">
      <formula>$F$2=""</formula>
    </cfRule>
  </conditionalFormatting>
  <conditionalFormatting sqref="H9">
    <cfRule type="expression" dxfId="4842" priority="1128">
      <formula>$H$2=""</formula>
    </cfRule>
  </conditionalFormatting>
  <conditionalFormatting sqref="G9">
    <cfRule type="expression" dxfId="4841" priority="1127">
      <formula>$G$2=""</formula>
    </cfRule>
  </conditionalFormatting>
  <conditionalFormatting sqref="I9">
    <cfRule type="expression" dxfId="4840" priority="1126">
      <formula>$I$2=""</formula>
    </cfRule>
  </conditionalFormatting>
  <conditionalFormatting sqref="J9">
    <cfRule type="expression" dxfId="4839" priority="1125">
      <formula>$J$2=""</formula>
    </cfRule>
  </conditionalFormatting>
  <conditionalFormatting sqref="K9">
    <cfRule type="expression" dxfId="4838" priority="1124">
      <formula>$K$2=""</formula>
    </cfRule>
  </conditionalFormatting>
  <conditionalFormatting sqref="L9">
    <cfRule type="expression" dxfId="4837" priority="1123">
      <formula>$L$2=""</formula>
    </cfRule>
  </conditionalFormatting>
  <conditionalFormatting sqref="M9">
    <cfRule type="expression" dxfId="4836" priority="1122">
      <formula>$M$2=""</formula>
    </cfRule>
  </conditionalFormatting>
  <conditionalFormatting sqref="N9">
    <cfRule type="expression" dxfId="4835" priority="1121">
      <formula>$N$2=""</formula>
    </cfRule>
  </conditionalFormatting>
  <conditionalFormatting sqref="O9">
    <cfRule type="expression" dxfId="4834" priority="1120">
      <formula>$O$2=""</formula>
    </cfRule>
  </conditionalFormatting>
  <conditionalFormatting sqref="P9">
    <cfRule type="expression" dxfId="4833" priority="1119">
      <formula>$P$2=""</formula>
    </cfRule>
  </conditionalFormatting>
  <conditionalFormatting sqref="Q9">
    <cfRule type="expression" dxfId="4832" priority="1118">
      <formula>$Q$2=""</formula>
    </cfRule>
  </conditionalFormatting>
  <conditionalFormatting sqref="R9">
    <cfRule type="expression" dxfId="4831" priority="1117">
      <formula>$R$2=""</formula>
    </cfRule>
  </conditionalFormatting>
  <conditionalFormatting sqref="S9">
    <cfRule type="expression" dxfId="4830" priority="1116">
      <formula>$S$2=""</formula>
    </cfRule>
  </conditionalFormatting>
  <conditionalFormatting sqref="T9">
    <cfRule type="expression" dxfId="4829" priority="1115">
      <formula>$T$2=""</formula>
    </cfRule>
  </conditionalFormatting>
  <conditionalFormatting sqref="U9">
    <cfRule type="expression" dxfId="4828" priority="1114">
      <formula>$U$2=""</formula>
    </cfRule>
  </conditionalFormatting>
  <conditionalFormatting sqref="V9">
    <cfRule type="expression" dxfId="4827" priority="1113">
      <formula>$V$2=""</formula>
    </cfRule>
  </conditionalFormatting>
  <conditionalFormatting sqref="W9">
    <cfRule type="expression" dxfId="4826" priority="1112">
      <formula>$W$2=""</formula>
    </cfRule>
  </conditionalFormatting>
  <conditionalFormatting sqref="X9:BB9">
    <cfRule type="expression" dxfId="4825" priority="1111">
      <formula>$X$2=""</formula>
    </cfRule>
  </conditionalFormatting>
  <conditionalFormatting sqref="F9">
    <cfRule type="expression" dxfId="4824" priority="1110">
      <formula>$F$2=""</formula>
    </cfRule>
  </conditionalFormatting>
  <conditionalFormatting sqref="H12">
    <cfRule type="expression" dxfId="4823" priority="1109">
      <formula>$H$2=""</formula>
    </cfRule>
  </conditionalFormatting>
  <conditionalFormatting sqref="G12">
    <cfRule type="expression" dxfId="4822" priority="1108">
      <formula>$G$2=""</formula>
    </cfRule>
  </conditionalFormatting>
  <conditionalFormatting sqref="I12">
    <cfRule type="expression" dxfId="4821" priority="1107">
      <formula>$I$2=""</formula>
    </cfRule>
  </conditionalFormatting>
  <conditionalFormatting sqref="J12">
    <cfRule type="expression" dxfId="4820" priority="1106">
      <formula>$J$2=""</formula>
    </cfRule>
  </conditionalFormatting>
  <conditionalFormatting sqref="K12">
    <cfRule type="expression" dxfId="4819" priority="1105">
      <formula>$K$2=""</formula>
    </cfRule>
  </conditionalFormatting>
  <conditionalFormatting sqref="L12">
    <cfRule type="expression" dxfId="4818" priority="1104">
      <formula>$L$2=""</formula>
    </cfRule>
  </conditionalFormatting>
  <conditionalFormatting sqref="M12">
    <cfRule type="expression" dxfId="4817" priority="1103">
      <formula>$M$2=""</formula>
    </cfRule>
  </conditionalFormatting>
  <conditionalFormatting sqref="N12">
    <cfRule type="expression" dxfId="4816" priority="1102">
      <formula>$N$2=""</formula>
    </cfRule>
  </conditionalFormatting>
  <conditionalFormatting sqref="O12">
    <cfRule type="expression" dxfId="4815" priority="1101">
      <formula>$O$2=""</formula>
    </cfRule>
  </conditionalFormatting>
  <conditionalFormatting sqref="P12">
    <cfRule type="expression" dxfId="4814" priority="1100">
      <formula>$P$2=""</formula>
    </cfRule>
  </conditionalFormatting>
  <conditionalFormatting sqref="Q12">
    <cfRule type="expression" dxfId="4813" priority="1099">
      <formula>$Q$2=""</formula>
    </cfRule>
  </conditionalFormatting>
  <conditionalFormatting sqref="R12">
    <cfRule type="expression" dxfId="4812" priority="1098">
      <formula>$R$2=""</formula>
    </cfRule>
  </conditionalFormatting>
  <conditionalFormatting sqref="S12">
    <cfRule type="expression" dxfId="4811" priority="1097">
      <formula>$S$2=""</formula>
    </cfRule>
  </conditionalFormatting>
  <conditionalFormatting sqref="T12">
    <cfRule type="expression" dxfId="4810" priority="1096">
      <formula>$T$2=""</formula>
    </cfRule>
  </conditionalFormatting>
  <conditionalFormatting sqref="U12">
    <cfRule type="expression" dxfId="4809" priority="1095">
      <formula>$U$2=""</formula>
    </cfRule>
  </conditionalFormatting>
  <conditionalFormatting sqref="V12">
    <cfRule type="expression" dxfId="4808" priority="1094">
      <formula>$V$2=""</formula>
    </cfRule>
  </conditionalFormatting>
  <conditionalFormatting sqref="W12">
    <cfRule type="expression" dxfId="4807" priority="1093">
      <formula>$W$2=""</formula>
    </cfRule>
  </conditionalFormatting>
  <conditionalFormatting sqref="X12:BB12">
    <cfRule type="expression" dxfId="4806" priority="1092">
      <formula>$X$2=""</formula>
    </cfRule>
  </conditionalFormatting>
  <conditionalFormatting sqref="F12">
    <cfRule type="expression" dxfId="4805" priority="1091">
      <formula>$F$2=""</formula>
    </cfRule>
  </conditionalFormatting>
  <conditionalFormatting sqref="H15">
    <cfRule type="expression" dxfId="4804" priority="1090">
      <formula>$H$2=""</formula>
    </cfRule>
  </conditionalFormatting>
  <conditionalFormatting sqref="G15">
    <cfRule type="expression" dxfId="4803" priority="1089">
      <formula>$G$2=""</formula>
    </cfRule>
  </conditionalFormatting>
  <conditionalFormatting sqref="I15">
    <cfRule type="expression" dxfId="4802" priority="1088">
      <formula>$I$2=""</formula>
    </cfRule>
  </conditionalFormatting>
  <conditionalFormatting sqref="J15">
    <cfRule type="expression" dxfId="4801" priority="1087">
      <formula>$J$2=""</formula>
    </cfRule>
  </conditionalFormatting>
  <conditionalFormatting sqref="K15">
    <cfRule type="expression" dxfId="4800" priority="1086">
      <formula>$K$2=""</formula>
    </cfRule>
  </conditionalFormatting>
  <conditionalFormatting sqref="L15">
    <cfRule type="expression" dxfId="4799" priority="1085">
      <formula>$L$2=""</formula>
    </cfRule>
  </conditionalFormatting>
  <conditionalFormatting sqref="M15">
    <cfRule type="expression" dxfId="4798" priority="1084">
      <formula>$M$2=""</formula>
    </cfRule>
  </conditionalFormatting>
  <conditionalFormatting sqref="N15">
    <cfRule type="expression" dxfId="4797" priority="1083">
      <formula>$N$2=""</formula>
    </cfRule>
  </conditionalFormatting>
  <conditionalFormatting sqref="O15">
    <cfRule type="expression" dxfId="4796" priority="1082">
      <formula>$O$2=""</formula>
    </cfRule>
  </conditionalFormatting>
  <conditionalFormatting sqref="P15">
    <cfRule type="expression" dxfId="4795" priority="1081">
      <formula>$P$2=""</formula>
    </cfRule>
  </conditionalFormatting>
  <conditionalFormatting sqref="Q15">
    <cfRule type="expression" dxfId="4794" priority="1080">
      <formula>$Q$2=""</formula>
    </cfRule>
  </conditionalFormatting>
  <conditionalFormatting sqref="R15">
    <cfRule type="expression" dxfId="4793" priority="1079">
      <formula>$R$2=""</formula>
    </cfRule>
  </conditionalFormatting>
  <conditionalFormatting sqref="S15">
    <cfRule type="expression" dxfId="4792" priority="1078">
      <formula>$S$2=""</formula>
    </cfRule>
  </conditionalFormatting>
  <conditionalFormatting sqref="T15">
    <cfRule type="expression" dxfId="4791" priority="1077">
      <formula>$T$2=""</formula>
    </cfRule>
  </conditionalFormatting>
  <conditionalFormatting sqref="U15">
    <cfRule type="expression" dxfId="4790" priority="1076">
      <formula>$U$2=""</formula>
    </cfRule>
  </conditionalFormatting>
  <conditionalFormatting sqref="V15">
    <cfRule type="expression" dxfId="4789" priority="1075">
      <formula>$V$2=""</formula>
    </cfRule>
  </conditionalFormatting>
  <conditionalFormatting sqref="W15">
    <cfRule type="expression" dxfId="4788" priority="1074">
      <formula>$W$2=""</formula>
    </cfRule>
  </conditionalFormatting>
  <conditionalFormatting sqref="X15:BB15">
    <cfRule type="expression" dxfId="4787" priority="1073">
      <formula>$X$2=""</formula>
    </cfRule>
  </conditionalFormatting>
  <conditionalFormatting sqref="F15">
    <cfRule type="expression" dxfId="4786" priority="1072">
      <formula>$F$2=""</formula>
    </cfRule>
  </conditionalFormatting>
  <conditionalFormatting sqref="H7">
    <cfRule type="expression" dxfId="4785" priority="1071">
      <formula>$H$2=""</formula>
    </cfRule>
  </conditionalFormatting>
  <conditionalFormatting sqref="G7">
    <cfRule type="expression" dxfId="4784" priority="1070">
      <formula>$G$2=""</formula>
    </cfRule>
  </conditionalFormatting>
  <conditionalFormatting sqref="I7">
    <cfRule type="expression" dxfId="4783" priority="1069">
      <formula>$I$2=""</formula>
    </cfRule>
  </conditionalFormatting>
  <conditionalFormatting sqref="J7">
    <cfRule type="expression" dxfId="4782" priority="1068">
      <formula>$J$2=""</formula>
    </cfRule>
  </conditionalFormatting>
  <conditionalFormatting sqref="K7">
    <cfRule type="expression" dxfId="4781" priority="1067">
      <formula>$K$2=""</formula>
    </cfRule>
  </conditionalFormatting>
  <conditionalFormatting sqref="L7">
    <cfRule type="expression" dxfId="4780" priority="1066">
      <formula>$L$2=""</formula>
    </cfRule>
  </conditionalFormatting>
  <conditionalFormatting sqref="M7">
    <cfRule type="expression" dxfId="4779" priority="1065">
      <formula>$M$2=""</formula>
    </cfRule>
  </conditionalFormatting>
  <conditionalFormatting sqref="N7">
    <cfRule type="expression" dxfId="4778" priority="1064">
      <formula>$N$2=""</formula>
    </cfRule>
  </conditionalFormatting>
  <conditionalFormatting sqref="O7">
    <cfRule type="expression" dxfId="4777" priority="1063">
      <formula>$O$2=""</formula>
    </cfRule>
  </conditionalFormatting>
  <conditionalFormatting sqref="P7">
    <cfRule type="expression" dxfId="4776" priority="1062">
      <formula>$P$2=""</formula>
    </cfRule>
  </conditionalFormatting>
  <conditionalFormatting sqref="Q7">
    <cfRule type="expression" dxfId="4775" priority="1061">
      <formula>$Q$2=""</formula>
    </cfRule>
  </conditionalFormatting>
  <conditionalFormatting sqref="R7">
    <cfRule type="expression" dxfId="4774" priority="1060">
      <formula>$R$2=""</formula>
    </cfRule>
  </conditionalFormatting>
  <conditionalFormatting sqref="S7">
    <cfRule type="expression" dxfId="4773" priority="1059">
      <formula>$S$2=""</formula>
    </cfRule>
  </conditionalFormatting>
  <conditionalFormatting sqref="T7">
    <cfRule type="expression" dxfId="4772" priority="1058">
      <formula>$T$2=""</formula>
    </cfRule>
  </conditionalFormatting>
  <conditionalFormatting sqref="U7">
    <cfRule type="expression" dxfId="4771" priority="1057">
      <formula>$U$2=""</formula>
    </cfRule>
  </conditionalFormatting>
  <conditionalFormatting sqref="V7">
    <cfRule type="expression" dxfId="4770" priority="1056">
      <formula>$V$2=""</formula>
    </cfRule>
  </conditionalFormatting>
  <conditionalFormatting sqref="W7">
    <cfRule type="expression" dxfId="4769" priority="1055">
      <formula>$W$2=""</formula>
    </cfRule>
  </conditionalFormatting>
  <conditionalFormatting sqref="X7:BB7">
    <cfRule type="expression" dxfId="4768" priority="1054">
      <formula>$X$2=""</formula>
    </cfRule>
  </conditionalFormatting>
  <conditionalFormatting sqref="F7">
    <cfRule type="expression" dxfId="4767" priority="1053">
      <formula>$F$2=""</formula>
    </cfRule>
  </conditionalFormatting>
  <conditionalFormatting sqref="H10">
    <cfRule type="expression" dxfId="4766" priority="1052">
      <formula>$H$2=""</formula>
    </cfRule>
  </conditionalFormatting>
  <conditionalFormatting sqref="G10">
    <cfRule type="expression" dxfId="4765" priority="1051">
      <formula>$G$2=""</formula>
    </cfRule>
  </conditionalFormatting>
  <conditionalFormatting sqref="I10">
    <cfRule type="expression" dxfId="4764" priority="1050">
      <formula>$I$2=""</formula>
    </cfRule>
  </conditionalFormatting>
  <conditionalFormatting sqref="J10">
    <cfRule type="expression" dxfId="4763" priority="1049">
      <formula>$J$2=""</formula>
    </cfRule>
  </conditionalFormatting>
  <conditionalFormatting sqref="K10">
    <cfRule type="expression" dxfId="4762" priority="1048">
      <formula>$K$2=""</formula>
    </cfRule>
  </conditionalFormatting>
  <conditionalFormatting sqref="L10">
    <cfRule type="expression" dxfId="4761" priority="1047">
      <formula>$L$2=""</formula>
    </cfRule>
  </conditionalFormatting>
  <conditionalFormatting sqref="M10">
    <cfRule type="expression" dxfId="4760" priority="1046">
      <formula>$M$2=""</formula>
    </cfRule>
  </conditionalFormatting>
  <conditionalFormatting sqref="N10">
    <cfRule type="expression" dxfId="4759" priority="1045">
      <formula>$N$2=""</formula>
    </cfRule>
  </conditionalFormatting>
  <conditionalFormatting sqref="O10">
    <cfRule type="expression" dxfId="4758" priority="1044">
      <formula>$O$2=""</formula>
    </cfRule>
  </conditionalFormatting>
  <conditionalFormatting sqref="P10">
    <cfRule type="expression" dxfId="4757" priority="1043">
      <formula>$P$2=""</formula>
    </cfRule>
  </conditionalFormatting>
  <conditionalFormatting sqref="Q10">
    <cfRule type="expression" dxfId="4756" priority="1042">
      <formula>$Q$2=""</formula>
    </cfRule>
  </conditionalFormatting>
  <conditionalFormatting sqref="R10">
    <cfRule type="expression" dxfId="4755" priority="1041">
      <formula>$R$2=""</formula>
    </cfRule>
  </conditionalFormatting>
  <conditionalFormatting sqref="S10">
    <cfRule type="expression" dxfId="4754" priority="1040">
      <formula>$S$2=""</formula>
    </cfRule>
  </conditionalFormatting>
  <conditionalFormatting sqref="T10">
    <cfRule type="expression" dxfId="4753" priority="1039">
      <formula>$T$2=""</formula>
    </cfRule>
  </conditionalFormatting>
  <conditionalFormatting sqref="U10">
    <cfRule type="expression" dxfId="4752" priority="1038">
      <formula>$U$2=""</formula>
    </cfRule>
  </conditionalFormatting>
  <conditionalFormatting sqref="V10">
    <cfRule type="expression" dxfId="4751" priority="1037">
      <formula>$V$2=""</formula>
    </cfRule>
  </conditionalFormatting>
  <conditionalFormatting sqref="W10">
    <cfRule type="expression" dxfId="4750" priority="1036">
      <formula>$W$2=""</formula>
    </cfRule>
  </conditionalFormatting>
  <conditionalFormatting sqref="X10:BB10">
    <cfRule type="expression" dxfId="4749" priority="1035">
      <formula>$X$2=""</formula>
    </cfRule>
  </conditionalFormatting>
  <conditionalFormatting sqref="F10">
    <cfRule type="expression" dxfId="4748" priority="1034">
      <formula>$F$2=""</formula>
    </cfRule>
  </conditionalFormatting>
  <conditionalFormatting sqref="H13">
    <cfRule type="expression" dxfId="4747" priority="1033">
      <formula>$H$2=""</formula>
    </cfRule>
  </conditionalFormatting>
  <conditionalFormatting sqref="G13">
    <cfRule type="expression" dxfId="4746" priority="1032">
      <formula>$G$2=""</formula>
    </cfRule>
  </conditionalFormatting>
  <conditionalFormatting sqref="I13">
    <cfRule type="expression" dxfId="4745" priority="1031">
      <formula>$I$2=""</formula>
    </cfRule>
  </conditionalFormatting>
  <conditionalFormatting sqref="J13">
    <cfRule type="expression" dxfId="4744" priority="1030">
      <formula>$J$2=""</formula>
    </cfRule>
  </conditionalFormatting>
  <conditionalFormatting sqref="K13">
    <cfRule type="expression" dxfId="4743" priority="1029">
      <formula>$K$2=""</formula>
    </cfRule>
  </conditionalFormatting>
  <conditionalFormatting sqref="L13">
    <cfRule type="expression" dxfId="4742" priority="1028">
      <formula>$L$2=""</formula>
    </cfRule>
  </conditionalFormatting>
  <conditionalFormatting sqref="M13">
    <cfRule type="expression" dxfId="4741" priority="1027">
      <formula>$M$2=""</formula>
    </cfRule>
  </conditionalFormatting>
  <conditionalFormatting sqref="N13">
    <cfRule type="expression" dxfId="4740" priority="1026">
      <formula>$N$2=""</formula>
    </cfRule>
  </conditionalFormatting>
  <conditionalFormatting sqref="O13">
    <cfRule type="expression" dxfId="4739" priority="1025">
      <formula>$O$2=""</formula>
    </cfRule>
  </conditionalFormatting>
  <conditionalFormatting sqref="P13">
    <cfRule type="expression" dxfId="4738" priority="1024">
      <formula>$P$2=""</formula>
    </cfRule>
  </conditionalFormatting>
  <conditionalFormatting sqref="Q13">
    <cfRule type="expression" dxfId="4737" priority="1023">
      <formula>$Q$2=""</formula>
    </cfRule>
  </conditionalFormatting>
  <conditionalFormatting sqref="R13">
    <cfRule type="expression" dxfId="4736" priority="1022">
      <formula>$R$2=""</formula>
    </cfRule>
  </conditionalFormatting>
  <conditionalFormatting sqref="S13">
    <cfRule type="expression" dxfId="4735" priority="1021">
      <formula>$S$2=""</formula>
    </cfRule>
  </conditionalFormatting>
  <conditionalFormatting sqref="T13">
    <cfRule type="expression" dxfId="4734" priority="1020">
      <formula>$T$2=""</formula>
    </cfRule>
  </conditionalFormatting>
  <conditionalFormatting sqref="U13">
    <cfRule type="expression" dxfId="4733" priority="1019">
      <formula>$U$2=""</formula>
    </cfRule>
  </conditionalFormatting>
  <conditionalFormatting sqref="V13">
    <cfRule type="expression" dxfId="4732" priority="1018">
      <formula>$V$2=""</formula>
    </cfRule>
  </conditionalFormatting>
  <conditionalFormatting sqref="W13">
    <cfRule type="expression" dxfId="4731" priority="1017">
      <formula>$W$2=""</formula>
    </cfRule>
  </conditionalFormatting>
  <conditionalFormatting sqref="X13:BB13">
    <cfRule type="expression" dxfId="4730" priority="1016">
      <formula>$X$2=""</formula>
    </cfRule>
  </conditionalFormatting>
  <conditionalFormatting sqref="F13">
    <cfRule type="expression" dxfId="4729" priority="1015">
      <formula>$F$2=""</formula>
    </cfRule>
  </conditionalFormatting>
  <conditionalFormatting sqref="H16">
    <cfRule type="expression" dxfId="4728" priority="1014">
      <formula>$H$2=""</formula>
    </cfRule>
  </conditionalFormatting>
  <conditionalFormatting sqref="G16">
    <cfRule type="expression" dxfId="4727" priority="1013">
      <formula>$G$2=""</formula>
    </cfRule>
  </conditionalFormatting>
  <conditionalFormatting sqref="I16">
    <cfRule type="expression" dxfId="4726" priority="1012">
      <formula>$I$2=""</formula>
    </cfRule>
  </conditionalFormatting>
  <conditionalFormatting sqref="J16">
    <cfRule type="expression" dxfId="4725" priority="1011">
      <formula>$J$2=""</formula>
    </cfRule>
  </conditionalFormatting>
  <conditionalFormatting sqref="K16">
    <cfRule type="expression" dxfId="4724" priority="1010">
      <formula>$K$2=""</formula>
    </cfRule>
  </conditionalFormatting>
  <conditionalFormatting sqref="L16">
    <cfRule type="expression" dxfId="4723" priority="1009">
      <formula>$L$2=""</formula>
    </cfRule>
  </conditionalFormatting>
  <conditionalFormatting sqref="M16">
    <cfRule type="expression" dxfId="4722" priority="1008">
      <formula>$M$2=""</formula>
    </cfRule>
  </conditionalFormatting>
  <conditionalFormatting sqref="N16">
    <cfRule type="expression" dxfId="4721" priority="1007">
      <formula>$N$2=""</formula>
    </cfRule>
  </conditionalFormatting>
  <conditionalFormatting sqref="O16">
    <cfRule type="expression" dxfId="4720" priority="1006">
      <formula>$O$2=""</formula>
    </cfRule>
  </conditionalFormatting>
  <conditionalFormatting sqref="P16">
    <cfRule type="expression" dxfId="4719" priority="1005">
      <formula>$P$2=""</formula>
    </cfRule>
  </conditionalFormatting>
  <conditionalFormatting sqref="Q16">
    <cfRule type="expression" dxfId="4718" priority="1004">
      <formula>$Q$2=""</formula>
    </cfRule>
  </conditionalFormatting>
  <conditionalFormatting sqref="R16">
    <cfRule type="expression" dxfId="4717" priority="1003">
      <formula>$R$2=""</formula>
    </cfRule>
  </conditionalFormatting>
  <conditionalFormatting sqref="S16">
    <cfRule type="expression" dxfId="4716" priority="1002">
      <formula>$S$2=""</formula>
    </cfRule>
  </conditionalFormatting>
  <conditionalFormatting sqref="T16">
    <cfRule type="expression" dxfId="4715" priority="1001">
      <formula>$T$2=""</formula>
    </cfRule>
  </conditionalFormatting>
  <conditionalFormatting sqref="U16">
    <cfRule type="expression" dxfId="4714" priority="1000">
      <formula>$U$2=""</formula>
    </cfRule>
  </conditionalFormatting>
  <conditionalFormatting sqref="V16">
    <cfRule type="expression" dxfId="4713" priority="999">
      <formula>$V$2=""</formula>
    </cfRule>
  </conditionalFormatting>
  <conditionalFormatting sqref="W16">
    <cfRule type="expression" dxfId="4712" priority="998">
      <formula>$W$2=""</formula>
    </cfRule>
  </conditionalFormatting>
  <conditionalFormatting sqref="X16:BB16">
    <cfRule type="expression" dxfId="4711" priority="997">
      <formula>$X$2=""</formula>
    </cfRule>
  </conditionalFormatting>
  <conditionalFormatting sqref="F16">
    <cfRule type="expression" dxfId="4710" priority="996">
      <formula>$F$2=""</formula>
    </cfRule>
  </conditionalFormatting>
  <conditionalFormatting sqref="E6">
    <cfRule type="expression" dxfId="4709" priority="995">
      <formula>$E$2=""</formula>
    </cfRule>
  </conditionalFormatting>
  <conditionalFormatting sqref="E9">
    <cfRule type="expression" dxfId="4708" priority="994">
      <formula>$E$2=""</formula>
    </cfRule>
  </conditionalFormatting>
  <conditionalFormatting sqref="E12">
    <cfRule type="expression" dxfId="4707" priority="993">
      <formula>$E$2=""</formula>
    </cfRule>
  </conditionalFormatting>
  <conditionalFormatting sqref="E15">
    <cfRule type="expression" dxfId="4706" priority="992">
      <formula>$E$2=""</formula>
    </cfRule>
  </conditionalFormatting>
  <conditionalFormatting sqref="E7">
    <cfRule type="expression" dxfId="4705" priority="991">
      <formula>$E$2=""</formula>
    </cfRule>
  </conditionalFormatting>
  <conditionalFormatting sqref="E10">
    <cfRule type="expression" dxfId="4704" priority="990">
      <formula>$E$2=""</formula>
    </cfRule>
  </conditionalFormatting>
  <conditionalFormatting sqref="E13">
    <cfRule type="expression" dxfId="4703" priority="989">
      <formula>$E$2=""</formula>
    </cfRule>
  </conditionalFormatting>
  <conditionalFormatting sqref="E16">
    <cfRule type="expression" dxfId="4702" priority="988">
      <formula>$E$2=""</formula>
    </cfRule>
  </conditionalFormatting>
  <conditionalFormatting sqref="X1">
    <cfRule type="expression" dxfId="4701" priority="987">
      <formula>$W$2=""</formula>
    </cfRule>
  </conditionalFormatting>
  <conditionalFormatting sqref="G1:G32">
    <cfRule type="expression" dxfId="4700" priority="986">
      <formula>$G$66=""</formula>
    </cfRule>
  </conditionalFormatting>
  <conditionalFormatting sqref="H1:H32">
    <cfRule type="expression" dxfId="4699" priority="985">
      <formula>$H$66=""</formula>
    </cfRule>
  </conditionalFormatting>
  <conditionalFormatting sqref="I68">
    <cfRule type="expression" dxfId="4698" priority="984">
      <formula>$H$66=""</formula>
    </cfRule>
  </conditionalFormatting>
  <conditionalFormatting sqref="I1:I32">
    <cfRule type="expression" dxfId="4697" priority="983">
      <formula>$I$66=""</formula>
    </cfRule>
  </conditionalFormatting>
  <conditionalFormatting sqref="J1:J32">
    <cfRule type="expression" dxfId="4696" priority="982">
      <formula>$J$66=""</formula>
    </cfRule>
  </conditionalFormatting>
  <conditionalFormatting sqref="K1:K32">
    <cfRule type="expression" dxfId="4695" priority="981">
      <formula>$K$66=""</formula>
    </cfRule>
  </conditionalFormatting>
  <conditionalFormatting sqref="L1:L32">
    <cfRule type="expression" dxfId="4694" priority="980">
      <formula>$L$66=""</formula>
    </cfRule>
  </conditionalFormatting>
  <conditionalFormatting sqref="M1:M32">
    <cfRule type="expression" dxfId="4693" priority="979">
      <formula>$M$66=""</formula>
    </cfRule>
  </conditionalFormatting>
  <conditionalFormatting sqref="N1:N32">
    <cfRule type="expression" dxfId="4692" priority="978">
      <formula>$N$66=""</formula>
    </cfRule>
  </conditionalFormatting>
  <conditionalFormatting sqref="O1:O32">
    <cfRule type="expression" dxfId="4691" priority="977">
      <formula>$O$66=""</formula>
    </cfRule>
  </conditionalFormatting>
  <conditionalFormatting sqref="P1:P32">
    <cfRule type="expression" dxfId="4690" priority="976">
      <formula>$P$66=""</formula>
    </cfRule>
  </conditionalFormatting>
  <conditionalFormatting sqref="R1:R32">
    <cfRule type="expression" dxfId="4689" priority="975">
      <formula>$R$66=""</formula>
    </cfRule>
  </conditionalFormatting>
  <conditionalFormatting sqref="S1:S32">
    <cfRule type="expression" dxfId="4688" priority="974">
      <formula>$S$66=""</formula>
    </cfRule>
  </conditionalFormatting>
  <conditionalFormatting sqref="T1:T32">
    <cfRule type="expression" dxfId="4687" priority="973">
      <formula>$T$66=""</formula>
    </cfRule>
  </conditionalFormatting>
  <conditionalFormatting sqref="U1:U32">
    <cfRule type="expression" dxfId="4686" priority="972">
      <formula>$U$66=""</formula>
    </cfRule>
  </conditionalFormatting>
  <conditionalFormatting sqref="V1:V32">
    <cfRule type="expression" dxfId="4685" priority="971">
      <formula>$V$66=""</formula>
    </cfRule>
  </conditionalFormatting>
  <conditionalFormatting sqref="W1:W32">
    <cfRule type="expression" dxfId="4684" priority="970">
      <formula>$W$66=""</formula>
    </cfRule>
  </conditionalFormatting>
  <conditionalFormatting sqref="X1:X32">
    <cfRule type="expression" dxfId="4683" priority="969">
      <formula>$X$66=""</formula>
    </cfRule>
  </conditionalFormatting>
  <conditionalFormatting sqref="BB1:BB32 BB63:BB1048576">
    <cfRule type="expression" dxfId="4682" priority="968">
      <formula>$BB$66=""</formula>
    </cfRule>
  </conditionalFormatting>
  <conditionalFormatting sqref="C112:C116 E112:BB116">
    <cfRule type="cellIs" dxfId="4681" priority="1213" operator="greaterThan">
      <formula>0</formula>
    </cfRule>
  </conditionalFormatting>
  <conditionalFormatting sqref="E67:BB91">
    <cfRule type="cellIs" dxfId="4680" priority="966" operator="equal">
      <formula>""</formula>
    </cfRule>
    <cfRule type="cellIs" dxfId="4679" priority="967" operator="greaterThan">
      <formula>0</formula>
    </cfRule>
  </conditionalFormatting>
  <conditionalFormatting sqref="H18 H21 H24 H27 H30">
    <cfRule type="expression" dxfId="4678" priority="965">
      <formula>$H$2=""</formula>
    </cfRule>
  </conditionalFormatting>
  <conditionalFormatting sqref="G18 G21 G24 G27 G30">
    <cfRule type="expression" dxfId="4677" priority="964">
      <formula>$G$2=""</formula>
    </cfRule>
  </conditionalFormatting>
  <conditionalFormatting sqref="I18 I21 I24 I27 I30">
    <cfRule type="expression" dxfId="4676" priority="963">
      <formula>$I$2=""</formula>
    </cfRule>
  </conditionalFormatting>
  <conditionalFormatting sqref="J18 J21 J24 J27">
    <cfRule type="expression" dxfId="4675" priority="962">
      <formula>$J$2=""</formula>
    </cfRule>
  </conditionalFormatting>
  <conditionalFormatting sqref="K18 K21 K24 K27">
    <cfRule type="expression" dxfId="4674" priority="961">
      <formula>$K$2=""</formula>
    </cfRule>
  </conditionalFormatting>
  <conditionalFormatting sqref="L18 L21 L24 L27 L30">
    <cfRule type="expression" dxfId="4673" priority="960">
      <formula>$L$2=""</formula>
    </cfRule>
  </conditionalFormatting>
  <conditionalFormatting sqref="M18 M21 M24 M27 M30">
    <cfRule type="expression" dxfId="4672" priority="959">
      <formula>$M$2=""</formula>
    </cfRule>
  </conditionalFormatting>
  <conditionalFormatting sqref="N18 N21 N24 N27 N30">
    <cfRule type="expression" dxfId="4671" priority="958">
      <formula>$N$2=""</formula>
    </cfRule>
  </conditionalFormatting>
  <conditionalFormatting sqref="O18 O21 O24 O27">
    <cfRule type="expression" dxfId="4670" priority="957">
      <formula>$O$2=""</formula>
    </cfRule>
  </conditionalFormatting>
  <conditionalFormatting sqref="P18 P21 P24 P27 P30">
    <cfRule type="expression" dxfId="4669" priority="956">
      <formula>$P$2=""</formula>
    </cfRule>
  </conditionalFormatting>
  <conditionalFormatting sqref="Q18 Q21 Q24 Q27 Q30">
    <cfRule type="expression" dxfId="4668" priority="955">
      <formula>$Q$2=""</formula>
    </cfRule>
  </conditionalFormatting>
  <conditionalFormatting sqref="R18 R21 R24 R27 R30">
    <cfRule type="expression" dxfId="4667" priority="954">
      <formula>$R$2=""</formula>
    </cfRule>
  </conditionalFormatting>
  <conditionalFormatting sqref="S18 S21 S24 S27 S30">
    <cfRule type="expression" dxfId="4666" priority="953">
      <formula>$S$2=""</formula>
    </cfRule>
  </conditionalFormatting>
  <conditionalFormatting sqref="T18 T21 T24 T27 T30">
    <cfRule type="expression" dxfId="4665" priority="952">
      <formula>$T$2=""</formula>
    </cfRule>
  </conditionalFormatting>
  <conditionalFormatting sqref="U18 U21 U24 U27 U30">
    <cfRule type="expression" dxfId="4664" priority="951">
      <formula>$U$2=""</formula>
    </cfRule>
  </conditionalFormatting>
  <conditionalFormatting sqref="V18 V21 V24 V27 V30">
    <cfRule type="expression" dxfId="4663" priority="950">
      <formula>$V$2=""</formula>
    </cfRule>
  </conditionalFormatting>
  <conditionalFormatting sqref="W18 W21 W24 W27 W30">
    <cfRule type="expression" dxfId="4662" priority="949">
      <formula>$W$2=""</formula>
    </cfRule>
  </conditionalFormatting>
  <conditionalFormatting sqref="Y18:BB18 Y21:BB21 Y24:BB24 Y27:BB27 Y30:BB30 E20:BB20 E23:BB23 E26:BB26 E29:BB29 E32:BB32">
    <cfRule type="expression" dxfId="4661" priority="948">
      <formula>$Y$2=""</formula>
    </cfRule>
  </conditionalFormatting>
  <conditionalFormatting sqref="F18 F21 F24 F27 F30">
    <cfRule type="expression" dxfId="4660" priority="947">
      <formula>$F$2=""</formula>
    </cfRule>
  </conditionalFormatting>
  <conditionalFormatting sqref="H18">
    <cfRule type="expression" dxfId="4659" priority="946">
      <formula>$H$2=""</formula>
    </cfRule>
  </conditionalFormatting>
  <conditionalFormatting sqref="G18">
    <cfRule type="expression" dxfId="4658" priority="945">
      <formula>$G$2=""</formula>
    </cfRule>
  </conditionalFormatting>
  <conditionalFormatting sqref="I18">
    <cfRule type="expression" dxfId="4657" priority="944">
      <formula>$I$2=""</formula>
    </cfRule>
  </conditionalFormatting>
  <conditionalFormatting sqref="J18">
    <cfRule type="expression" dxfId="4656" priority="943">
      <formula>$J$2=""</formula>
    </cfRule>
  </conditionalFormatting>
  <conditionalFormatting sqref="K18">
    <cfRule type="expression" dxfId="4655" priority="942">
      <formula>$K$2=""</formula>
    </cfRule>
  </conditionalFormatting>
  <conditionalFormatting sqref="L18">
    <cfRule type="expression" dxfId="4654" priority="941">
      <formula>$L$2=""</formula>
    </cfRule>
  </conditionalFormatting>
  <conditionalFormatting sqref="M18">
    <cfRule type="expression" dxfId="4653" priority="940">
      <formula>$M$2=""</formula>
    </cfRule>
  </conditionalFormatting>
  <conditionalFormatting sqref="N18">
    <cfRule type="expression" dxfId="4652" priority="939">
      <formula>$N$2=""</formula>
    </cfRule>
  </conditionalFormatting>
  <conditionalFormatting sqref="O18">
    <cfRule type="expression" dxfId="4651" priority="938">
      <formula>$O$2=""</formula>
    </cfRule>
  </conditionalFormatting>
  <conditionalFormatting sqref="P18">
    <cfRule type="expression" dxfId="4650" priority="937">
      <formula>$P$2=""</formula>
    </cfRule>
  </conditionalFormatting>
  <conditionalFormatting sqref="Q18">
    <cfRule type="expression" dxfId="4649" priority="936">
      <formula>$Q$2=""</formula>
    </cfRule>
  </conditionalFormatting>
  <conditionalFormatting sqref="R18">
    <cfRule type="expression" dxfId="4648" priority="935">
      <formula>$R$2=""</formula>
    </cfRule>
  </conditionalFormatting>
  <conditionalFormatting sqref="S18">
    <cfRule type="expression" dxfId="4647" priority="934">
      <formula>$S$2=""</formula>
    </cfRule>
  </conditionalFormatting>
  <conditionalFormatting sqref="T18">
    <cfRule type="expression" dxfId="4646" priority="933">
      <formula>$T$2=""</formula>
    </cfRule>
  </conditionalFormatting>
  <conditionalFormatting sqref="U18">
    <cfRule type="expression" dxfId="4645" priority="932">
      <formula>$U$2=""</formula>
    </cfRule>
  </conditionalFormatting>
  <conditionalFormatting sqref="V18">
    <cfRule type="expression" dxfId="4644" priority="931">
      <formula>$V$2=""</formula>
    </cfRule>
  </conditionalFormatting>
  <conditionalFormatting sqref="W18">
    <cfRule type="expression" dxfId="4643" priority="930">
      <formula>$W$2=""</formula>
    </cfRule>
  </conditionalFormatting>
  <conditionalFormatting sqref="X18:BB18">
    <cfRule type="expression" dxfId="4642" priority="929">
      <formula>$X$2=""</formula>
    </cfRule>
  </conditionalFormatting>
  <conditionalFormatting sqref="F18">
    <cfRule type="expression" dxfId="4641" priority="928">
      <formula>$F$2=""</formula>
    </cfRule>
  </conditionalFormatting>
  <conditionalFormatting sqref="H21">
    <cfRule type="expression" dxfId="4640" priority="927">
      <formula>$H$2=""</formula>
    </cfRule>
  </conditionalFormatting>
  <conditionalFormatting sqref="G21">
    <cfRule type="expression" dxfId="4639" priority="926">
      <formula>$G$2=""</formula>
    </cfRule>
  </conditionalFormatting>
  <conditionalFormatting sqref="I21">
    <cfRule type="expression" dxfId="4638" priority="925">
      <formula>$I$2=""</formula>
    </cfRule>
  </conditionalFormatting>
  <conditionalFormatting sqref="J21">
    <cfRule type="expression" dxfId="4637" priority="924">
      <formula>$J$2=""</formula>
    </cfRule>
  </conditionalFormatting>
  <conditionalFormatting sqref="K21">
    <cfRule type="expression" dxfId="4636" priority="923">
      <formula>$K$2=""</formula>
    </cfRule>
  </conditionalFormatting>
  <conditionalFormatting sqref="L21">
    <cfRule type="expression" dxfId="4635" priority="922">
      <formula>$L$2=""</formula>
    </cfRule>
  </conditionalFormatting>
  <conditionalFormatting sqref="M21">
    <cfRule type="expression" dxfId="4634" priority="921">
      <formula>$M$2=""</formula>
    </cfRule>
  </conditionalFormatting>
  <conditionalFormatting sqref="N21">
    <cfRule type="expression" dxfId="4633" priority="920">
      <formula>$N$2=""</formula>
    </cfRule>
  </conditionalFormatting>
  <conditionalFormatting sqref="O21">
    <cfRule type="expression" dxfId="4632" priority="919">
      <formula>$O$2=""</formula>
    </cfRule>
  </conditionalFormatting>
  <conditionalFormatting sqref="P21">
    <cfRule type="expression" dxfId="4631" priority="918">
      <formula>$P$2=""</formula>
    </cfRule>
  </conditionalFormatting>
  <conditionalFormatting sqref="Q21">
    <cfRule type="expression" dxfId="4630" priority="917">
      <formula>$Q$2=""</formula>
    </cfRule>
  </conditionalFormatting>
  <conditionalFormatting sqref="R21">
    <cfRule type="expression" dxfId="4629" priority="916">
      <formula>$R$2=""</formula>
    </cfRule>
  </conditionalFormatting>
  <conditionalFormatting sqref="S21">
    <cfRule type="expression" dxfId="4628" priority="915">
      <formula>$S$2=""</formula>
    </cfRule>
  </conditionalFormatting>
  <conditionalFormatting sqref="T21">
    <cfRule type="expression" dxfId="4627" priority="914">
      <formula>$T$2=""</formula>
    </cfRule>
  </conditionalFormatting>
  <conditionalFormatting sqref="U21">
    <cfRule type="expression" dxfId="4626" priority="913">
      <formula>$U$2=""</formula>
    </cfRule>
  </conditionalFormatting>
  <conditionalFormatting sqref="V21">
    <cfRule type="expression" dxfId="4625" priority="912">
      <formula>$V$2=""</formula>
    </cfRule>
  </conditionalFormatting>
  <conditionalFormatting sqref="W21">
    <cfRule type="expression" dxfId="4624" priority="911">
      <formula>$W$2=""</formula>
    </cfRule>
  </conditionalFormatting>
  <conditionalFormatting sqref="X21:BB21">
    <cfRule type="expression" dxfId="4623" priority="910">
      <formula>$X$2=""</formula>
    </cfRule>
  </conditionalFormatting>
  <conditionalFormatting sqref="F21">
    <cfRule type="expression" dxfId="4622" priority="909">
      <formula>$F$2=""</formula>
    </cfRule>
  </conditionalFormatting>
  <conditionalFormatting sqref="H24">
    <cfRule type="expression" dxfId="4621" priority="908">
      <formula>$H$2=""</formula>
    </cfRule>
  </conditionalFormatting>
  <conditionalFormatting sqref="G24">
    <cfRule type="expression" dxfId="4620" priority="907">
      <formula>$G$2=""</formula>
    </cfRule>
  </conditionalFormatting>
  <conditionalFormatting sqref="I24">
    <cfRule type="expression" dxfId="4619" priority="906">
      <formula>$I$2=""</formula>
    </cfRule>
  </conditionalFormatting>
  <conditionalFormatting sqref="J24">
    <cfRule type="expression" dxfId="4618" priority="905">
      <formula>$J$2=""</formula>
    </cfRule>
  </conditionalFormatting>
  <conditionalFormatting sqref="K24">
    <cfRule type="expression" dxfId="4617" priority="904">
      <formula>$K$2=""</formula>
    </cfRule>
  </conditionalFormatting>
  <conditionalFormatting sqref="L24">
    <cfRule type="expression" dxfId="4616" priority="903">
      <formula>$L$2=""</formula>
    </cfRule>
  </conditionalFormatting>
  <conditionalFormatting sqref="M24">
    <cfRule type="expression" dxfId="4615" priority="902">
      <formula>$M$2=""</formula>
    </cfRule>
  </conditionalFormatting>
  <conditionalFormatting sqref="N24">
    <cfRule type="expression" dxfId="4614" priority="901">
      <formula>$N$2=""</formula>
    </cfRule>
  </conditionalFormatting>
  <conditionalFormatting sqref="O24">
    <cfRule type="expression" dxfId="4613" priority="900">
      <formula>$O$2=""</formula>
    </cfRule>
  </conditionalFormatting>
  <conditionalFormatting sqref="P24">
    <cfRule type="expression" dxfId="4612" priority="899">
      <formula>$P$2=""</formula>
    </cfRule>
  </conditionalFormatting>
  <conditionalFormatting sqref="Q24">
    <cfRule type="expression" dxfId="4611" priority="898">
      <formula>$Q$2=""</formula>
    </cfRule>
  </conditionalFormatting>
  <conditionalFormatting sqref="R24">
    <cfRule type="expression" dxfId="4610" priority="897">
      <formula>$R$2=""</formula>
    </cfRule>
  </conditionalFormatting>
  <conditionalFormatting sqref="S24">
    <cfRule type="expression" dxfId="4609" priority="896">
      <formula>$S$2=""</formula>
    </cfRule>
  </conditionalFormatting>
  <conditionalFormatting sqref="T24">
    <cfRule type="expression" dxfId="4608" priority="895">
      <formula>$T$2=""</formula>
    </cfRule>
  </conditionalFormatting>
  <conditionalFormatting sqref="U24">
    <cfRule type="expression" dxfId="4607" priority="894">
      <formula>$U$2=""</formula>
    </cfRule>
  </conditionalFormatting>
  <conditionalFormatting sqref="V24">
    <cfRule type="expression" dxfId="4606" priority="893">
      <formula>$V$2=""</formula>
    </cfRule>
  </conditionalFormatting>
  <conditionalFormatting sqref="W24">
    <cfRule type="expression" dxfId="4605" priority="892">
      <formula>$W$2=""</formula>
    </cfRule>
  </conditionalFormatting>
  <conditionalFormatting sqref="X24:BB24">
    <cfRule type="expression" dxfId="4604" priority="891">
      <formula>$X$2=""</formula>
    </cfRule>
  </conditionalFormatting>
  <conditionalFormatting sqref="F24">
    <cfRule type="expression" dxfId="4603" priority="890">
      <formula>$F$2=""</formula>
    </cfRule>
  </conditionalFormatting>
  <conditionalFormatting sqref="H27">
    <cfRule type="expression" dxfId="4602" priority="889">
      <formula>$H$2=""</formula>
    </cfRule>
  </conditionalFormatting>
  <conditionalFormatting sqref="G27">
    <cfRule type="expression" dxfId="4601" priority="888">
      <formula>$G$2=""</formula>
    </cfRule>
  </conditionalFormatting>
  <conditionalFormatting sqref="I27">
    <cfRule type="expression" dxfId="4600" priority="887">
      <formula>$I$2=""</formula>
    </cfRule>
  </conditionalFormatting>
  <conditionalFormatting sqref="J27">
    <cfRule type="expression" dxfId="4599" priority="886">
      <formula>$J$2=""</formula>
    </cfRule>
  </conditionalFormatting>
  <conditionalFormatting sqref="K27">
    <cfRule type="expression" dxfId="4598" priority="885">
      <formula>$K$2=""</formula>
    </cfRule>
  </conditionalFormatting>
  <conditionalFormatting sqref="L27">
    <cfRule type="expression" dxfId="4597" priority="884">
      <formula>$L$2=""</formula>
    </cfRule>
  </conditionalFormatting>
  <conditionalFormatting sqref="M27">
    <cfRule type="expression" dxfId="4596" priority="883">
      <formula>$M$2=""</formula>
    </cfRule>
  </conditionalFormatting>
  <conditionalFormatting sqref="N27">
    <cfRule type="expression" dxfId="4595" priority="882">
      <formula>$N$2=""</formula>
    </cfRule>
  </conditionalFormatting>
  <conditionalFormatting sqref="O27">
    <cfRule type="expression" dxfId="4594" priority="881">
      <formula>$O$2=""</formula>
    </cfRule>
  </conditionalFormatting>
  <conditionalFormatting sqref="P27">
    <cfRule type="expression" dxfId="4593" priority="880">
      <formula>$P$2=""</formula>
    </cfRule>
  </conditionalFormatting>
  <conditionalFormatting sqref="Q27">
    <cfRule type="expression" dxfId="4592" priority="879">
      <formula>$Q$2=""</formula>
    </cfRule>
  </conditionalFormatting>
  <conditionalFormatting sqref="R27">
    <cfRule type="expression" dxfId="4591" priority="878">
      <formula>$R$2=""</formula>
    </cfRule>
  </conditionalFormatting>
  <conditionalFormatting sqref="S27">
    <cfRule type="expression" dxfId="4590" priority="877">
      <formula>$S$2=""</formula>
    </cfRule>
  </conditionalFormatting>
  <conditionalFormatting sqref="T27">
    <cfRule type="expression" dxfId="4589" priority="876">
      <formula>$T$2=""</formula>
    </cfRule>
  </conditionalFormatting>
  <conditionalFormatting sqref="U27">
    <cfRule type="expression" dxfId="4588" priority="875">
      <formula>$U$2=""</formula>
    </cfRule>
  </conditionalFormatting>
  <conditionalFormatting sqref="V27">
    <cfRule type="expression" dxfId="4587" priority="874">
      <formula>$V$2=""</formula>
    </cfRule>
  </conditionalFormatting>
  <conditionalFormatting sqref="W27">
    <cfRule type="expression" dxfId="4586" priority="873">
      <formula>$W$2=""</formula>
    </cfRule>
  </conditionalFormatting>
  <conditionalFormatting sqref="X27:BB27">
    <cfRule type="expression" dxfId="4585" priority="872">
      <formula>$X$2=""</formula>
    </cfRule>
  </conditionalFormatting>
  <conditionalFormatting sqref="F27">
    <cfRule type="expression" dxfId="4584" priority="871">
      <formula>$F$2=""</formula>
    </cfRule>
  </conditionalFormatting>
  <conditionalFormatting sqref="H30">
    <cfRule type="expression" dxfId="4583" priority="870">
      <formula>$H$2=""</formula>
    </cfRule>
  </conditionalFormatting>
  <conditionalFormatting sqref="G30">
    <cfRule type="expression" dxfId="4582" priority="869">
      <formula>$G$2=""</formula>
    </cfRule>
  </conditionalFormatting>
  <conditionalFormatting sqref="I30">
    <cfRule type="expression" dxfId="4581" priority="868">
      <formula>$I$2=""</formula>
    </cfRule>
  </conditionalFormatting>
  <conditionalFormatting sqref="J30">
    <cfRule type="expression" dxfId="4580" priority="867">
      <formula>$J$2=""</formula>
    </cfRule>
  </conditionalFormatting>
  <conditionalFormatting sqref="K30">
    <cfRule type="expression" dxfId="4579" priority="866">
      <formula>$K$2=""</formula>
    </cfRule>
  </conditionalFormatting>
  <conditionalFormatting sqref="L30">
    <cfRule type="expression" dxfId="4578" priority="865">
      <formula>$L$2=""</formula>
    </cfRule>
  </conditionalFormatting>
  <conditionalFormatting sqref="M30">
    <cfRule type="expression" dxfId="4577" priority="864">
      <formula>$M$2=""</formula>
    </cfRule>
  </conditionalFormatting>
  <conditionalFormatting sqref="N30">
    <cfRule type="expression" dxfId="4576" priority="863">
      <formula>$N$2=""</formula>
    </cfRule>
  </conditionalFormatting>
  <conditionalFormatting sqref="O30">
    <cfRule type="expression" dxfId="4575" priority="862">
      <formula>$O$2=""</formula>
    </cfRule>
  </conditionalFormatting>
  <conditionalFormatting sqref="P30">
    <cfRule type="expression" dxfId="4574" priority="861">
      <formula>$P$2=""</formula>
    </cfRule>
  </conditionalFormatting>
  <conditionalFormatting sqref="Q30">
    <cfRule type="expression" dxfId="4573" priority="860">
      <formula>$Q$2=""</formula>
    </cfRule>
  </conditionalFormatting>
  <conditionalFormatting sqref="R30">
    <cfRule type="expression" dxfId="4572" priority="859">
      <formula>$R$2=""</formula>
    </cfRule>
  </conditionalFormatting>
  <conditionalFormatting sqref="S30">
    <cfRule type="expression" dxfId="4571" priority="858">
      <formula>$S$2=""</formula>
    </cfRule>
  </conditionalFormatting>
  <conditionalFormatting sqref="T30">
    <cfRule type="expression" dxfId="4570" priority="857">
      <formula>$T$2=""</formula>
    </cfRule>
  </conditionalFormatting>
  <conditionalFormatting sqref="U30">
    <cfRule type="expression" dxfId="4569" priority="856">
      <formula>$U$2=""</formula>
    </cfRule>
  </conditionalFormatting>
  <conditionalFormatting sqref="V30">
    <cfRule type="expression" dxfId="4568" priority="855">
      <formula>$V$2=""</formula>
    </cfRule>
  </conditionalFormatting>
  <conditionalFormatting sqref="W30">
    <cfRule type="expression" dxfId="4567" priority="854">
      <formula>$W$2=""</formula>
    </cfRule>
  </conditionalFormatting>
  <conditionalFormatting sqref="X30:BB30">
    <cfRule type="expression" dxfId="4566" priority="853">
      <formula>$X$2=""</formula>
    </cfRule>
  </conditionalFormatting>
  <conditionalFormatting sqref="F30">
    <cfRule type="expression" dxfId="4565" priority="852">
      <formula>$F$2=""</formula>
    </cfRule>
  </conditionalFormatting>
  <conditionalFormatting sqref="E18">
    <cfRule type="expression" dxfId="4564" priority="851">
      <formula>$E$2=""</formula>
    </cfRule>
  </conditionalFormatting>
  <conditionalFormatting sqref="E21">
    <cfRule type="expression" dxfId="4563" priority="850">
      <formula>$E$2=""</formula>
    </cfRule>
  </conditionalFormatting>
  <conditionalFormatting sqref="E24">
    <cfRule type="expression" dxfId="4562" priority="849">
      <formula>$E$2=""</formula>
    </cfRule>
  </conditionalFormatting>
  <conditionalFormatting sqref="E27">
    <cfRule type="expression" dxfId="4561" priority="848">
      <formula>$E$2=""</formula>
    </cfRule>
  </conditionalFormatting>
  <conditionalFormatting sqref="E30">
    <cfRule type="expression" dxfId="4560" priority="847">
      <formula>$E$2=""</formula>
    </cfRule>
  </conditionalFormatting>
  <conditionalFormatting sqref="E22:BB22">
    <cfRule type="expression" dxfId="4559" priority="846">
      <formula>$E$2=""</formula>
    </cfRule>
  </conditionalFormatting>
  <conditionalFormatting sqref="E25:BB25">
    <cfRule type="expression" dxfId="4558" priority="845">
      <formula>$E$2=""</formula>
    </cfRule>
  </conditionalFormatting>
  <conditionalFormatting sqref="E28:BB28">
    <cfRule type="expression" dxfId="4557" priority="844">
      <formula>$E$2=""</formula>
    </cfRule>
  </conditionalFormatting>
  <conditionalFormatting sqref="X18 X21 X24 X27 X30">
    <cfRule type="expression" dxfId="4556" priority="843">
      <formula>$X$2=""</formula>
    </cfRule>
  </conditionalFormatting>
  <conditionalFormatting sqref="J18 J21 J24 J27 J30">
    <cfRule type="expression" dxfId="4555" priority="842">
      <formula>$J$2=""</formula>
    </cfRule>
  </conditionalFormatting>
  <conditionalFormatting sqref="K18 K21 K24 K27 K30">
    <cfRule type="expression" dxfId="4554" priority="841">
      <formula>$K$2=""</formula>
    </cfRule>
  </conditionalFormatting>
  <conditionalFormatting sqref="O18 O21 O24 O27 O30">
    <cfRule type="expression" dxfId="4553" priority="840">
      <formula>$O$2=""</formula>
    </cfRule>
  </conditionalFormatting>
  <conditionalFormatting sqref="F18">
    <cfRule type="expression" dxfId="4552" priority="839">
      <formula>$F$66=""</formula>
    </cfRule>
  </conditionalFormatting>
  <conditionalFormatting sqref="G18">
    <cfRule type="expression" dxfId="4551" priority="838">
      <formula>$G$66=""</formula>
    </cfRule>
  </conditionalFormatting>
  <conditionalFormatting sqref="H18">
    <cfRule type="expression" dxfId="4550" priority="837">
      <formula>$H$66=""</formula>
    </cfRule>
  </conditionalFormatting>
  <conditionalFormatting sqref="I18">
    <cfRule type="expression" dxfId="4549" priority="836">
      <formula>$I$66=""</formula>
    </cfRule>
  </conditionalFormatting>
  <conditionalFormatting sqref="J18">
    <cfRule type="expression" dxfId="4548" priority="835">
      <formula>$J$66=""</formula>
    </cfRule>
  </conditionalFormatting>
  <conditionalFormatting sqref="K18">
    <cfRule type="expression" dxfId="4547" priority="834">
      <formula>$K$66=""</formula>
    </cfRule>
  </conditionalFormatting>
  <conditionalFormatting sqref="L18">
    <cfRule type="expression" dxfId="4546" priority="833">
      <formula>$L$66=""</formula>
    </cfRule>
  </conditionalFormatting>
  <conditionalFormatting sqref="M18">
    <cfRule type="expression" dxfId="4545" priority="832">
      <formula>$M$66=""</formula>
    </cfRule>
  </conditionalFormatting>
  <conditionalFormatting sqref="N18">
    <cfRule type="expression" dxfId="4544" priority="831">
      <formula>$N$66=""</formula>
    </cfRule>
  </conditionalFormatting>
  <conditionalFormatting sqref="O18">
    <cfRule type="expression" dxfId="4543" priority="830">
      <formula>$O$66=""</formula>
    </cfRule>
  </conditionalFormatting>
  <conditionalFormatting sqref="P18">
    <cfRule type="expression" dxfId="4542" priority="829">
      <formula>$P$66=""</formula>
    </cfRule>
  </conditionalFormatting>
  <conditionalFormatting sqref="Q18">
    <cfRule type="expression" dxfId="4541" priority="828">
      <formula>$Q$66=""</formula>
    </cfRule>
  </conditionalFormatting>
  <conditionalFormatting sqref="R18">
    <cfRule type="expression" dxfId="4540" priority="827">
      <formula>$R$66=""</formula>
    </cfRule>
  </conditionalFormatting>
  <conditionalFormatting sqref="S18">
    <cfRule type="expression" dxfId="4539" priority="826">
      <formula>$S$66=""</formula>
    </cfRule>
  </conditionalFormatting>
  <conditionalFormatting sqref="T18">
    <cfRule type="expression" dxfId="4538" priority="825">
      <formula>$T$66=""</formula>
    </cfRule>
  </conditionalFormatting>
  <conditionalFormatting sqref="U18">
    <cfRule type="expression" dxfId="4537" priority="824">
      <formula>$U$66=""</formula>
    </cfRule>
  </conditionalFormatting>
  <conditionalFormatting sqref="V18">
    <cfRule type="expression" dxfId="4536" priority="823">
      <formula>$V$66=""</formula>
    </cfRule>
  </conditionalFormatting>
  <conditionalFormatting sqref="W18">
    <cfRule type="expression" dxfId="4535" priority="822">
      <formula>$W$66=""</formula>
    </cfRule>
  </conditionalFormatting>
  <conditionalFormatting sqref="X18">
    <cfRule type="expression" dxfId="4534" priority="821">
      <formula>$X$66=""</formula>
    </cfRule>
  </conditionalFormatting>
  <conditionalFormatting sqref="Y18:BB18">
    <cfRule type="expression" dxfId="4533" priority="820">
      <formula>$Y$66=""</formula>
    </cfRule>
  </conditionalFormatting>
  <conditionalFormatting sqref="F1:F32">
    <cfRule type="expression" dxfId="4532" priority="819">
      <formula>$F$66=""</formula>
    </cfRule>
  </conditionalFormatting>
  <conditionalFormatting sqref="AA1:AA32 AA63:AA1048576">
    <cfRule type="expression" dxfId="4531" priority="818">
      <formula>$AA$66=""</formula>
    </cfRule>
  </conditionalFormatting>
  <conditionalFormatting sqref="Y1:Y32">
    <cfRule type="expression" dxfId="4530" priority="817">
      <formula>$Y$66=""</formula>
    </cfRule>
  </conditionalFormatting>
  <conditionalFormatting sqref="Z1:Z32 Z63:Z1048576">
    <cfRule type="expression" dxfId="4529" priority="816">
      <formula>$Z$66=""</formula>
    </cfRule>
  </conditionalFormatting>
  <conditionalFormatting sqref="AB1:AB32 AB63:AB1048576">
    <cfRule type="expression" dxfId="4528" priority="815">
      <formula>$AB$66=""</formula>
    </cfRule>
  </conditionalFormatting>
  <conditionalFormatting sqref="AC1:AC32 AC63:AC1048576">
    <cfRule type="expression" dxfId="4527" priority="814">
      <formula>$AC$66=""</formula>
    </cfRule>
  </conditionalFormatting>
  <conditionalFormatting sqref="Q1:Q32">
    <cfRule type="expression" dxfId="4526" priority="813">
      <formula>$Q$66=""</formula>
    </cfRule>
  </conditionalFormatting>
  <conditionalFormatting sqref="AD1:AD32 AD63:AD1048576">
    <cfRule type="expression" dxfId="4525" priority="812">
      <formula>$AD$66=""</formula>
    </cfRule>
  </conditionalFormatting>
  <conditionalFormatting sqref="AE1:AE32 AE63:AE1048576">
    <cfRule type="expression" dxfId="4524" priority="811">
      <formula>$AE$66=""</formula>
    </cfRule>
  </conditionalFormatting>
  <conditionalFormatting sqref="AF1:AF32 AF63:AF1048576">
    <cfRule type="expression" dxfId="4523" priority="810">
      <formula>$AF$66=""</formula>
    </cfRule>
  </conditionalFormatting>
  <conditionalFormatting sqref="AG1:AG32 AG63:AG1048576">
    <cfRule type="expression" dxfId="4522" priority="809">
      <formula>$AG$66=""</formula>
    </cfRule>
  </conditionalFormatting>
  <conditionalFormatting sqref="AH1:AH32 AH63:AH1048576">
    <cfRule type="expression" dxfId="4521" priority="808">
      <formula>$AH$66=""</formula>
    </cfRule>
  </conditionalFormatting>
  <conditionalFormatting sqref="AI1:AI32 AI63:AI1048576">
    <cfRule type="expression" dxfId="4520" priority="807">
      <formula>$AI$66=""</formula>
    </cfRule>
  </conditionalFormatting>
  <conditionalFormatting sqref="AJ1:AJ32 AJ63:AJ1048576">
    <cfRule type="expression" dxfId="4519" priority="806">
      <formula>$AJ$66=""</formula>
    </cfRule>
  </conditionalFormatting>
  <conditionalFormatting sqref="AK1:AK32 AK63:AK1048576">
    <cfRule type="expression" dxfId="4518" priority="805">
      <formula>$AK$66=""</formula>
    </cfRule>
  </conditionalFormatting>
  <conditionalFormatting sqref="AL1:AL32 AL63:AL1048576">
    <cfRule type="expression" dxfId="4517" priority="804">
      <formula>$AL$66=""</formula>
    </cfRule>
  </conditionalFormatting>
  <conditionalFormatting sqref="AM1:AM32 AM63:AM1048576">
    <cfRule type="expression" dxfId="4516" priority="803">
      <formula>$AM$66=""</formula>
    </cfRule>
  </conditionalFormatting>
  <conditionalFormatting sqref="AN1:AN32 AN63:AN1048576">
    <cfRule type="expression" dxfId="4515" priority="802">
      <formula>$AN$66=""</formula>
    </cfRule>
  </conditionalFormatting>
  <conditionalFormatting sqref="AO1:AO32 AO63:AO1048576">
    <cfRule type="expression" dxfId="4514" priority="801">
      <formula>$AO$66=""</formula>
    </cfRule>
  </conditionalFormatting>
  <conditionalFormatting sqref="AP1:AP32 AP63:AP1048576">
    <cfRule type="expression" dxfId="4513" priority="800">
      <formula>$AP$66=""</formula>
    </cfRule>
  </conditionalFormatting>
  <conditionalFormatting sqref="AQ1:AQ32 AQ63:AQ1048576">
    <cfRule type="expression" dxfId="4512" priority="799">
      <formula>$AQ$66=""</formula>
    </cfRule>
  </conditionalFormatting>
  <conditionalFormatting sqref="AR1:AR32 AR63:AR1048576">
    <cfRule type="expression" dxfId="4511" priority="798">
      <formula>$AR$66=""</formula>
    </cfRule>
  </conditionalFormatting>
  <conditionalFormatting sqref="AS1:AS32 AS63:AS1048576">
    <cfRule type="expression" dxfId="4510" priority="797">
      <formula>$AS$66=""</formula>
    </cfRule>
  </conditionalFormatting>
  <conditionalFormatting sqref="AT1:AT32 AT63:AT1048576">
    <cfRule type="expression" dxfId="4509" priority="796">
      <formula>$AT$66=""</formula>
    </cfRule>
  </conditionalFormatting>
  <conditionalFormatting sqref="AU1:AU32 AU63:AU1048576">
    <cfRule type="expression" dxfId="4508" priority="795">
      <formula>$AU$66=""</formula>
    </cfRule>
  </conditionalFormatting>
  <conditionalFormatting sqref="AV1:AV32 AV63:AV1048576">
    <cfRule type="expression" dxfId="4507" priority="794">
      <formula>$AV$66=""</formula>
    </cfRule>
  </conditionalFormatting>
  <conditionalFormatting sqref="AW1:AW32 AW63:AW1048576">
    <cfRule type="expression" dxfId="4506" priority="793">
      <formula>$AW$66=""</formula>
    </cfRule>
  </conditionalFormatting>
  <conditionalFormatting sqref="AX1:AX32 AX63:AX1048576">
    <cfRule type="expression" dxfId="4505" priority="792">
      <formula>$AX$66=""</formula>
    </cfRule>
  </conditionalFormatting>
  <conditionalFormatting sqref="AY1:AY32 AY63:AY1048576">
    <cfRule type="expression" dxfId="4504" priority="791">
      <formula>$AY$66=""</formula>
    </cfRule>
  </conditionalFormatting>
  <conditionalFormatting sqref="AZ1:AZ32 AZ63:AZ1048576">
    <cfRule type="expression" dxfId="4503" priority="790">
      <formula>$AZ$66=""</formula>
    </cfRule>
  </conditionalFormatting>
  <conditionalFormatting sqref="BA1:BA32 BA63:BA1048576">
    <cfRule type="expression" dxfId="4502" priority="789">
      <formula>$BA$66=""</formula>
    </cfRule>
  </conditionalFormatting>
  <conditionalFormatting sqref="E33:E62">
    <cfRule type="expression" dxfId="4501" priority="394">
      <formula>$E$66=""</formula>
    </cfRule>
  </conditionalFormatting>
  <conditionalFormatting sqref="F51 F54 F57 F60">
    <cfRule type="expression" dxfId="4500" priority="393">
      <formula>$F$66=""</formula>
    </cfRule>
  </conditionalFormatting>
  <conditionalFormatting sqref="G51 G54 G57 G60">
    <cfRule type="expression" dxfId="4499" priority="392">
      <formula>$G$66=""</formula>
    </cfRule>
  </conditionalFormatting>
  <conditionalFormatting sqref="H51 H54 H57 H60">
    <cfRule type="expression" dxfId="4498" priority="391">
      <formula>$H$66=""</formula>
    </cfRule>
  </conditionalFormatting>
  <conditionalFormatting sqref="I51 I54 I57 I60">
    <cfRule type="expression" dxfId="4497" priority="390">
      <formula>$I$66=""</formula>
    </cfRule>
  </conditionalFormatting>
  <conditionalFormatting sqref="J51 J54 J57 J60">
    <cfRule type="expression" dxfId="4496" priority="389">
      <formula>$J$66=""</formula>
    </cfRule>
  </conditionalFormatting>
  <conditionalFormatting sqref="K51 K54 K57 K60">
    <cfRule type="expression" dxfId="4495" priority="388">
      <formula>$K$66=""</formula>
    </cfRule>
  </conditionalFormatting>
  <conditionalFormatting sqref="L51 L54 L57 L60">
    <cfRule type="expression" dxfId="4494" priority="387">
      <formula>$L$66=""</formula>
    </cfRule>
  </conditionalFormatting>
  <conditionalFormatting sqref="M51 M54 M57 M60">
    <cfRule type="expression" dxfId="4493" priority="386">
      <formula>$M$66=""</formula>
    </cfRule>
  </conditionalFormatting>
  <conditionalFormatting sqref="N51 N54 N57 N60">
    <cfRule type="expression" dxfId="4492" priority="385">
      <formula>$N$66=""</formula>
    </cfRule>
  </conditionalFormatting>
  <conditionalFormatting sqref="O51 O54 O57 O60">
    <cfRule type="expression" dxfId="4491" priority="384">
      <formula>$O$66=""</formula>
    </cfRule>
  </conditionalFormatting>
  <conditionalFormatting sqref="P51 P54 P57 P60">
    <cfRule type="expression" dxfId="4490" priority="383">
      <formula>$P$66=""</formula>
    </cfRule>
  </conditionalFormatting>
  <conditionalFormatting sqref="Q51 Q54 Q57 Q60">
    <cfRule type="expression" dxfId="4489" priority="382">
      <formula>$Q$66=""</formula>
    </cfRule>
  </conditionalFormatting>
  <conditionalFormatting sqref="R51 R54 R57 R60">
    <cfRule type="expression" dxfId="4488" priority="381">
      <formula>$R$66=""</formula>
    </cfRule>
  </conditionalFormatting>
  <conditionalFormatting sqref="S51 S54 S57 S60">
    <cfRule type="expression" dxfId="4487" priority="380">
      <formula>$S$66=""</formula>
    </cfRule>
  </conditionalFormatting>
  <conditionalFormatting sqref="T51 T54 T57 T60">
    <cfRule type="expression" dxfId="4486" priority="379">
      <formula>$T$66=""</formula>
    </cfRule>
  </conditionalFormatting>
  <conditionalFormatting sqref="U51 U54 U57 U60">
    <cfRule type="expression" dxfId="4485" priority="378">
      <formula>$U$66=""</formula>
    </cfRule>
  </conditionalFormatting>
  <conditionalFormatting sqref="V51 V54 V57 V60">
    <cfRule type="expression" dxfId="4484" priority="377">
      <formula>$V$66=""</formula>
    </cfRule>
  </conditionalFormatting>
  <conditionalFormatting sqref="W51 W54 W57 W60">
    <cfRule type="expression" dxfId="4483" priority="376">
      <formula>$W$66=""</formula>
    </cfRule>
  </conditionalFormatting>
  <conditionalFormatting sqref="X51 X54 X57 X60">
    <cfRule type="expression" dxfId="4482" priority="375">
      <formula>$X$66=""</formula>
    </cfRule>
  </conditionalFormatting>
  <conditionalFormatting sqref="Y51:BB51 Y54:BB54 Y57:BB57 Y60:BB60 E50:BB50 E53:BB53 E56:BB56 E59:BB59 E62:BB62">
    <cfRule type="expression" dxfId="4481" priority="374">
      <formula>$Y$66=""</formula>
    </cfRule>
  </conditionalFormatting>
  <conditionalFormatting sqref="H33">
    <cfRule type="expression" dxfId="4480" priority="373">
      <formula>$H$2=""</formula>
    </cfRule>
  </conditionalFormatting>
  <conditionalFormatting sqref="G33">
    <cfRule type="expression" dxfId="4479" priority="372">
      <formula>$G$2=""</formula>
    </cfRule>
  </conditionalFormatting>
  <conditionalFormatting sqref="I33">
    <cfRule type="expression" dxfId="4478" priority="371">
      <formula>$I$2=""</formula>
    </cfRule>
  </conditionalFormatting>
  <conditionalFormatting sqref="J33">
    <cfRule type="expression" dxfId="4477" priority="370">
      <formula>$J$2=""</formula>
    </cfRule>
  </conditionalFormatting>
  <conditionalFormatting sqref="K33">
    <cfRule type="expression" dxfId="4476" priority="369">
      <formula>$K$2=""</formula>
    </cfRule>
  </conditionalFormatting>
  <conditionalFormatting sqref="L33">
    <cfRule type="expression" dxfId="4475" priority="368">
      <formula>$L$2=""</formula>
    </cfRule>
  </conditionalFormatting>
  <conditionalFormatting sqref="M33">
    <cfRule type="expression" dxfId="4474" priority="367">
      <formula>$M$2=""</formula>
    </cfRule>
  </conditionalFormatting>
  <conditionalFormatting sqref="N33">
    <cfRule type="expression" dxfId="4473" priority="366">
      <formula>$N$2=""</formula>
    </cfRule>
  </conditionalFormatting>
  <conditionalFormatting sqref="O33">
    <cfRule type="expression" dxfId="4472" priority="365">
      <formula>$O$2=""</formula>
    </cfRule>
  </conditionalFormatting>
  <conditionalFormatting sqref="P33">
    <cfRule type="expression" dxfId="4471" priority="364">
      <formula>$P$2=""</formula>
    </cfRule>
  </conditionalFormatting>
  <conditionalFormatting sqref="Q33">
    <cfRule type="expression" dxfId="4470" priority="363">
      <formula>$Q$2=""</formula>
    </cfRule>
  </conditionalFormatting>
  <conditionalFormatting sqref="R33">
    <cfRule type="expression" dxfId="4469" priority="362">
      <formula>$R$2=""</formula>
    </cfRule>
  </conditionalFormatting>
  <conditionalFormatting sqref="S33">
    <cfRule type="expression" dxfId="4468" priority="361">
      <formula>$S$2=""</formula>
    </cfRule>
  </conditionalFormatting>
  <conditionalFormatting sqref="T33">
    <cfRule type="expression" dxfId="4467" priority="360">
      <formula>$T$2=""</formula>
    </cfRule>
  </conditionalFormatting>
  <conditionalFormatting sqref="U33">
    <cfRule type="expression" dxfId="4466" priority="359">
      <formula>$U$2=""</formula>
    </cfRule>
  </conditionalFormatting>
  <conditionalFormatting sqref="V33">
    <cfRule type="expression" dxfId="4465" priority="358">
      <formula>$V$2=""</formula>
    </cfRule>
  </conditionalFormatting>
  <conditionalFormatting sqref="W33">
    <cfRule type="expression" dxfId="4464" priority="357">
      <formula>$W$2=""</formula>
    </cfRule>
  </conditionalFormatting>
  <conditionalFormatting sqref="F33">
    <cfRule type="expression" dxfId="4463" priority="356">
      <formula>$F$2=""</formula>
    </cfRule>
  </conditionalFormatting>
  <conditionalFormatting sqref="H36">
    <cfRule type="expression" dxfId="4462" priority="355">
      <formula>$H$2=""</formula>
    </cfRule>
  </conditionalFormatting>
  <conditionalFormatting sqref="G36">
    <cfRule type="expression" dxfId="4461" priority="354">
      <formula>$G$2=""</formula>
    </cfRule>
  </conditionalFormatting>
  <conditionalFormatting sqref="I36">
    <cfRule type="expression" dxfId="4460" priority="353">
      <formula>$I$2=""</formula>
    </cfRule>
  </conditionalFormatting>
  <conditionalFormatting sqref="J36">
    <cfRule type="expression" dxfId="4459" priority="352">
      <formula>$J$2=""</formula>
    </cfRule>
  </conditionalFormatting>
  <conditionalFormatting sqref="K36">
    <cfRule type="expression" dxfId="4458" priority="351">
      <formula>$K$2=""</formula>
    </cfRule>
  </conditionalFormatting>
  <conditionalFormatting sqref="L36">
    <cfRule type="expression" dxfId="4457" priority="350">
      <formula>$L$2=""</formula>
    </cfRule>
  </conditionalFormatting>
  <conditionalFormatting sqref="M36">
    <cfRule type="expression" dxfId="4456" priority="349">
      <formula>$M$2=""</formula>
    </cfRule>
  </conditionalFormatting>
  <conditionalFormatting sqref="N36">
    <cfRule type="expression" dxfId="4455" priority="348">
      <formula>$N$2=""</formula>
    </cfRule>
  </conditionalFormatting>
  <conditionalFormatting sqref="O36">
    <cfRule type="expression" dxfId="4454" priority="347">
      <formula>$O$2=""</formula>
    </cfRule>
  </conditionalFormatting>
  <conditionalFormatting sqref="P36">
    <cfRule type="expression" dxfId="4453" priority="346">
      <formula>$P$2=""</formula>
    </cfRule>
  </conditionalFormatting>
  <conditionalFormatting sqref="Q36">
    <cfRule type="expression" dxfId="4452" priority="345">
      <formula>$Q$2=""</formula>
    </cfRule>
  </conditionalFormatting>
  <conditionalFormatting sqref="R36">
    <cfRule type="expression" dxfId="4451" priority="344">
      <formula>$R$2=""</formula>
    </cfRule>
  </conditionalFormatting>
  <conditionalFormatting sqref="S36">
    <cfRule type="expression" dxfId="4450" priority="343">
      <formula>$S$2=""</formula>
    </cfRule>
  </conditionalFormatting>
  <conditionalFormatting sqref="T36">
    <cfRule type="expression" dxfId="4449" priority="342">
      <formula>$T$2=""</formula>
    </cfRule>
  </conditionalFormatting>
  <conditionalFormatting sqref="U36">
    <cfRule type="expression" dxfId="4448" priority="341">
      <formula>$U$2=""</formula>
    </cfRule>
  </conditionalFormatting>
  <conditionalFormatting sqref="V36">
    <cfRule type="expression" dxfId="4447" priority="340">
      <formula>$V$2=""</formula>
    </cfRule>
  </conditionalFormatting>
  <conditionalFormatting sqref="W36">
    <cfRule type="expression" dxfId="4446" priority="339">
      <formula>$W$2=""</formula>
    </cfRule>
  </conditionalFormatting>
  <conditionalFormatting sqref="X36:BB36">
    <cfRule type="expression" dxfId="4445" priority="338">
      <formula>$X$2=""</formula>
    </cfRule>
  </conditionalFormatting>
  <conditionalFormatting sqref="F36">
    <cfRule type="expression" dxfId="4444" priority="337">
      <formula>$F$2=""</formula>
    </cfRule>
  </conditionalFormatting>
  <conditionalFormatting sqref="H39">
    <cfRule type="expression" dxfId="4443" priority="336">
      <formula>$H$2=""</formula>
    </cfRule>
  </conditionalFormatting>
  <conditionalFormatting sqref="G39">
    <cfRule type="expression" dxfId="4442" priority="335">
      <formula>$G$2=""</formula>
    </cfRule>
  </conditionalFormatting>
  <conditionalFormatting sqref="I39">
    <cfRule type="expression" dxfId="4441" priority="334">
      <formula>$I$2=""</formula>
    </cfRule>
  </conditionalFormatting>
  <conditionalFormatting sqref="J39">
    <cfRule type="expression" dxfId="4440" priority="333">
      <formula>$J$2=""</formula>
    </cfRule>
  </conditionalFormatting>
  <conditionalFormatting sqref="K39">
    <cfRule type="expression" dxfId="4439" priority="332">
      <formula>$K$2=""</formula>
    </cfRule>
  </conditionalFormatting>
  <conditionalFormatting sqref="L39">
    <cfRule type="expression" dxfId="4438" priority="331">
      <formula>$L$2=""</formula>
    </cfRule>
  </conditionalFormatting>
  <conditionalFormatting sqref="M39">
    <cfRule type="expression" dxfId="4437" priority="330">
      <formula>$M$2=""</formula>
    </cfRule>
  </conditionalFormatting>
  <conditionalFormatting sqref="N39">
    <cfRule type="expression" dxfId="4436" priority="329">
      <formula>$N$2=""</formula>
    </cfRule>
  </conditionalFormatting>
  <conditionalFormatting sqref="O39">
    <cfRule type="expression" dxfId="4435" priority="328">
      <formula>$O$2=""</formula>
    </cfRule>
  </conditionalFormatting>
  <conditionalFormatting sqref="P39">
    <cfRule type="expression" dxfId="4434" priority="327">
      <formula>$P$2=""</formula>
    </cfRule>
  </conditionalFormatting>
  <conditionalFormatting sqref="Q39">
    <cfRule type="expression" dxfId="4433" priority="326">
      <formula>$Q$2=""</formula>
    </cfRule>
  </conditionalFormatting>
  <conditionalFormatting sqref="R39">
    <cfRule type="expression" dxfId="4432" priority="325">
      <formula>$R$2=""</formula>
    </cfRule>
  </conditionalFormatting>
  <conditionalFormatting sqref="S39">
    <cfRule type="expression" dxfId="4431" priority="324">
      <formula>$S$2=""</formula>
    </cfRule>
  </conditionalFormatting>
  <conditionalFormatting sqref="T39">
    <cfRule type="expression" dxfId="4430" priority="323">
      <formula>$T$2=""</formula>
    </cfRule>
  </conditionalFormatting>
  <conditionalFormatting sqref="U39">
    <cfRule type="expression" dxfId="4429" priority="322">
      <formula>$U$2=""</formula>
    </cfRule>
  </conditionalFormatting>
  <conditionalFormatting sqref="V39">
    <cfRule type="expression" dxfId="4428" priority="321">
      <formula>$V$2=""</formula>
    </cfRule>
  </conditionalFormatting>
  <conditionalFormatting sqref="W39">
    <cfRule type="expression" dxfId="4427" priority="320">
      <formula>$W$2=""</formula>
    </cfRule>
  </conditionalFormatting>
  <conditionalFormatting sqref="X39:BB39">
    <cfRule type="expression" dxfId="4426" priority="319">
      <formula>$X$2=""</formula>
    </cfRule>
  </conditionalFormatting>
  <conditionalFormatting sqref="F39">
    <cfRule type="expression" dxfId="4425" priority="318">
      <formula>$F$2=""</formula>
    </cfRule>
  </conditionalFormatting>
  <conditionalFormatting sqref="H42">
    <cfRule type="expression" dxfId="4424" priority="317">
      <formula>$H$2=""</formula>
    </cfRule>
  </conditionalFormatting>
  <conditionalFormatting sqref="G42">
    <cfRule type="expression" dxfId="4423" priority="316">
      <formula>$G$2=""</formula>
    </cfRule>
  </conditionalFormatting>
  <conditionalFormatting sqref="I42">
    <cfRule type="expression" dxfId="4422" priority="315">
      <formula>$I$2=""</formula>
    </cfRule>
  </conditionalFormatting>
  <conditionalFormatting sqref="J42">
    <cfRule type="expression" dxfId="4421" priority="314">
      <formula>$J$2=""</formula>
    </cfRule>
  </conditionalFormatting>
  <conditionalFormatting sqref="K42">
    <cfRule type="expression" dxfId="4420" priority="313">
      <formula>$K$2=""</formula>
    </cfRule>
  </conditionalFormatting>
  <conditionalFormatting sqref="L42">
    <cfRule type="expression" dxfId="4419" priority="312">
      <formula>$L$2=""</formula>
    </cfRule>
  </conditionalFormatting>
  <conditionalFormatting sqref="M42">
    <cfRule type="expression" dxfId="4418" priority="311">
      <formula>$M$2=""</formula>
    </cfRule>
  </conditionalFormatting>
  <conditionalFormatting sqref="N42">
    <cfRule type="expression" dxfId="4417" priority="310">
      <formula>$N$2=""</formula>
    </cfRule>
  </conditionalFormatting>
  <conditionalFormatting sqref="O42">
    <cfRule type="expression" dxfId="4416" priority="309">
      <formula>$O$2=""</formula>
    </cfRule>
  </conditionalFormatting>
  <conditionalFormatting sqref="P42">
    <cfRule type="expression" dxfId="4415" priority="308">
      <formula>$P$2=""</formula>
    </cfRule>
  </conditionalFormatting>
  <conditionalFormatting sqref="Q42">
    <cfRule type="expression" dxfId="4414" priority="307">
      <formula>$Q$2=""</formula>
    </cfRule>
  </conditionalFormatting>
  <conditionalFormatting sqref="R42">
    <cfRule type="expression" dxfId="4413" priority="306">
      <formula>$R$2=""</formula>
    </cfRule>
  </conditionalFormatting>
  <conditionalFormatting sqref="S42">
    <cfRule type="expression" dxfId="4412" priority="305">
      <formula>$S$2=""</formula>
    </cfRule>
  </conditionalFormatting>
  <conditionalFormatting sqref="T42">
    <cfRule type="expression" dxfId="4411" priority="304">
      <formula>$T$2=""</formula>
    </cfRule>
  </conditionalFormatting>
  <conditionalFormatting sqref="U42">
    <cfRule type="expression" dxfId="4410" priority="303">
      <formula>$U$2=""</formula>
    </cfRule>
  </conditionalFormatting>
  <conditionalFormatting sqref="V42">
    <cfRule type="expression" dxfId="4409" priority="302">
      <formula>$V$2=""</formula>
    </cfRule>
  </conditionalFormatting>
  <conditionalFormatting sqref="W42">
    <cfRule type="expression" dxfId="4408" priority="301">
      <formula>$W$2=""</formula>
    </cfRule>
  </conditionalFormatting>
  <conditionalFormatting sqref="X42:BB42">
    <cfRule type="expression" dxfId="4407" priority="300">
      <formula>$X$2=""</formula>
    </cfRule>
  </conditionalFormatting>
  <conditionalFormatting sqref="F42">
    <cfRule type="expression" dxfId="4406" priority="299">
      <formula>$F$2=""</formula>
    </cfRule>
  </conditionalFormatting>
  <conditionalFormatting sqref="H45">
    <cfRule type="expression" dxfId="4405" priority="298">
      <formula>$H$2=""</formula>
    </cfRule>
  </conditionalFormatting>
  <conditionalFormatting sqref="G45">
    <cfRule type="expression" dxfId="4404" priority="297">
      <formula>$G$2=""</formula>
    </cfRule>
  </conditionalFormatting>
  <conditionalFormatting sqref="I45">
    <cfRule type="expression" dxfId="4403" priority="296">
      <formula>$I$2=""</formula>
    </cfRule>
  </conditionalFormatting>
  <conditionalFormatting sqref="J45">
    <cfRule type="expression" dxfId="4402" priority="295">
      <formula>$J$2=""</formula>
    </cfRule>
  </conditionalFormatting>
  <conditionalFormatting sqref="K45">
    <cfRule type="expression" dxfId="4401" priority="294">
      <formula>$K$2=""</formula>
    </cfRule>
  </conditionalFormatting>
  <conditionalFormatting sqref="L45">
    <cfRule type="expression" dxfId="4400" priority="293">
      <formula>$L$2=""</formula>
    </cfRule>
  </conditionalFormatting>
  <conditionalFormatting sqref="M45">
    <cfRule type="expression" dxfId="4399" priority="292">
      <formula>$M$2=""</formula>
    </cfRule>
  </conditionalFormatting>
  <conditionalFormatting sqref="N45">
    <cfRule type="expression" dxfId="4398" priority="291">
      <formula>$N$2=""</formula>
    </cfRule>
  </conditionalFormatting>
  <conditionalFormatting sqref="O45">
    <cfRule type="expression" dxfId="4397" priority="290">
      <formula>$O$2=""</formula>
    </cfRule>
  </conditionalFormatting>
  <conditionalFormatting sqref="P45">
    <cfRule type="expression" dxfId="4396" priority="289">
      <formula>$P$2=""</formula>
    </cfRule>
  </conditionalFormatting>
  <conditionalFormatting sqref="Q45">
    <cfRule type="expression" dxfId="4395" priority="288">
      <formula>$Q$2=""</formula>
    </cfRule>
  </conditionalFormatting>
  <conditionalFormatting sqref="R45">
    <cfRule type="expression" dxfId="4394" priority="287">
      <formula>$R$2=""</formula>
    </cfRule>
  </conditionalFormatting>
  <conditionalFormatting sqref="S45">
    <cfRule type="expression" dxfId="4393" priority="286">
      <formula>$S$2=""</formula>
    </cfRule>
  </conditionalFormatting>
  <conditionalFormatting sqref="T45">
    <cfRule type="expression" dxfId="4392" priority="285">
      <formula>$T$2=""</formula>
    </cfRule>
  </conditionalFormatting>
  <conditionalFormatting sqref="U45">
    <cfRule type="expression" dxfId="4391" priority="284">
      <formula>$U$2=""</formula>
    </cfRule>
  </conditionalFormatting>
  <conditionalFormatting sqref="V45">
    <cfRule type="expression" dxfId="4390" priority="283">
      <formula>$V$2=""</formula>
    </cfRule>
  </conditionalFormatting>
  <conditionalFormatting sqref="W45">
    <cfRule type="expression" dxfId="4389" priority="282">
      <formula>$W$2=""</formula>
    </cfRule>
  </conditionalFormatting>
  <conditionalFormatting sqref="X45:BB45">
    <cfRule type="expression" dxfId="4388" priority="281">
      <formula>$X$2=""</formula>
    </cfRule>
  </conditionalFormatting>
  <conditionalFormatting sqref="F45">
    <cfRule type="expression" dxfId="4387" priority="280">
      <formula>$F$2=""</formula>
    </cfRule>
  </conditionalFormatting>
  <conditionalFormatting sqref="H37">
    <cfRule type="expression" dxfId="4386" priority="279">
      <formula>$H$2=""</formula>
    </cfRule>
  </conditionalFormatting>
  <conditionalFormatting sqref="G37">
    <cfRule type="expression" dxfId="4385" priority="278">
      <formula>$G$2=""</formula>
    </cfRule>
  </conditionalFormatting>
  <conditionalFormatting sqref="I37">
    <cfRule type="expression" dxfId="4384" priority="277">
      <formula>$I$2=""</formula>
    </cfRule>
  </conditionalFormatting>
  <conditionalFormatting sqref="J37">
    <cfRule type="expression" dxfId="4383" priority="276">
      <formula>$J$2=""</formula>
    </cfRule>
  </conditionalFormatting>
  <conditionalFormatting sqref="K37">
    <cfRule type="expression" dxfId="4382" priority="275">
      <formula>$K$2=""</formula>
    </cfRule>
  </conditionalFormatting>
  <conditionalFormatting sqref="L37">
    <cfRule type="expression" dxfId="4381" priority="274">
      <formula>$L$2=""</formula>
    </cfRule>
  </conditionalFormatting>
  <conditionalFormatting sqref="M37">
    <cfRule type="expression" dxfId="4380" priority="273">
      <formula>$M$2=""</formula>
    </cfRule>
  </conditionalFormatting>
  <conditionalFormatting sqref="N37">
    <cfRule type="expression" dxfId="4379" priority="272">
      <formula>$N$2=""</formula>
    </cfRule>
  </conditionalFormatting>
  <conditionalFormatting sqref="O37">
    <cfRule type="expression" dxfId="4378" priority="271">
      <formula>$O$2=""</formula>
    </cfRule>
  </conditionalFormatting>
  <conditionalFormatting sqref="P37">
    <cfRule type="expression" dxfId="4377" priority="270">
      <formula>$P$2=""</formula>
    </cfRule>
  </conditionalFormatting>
  <conditionalFormatting sqref="Q37">
    <cfRule type="expression" dxfId="4376" priority="269">
      <formula>$Q$2=""</formula>
    </cfRule>
  </conditionalFormatting>
  <conditionalFormatting sqref="R37">
    <cfRule type="expression" dxfId="4375" priority="268">
      <formula>$R$2=""</formula>
    </cfRule>
  </conditionalFormatting>
  <conditionalFormatting sqref="S37">
    <cfRule type="expression" dxfId="4374" priority="267">
      <formula>$S$2=""</formula>
    </cfRule>
  </conditionalFormatting>
  <conditionalFormatting sqref="T37">
    <cfRule type="expression" dxfId="4373" priority="266">
      <formula>$T$2=""</formula>
    </cfRule>
  </conditionalFormatting>
  <conditionalFormatting sqref="U37">
    <cfRule type="expression" dxfId="4372" priority="265">
      <formula>$U$2=""</formula>
    </cfRule>
  </conditionalFormatting>
  <conditionalFormatting sqref="V37">
    <cfRule type="expression" dxfId="4371" priority="264">
      <formula>$V$2=""</formula>
    </cfRule>
  </conditionalFormatting>
  <conditionalFormatting sqref="W37">
    <cfRule type="expression" dxfId="4370" priority="263">
      <formula>$W$2=""</formula>
    </cfRule>
  </conditionalFormatting>
  <conditionalFormatting sqref="X37:BB37">
    <cfRule type="expression" dxfId="4369" priority="262">
      <formula>$X$2=""</formula>
    </cfRule>
  </conditionalFormatting>
  <conditionalFormatting sqref="F37">
    <cfRule type="expression" dxfId="4368" priority="261">
      <formula>$F$2=""</formula>
    </cfRule>
  </conditionalFormatting>
  <conditionalFormatting sqref="H40">
    <cfRule type="expression" dxfId="4367" priority="260">
      <formula>$H$2=""</formula>
    </cfRule>
  </conditionalFormatting>
  <conditionalFormatting sqref="G40">
    <cfRule type="expression" dxfId="4366" priority="259">
      <formula>$G$2=""</formula>
    </cfRule>
  </conditionalFormatting>
  <conditionalFormatting sqref="I40">
    <cfRule type="expression" dxfId="4365" priority="258">
      <formula>$I$2=""</formula>
    </cfRule>
  </conditionalFormatting>
  <conditionalFormatting sqref="J40">
    <cfRule type="expression" dxfId="4364" priority="257">
      <formula>$J$2=""</formula>
    </cfRule>
  </conditionalFormatting>
  <conditionalFormatting sqref="K40">
    <cfRule type="expression" dxfId="4363" priority="256">
      <formula>$K$2=""</formula>
    </cfRule>
  </conditionalFormatting>
  <conditionalFormatting sqref="L40">
    <cfRule type="expression" dxfId="4362" priority="255">
      <formula>$L$2=""</formula>
    </cfRule>
  </conditionalFormatting>
  <conditionalFormatting sqref="M40">
    <cfRule type="expression" dxfId="4361" priority="254">
      <formula>$M$2=""</formula>
    </cfRule>
  </conditionalFormatting>
  <conditionalFormatting sqref="N40">
    <cfRule type="expression" dxfId="4360" priority="253">
      <formula>$N$2=""</formula>
    </cfRule>
  </conditionalFormatting>
  <conditionalFormatting sqref="O40">
    <cfRule type="expression" dxfId="4359" priority="252">
      <formula>$O$2=""</formula>
    </cfRule>
  </conditionalFormatting>
  <conditionalFormatting sqref="P40">
    <cfRule type="expression" dxfId="4358" priority="251">
      <formula>$P$2=""</formula>
    </cfRule>
  </conditionalFormatting>
  <conditionalFormatting sqref="Q40">
    <cfRule type="expression" dxfId="4357" priority="250">
      <formula>$Q$2=""</formula>
    </cfRule>
  </conditionalFormatting>
  <conditionalFormatting sqref="R40">
    <cfRule type="expression" dxfId="4356" priority="249">
      <formula>$R$2=""</formula>
    </cfRule>
  </conditionalFormatting>
  <conditionalFormatting sqref="S40">
    <cfRule type="expression" dxfId="4355" priority="248">
      <formula>$S$2=""</formula>
    </cfRule>
  </conditionalFormatting>
  <conditionalFormatting sqref="T40">
    <cfRule type="expression" dxfId="4354" priority="247">
      <formula>$T$2=""</formula>
    </cfRule>
  </conditionalFormatting>
  <conditionalFormatting sqref="U40">
    <cfRule type="expression" dxfId="4353" priority="246">
      <formula>$U$2=""</formula>
    </cfRule>
  </conditionalFormatting>
  <conditionalFormatting sqref="V40">
    <cfRule type="expression" dxfId="4352" priority="245">
      <formula>$V$2=""</formula>
    </cfRule>
  </conditionalFormatting>
  <conditionalFormatting sqref="W40">
    <cfRule type="expression" dxfId="4351" priority="244">
      <formula>$W$2=""</formula>
    </cfRule>
  </conditionalFormatting>
  <conditionalFormatting sqref="X40:BB40">
    <cfRule type="expression" dxfId="4350" priority="243">
      <formula>$X$2=""</formula>
    </cfRule>
  </conditionalFormatting>
  <conditionalFormatting sqref="F40">
    <cfRule type="expression" dxfId="4349" priority="242">
      <formula>$F$2=""</formula>
    </cfRule>
  </conditionalFormatting>
  <conditionalFormatting sqref="H43">
    <cfRule type="expression" dxfId="4348" priority="241">
      <formula>$H$2=""</formula>
    </cfRule>
  </conditionalFormatting>
  <conditionalFormatting sqref="G43">
    <cfRule type="expression" dxfId="4347" priority="240">
      <formula>$G$2=""</formula>
    </cfRule>
  </conditionalFormatting>
  <conditionalFormatting sqref="I43">
    <cfRule type="expression" dxfId="4346" priority="239">
      <formula>$I$2=""</formula>
    </cfRule>
  </conditionalFormatting>
  <conditionalFormatting sqref="J43">
    <cfRule type="expression" dxfId="4345" priority="238">
      <formula>$J$2=""</formula>
    </cfRule>
  </conditionalFormatting>
  <conditionalFormatting sqref="K43">
    <cfRule type="expression" dxfId="4344" priority="237">
      <formula>$K$2=""</formula>
    </cfRule>
  </conditionalFormatting>
  <conditionalFormatting sqref="L43">
    <cfRule type="expression" dxfId="4343" priority="236">
      <formula>$L$2=""</formula>
    </cfRule>
  </conditionalFormatting>
  <conditionalFormatting sqref="M43">
    <cfRule type="expression" dxfId="4342" priority="235">
      <formula>$M$2=""</formula>
    </cfRule>
  </conditionalFormatting>
  <conditionalFormatting sqref="N43">
    <cfRule type="expression" dxfId="4341" priority="234">
      <formula>$N$2=""</formula>
    </cfRule>
  </conditionalFormatting>
  <conditionalFormatting sqref="O43">
    <cfRule type="expression" dxfId="4340" priority="233">
      <formula>$O$2=""</formula>
    </cfRule>
  </conditionalFormatting>
  <conditionalFormatting sqref="P43">
    <cfRule type="expression" dxfId="4339" priority="232">
      <formula>$P$2=""</formula>
    </cfRule>
  </conditionalFormatting>
  <conditionalFormatting sqref="Q43">
    <cfRule type="expression" dxfId="4338" priority="231">
      <formula>$Q$2=""</formula>
    </cfRule>
  </conditionalFormatting>
  <conditionalFormatting sqref="R43">
    <cfRule type="expression" dxfId="4337" priority="230">
      <formula>$R$2=""</formula>
    </cfRule>
  </conditionalFormatting>
  <conditionalFormatting sqref="S43">
    <cfRule type="expression" dxfId="4336" priority="229">
      <formula>$S$2=""</formula>
    </cfRule>
  </conditionalFormatting>
  <conditionalFormatting sqref="T43">
    <cfRule type="expression" dxfId="4335" priority="228">
      <formula>$T$2=""</formula>
    </cfRule>
  </conditionalFormatting>
  <conditionalFormatting sqref="U43">
    <cfRule type="expression" dxfId="4334" priority="227">
      <formula>$U$2=""</formula>
    </cfRule>
  </conditionalFormatting>
  <conditionalFormatting sqref="V43">
    <cfRule type="expression" dxfId="4333" priority="226">
      <formula>$V$2=""</formula>
    </cfRule>
  </conditionalFormatting>
  <conditionalFormatting sqref="W43">
    <cfRule type="expression" dxfId="4332" priority="225">
      <formula>$W$2=""</formula>
    </cfRule>
  </conditionalFormatting>
  <conditionalFormatting sqref="X43:BB43">
    <cfRule type="expression" dxfId="4331" priority="224">
      <formula>$X$2=""</formula>
    </cfRule>
  </conditionalFormatting>
  <conditionalFormatting sqref="F43">
    <cfRule type="expression" dxfId="4330" priority="223">
      <formula>$F$2=""</formula>
    </cfRule>
  </conditionalFormatting>
  <conditionalFormatting sqref="H46">
    <cfRule type="expression" dxfId="4329" priority="222">
      <formula>$H$2=""</formula>
    </cfRule>
  </conditionalFormatting>
  <conditionalFormatting sqref="G46">
    <cfRule type="expression" dxfId="4328" priority="221">
      <formula>$G$2=""</formula>
    </cfRule>
  </conditionalFormatting>
  <conditionalFormatting sqref="I46">
    <cfRule type="expression" dxfId="4327" priority="220">
      <formula>$I$2=""</formula>
    </cfRule>
  </conditionalFormatting>
  <conditionalFormatting sqref="J46">
    <cfRule type="expression" dxfId="4326" priority="219">
      <formula>$J$2=""</formula>
    </cfRule>
  </conditionalFormatting>
  <conditionalFormatting sqref="K46">
    <cfRule type="expression" dxfId="4325" priority="218">
      <formula>$K$2=""</formula>
    </cfRule>
  </conditionalFormatting>
  <conditionalFormatting sqref="L46">
    <cfRule type="expression" dxfId="4324" priority="217">
      <formula>$L$2=""</formula>
    </cfRule>
  </conditionalFormatting>
  <conditionalFormatting sqref="M46">
    <cfRule type="expression" dxfId="4323" priority="216">
      <formula>$M$2=""</formula>
    </cfRule>
  </conditionalFormatting>
  <conditionalFormatting sqref="N46">
    <cfRule type="expression" dxfId="4322" priority="215">
      <formula>$N$2=""</formula>
    </cfRule>
  </conditionalFormatting>
  <conditionalFormatting sqref="O46">
    <cfRule type="expression" dxfId="4321" priority="214">
      <formula>$O$2=""</formula>
    </cfRule>
  </conditionalFormatting>
  <conditionalFormatting sqref="P46">
    <cfRule type="expression" dxfId="4320" priority="213">
      <formula>$P$2=""</formula>
    </cfRule>
  </conditionalFormatting>
  <conditionalFormatting sqref="Q46">
    <cfRule type="expression" dxfId="4319" priority="212">
      <formula>$Q$2=""</formula>
    </cfRule>
  </conditionalFormatting>
  <conditionalFormatting sqref="R46">
    <cfRule type="expression" dxfId="4318" priority="211">
      <formula>$R$2=""</formula>
    </cfRule>
  </conditionalFormatting>
  <conditionalFormatting sqref="S46">
    <cfRule type="expression" dxfId="4317" priority="210">
      <formula>$S$2=""</formula>
    </cfRule>
  </conditionalFormatting>
  <conditionalFormatting sqref="T46">
    <cfRule type="expression" dxfId="4316" priority="209">
      <formula>$T$2=""</formula>
    </cfRule>
  </conditionalFormatting>
  <conditionalFormatting sqref="U46">
    <cfRule type="expression" dxfId="4315" priority="208">
      <formula>$U$2=""</formula>
    </cfRule>
  </conditionalFormatting>
  <conditionalFormatting sqref="V46">
    <cfRule type="expression" dxfId="4314" priority="207">
      <formula>$V$2=""</formula>
    </cfRule>
  </conditionalFormatting>
  <conditionalFormatting sqref="W46">
    <cfRule type="expression" dxfId="4313" priority="206">
      <formula>$W$2=""</formula>
    </cfRule>
  </conditionalFormatting>
  <conditionalFormatting sqref="X46:BB46">
    <cfRule type="expression" dxfId="4312" priority="205">
      <formula>$X$2=""</formula>
    </cfRule>
  </conditionalFormatting>
  <conditionalFormatting sqref="F46">
    <cfRule type="expression" dxfId="4311" priority="204">
      <formula>$F$2=""</formula>
    </cfRule>
  </conditionalFormatting>
  <conditionalFormatting sqref="E36">
    <cfRule type="expression" dxfId="4310" priority="203">
      <formula>$E$2=""</formula>
    </cfRule>
  </conditionalFormatting>
  <conditionalFormatting sqref="E39">
    <cfRule type="expression" dxfId="4309" priority="202">
      <formula>$E$2=""</formula>
    </cfRule>
  </conditionalFormatting>
  <conditionalFormatting sqref="E42">
    <cfRule type="expression" dxfId="4308" priority="201">
      <formula>$E$2=""</formula>
    </cfRule>
  </conditionalFormatting>
  <conditionalFormatting sqref="E45">
    <cfRule type="expression" dxfId="4307" priority="200">
      <formula>$E$2=""</formula>
    </cfRule>
  </conditionalFormatting>
  <conditionalFormatting sqref="E37">
    <cfRule type="expression" dxfId="4306" priority="199">
      <formula>$E$2=""</formula>
    </cfRule>
  </conditionalFormatting>
  <conditionalFormatting sqref="E40">
    <cfRule type="expression" dxfId="4305" priority="198">
      <formula>$E$2=""</formula>
    </cfRule>
  </conditionalFormatting>
  <conditionalFormatting sqref="E43">
    <cfRule type="expression" dxfId="4304" priority="197">
      <formula>$E$2=""</formula>
    </cfRule>
  </conditionalFormatting>
  <conditionalFormatting sqref="E46">
    <cfRule type="expression" dxfId="4303" priority="196">
      <formula>$E$2=""</formula>
    </cfRule>
  </conditionalFormatting>
  <conditionalFormatting sqref="G33:G62">
    <cfRule type="expression" dxfId="4302" priority="195">
      <formula>$G$66=""</formula>
    </cfRule>
  </conditionalFormatting>
  <conditionalFormatting sqref="H33:H62">
    <cfRule type="expression" dxfId="4301" priority="194">
      <formula>$H$66=""</formula>
    </cfRule>
  </conditionalFormatting>
  <conditionalFormatting sqref="I33:I62">
    <cfRule type="expression" dxfId="4300" priority="193">
      <formula>$I$66=""</formula>
    </cfRule>
  </conditionalFormatting>
  <conditionalFormatting sqref="J33:J62">
    <cfRule type="expression" dxfId="4299" priority="192">
      <formula>$J$66=""</formula>
    </cfRule>
  </conditionalFormatting>
  <conditionalFormatting sqref="K33:K62">
    <cfRule type="expression" dxfId="4298" priority="191">
      <formula>$K$66=""</formula>
    </cfRule>
  </conditionalFormatting>
  <conditionalFormatting sqref="L33:L62">
    <cfRule type="expression" dxfId="4297" priority="190">
      <formula>$L$66=""</formula>
    </cfRule>
  </conditionalFormatting>
  <conditionalFormatting sqref="M33:M62">
    <cfRule type="expression" dxfId="4296" priority="189">
      <formula>$M$66=""</formula>
    </cfRule>
  </conditionalFormatting>
  <conditionalFormatting sqref="N33:N62">
    <cfRule type="expression" dxfId="4295" priority="188">
      <formula>$N$66=""</formula>
    </cfRule>
  </conditionalFormatting>
  <conditionalFormatting sqref="O33:O62">
    <cfRule type="expression" dxfId="4294" priority="187">
      <formula>$O$66=""</formula>
    </cfRule>
  </conditionalFormatting>
  <conditionalFormatting sqref="P33:P62">
    <cfRule type="expression" dxfId="4293" priority="186">
      <formula>$P$66=""</formula>
    </cfRule>
  </conditionalFormatting>
  <conditionalFormatting sqref="R33:R62">
    <cfRule type="expression" dxfId="4292" priority="185">
      <formula>$R$66=""</formula>
    </cfRule>
  </conditionalFormatting>
  <conditionalFormatting sqref="S33:S62">
    <cfRule type="expression" dxfId="4291" priority="184">
      <formula>$S$66=""</formula>
    </cfRule>
  </conditionalFormatting>
  <conditionalFormatting sqref="T33:T62">
    <cfRule type="expression" dxfId="4290" priority="183">
      <formula>$T$66=""</formula>
    </cfRule>
  </conditionalFormatting>
  <conditionalFormatting sqref="U33:U62">
    <cfRule type="expression" dxfId="4289" priority="182">
      <formula>$U$66=""</formula>
    </cfRule>
  </conditionalFormatting>
  <conditionalFormatting sqref="V33:V62">
    <cfRule type="expression" dxfId="4288" priority="181">
      <formula>$V$66=""</formula>
    </cfRule>
  </conditionalFormatting>
  <conditionalFormatting sqref="W33:W62">
    <cfRule type="expression" dxfId="4287" priority="180">
      <formula>$W$66=""</formula>
    </cfRule>
  </conditionalFormatting>
  <conditionalFormatting sqref="X33:X62">
    <cfRule type="expression" dxfId="4286" priority="179">
      <formula>$X$66=""</formula>
    </cfRule>
  </conditionalFormatting>
  <conditionalFormatting sqref="BB33:BB62">
    <cfRule type="expression" dxfId="4285" priority="178">
      <formula>$BB$66=""</formula>
    </cfRule>
  </conditionalFormatting>
  <conditionalFormatting sqref="H48 H51 H54 H57 H60">
    <cfRule type="expression" dxfId="4284" priority="177">
      <formula>$H$2=""</formula>
    </cfRule>
  </conditionalFormatting>
  <conditionalFormatting sqref="G48 G51 G54 G57 G60">
    <cfRule type="expression" dxfId="4283" priority="176">
      <formula>$G$2=""</formula>
    </cfRule>
  </conditionalFormatting>
  <conditionalFormatting sqref="I48 I51 I54 I57 I60">
    <cfRule type="expression" dxfId="4282" priority="175">
      <formula>$I$2=""</formula>
    </cfRule>
  </conditionalFormatting>
  <conditionalFormatting sqref="J48 J51 J54 J57">
    <cfRule type="expression" dxfId="4281" priority="174">
      <formula>$J$2=""</formula>
    </cfRule>
  </conditionalFormatting>
  <conditionalFormatting sqref="K48 K51 K54 K57">
    <cfRule type="expression" dxfId="4280" priority="173">
      <formula>$K$2=""</formula>
    </cfRule>
  </conditionalFormatting>
  <conditionalFormatting sqref="L48 L51 L54 L57 L60">
    <cfRule type="expression" dxfId="4279" priority="172">
      <formula>$L$2=""</formula>
    </cfRule>
  </conditionalFormatting>
  <conditionalFormatting sqref="M48 M51 M54 M57 M60">
    <cfRule type="expression" dxfId="4278" priority="171">
      <formula>$M$2=""</formula>
    </cfRule>
  </conditionalFormatting>
  <conditionalFormatting sqref="N48 N51 N54 N57 N60">
    <cfRule type="expression" dxfId="4277" priority="170">
      <formula>$N$2=""</formula>
    </cfRule>
  </conditionalFormatting>
  <conditionalFormatting sqref="O48 O51 O54 O57">
    <cfRule type="expression" dxfId="4276" priority="169">
      <formula>$O$2=""</formula>
    </cfRule>
  </conditionalFormatting>
  <conditionalFormatting sqref="P48 P51 P54 P57 P60">
    <cfRule type="expression" dxfId="4275" priority="168">
      <formula>$P$2=""</formula>
    </cfRule>
  </conditionalFormatting>
  <conditionalFormatting sqref="Q48 Q51 Q54 Q57 Q60">
    <cfRule type="expression" dxfId="4274" priority="167">
      <formula>$Q$2=""</formula>
    </cfRule>
  </conditionalFormatting>
  <conditionalFormatting sqref="R48 R51 R54 R57 R60">
    <cfRule type="expression" dxfId="4273" priority="166">
      <formula>$R$2=""</formula>
    </cfRule>
  </conditionalFormatting>
  <conditionalFormatting sqref="S48 S51 S54 S57 S60">
    <cfRule type="expression" dxfId="4272" priority="165">
      <formula>$S$2=""</formula>
    </cfRule>
  </conditionalFormatting>
  <conditionalFormatting sqref="T48 T51 T54 T57 T60">
    <cfRule type="expression" dxfId="4271" priority="164">
      <formula>$T$2=""</formula>
    </cfRule>
  </conditionalFormatting>
  <conditionalFormatting sqref="U48 U51 U54 U57 U60">
    <cfRule type="expression" dxfId="4270" priority="163">
      <formula>$U$2=""</formula>
    </cfRule>
  </conditionalFormatting>
  <conditionalFormatting sqref="V48 V51 V54 V57 V60">
    <cfRule type="expression" dxfId="4269" priority="162">
      <formula>$V$2=""</formula>
    </cfRule>
  </conditionalFormatting>
  <conditionalFormatting sqref="W48 W51 W54 W57 W60">
    <cfRule type="expression" dxfId="4268" priority="161">
      <formula>$W$2=""</formula>
    </cfRule>
  </conditionalFormatting>
  <conditionalFormatting sqref="Y48:BB48 Y51:BB51 Y54:BB54 Y57:BB57 Y60:BB60 E50:BB50 E53:BB53 E56:BB56 E59:BB59 E62:BB62">
    <cfRule type="expression" dxfId="4267" priority="160">
      <formula>$Y$2=""</formula>
    </cfRule>
  </conditionalFormatting>
  <conditionalFormatting sqref="F48 F51 F54 F57 F60">
    <cfRule type="expression" dxfId="4266" priority="159">
      <formula>$F$2=""</formula>
    </cfRule>
  </conditionalFormatting>
  <conditionalFormatting sqref="H48">
    <cfRule type="expression" dxfId="4265" priority="158">
      <formula>$H$2=""</formula>
    </cfRule>
  </conditionalFormatting>
  <conditionalFormatting sqref="G48">
    <cfRule type="expression" dxfId="4264" priority="157">
      <formula>$G$2=""</formula>
    </cfRule>
  </conditionalFormatting>
  <conditionalFormatting sqref="I48">
    <cfRule type="expression" dxfId="4263" priority="156">
      <formula>$I$2=""</formula>
    </cfRule>
  </conditionalFormatting>
  <conditionalFormatting sqref="J48">
    <cfRule type="expression" dxfId="4262" priority="155">
      <formula>$J$2=""</formula>
    </cfRule>
  </conditionalFormatting>
  <conditionalFormatting sqref="K48">
    <cfRule type="expression" dxfId="4261" priority="154">
      <formula>$K$2=""</formula>
    </cfRule>
  </conditionalFormatting>
  <conditionalFormatting sqref="L48">
    <cfRule type="expression" dxfId="4260" priority="153">
      <formula>$L$2=""</formula>
    </cfRule>
  </conditionalFormatting>
  <conditionalFormatting sqref="M48">
    <cfRule type="expression" dxfId="4259" priority="152">
      <formula>$M$2=""</formula>
    </cfRule>
  </conditionalFormatting>
  <conditionalFormatting sqref="N48">
    <cfRule type="expression" dxfId="4258" priority="151">
      <formula>$N$2=""</formula>
    </cfRule>
  </conditionalFormatting>
  <conditionalFormatting sqref="O48">
    <cfRule type="expression" dxfId="4257" priority="150">
      <formula>$O$2=""</formula>
    </cfRule>
  </conditionalFormatting>
  <conditionalFormatting sqref="P48">
    <cfRule type="expression" dxfId="4256" priority="149">
      <formula>$P$2=""</formula>
    </cfRule>
  </conditionalFormatting>
  <conditionalFormatting sqref="Q48">
    <cfRule type="expression" dxfId="4255" priority="148">
      <formula>$Q$2=""</formula>
    </cfRule>
  </conditionalFormatting>
  <conditionalFormatting sqref="R48">
    <cfRule type="expression" dxfId="4254" priority="147">
      <formula>$R$2=""</formula>
    </cfRule>
  </conditionalFormatting>
  <conditionalFormatting sqref="S48">
    <cfRule type="expression" dxfId="4253" priority="146">
      <formula>$S$2=""</formula>
    </cfRule>
  </conditionalFormatting>
  <conditionalFormatting sqref="T48">
    <cfRule type="expression" dxfId="4252" priority="145">
      <formula>$T$2=""</formula>
    </cfRule>
  </conditionalFormatting>
  <conditionalFormatting sqref="U48">
    <cfRule type="expression" dxfId="4251" priority="144">
      <formula>$U$2=""</formula>
    </cfRule>
  </conditionalFormatting>
  <conditionalFormatting sqref="V48">
    <cfRule type="expression" dxfId="4250" priority="143">
      <formula>$V$2=""</formula>
    </cfRule>
  </conditionalFormatting>
  <conditionalFormatting sqref="W48">
    <cfRule type="expression" dxfId="4249" priority="142">
      <formula>$W$2=""</formula>
    </cfRule>
  </conditionalFormatting>
  <conditionalFormatting sqref="X48:BB48">
    <cfRule type="expression" dxfId="4248" priority="141">
      <formula>$X$2=""</formula>
    </cfRule>
  </conditionalFormatting>
  <conditionalFormatting sqref="F48">
    <cfRule type="expression" dxfId="4247" priority="140">
      <formula>$F$2=""</formula>
    </cfRule>
  </conditionalFormatting>
  <conditionalFormatting sqref="H51">
    <cfRule type="expression" dxfId="4246" priority="139">
      <formula>$H$2=""</formula>
    </cfRule>
  </conditionalFormatting>
  <conditionalFormatting sqref="G51">
    <cfRule type="expression" dxfId="4245" priority="138">
      <formula>$G$2=""</formula>
    </cfRule>
  </conditionalFormatting>
  <conditionalFormatting sqref="I51">
    <cfRule type="expression" dxfId="4244" priority="137">
      <formula>$I$2=""</formula>
    </cfRule>
  </conditionalFormatting>
  <conditionalFormatting sqref="J51">
    <cfRule type="expression" dxfId="4243" priority="136">
      <formula>$J$2=""</formula>
    </cfRule>
  </conditionalFormatting>
  <conditionalFormatting sqref="K51">
    <cfRule type="expression" dxfId="4242" priority="135">
      <formula>$K$2=""</formula>
    </cfRule>
  </conditionalFormatting>
  <conditionalFormatting sqref="L51">
    <cfRule type="expression" dxfId="4241" priority="134">
      <formula>$L$2=""</formula>
    </cfRule>
  </conditionalFormatting>
  <conditionalFormatting sqref="M51">
    <cfRule type="expression" dxfId="4240" priority="133">
      <formula>$M$2=""</formula>
    </cfRule>
  </conditionalFormatting>
  <conditionalFormatting sqref="N51">
    <cfRule type="expression" dxfId="4239" priority="132">
      <formula>$N$2=""</formula>
    </cfRule>
  </conditionalFormatting>
  <conditionalFormatting sqref="O51">
    <cfRule type="expression" dxfId="4238" priority="131">
      <formula>$O$2=""</formula>
    </cfRule>
  </conditionalFormatting>
  <conditionalFormatting sqref="P51">
    <cfRule type="expression" dxfId="4237" priority="130">
      <formula>$P$2=""</formula>
    </cfRule>
  </conditionalFormatting>
  <conditionalFormatting sqref="Q51">
    <cfRule type="expression" dxfId="4236" priority="129">
      <formula>$Q$2=""</formula>
    </cfRule>
  </conditionalFormatting>
  <conditionalFormatting sqref="R51">
    <cfRule type="expression" dxfId="4235" priority="128">
      <formula>$R$2=""</formula>
    </cfRule>
  </conditionalFormatting>
  <conditionalFormatting sqref="S51">
    <cfRule type="expression" dxfId="4234" priority="127">
      <formula>$S$2=""</formula>
    </cfRule>
  </conditionalFormatting>
  <conditionalFormatting sqref="T51">
    <cfRule type="expression" dxfId="4233" priority="126">
      <formula>$T$2=""</formula>
    </cfRule>
  </conditionalFormatting>
  <conditionalFormatting sqref="U51">
    <cfRule type="expression" dxfId="4232" priority="125">
      <formula>$U$2=""</formula>
    </cfRule>
  </conditionalFormatting>
  <conditionalFormatting sqref="V51">
    <cfRule type="expression" dxfId="4231" priority="124">
      <formula>$V$2=""</formula>
    </cfRule>
  </conditionalFormatting>
  <conditionalFormatting sqref="W51">
    <cfRule type="expression" dxfId="4230" priority="123">
      <formula>$W$2=""</formula>
    </cfRule>
  </conditionalFormatting>
  <conditionalFormatting sqref="X51:BB51">
    <cfRule type="expression" dxfId="4229" priority="122">
      <formula>$X$2=""</formula>
    </cfRule>
  </conditionalFormatting>
  <conditionalFormatting sqref="F51">
    <cfRule type="expression" dxfId="4228" priority="121">
      <formula>$F$2=""</formula>
    </cfRule>
  </conditionalFormatting>
  <conditionalFormatting sqref="H54">
    <cfRule type="expression" dxfId="4227" priority="120">
      <formula>$H$2=""</formula>
    </cfRule>
  </conditionalFormatting>
  <conditionalFormatting sqref="G54">
    <cfRule type="expression" dxfId="4226" priority="119">
      <formula>$G$2=""</formula>
    </cfRule>
  </conditionalFormatting>
  <conditionalFormatting sqref="I54">
    <cfRule type="expression" dxfId="4225" priority="118">
      <formula>$I$2=""</formula>
    </cfRule>
  </conditionalFormatting>
  <conditionalFormatting sqref="J54">
    <cfRule type="expression" dxfId="4224" priority="117">
      <formula>$J$2=""</formula>
    </cfRule>
  </conditionalFormatting>
  <conditionalFormatting sqref="K54">
    <cfRule type="expression" dxfId="4223" priority="116">
      <formula>$K$2=""</formula>
    </cfRule>
  </conditionalFormatting>
  <conditionalFormatting sqref="L54">
    <cfRule type="expression" dxfId="4222" priority="115">
      <formula>$L$2=""</formula>
    </cfRule>
  </conditionalFormatting>
  <conditionalFormatting sqref="M54">
    <cfRule type="expression" dxfId="4221" priority="114">
      <formula>$M$2=""</formula>
    </cfRule>
  </conditionalFormatting>
  <conditionalFormatting sqref="N54">
    <cfRule type="expression" dxfId="4220" priority="113">
      <formula>$N$2=""</formula>
    </cfRule>
  </conditionalFormatting>
  <conditionalFormatting sqref="O54">
    <cfRule type="expression" dxfId="4219" priority="112">
      <formula>$O$2=""</formula>
    </cfRule>
  </conditionalFormatting>
  <conditionalFormatting sqref="P54">
    <cfRule type="expression" dxfId="4218" priority="111">
      <formula>$P$2=""</formula>
    </cfRule>
  </conditionalFormatting>
  <conditionalFormatting sqref="Q54">
    <cfRule type="expression" dxfId="4217" priority="110">
      <formula>$Q$2=""</formula>
    </cfRule>
  </conditionalFormatting>
  <conditionalFormatting sqref="R54">
    <cfRule type="expression" dxfId="4216" priority="109">
      <formula>$R$2=""</formula>
    </cfRule>
  </conditionalFormatting>
  <conditionalFormatting sqref="S54">
    <cfRule type="expression" dxfId="4215" priority="108">
      <formula>$S$2=""</formula>
    </cfRule>
  </conditionalFormatting>
  <conditionalFormatting sqref="T54">
    <cfRule type="expression" dxfId="4214" priority="107">
      <formula>$T$2=""</formula>
    </cfRule>
  </conditionalFormatting>
  <conditionalFormatting sqref="U54">
    <cfRule type="expression" dxfId="4213" priority="106">
      <formula>$U$2=""</formula>
    </cfRule>
  </conditionalFormatting>
  <conditionalFormatting sqref="V54">
    <cfRule type="expression" dxfId="4212" priority="105">
      <formula>$V$2=""</formula>
    </cfRule>
  </conditionalFormatting>
  <conditionalFormatting sqref="W54">
    <cfRule type="expression" dxfId="4211" priority="104">
      <formula>$W$2=""</formula>
    </cfRule>
  </conditionalFormatting>
  <conditionalFormatting sqref="X54:BB54">
    <cfRule type="expression" dxfId="4210" priority="103">
      <formula>$X$2=""</formula>
    </cfRule>
  </conditionalFormatting>
  <conditionalFormatting sqref="F54">
    <cfRule type="expression" dxfId="4209" priority="102">
      <formula>$F$2=""</formula>
    </cfRule>
  </conditionalFormatting>
  <conditionalFormatting sqref="H57">
    <cfRule type="expression" dxfId="4208" priority="101">
      <formula>$H$2=""</formula>
    </cfRule>
  </conditionalFormatting>
  <conditionalFormatting sqref="G57">
    <cfRule type="expression" dxfId="4207" priority="100">
      <formula>$G$2=""</formula>
    </cfRule>
  </conditionalFormatting>
  <conditionalFormatting sqref="I57">
    <cfRule type="expression" dxfId="4206" priority="99">
      <formula>$I$2=""</formula>
    </cfRule>
  </conditionalFormatting>
  <conditionalFormatting sqref="J57">
    <cfRule type="expression" dxfId="4205" priority="98">
      <formula>$J$2=""</formula>
    </cfRule>
  </conditionalFormatting>
  <conditionalFormatting sqref="K57">
    <cfRule type="expression" dxfId="4204" priority="97">
      <formula>$K$2=""</formula>
    </cfRule>
  </conditionalFormatting>
  <conditionalFormatting sqref="L57">
    <cfRule type="expression" dxfId="4203" priority="96">
      <formula>$L$2=""</formula>
    </cfRule>
  </conditionalFormatting>
  <conditionalFormatting sqref="M57">
    <cfRule type="expression" dxfId="4202" priority="95">
      <formula>$M$2=""</formula>
    </cfRule>
  </conditionalFormatting>
  <conditionalFormatting sqref="N57">
    <cfRule type="expression" dxfId="4201" priority="94">
      <formula>$N$2=""</formula>
    </cfRule>
  </conditionalFormatting>
  <conditionalFormatting sqref="O57">
    <cfRule type="expression" dxfId="4200" priority="93">
      <formula>$O$2=""</formula>
    </cfRule>
  </conditionalFormatting>
  <conditionalFormatting sqref="P57">
    <cfRule type="expression" dxfId="4199" priority="92">
      <formula>$P$2=""</formula>
    </cfRule>
  </conditionalFormatting>
  <conditionalFormatting sqref="Q57">
    <cfRule type="expression" dxfId="4198" priority="91">
      <formula>$Q$2=""</formula>
    </cfRule>
  </conditionalFormatting>
  <conditionalFormatting sqref="R57">
    <cfRule type="expression" dxfId="4197" priority="90">
      <formula>$R$2=""</formula>
    </cfRule>
  </conditionalFormatting>
  <conditionalFormatting sqref="S57">
    <cfRule type="expression" dxfId="4196" priority="89">
      <formula>$S$2=""</formula>
    </cfRule>
  </conditionalFormatting>
  <conditionalFormatting sqref="T57">
    <cfRule type="expression" dxfId="4195" priority="88">
      <formula>$T$2=""</formula>
    </cfRule>
  </conditionalFormatting>
  <conditionalFormatting sqref="U57">
    <cfRule type="expression" dxfId="4194" priority="87">
      <formula>$U$2=""</formula>
    </cfRule>
  </conditionalFormatting>
  <conditionalFormatting sqref="V57">
    <cfRule type="expression" dxfId="4193" priority="86">
      <formula>$V$2=""</formula>
    </cfRule>
  </conditionalFormatting>
  <conditionalFormatting sqref="W57">
    <cfRule type="expression" dxfId="4192" priority="85">
      <formula>$W$2=""</formula>
    </cfRule>
  </conditionalFormatting>
  <conditionalFormatting sqref="X57:BB57">
    <cfRule type="expression" dxfId="4191" priority="84">
      <formula>$X$2=""</formula>
    </cfRule>
  </conditionalFormatting>
  <conditionalFormatting sqref="F57">
    <cfRule type="expression" dxfId="4190" priority="83">
      <formula>$F$2=""</formula>
    </cfRule>
  </conditionalFormatting>
  <conditionalFormatting sqref="H60">
    <cfRule type="expression" dxfId="4189" priority="82">
      <formula>$H$2=""</formula>
    </cfRule>
  </conditionalFormatting>
  <conditionalFormatting sqref="G60">
    <cfRule type="expression" dxfId="4188" priority="81">
      <formula>$G$2=""</formula>
    </cfRule>
  </conditionalFormatting>
  <conditionalFormatting sqref="I60">
    <cfRule type="expression" dxfId="4187" priority="80">
      <formula>$I$2=""</formula>
    </cfRule>
  </conditionalFormatting>
  <conditionalFormatting sqref="J60">
    <cfRule type="expression" dxfId="4186" priority="79">
      <formula>$J$2=""</formula>
    </cfRule>
  </conditionalFormatting>
  <conditionalFormatting sqref="K60">
    <cfRule type="expression" dxfId="4185" priority="78">
      <formula>$K$2=""</formula>
    </cfRule>
  </conditionalFormatting>
  <conditionalFormatting sqref="L60">
    <cfRule type="expression" dxfId="4184" priority="77">
      <formula>$L$2=""</formula>
    </cfRule>
  </conditionalFormatting>
  <conditionalFormatting sqref="M60">
    <cfRule type="expression" dxfId="4183" priority="76">
      <formula>$M$2=""</formula>
    </cfRule>
  </conditionalFormatting>
  <conditionalFormatting sqref="N60">
    <cfRule type="expression" dxfId="4182" priority="75">
      <formula>$N$2=""</formula>
    </cfRule>
  </conditionalFormatting>
  <conditionalFormatting sqref="O60">
    <cfRule type="expression" dxfId="4181" priority="74">
      <formula>$O$2=""</formula>
    </cfRule>
  </conditionalFormatting>
  <conditionalFormatting sqref="P60">
    <cfRule type="expression" dxfId="4180" priority="73">
      <formula>$P$2=""</formula>
    </cfRule>
  </conditionalFormatting>
  <conditionalFormatting sqref="Q60">
    <cfRule type="expression" dxfId="4179" priority="72">
      <formula>$Q$2=""</formula>
    </cfRule>
  </conditionalFormatting>
  <conditionalFormatting sqref="R60">
    <cfRule type="expression" dxfId="4178" priority="71">
      <formula>$R$2=""</formula>
    </cfRule>
  </conditionalFormatting>
  <conditionalFormatting sqref="S60">
    <cfRule type="expression" dxfId="4177" priority="70">
      <formula>$S$2=""</formula>
    </cfRule>
  </conditionalFormatting>
  <conditionalFormatting sqref="T60">
    <cfRule type="expression" dxfId="4176" priority="69">
      <formula>$T$2=""</formula>
    </cfRule>
  </conditionalFormatting>
  <conditionalFormatting sqref="U60">
    <cfRule type="expression" dxfId="4175" priority="68">
      <formula>$U$2=""</formula>
    </cfRule>
  </conditionalFormatting>
  <conditionalFormatting sqref="V60">
    <cfRule type="expression" dxfId="4174" priority="67">
      <formula>$V$2=""</formula>
    </cfRule>
  </conditionalFormatting>
  <conditionalFormatting sqref="W60">
    <cfRule type="expression" dxfId="4173" priority="66">
      <formula>$W$2=""</formula>
    </cfRule>
  </conditionalFormatting>
  <conditionalFormatting sqref="X60:BB60">
    <cfRule type="expression" dxfId="4172" priority="65">
      <formula>$X$2=""</formula>
    </cfRule>
  </conditionalFormatting>
  <conditionalFormatting sqref="F60">
    <cfRule type="expression" dxfId="4171" priority="64">
      <formula>$F$2=""</formula>
    </cfRule>
  </conditionalFormatting>
  <conditionalFormatting sqref="E48">
    <cfRule type="expression" dxfId="4170" priority="63">
      <formula>$E$2=""</formula>
    </cfRule>
  </conditionalFormatting>
  <conditionalFormatting sqref="E51">
    <cfRule type="expression" dxfId="4169" priority="62">
      <formula>$E$2=""</formula>
    </cfRule>
  </conditionalFormatting>
  <conditionalFormatting sqref="E54">
    <cfRule type="expression" dxfId="4168" priority="61">
      <formula>$E$2=""</formula>
    </cfRule>
  </conditionalFormatting>
  <conditionalFormatting sqref="E57">
    <cfRule type="expression" dxfId="4167" priority="60">
      <formula>$E$2=""</formula>
    </cfRule>
  </conditionalFormatting>
  <conditionalFormatting sqref="E60">
    <cfRule type="expression" dxfId="4166" priority="59">
      <formula>$E$2=""</formula>
    </cfRule>
  </conditionalFormatting>
  <conditionalFormatting sqref="E52:BB52">
    <cfRule type="expression" dxfId="4165" priority="58">
      <formula>$E$2=""</formula>
    </cfRule>
  </conditionalFormatting>
  <conditionalFormatting sqref="E55:BB55">
    <cfRule type="expression" dxfId="4164" priority="57">
      <formula>$E$2=""</formula>
    </cfRule>
  </conditionalFormatting>
  <conditionalFormatting sqref="E58:BB58">
    <cfRule type="expression" dxfId="4163" priority="56">
      <formula>$E$2=""</formula>
    </cfRule>
  </conditionalFormatting>
  <conditionalFormatting sqref="X48 X51 X54 X57 X60">
    <cfRule type="expression" dxfId="4162" priority="55">
      <formula>$X$2=""</formula>
    </cfRule>
  </conditionalFormatting>
  <conditionalFormatting sqref="J48 J51 J54 J57 J60">
    <cfRule type="expression" dxfId="4161" priority="54">
      <formula>$J$2=""</formula>
    </cfRule>
  </conditionalFormatting>
  <conditionalFormatting sqref="K48 K51 K54 K57 K60">
    <cfRule type="expression" dxfId="4160" priority="53">
      <formula>$K$2=""</formula>
    </cfRule>
  </conditionalFormatting>
  <conditionalFormatting sqref="O48 O51 O54 O57 O60">
    <cfRule type="expression" dxfId="4159" priority="52">
      <formula>$O$2=""</formula>
    </cfRule>
  </conditionalFormatting>
  <conditionalFormatting sqref="F48">
    <cfRule type="expression" dxfId="4158" priority="51">
      <formula>$F$66=""</formula>
    </cfRule>
  </conditionalFormatting>
  <conditionalFormatting sqref="G48">
    <cfRule type="expression" dxfId="4157" priority="50">
      <formula>$G$66=""</formula>
    </cfRule>
  </conditionalFormatting>
  <conditionalFormatting sqref="H48">
    <cfRule type="expression" dxfId="4156" priority="49">
      <formula>$H$66=""</formula>
    </cfRule>
  </conditionalFormatting>
  <conditionalFormatting sqref="I48">
    <cfRule type="expression" dxfId="4155" priority="48">
      <formula>$I$66=""</formula>
    </cfRule>
  </conditionalFormatting>
  <conditionalFormatting sqref="J48">
    <cfRule type="expression" dxfId="4154" priority="47">
      <formula>$J$66=""</formula>
    </cfRule>
  </conditionalFormatting>
  <conditionalFormatting sqref="K48">
    <cfRule type="expression" dxfId="4153" priority="46">
      <formula>$K$66=""</formula>
    </cfRule>
  </conditionalFormatting>
  <conditionalFormatting sqref="L48">
    <cfRule type="expression" dxfId="4152" priority="45">
      <formula>$L$66=""</formula>
    </cfRule>
  </conditionalFormatting>
  <conditionalFormatting sqref="M48">
    <cfRule type="expression" dxfId="4151" priority="44">
      <formula>$M$66=""</formula>
    </cfRule>
  </conditionalFormatting>
  <conditionalFormatting sqref="N48">
    <cfRule type="expression" dxfId="4150" priority="43">
      <formula>$N$66=""</formula>
    </cfRule>
  </conditionalFormatting>
  <conditionalFormatting sqref="O48">
    <cfRule type="expression" dxfId="4149" priority="42">
      <formula>$O$66=""</formula>
    </cfRule>
  </conditionalFormatting>
  <conditionalFormatting sqref="P48">
    <cfRule type="expression" dxfId="4148" priority="41">
      <formula>$P$66=""</formula>
    </cfRule>
  </conditionalFormatting>
  <conditionalFormatting sqref="Q48">
    <cfRule type="expression" dxfId="4147" priority="40">
      <formula>$Q$66=""</formula>
    </cfRule>
  </conditionalFormatting>
  <conditionalFormatting sqref="R48">
    <cfRule type="expression" dxfId="4146" priority="39">
      <formula>$R$66=""</formula>
    </cfRule>
  </conditionalFormatting>
  <conditionalFormatting sqref="S48">
    <cfRule type="expression" dxfId="4145" priority="38">
      <formula>$S$66=""</formula>
    </cfRule>
  </conditionalFormatting>
  <conditionalFormatting sqref="T48">
    <cfRule type="expression" dxfId="4144" priority="37">
      <formula>$T$66=""</formula>
    </cfRule>
  </conditionalFormatting>
  <conditionalFormatting sqref="U48">
    <cfRule type="expression" dxfId="4143" priority="36">
      <formula>$U$66=""</formula>
    </cfRule>
  </conditionalFormatting>
  <conditionalFormatting sqref="V48">
    <cfRule type="expression" dxfId="4142" priority="35">
      <formula>$V$66=""</formula>
    </cfRule>
  </conditionalFormatting>
  <conditionalFormatting sqref="W48">
    <cfRule type="expression" dxfId="4141" priority="34">
      <formula>$W$66=""</formula>
    </cfRule>
  </conditionalFormatting>
  <conditionalFormatting sqref="X48">
    <cfRule type="expression" dxfId="4140" priority="33">
      <formula>$X$66=""</formula>
    </cfRule>
  </conditionalFormatting>
  <conditionalFormatting sqref="Y48:BB48">
    <cfRule type="expression" dxfId="4139" priority="32">
      <formula>$Y$66=""</formula>
    </cfRule>
  </conditionalFormatting>
  <conditionalFormatting sqref="F33:F62">
    <cfRule type="expression" dxfId="4138" priority="31">
      <formula>$F$66=""</formula>
    </cfRule>
  </conditionalFormatting>
  <conditionalFormatting sqref="AA33:AA62">
    <cfRule type="expression" dxfId="4137" priority="30">
      <formula>$AA$66=""</formula>
    </cfRule>
  </conditionalFormatting>
  <conditionalFormatting sqref="Y33:Y62">
    <cfRule type="expression" dxfId="4136" priority="29">
      <formula>$Y$66=""</formula>
    </cfRule>
  </conditionalFormatting>
  <conditionalFormatting sqref="Z33:Z62">
    <cfRule type="expression" dxfId="4135" priority="28">
      <formula>$Z$66=""</formula>
    </cfRule>
  </conditionalFormatting>
  <conditionalFormatting sqref="AB33:AB62">
    <cfRule type="expression" dxfId="4134" priority="27">
      <formula>$AB$66=""</formula>
    </cfRule>
  </conditionalFormatting>
  <conditionalFormatting sqref="AC33:AC62">
    <cfRule type="expression" dxfId="4133" priority="26">
      <formula>$AC$66=""</formula>
    </cfRule>
  </conditionalFormatting>
  <conditionalFormatting sqref="Q33:Q62">
    <cfRule type="expression" dxfId="4132" priority="25">
      <formula>$Q$66=""</formula>
    </cfRule>
  </conditionalFormatting>
  <conditionalFormatting sqref="AD33:AD62">
    <cfRule type="expression" dxfId="4131" priority="24">
      <formula>$AD$66=""</formula>
    </cfRule>
  </conditionalFormatting>
  <conditionalFormatting sqref="AE33:AE62">
    <cfRule type="expression" dxfId="4130" priority="23">
      <formula>$AE$66=""</formula>
    </cfRule>
  </conditionalFormatting>
  <conditionalFormatting sqref="AF33:AF62">
    <cfRule type="expression" dxfId="4129" priority="22">
      <formula>$AF$66=""</formula>
    </cfRule>
  </conditionalFormatting>
  <conditionalFormatting sqref="AG33:AG62">
    <cfRule type="expression" dxfId="4128" priority="21">
      <formula>$AG$66=""</formula>
    </cfRule>
  </conditionalFormatting>
  <conditionalFormatting sqref="AH33:AH62">
    <cfRule type="expression" dxfId="4127" priority="20">
      <formula>$AH$66=""</formula>
    </cfRule>
  </conditionalFormatting>
  <conditionalFormatting sqref="AI33:AI62">
    <cfRule type="expression" dxfId="4126" priority="19">
      <formula>$AI$66=""</formula>
    </cfRule>
  </conditionalFormatting>
  <conditionalFormatting sqref="AJ33:AJ62">
    <cfRule type="expression" dxfId="4125" priority="18">
      <formula>$AJ$66=""</formula>
    </cfRule>
  </conditionalFormatting>
  <conditionalFormatting sqref="AK33:AK62">
    <cfRule type="expression" dxfId="4124" priority="17">
      <formula>$AK$66=""</formula>
    </cfRule>
  </conditionalFormatting>
  <conditionalFormatting sqref="AL33:AL62">
    <cfRule type="expression" dxfId="4123" priority="16">
      <formula>$AL$66=""</formula>
    </cfRule>
  </conditionalFormatting>
  <conditionalFormatting sqref="AM33:AM62">
    <cfRule type="expression" dxfId="4122" priority="15">
      <formula>$AM$66=""</formula>
    </cfRule>
  </conditionalFormatting>
  <conditionalFormatting sqref="AN33:AN62">
    <cfRule type="expression" dxfId="4121" priority="14">
      <formula>$AN$66=""</formula>
    </cfRule>
  </conditionalFormatting>
  <conditionalFormatting sqref="AO33:AO62">
    <cfRule type="expression" dxfId="4120" priority="13">
      <formula>$AO$66=""</formula>
    </cfRule>
  </conditionalFormatting>
  <conditionalFormatting sqref="AP33:AP62">
    <cfRule type="expression" dxfId="4119" priority="12">
      <formula>$AP$66=""</formula>
    </cfRule>
  </conditionalFormatting>
  <conditionalFormatting sqref="AQ33:AQ62">
    <cfRule type="expression" dxfId="4118" priority="11">
      <formula>$AQ$66=""</formula>
    </cfRule>
  </conditionalFormatting>
  <conditionalFormatting sqref="AR33:AR62">
    <cfRule type="expression" dxfId="4117" priority="10">
      <formula>$AR$66=""</formula>
    </cfRule>
  </conditionalFormatting>
  <conditionalFormatting sqref="AS33:AS62">
    <cfRule type="expression" dxfId="4116" priority="9">
      <formula>$AS$66=""</formula>
    </cfRule>
  </conditionalFormatting>
  <conditionalFormatting sqref="AT33:AT62">
    <cfRule type="expression" dxfId="4115" priority="8">
      <formula>$AT$66=""</formula>
    </cfRule>
  </conditionalFormatting>
  <conditionalFormatting sqref="AU33:AU62">
    <cfRule type="expression" dxfId="4114" priority="7">
      <formula>$AU$66=""</formula>
    </cfRule>
  </conditionalFormatting>
  <conditionalFormatting sqref="AV33:AV62">
    <cfRule type="expression" dxfId="4113" priority="6">
      <formula>$AV$66=""</formula>
    </cfRule>
  </conditionalFormatting>
  <conditionalFormatting sqref="AW33:AW62">
    <cfRule type="expression" dxfId="4112" priority="5">
      <formula>$AW$66=""</formula>
    </cfRule>
  </conditionalFormatting>
  <conditionalFormatting sqref="AX33:AX62">
    <cfRule type="expression" dxfId="4111" priority="4">
      <formula>$AX$66=""</formula>
    </cfRule>
  </conditionalFormatting>
  <conditionalFormatting sqref="AY33:AY62">
    <cfRule type="expression" dxfId="4110" priority="3">
      <formula>$AY$66=""</formula>
    </cfRule>
  </conditionalFormatting>
  <conditionalFormatting sqref="AZ33:AZ62">
    <cfRule type="expression" dxfId="4109" priority="2">
      <formula>$AZ$66=""</formula>
    </cfRule>
  </conditionalFormatting>
  <conditionalFormatting sqref="BA33:BA62">
    <cfRule type="expression" dxfId="4108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33C394-7969-4231-8ED2-261D15654BA5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4A1A-2A00-493D-AF3B-519A69D361E0}">
  <sheetPr codeName="Tabelle9">
    <pageSetUpPr fitToPage="1"/>
  </sheetPr>
  <dimension ref="A1:BB117"/>
  <sheetViews>
    <sheetView zoomScale="80" zoomScaleNormal="80" workbookViewId="0">
      <selection activeCell="E9" sqref="E9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1" width="25.77734375" customWidth="1"/>
    <col min="52" max="54" width="25.77734375" hidden="1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">
        <v>164</v>
      </c>
      <c r="C4" s="111" t="str">
        <f ca="1">IF(B4="Gehalt auswählen","",IF(Parameter!E1&lt;(YEAR(TODAY())),VLOOKUP(B4,'Personalnormkosten alt'!$A$2:$B$95,2,FALSE)*-1,VLOOKUP(B4,Personalnormkosten!$A$2:$B$95,2,FALSE)*-1))</f>
        <v/>
      </c>
      <c r="D4" s="97" t="s">
        <v>198</v>
      </c>
      <c r="E4" s="18" t="str">
        <f>'Option 5 (2)'!E4</f>
        <v/>
      </c>
      <c r="F4" s="18" t="str">
        <f>'Option 5 (2)'!F4</f>
        <v/>
      </c>
      <c r="G4" s="18" t="str">
        <f>'Option 5 (2)'!G4</f>
        <v/>
      </c>
      <c r="H4" s="18" t="str">
        <f>'Option 5 (2)'!H4</f>
        <v/>
      </c>
      <c r="I4" s="18" t="str">
        <f>'Option 5 (2)'!I4</f>
        <v/>
      </c>
      <c r="J4" s="18" t="str">
        <f>'Option 5 (2)'!J4</f>
        <v/>
      </c>
      <c r="K4" s="18" t="str">
        <f>'Option 5 (2)'!K4</f>
        <v/>
      </c>
      <c r="L4" s="18" t="str">
        <f>'Option 5 (2)'!L4</f>
        <v/>
      </c>
      <c r="M4" s="18" t="str">
        <f>'Option 5 (2)'!M4</f>
        <v/>
      </c>
      <c r="N4" s="18" t="str">
        <f>'Option 5 (2)'!N4</f>
        <v/>
      </c>
      <c r="O4" s="18" t="str">
        <f>'Option 5 (2)'!O4</f>
        <v/>
      </c>
      <c r="P4" s="18" t="str">
        <f>'Option 5 (2)'!P4</f>
        <v/>
      </c>
      <c r="Q4" s="18" t="str">
        <f>'Option 5 (2)'!Q4</f>
        <v/>
      </c>
      <c r="R4" s="18" t="str">
        <f>'Option 5 (2)'!R4</f>
        <v/>
      </c>
      <c r="S4" s="18" t="str">
        <f>'Option 5 (2)'!S4</f>
        <v/>
      </c>
      <c r="T4" s="18" t="str">
        <f>'Option 5 (2)'!T4</f>
        <v/>
      </c>
      <c r="U4" s="18" t="str">
        <f>'Option 5 (2)'!U4</f>
        <v/>
      </c>
      <c r="V4" s="18" t="str">
        <f>'Option 5 (2)'!V4</f>
        <v/>
      </c>
      <c r="W4" s="18" t="str">
        <f>'Option 5 (2)'!W4</f>
        <v/>
      </c>
      <c r="X4" s="18" t="str">
        <f>'Option 5 (2)'!X4</f>
        <v/>
      </c>
      <c r="Y4" s="18" t="str">
        <f>'Option 5 (2)'!Y4</f>
        <v/>
      </c>
      <c r="Z4" s="18" t="str">
        <f>'Option 5 (2)'!Z4</f>
        <v/>
      </c>
      <c r="AA4" s="18" t="str">
        <f>'Option 5 (2)'!AA4</f>
        <v/>
      </c>
      <c r="AB4" s="18" t="str">
        <f>'Option 5 (2)'!AB4</f>
        <v/>
      </c>
      <c r="AC4" s="18" t="str">
        <f>'Option 5 (2)'!AC4</f>
        <v/>
      </c>
      <c r="AD4" s="18" t="str">
        <f>'Option 5 (2)'!AD4</f>
        <v/>
      </c>
      <c r="AE4" s="18" t="str">
        <f>'Option 5 (2)'!AE4</f>
        <v/>
      </c>
      <c r="AF4" s="18" t="str">
        <f>'Option 5 (2)'!AF4</f>
        <v/>
      </c>
      <c r="AG4" s="18" t="str">
        <f>'Option 5 (2)'!AG4</f>
        <v/>
      </c>
      <c r="AH4" s="18" t="str">
        <f>'Option 5 (2)'!AH4</f>
        <v/>
      </c>
      <c r="AI4" s="18" t="str">
        <f>'Option 5 (2)'!AI4</f>
        <v/>
      </c>
      <c r="AJ4" s="18" t="str">
        <f>'Option 5 (2)'!AJ4</f>
        <v/>
      </c>
      <c r="AK4" s="18" t="str">
        <f>'Option 5 (2)'!AK4</f>
        <v/>
      </c>
      <c r="AL4" s="18" t="str">
        <f>'Option 5 (2)'!AL4</f>
        <v/>
      </c>
      <c r="AM4" s="18" t="str">
        <f>'Option 5 (2)'!AM4</f>
        <v/>
      </c>
      <c r="AN4" s="18" t="str">
        <f>'Option 5 (2)'!AN4</f>
        <v/>
      </c>
      <c r="AO4" s="18" t="str">
        <f>'Option 5 (2)'!AO4</f>
        <v/>
      </c>
      <c r="AP4" s="18" t="str">
        <f>'Option 5 (2)'!AP4</f>
        <v/>
      </c>
      <c r="AQ4" s="18" t="str">
        <f>'Option 5 (2)'!AQ4</f>
        <v/>
      </c>
      <c r="AR4" s="18" t="str">
        <f>'Option 5 (2)'!AR4</f>
        <v/>
      </c>
      <c r="AS4" s="18" t="str">
        <f>'Option 5 (2)'!AS4</f>
        <v/>
      </c>
      <c r="AT4" s="18" t="str">
        <f>'Option 5 (2)'!AT4</f>
        <v/>
      </c>
      <c r="AU4" s="18" t="str">
        <f>'Option 5 (2)'!AU4</f>
        <v/>
      </c>
      <c r="AV4" s="18" t="str">
        <f>'Option 5 (2)'!AV4</f>
        <v/>
      </c>
      <c r="AW4" s="18" t="str">
        <f>'Option 5 (2)'!AW4</f>
        <v/>
      </c>
      <c r="AX4" s="18" t="str">
        <f>'Option 5 (2)'!AX4</f>
        <v/>
      </c>
      <c r="AY4" s="18" t="str">
        <f>'Option 5 (2)'!AY4</f>
        <v/>
      </c>
      <c r="AZ4" s="18" t="str">
        <f>'Option 5 (2)'!AZ4</f>
        <v/>
      </c>
      <c r="BA4" s="18" t="str">
        <f>'Option 5 (2)'!BA4</f>
        <v/>
      </c>
      <c r="BB4" s="18" t="str">
        <f>'Option 5 (2)'!BB4</f>
        <v/>
      </c>
    </row>
    <row r="5" spans="1:54" ht="16.2" thickBot="1" x14ac:dyDescent="0.3">
      <c r="A5" s="115"/>
      <c r="B5" s="19" t="s">
        <v>1</v>
      </c>
      <c r="C5" s="112" t="str">
        <f>IF(C3="","",C3*C4)</f>
        <v/>
      </c>
      <c r="D5" s="117"/>
      <c r="E5" s="20" t="str">
        <f>IF(E3="","",E3*E4)</f>
        <v/>
      </c>
      <c r="F5" s="20" t="str">
        <f t="shared" ref="F5:BB5" si="30">IF(F3="","",F3*F4)</f>
        <v/>
      </c>
      <c r="G5" s="20" t="str">
        <f t="shared" si="30"/>
        <v/>
      </c>
      <c r="H5" s="20" t="str">
        <f t="shared" si="30"/>
        <v/>
      </c>
      <c r="I5" s="20" t="str">
        <f t="shared" si="30"/>
        <v/>
      </c>
      <c r="J5" s="20" t="str">
        <f t="shared" si="30"/>
        <v/>
      </c>
      <c r="K5" s="20" t="str">
        <f t="shared" si="30"/>
        <v/>
      </c>
      <c r="L5" s="20" t="str">
        <f t="shared" si="30"/>
        <v/>
      </c>
      <c r="M5" s="20" t="str">
        <f t="shared" si="30"/>
        <v/>
      </c>
      <c r="N5" s="20" t="str">
        <f t="shared" si="30"/>
        <v/>
      </c>
      <c r="O5" s="20" t="str">
        <f t="shared" si="30"/>
        <v/>
      </c>
      <c r="P5" s="20" t="str">
        <f t="shared" si="30"/>
        <v/>
      </c>
      <c r="Q5" s="20" t="str">
        <f t="shared" si="30"/>
        <v/>
      </c>
      <c r="R5" s="20" t="str">
        <f t="shared" si="30"/>
        <v/>
      </c>
      <c r="S5" s="20" t="str">
        <f t="shared" si="30"/>
        <v/>
      </c>
      <c r="T5" s="20" t="str">
        <f t="shared" si="30"/>
        <v/>
      </c>
      <c r="U5" s="20" t="str">
        <f t="shared" si="30"/>
        <v/>
      </c>
      <c r="V5" s="20" t="str">
        <f t="shared" si="30"/>
        <v/>
      </c>
      <c r="W5" s="20" t="str">
        <f t="shared" si="30"/>
        <v/>
      </c>
      <c r="X5" s="20" t="str">
        <f t="shared" si="30"/>
        <v/>
      </c>
      <c r="Y5" s="20" t="str">
        <f t="shared" si="30"/>
        <v/>
      </c>
      <c r="Z5" s="20" t="str">
        <f t="shared" si="30"/>
        <v/>
      </c>
      <c r="AA5" s="20" t="str">
        <f t="shared" si="30"/>
        <v/>
      </c>
      <c r="AB5" s="20" t="str">
        <f t="shared" si="30"/>
        <v/>
      </c>
      <c r="AC5" s="20" t="str">
        <f t="shared" si="30"/>
        <v/>
      </c>
      <c r="AD5" s="20" t="str">
        <f t="shared" si="30"/>
        <v/>
      </c>
      <c r="AE5" s="20" t="str">
        <f t="shared" si="30"/>
        <v/>
      </c>
      <c r="AF5" s="20" t="str">
        <f t="shared" si="30"/>
        <v/>
      </c>
      <c r="AG5" s="20" t="str">
        <f t="shared" si="30"/>
        <v/>
      </c>
      <c r="AH5" s="20" t="str">
        <f t="shared" si="30"/>
        <v/>
      </c>
      <c r="AI5" s="20" t="str">
        <f t="shared" si="30"/>
        <v/>
      </c>
      <c r="AJ5" s="20" t="str">
        <f t="shared" si="30"/>
        <v/>
      </c>
      <c r="AK5" s="20" t="str">
        <f t="shared" si="30"/>
        <v/>
      </c>
      <c r="AL5" s="20" t="str">
        <f t="shared" si="30"/>
        <v/>
      </c>
      <c r="AM5" s="20" t="str">
        <f t="shared" si="30"/>
        <v/>
      </c>
      <c r="AN5" s="20" t="str">
        <f t="shared" si="30"/>
        <v/>
      </c>
      <c r="AO5" s="20" t="str">
        <f t="shared" si="30"/>
        <v/>
      </c>
      <c r="AP5" s="20" t="str">
        <f t="shared" si="30"/>
        <v/>
      </c>
      <c r="AQ5" s="20" t="str">
        <f t="shared" si="30"/>
        <v/>
      </c>
      <c r="AR5" s="20" t="str">
        <f t="shared" si="30"/>
        <v/>
      </c>
      <c r="AS5" s="20" t="str">
        <f t="shared" si="30"/>
        <v/>
      </c>
      <c r="AT5" s="20" t="str">
        <f t="shared" si="30"/>
        <v/>
      </c>
      <c r="AU5" s="20" t="str">
        <f t="shared" si="30"/>
        <v/>
      </c>
      <c r="AV5" s="20" t="str">
        <f t="shared" si="30"/>
        <v/>
      </c>
      <c r="AW5" s="20" t="str">
        <f t="shared" si="30"/>
        <v/>
      </c>
      <c r="AX5" s="20" t="str">
        <f t="shared" si="30"/>
        <v/>
      </c>
      <c r="AY5" s="20" t="str">
        <f t="shared" si="30"/>
        <v/>
      </c>
      <c r="AZ5" s="20" t="str">
        <f t="shared" si="30"/>
        <v/>
      </c>
      <c r="BA5" s="20" t="str">
        <f t="shared" si="30"/>
        <v/>
      </c>
      <c r="BB5" s="20" t="str">
        <f t="shared" si="30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">
        <v>164</v>
      </c>
      <c r="C7" s="111" t="str">
        <f ca="1">IF(B7="Gehalt auswählen","",IF(E2&lt;YEAR(TODAY()),VLOOKUP(B7,'Personalnormkosten alt'!$A$2:$B$95,2,FALSE)*-1,VLOOKUP(B7,Personalnormkosten!$A$2:$B$95,2,FALSE)*-1))</f>
        <v/>
      </c>
      <c r="D7" s="97" t="s">
        <v>198</v>
      </c>
      <c r="E7" s="18" t="str">
        <f>'Option 5 (2)'!E7</f>
        <v/>
      </c>
      <c r="F7" s="18" t="str">
        <f>'Option 5 (2)'!F7</f>
        <v/>
      </c>
      <c r="G7" s="18" t="str">
        <f>'Option 5 (2)'!G7</f>
        <v/>
      </c>
      <c r="H7" s="18" t="str">
        <f>'Option 5 (2)'!H7</f>
        <v/>
      </c>
      <c r="I7" s="18" t="str">
        <f>'Option 5 (2)'!I7</f>
        <v/>
      </c>
      <c r="J7" s="18" t="str">
        <f>'Option 5 (2)'!J7</f>
        <v/>
      </c>
      <c r="K7" s="18" t="str">
        <f>'Option 5 (2)'!K7</f>
        <v/>
      </c>
      <c r="L7" s="18" t="str">
        <f>'Option 5 (2)'!L7</f>
        <v/>
      </c>
      <c r="M7" s="18" t="str">
        <f>'Option 5 (2)'!M7</f>
        <v/>
      </c>
      <c r="N7" s="18" t="str">
        <f>'Option 5 (2)'!N7</f>
        <v/>
      </c>
      <c r="O7" s="18" t="str">
        <f>'Option 5 (2)'!O7</f>
        <v/>
      </c>
      <c r="P7" s="18" t="str">
        <f>'Option 5 (2)'!P7</f>
        <v/>
      </c>
      <c r="Q7" s="18" t="str">
        <f>'Option 5 (2)'!Q7</f>
        <v/>
      </c>
      <c r="R7" s="18" t="str">
        <f>'Option 5 (2)'!R7</f>
        <v/>
      </c>
      <c r="S7" s="18" t="str">
        <f>'Option 5 (2)'!S7</f>
        <v/>
      </c>
      <c r="T7" s="18" t="str">
        <f>'Option 5 (2)'!T7</f>
        <v/>
      </c>
      <c r="U7" s="18" t="str">
        <f>'Option 5 (2)'!U7</f>
        <v/>
      </c>
      <c r="V7" s="18" t="str">
        <f>'Option 5 (2)'!V7</f>
        <v/>
      </c>
      <c r="W7" s="18" t="str">
        <f>'Option 5 (2)'!W7</f>
        <v/>
      </c>
      <c r="X7" s="18" t="str">
        <f>'Option 5 (2)'!X7</f>
        <v/>
      </c>
      <c r="Y7" s="18" t="str">
        <f>'Option 5 (2)'!Y7</f>
        <v/>
      </c>
      <c r="Z7" s="18" t="str">
        <f>'Option 5 (2)'!Z7</f>
        <v/>
      </c>
      <c r="AA7" s="18" t="str">
        <f>'Option 5 (2)'!AA7</f>
        <v/>
      </c>
      <c r="AB7" s="18" t="str">
        <f>'Option 5 (2)'!AB7</f>
        <v/>
      </c>
      <c r="AC7" s="18" t="str">
        <f>'Option 5 (2)'!AC7</f>
        <v/>
      </c>
      <c r="AD7" s="18" t="str">
        <f>'Option 5 (2)'!AD7</f>
        <v/>
      </c>
      <c r="AE7" s="18" t="str">
        <f>'Option 5 (2)'!AE7</f>
        <v/>
      </c>
      <c r="AF7" s="18" t="str">
        <f>'Option 5 (2)'!AF7</f>
        <v/>
      </c>
      <c r="AG7" s="18" t="str">
        <f>'Option 5 (2)'!AG7</f>
        <v/>
      </c>
      <c r="AH7" s="18" t="str">
        <f>'Option 5 (2)'!AH7</f>
        <v/>
      </c>
      <c r="AI7" s="18" t="str">
        <f>'Option 5 (2)'!AI7</f>
        <v/>
      </c>
      <c r="AJ7" s="18" t="str">
        <f>'Option 5 (2)'!AJ7</f>
        <v/>
      </c>
      <c r="AK7" s="18" t="str">
        <f>'Option 5 (2)'!AK7</f>
        <v/>
      </c>
      <c r="AL7" s="18" t="str">
        <f>'Option 5 (2)'!AL7</f>
        <v/>
      </c>
      <c r="AM7" s="18" t="str">
        <f>'Option 5 (2)'!AM7</f>
        <v/>
      </c>
      <c r="AN7" s="18" t="str">
        <f>'Option 5 (2)'!AN7</f>
        <v/>
      </c>
      <c r="AO7" s="18" t="str">
        <f>'Option 5 (2)'!AO7</f>
        <v/>
      </c>
      <c r="AP7" s="18" t="str">
        <f>'Option 5 (2)'!AP7</f>
        <v/>
      </c>
      <c r="AQ7" s="18" t="str">
        <f>'Option 5 (2)'!AQ7</f>
        <v/>
      </c>
      <c r="AR7" s="18" t="str">
        <f>'Option 5 (2)'!AR7</f>
        <v/>
      </c>
      <c r="AS7" s="18" t="str">
        <f>'Option 5 (2)'!AS7</f>
        <v/>
      </c>
      <c r="AT7" s="18" t="str">
        <f>'Option 5 (2)'!AT7</f>
        <v/>
      </c>
      <c r="AU7" s="18" t="str">
        <f>'Option 5 (2)'!AU7</f>
        <v/>
      </c>
      <c r="AV7" s="18" t="str">
        <f>'Option 5 (2)'!AV7</f>
        <v/>
      </c>
      <c r="AW7" s="18" t="str">
        <f>'Option 5 (2)'!AW7</f>
        <v/>
      </c>
      <c r="AX7" s="18" t="str">
        <f>'Option 5 (2)'!AX7</f>
        <v/>
      </c>
      <c r="AY7" s="18" t="str">
        <f>'Option 5 (2)'!AY7</f>
        <v/>
      </c>
      <c r="AZ7" s="18" t="str">
        <f>'Option 5 (2)'!AZ7</f>
        <v/>
      </c>
      <c r="BA7" s="18" t="str">
        <f>'Option 5 (2)'!BA7</f>
        <v/>
      </c>
      <c r="BB7" s="18" t="str">
        <f>'Option 5 (2)'!BB7</f>
        <v/>
      </c>
    </row>
    <row r="8" spans="1:54" ht="16.2" thickBot="1" x14ac:dyDescent="0.3">
      <c r="A8" s="115"/>
      <c r="B8" s="19" t="s">
        <v>1</v>
      </c>
      <c r="C8" s="112" t="str">
        <f>IF(C6="","",C6*C7)</f>
        <v/>
      </c>
      <c r="D8" s="117"/>
      <c r="E8" s="20" t="str">
        <f t="shared" ref="E8:BB8" si="31">IF(E6="","",E6*E7)</f>
        <v/>
      </c>
      <c r="F8" s="20" t="str">
        <f t="shared" si="31"/>
        <v/>
      </c>
      <c r="G8" s="20" t="str">
        <f t="shared" si="31"/>
        <v/>
      </c>
      <c r="H8" s="20" t="str">
        <f t="shared" si="31"/>
        <v/>
      </c>
      <c r="I8" s="20" t="str">
        <f t="shared" si="31"/>
        <v/>
      </c>
      <c r="J8" s="20" t="str">
        <f t="shared" si="31"/>
        <v/>
      </c>
      <c r="K8" s="20" t="str">
        <f t="shared" si="31"/>
        <v/>
      </c>
      <c r="L8" s="20" t="str">
        <f t="shared" si="31"/>
        <v/>
      </c>
      <c r="M8" s="20" t="str">
        <f t="shared" si="31"/>
        <v/>
      </c>
      <c r="N8" s="20" t="str">
        <f t="shared" si="31"/>
        <v/>
      </c>
      <c r="O8" s="20" t="str">
        <f t="shared" si="31"/>
        <v/>
      </c>
      <c r="P8" s="20" t="str">
        <f t="shared" si="31"/>
        <v/>
      </c>
      <c r="Q8" s="20" t="str">
        <f t="shared" si="31"/>
        <v/>
      </c>
      <c r="R8" s="20" t="str">
        <f t="shared" si="31"/>
        <v/>
      </c>
      <c r="S8" s="20" t="str">
        <f t="shared" si="31"/>
        <v/>
      </c>
      <c r="T8" s="20" t="str">
        <f t="shared" si="31"/>
        <v/>
      </c>
      <c r="U8" s="20" t="str">
        <f t="shared" si="31"/>
        <v/>
      </c>
      <c r="V8" s="20" t="str">
        <f t="shared" si="31"/>
        <v/>
      </c>
      <c r="W8" s="20" t="str">
        <f t="shared" si="31"/>
        <v/>
      </c>
      <c r="X8" s="20" t="str">
        <f t="shared" si="31"/>
        <v/>
      </c>
      <c r="Y8" s="20" t="str">
        <f t="shared" si="31"/>
        <v/>
      </c>
      <c r="Z8" s="20" t="str">
        <f t="shared" si="31"/>
        <v/>
      </c>
      <c r="AA8" s="20" t="str">
        <f t="shared" si="31"/>
        <v/>
      </c>
      <c r="AB8" s="20" t="str">
        <f t="shared" si="31"/>
        <v/>
      </c>
      <c r="AC8" s="20" t="str">
        <f t="shared" si="31"/>
        <v/>
      </c>
      <c r="AD8" s="20" t="str">
        <f t="shared" si="31"/>
        <v/>
      </c>
      <c r="AE8" s="20" t="str">
        <f t="shared" si="31"/>
        <v/>
      </c>
      <c r="AF8" s="20" t="str">
        <f t="shared" si="31"/>
        <v/>
      </c>
      <c r="AG8" s="20" t="str">
        <f t="shared" si="31"/>
        <v/>
      </c>
      <c r="AH8" s="20" t="str">
        <f t="shared" si="31"/>
        <v/>
      </c>
      <c r="AI8" s="20" t="str">
        <f t="shared" si="31"/>
        <v/>
      </c>
      <c r="AJ8" s="20" t="str">
        <f t="shared" si="31"/>
        <v/>
      </c>
      <c r="AK8" s="20" t="str">
        <f t="shared" si="31"/>
        <v/>
      </c>
      <c r="AL8" s="20" t="str">
        <f t="shared" si="31"/>
        <v/>
      </c>
      <c r="AM8" s="20" t="str">
        <f t="shared" si="31"/>
        <v/>
      </c>
      <c r="AN8" s="20" t="str">
        <f t="shared" si="31"/>
        <v/>
      </c>
      <c r="AO8" s="20" t="str">
        <f t="shared" si="31"/>
        <v/>
      </c>
      <c r="AP8" s="20" t="str">
        <f t="shared" si="31"/>
        <v/>
      </c>
      <c r="AQ8" s="20" t="str">
        <f t="shared" si="31"/>
        <v/>
      </c>
      <c r="AR8" s="20" t="str">
        <f t="shared" si="31"/>
        <v/>
      </c>
      <c r="AS8" s="20" t="str">
        <f t="shared" si="31"/>
        <v/>
      </c>
      <c r="AT8" s="20" t="str">
        <f t="shared" si="31"/>
        <v/>
      </c>
      <c r="AU8" s="20" t="str">
        <f t="shared" si="31"/>
        <v/>
      </c>
      <c r="AV8" s="20" t="str">
        <f t="shared" si="31"/>
        <v/>
      </c>
      <c r="AW8" s="20" t="str">
        <f t="shared" si="31"/>
        <v/>
      </c>
      <c r="AX8" s="20" t="str">
        <f t="shared" si="31"/>
        <v/>
      </c>
      <c r="AY8" s="20" t="str">
        <f t="shared" si="31"/>
        <v/>
      </c>
      <c r="AZ8" s="20" t="str">
        <f t="shared" si="31"/>
        <v/>
      </c>
      <c r="BA8" s="20" t="str">
        <f t="shared" si="31"/>
        <v/>
      </c>
      <c r="BB8" s="20" t="str">
        <f t="shared" si="31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">
        <v>164</v>
      </c>
      <c r="C10" s="111" t="str">
        <f ca="1">IF(B10="Gehalt auswählen","",IF(E2&lt;YEAR(TODAY()),VLOOKUP(B10,'Personalnormkosten alt'!$A$2:$B$95,2,FALSE)*-1,VLOOKUP(B10,Personalnormkosten!$A$2:$B$95,2,FALSE)*-1))</f>
        <v/>
      </c>
      <c r="D10" s="97" t="s">
        <v>198</v>
      </c>
      <c r="E10" s="18" t="str">
        <f>'Option 5 (2)'!E10</f>
        <v/>
      </c>
      <c r="F10" s="18" t="str">
        <f>'Option 5 (2)'!F10</f>
        <v/>
      </c>
      <c r="G10" s="18" t="str">
        <f>'Option 5 (2)'!G10</f>
        <v/>
      </c>
      <c r="H10" s="18" t="str">
        <f>'Option 5 (2)'!H10</f>
        <v/>
      </c>
      <c r="I10" s="18" t="str">
        <f>'Option 5 (2)'!I10</f>
        <v/>
      </c>
      <c r="J10" s="18" t="str">
        <f>'Option 5 (2)'!J10</f>
        <v/>
      </c>
      <c r="K10" s="18" t="str">
        <f>'Option 5 (2)'!K10</f>
        <v/>
      </c>
      <c r="L10" s="18" t="str">
        <f>'Option 5 (2)'!L10</f>
        <v/>
      </c>
      <c r="M10" s="18" t="str">
        <f>'Option 5 (2)'!M10</f>
        <v/>
      </c>
      <c r="N10" s="18" t="str">
        <f>'Option 5 (2)'!N10</f>
        <v/>
      </c>
      <c r="O10" s="18" t="str">
        <f>'Option 5 (2)'!O10</f>
        <v/>
      </c>
      <c r="P10" s="18" t="str">
        <f>'Option 5 (2)'!P10</f>
        <v/>
      </c>
      <c r="Q10" s="18" t="str">
        <f>'Option 5 (2)'!Q10</f>
        <v/>
      </c>
      <c r="R10" s="18" t="str">
        <f>'Option 5 (2)'!R10</f>
        <v/>
      </c>
      <c r="S10" s="18" t="str">
        <f>'Option 5 (2)'!S10</f>
        <v/>
      </c>
      <c r="T10" s="18" t="str">
        <f>'Option 5 (2)'!T10</f>
        <v/>
      </c>
      <c r="U10" s="18" t="str">
        <f>'Option 5 (2)'!U10</f>
        <v/>
      </c>
      <c r="V10" s="18" t="str">
        <f>'Option 5 (2)'!V10</f>
        <v/>
      </c>
      <c r="W10" s="18" t="str">
        <f>'Option 5 (2)'!W10</f>
        <v/>
      </c>
      <c r="X10" s="18" t="str">
        <f>'Option 5 (2)'!X10</f>
        <v/>
      </c>
      <c r="Y10" s="18" t="str">
        <f>'Option 5 (2)'!Y10</f>
        <v/>
      </c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</row>
    <row r="11" spans="1:54" ht="16.2" thickBot="1" x14ac:dyDescent="0.3">
      <c r="A11" s="115"/>
      <c r="B11" s="19" t="s">
        <v>1</v>
      </c>
      <c r="C11" s="112" t="str">
        <f t="shared" ref="C11" si="32">IF(C9="","",C9*C10)</f>
        <v/>
      </c>
      <c r="D11" s="117"/>
      <c r="E11" s="20" t="str">
        <f t="shared" ref="E11:BB11" si="33">IF(E9="","",E9*E10)</f>
        <v/>
      </c>
      <c r="F11" s="20" t="str">
        <f t="shared" si="33"/>
        <v/>
      </c>
      <c r="G11" s="20" t="str">
        <f t="shared" si="33"/>
        <v/>
      </c>
      <c r="H11" s="20" t="str">
        <f t="shared" si="33"/>
        <v/>
      </c>
      <c r="I11" s="20" t="str">
        <f t="shared" si="33"/>
        <v/>
      </c>
      <c r="J11" s="20" t="str">
        <f t="shared" si="33"/>
        <v/>
      </c>
      <c r="K11" s="20" t="str">
        <f t="shared" si="33"/>
        <v/>
      </c>
      <c r="L11" s="20" t="str">
        <f t="shared" si="33"/>
        <v/>
      </c>
      <c r="M11" s="20" t="str">
        <f t="shared" si="33"/>
        <v/>
      </c>
      <c r="N11" s="20" t="str">
        <f t="shared" si="33"/>
        <v/>
      </c>
      <c r="O11" s="20" t="str">
        <f t="shared" si="33"/>
        <v/>
      </c>
      <c r="P11" s="20" t="str">
        <f t="shared" si="33"/>
        <v/>
      </c>
      <c r="Q11" s="20" t="str">
        <f t="shared" si="33"/>
        <v/>
      </c>
      <c r="R11" s="20" t="str">
        <f t="shared" si="33"/>
        <v/>
      </c>
      <c r="S11" s="20" t="str">
        <f t="shared" si="33"/>
        <v/>
      </c>
      <c r="T11" s="20" t="str">
        <f t="shared" si="33"/>
        <v/>
      </c>
      <c r="U11" s="20" t="str">
        <f t="shared" si="33"/>
        <v/>
      </c>
      <c r="V11" s="20" t="str">
        <f t="shared" si="33"/>
        <v/>
      </c>
      <c r="W11" s="20" t="str">
        <f t="shared" si="33"/>
        <v/>
      </c>
      <c r="X11" s="20" t="str">
        <f t="shared" si="33"/>
        <v/>
      </c>
      <c r="Y11" s="20" t="str">
        <f t="shared" si="33"/>
        <v/>
      </c>
      <c r="Z11" s="20" t="str">
        <f t="shared" si="33"/>
        <v/>
      </c>
      <c r="AA11" s="20" t="str">
        <f t="shared" si="33"/>
        <v/>
      </c>
      <c r="AB11" s="20" t="str">
        <f t="shared" si="33"/>
        <v/>
      </c>
      <c r="AC11" s="20" t="str">
        <f t="shared" si="33"/>
        <v/>
      </c>
      <c r="AD11" s="20" t="str">
        <f t="shared" si="33"/>
        <v/>
      </c>
      <c r="AE11" s="20" t="str">
        <f t="shared" si="33"/>
        <v/>
      </c>
      <c r="AF11" s="20" t="str">
        <f t="shared" si="33"/>
        <v/>
      </c>
      <c r="AG11" s="20" t="str">
        <f t="shared" si="33"/>
        <v/>
      </c>
      <c r="AH11" s="20" t="str">
        <f t="shared" si="33"/>
        <v/>
      </c>
      <c r="AI11" s="20" t="str">
        <f t="shared" si="33"/>
        <v/>
      </c>
      <c r="AJ11" s="20" t="str">
        <f t="shared" si="33"/>
        <v/>
      </c>
      <c r="AK11" s="20" t="str">
        <f t="shared" si="33"/>
        <v/>
      </c>
      <c r="AL11" s="20" t="str">
        <f t="shared" si="33"/>
        <v/>
      </c>
      <c r="AM11" s="20" t="str">
        <f t="shared" si="33"/>
        <v/>
      </c>
      <c r="AN11" s="20" t="str">
        <f t="shared" si="33"/>
        <v/>
      </c>
      <c r="AO11" s="20" t="str">
        <f t="shared" si="33"/>
        <v/>
      </c>
      <c r="AP11" s="20" t="str">
        <f t="shared" si="33"/>
        <v/>
      </c>
      <c r="AQ11" s="20" t="str">
        <f t="shared" si="33"/>
        <v/>
      </c>
      <c r="AR11" s="20" t="str">
        <f t="shared" si="33"/>
        <v/>
      </c>
      <c r="AS11" s="20" t="str">
        <f t="shared" si="33"/>
        <v/>
      </c>
      <c r="AT11" s="20" t="str">
        <f t="shared" si="33"/>
        <v/>
      </c>
      <c r="AU11" s="20" t="str">
        <f t="shared" si="33"/>
        <v/>
      </c>
      <c r="AV11" s="20" t="str">
        <f t="shared" si="33"/>
        <v/>
      </c>
      <c r="AW11" s="20" t="str">
        <f t="shared" si="33"/>
        <v/>
      </c>
      <c r="AX11" s="20" t="str">
        <f t="shared" si="33"/>
        <v/>
      </c>
      <c r="AY11" s="20" t="str">
        <f t="shared" si="33"/>
        <v/>
      </c>
      <c r="AZ11" s="20" t="str">
        <f t="shared" si="33"/>
        <v/>
      </c>
      <c r="BA11" s="20" t="str">
        <f t="shared" si="33"/>
        <v/>
      </c>
      <c r="BB11" s="20" t="str">
        <f t="shared" si="33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">
        <v>164</v>
      </c>
      <c r="C13" s="111" t="str">
        <f ca="1">IF(B13="Gehalt auswählen","",IF(E2&lt;YEAR(TODAY()),VLOOKUP(B13,'Personalnormkosten alt'!$A$2:$B$95,2,FALSE)*-1,VLOOKUP(B13,Personalnormkosten!$A$2:$B$95,2,FALSE)*-1))</f>
        <v/>
      </c>
      <c r="D13" s="97" t="s">
        <v>198</v>
      </c>
      <c r="E13" s="18" t="str">
        <f>'Option 5 (2)'!E13</f>
        <v/>
      </c>
      <c r="F13" s="18" t="str">
        <f>'Option 5 (2)'!F13</f>
        <v/>
      </c>
      <c r="G13" s="18" t="str">
        <f>'Option 5 (2)'!G13</f>
        <v/>
      </c>
      <c r="H13" s="18" t="str">
        <f>'Option 5 (2)'!H13</f>
        <v/>
      </c>
      <c r="I13" s="18" t="str">
        <f>'Option 5 (2)'!I13</f>
        <v/>
      </c>
      <c r="J13" s="18" t="str">
        <f>'Option 5 (2)'!J13</f>
        <v/>
      </c>
      <c r="K13" s="18" t="str">
        <f>'Option 5 (2)'!K13</f>
        <v/>
      </c>
      <c r="L13" s="18" t="str">
        <f>'Option 5 (2)'!L13</f>
        <v/>
      </c>
      <c r="M13" s="18" t="str">
        <f>'Option 5 (2)'!M13</f>
        <v/>
      </c>
      <c r="N13" s="18" t="str">
        <f>'Option 5 (2)'!N13</f>
        <v/>
      </c>
      <c r="O13" s="18" t="str">
        <f>'Option 5 (2)'!O13</f>
        <v/>
      </c>
      <c r="P13" s="18" t="str">
        <f>'Option 5 (2)'!P13</f>
        <v/>
      </c>
      <c r="Q13" s="18" t="str">
        <f>'Option 5 (2)'!Q13</f>
        <v/>
      </c>
      <c r="R13" s="18" t="str">
        <f>'Option 5 (2)'!R13</f>
        <v/>
      </c>
      <c r="S13" s="18" t="str">
        <f>'Option 5 (2)'!S13</f>
        <v/>
      </c>
      <c r="T13" s="18" t="str">
        <f>'Option 5 (2)'!T13</f>
        <v/>
      </c>
      <c r="U13" s="18" t="str">
        <f>'Option 5 (2)'!U13</f>
        <v/>
      </c>
      <c r="V13" s="18" t="str">
        <f>'Option 5 (2)'!V13</f>
        <v/>
      </c>
      <c r="W13" s="18" t="str">
        <f>'Option 5 (2)'!W13</f>
        <v/>
      </c>
      <c r="X13" s="18" t="str">
        <f>'Option 5 (2)'!X13</f>
        <v/>
      </c>
      <c r="Y13" s="18" t="str">
        <f>'Option 5 (2)'!Y13</f>
        <v/>
      </c>
      <c r="Z13" s="18" t="str">
        <f>'Option 5 (2)'!Z13</f>
        <v/>
      </c>
      <c r="AA13" s="18" t="str">
        <f>'Option 5 (2)'!AA13</f>
        <v/>
      </c>
      <c r="AB13" s="18" t="str">
        <f>'Option 5 (2)'!AB13</f>
        <v/>
      </c>
      <c r="AC13" s="18" t="str">
        <f>'Option 5 (2)'!AC13</f>
        <v/>
      </c>
      <c r="AD13" s="18" t="str">
        <f>'Option 5 (2)'!AD13</f>
        <v/>
      </c>
      <c r="AE13" s="18" t="str">
        <f>'Option 5 (2)'!AE13</f>
        <v/>
      </c>
      <c r="AF13" s="18" t="str">
        <f>'Option 5 (2)'!AF13</f>
        <v/>
      </c>
      <c r="AG13" s="18" t="str">
        <f>'Option 5 (2)'!AG13</f>
        <v/>
      </c>
      <c r="AH13" s="18" t="str">
        <f>'Option 5 (2)'!AH13</f>
        <v/>
      </c>
      <c r="AI13" s="18" t="str">
        <f>'Option 5 (2)'!AI13</f>
        <v/>
      </c>
      <c r="AJ13" s="18" t="str">
        <f>'Option 5 (2)'!AJ13</f>
        <v/>
      </c>
      <c r="AK13" s="18" t="str">
        <f>'Option 5 (2)'!AK13</f>
        <v/>
      </c>
      <c r="AL13" s="18" t="str">
        <f>'Option 5 (2)'!AL13</f>
        <v/>
      </c>
      <c r="AM13" s="18" t="str">
        <f>'Option 5 (2)'!AM13</f>
        <v/>
      </c>
      <c r="AN13" s="18" t="str">
        <f>'Option 5 (2)'!AN13</f>
        <v/>
      </c>
      <c r="AO13" s="18" t="str">
        <f>'Option 5 (2)'!AO13</f>
        <v/>
      </c>
      <c r="AP13" s="18" t="str">
        <f>'Option 5 (2)'!AP13</f>
        <v/>
      </c>
      <c r="AQ13" s="18" t="str">
        <f>'Option 5 (2)'!AQ13</f>
        <v/>
      </c>
      <c r="AR13" s="18" t="str">
        <f>'Option 5 (2)'!AR13</f>
        <v/>
      </c>
      <c r="AS13" s="18" t="str">
        <f>'Option 5 (2)'!AS13</f>
        <v/>
      </c>
      <c r="AT13" s="18" t="str">
        <f>'Option 5 (2)'!AT13</f>
        <v/>
      </c>
      <c r="AU13" s="18" t="str">
        <f>'Option 5 (2)'!AU13</f>
        <v/>
      </c>
      <c r="AV13" s="18" t="str">
        <f>'Option 5 (2)'!AV13</f>
        <v/>
      </c>
      <c r="AW13" s="18" t="str">
        <f>'Option 5 (2)'!AW13</f>
        <v/>
      </c>
      <c r="AX13" s="18" t="str">
        <f>'Option 5 (2)'!AX13</f>
        <v/>
      </c>
      <c r="AY13" s="18" t="str">
        <f>'Option 5 (2)'!AY13</f>
        <v/>
      </c>
      <c r="AZ13" s="18" t="str">
        <f>'Option 5 (2)'!AZ13</f>
        <v/>
      </c>
      <c r="BA13" s="18" t="str">
        <f>'Option 5 (2)'!BA13</f>
        <v/>
      </c>
      <c r="BB13" s="18" t="str">
        <f>'Option 5 (2)'!BB13</f>
        <v/>
      </c>
    </row>
    <row r="14" spans="1:54" ht="16.2" thickBot="1" x14ac:dyDescent="0.3">
      <c r="A14" s="115"/>
      <c r="B14" s="19" t="s">
        <v>1</v>
      </c>
      <c r="C14" s="112" t="str">
        <f t="shared" ref="C14" si="34">IF(C12="","",C12*C13)</f>
        <v/>
      </c>
      <c r="D14" s="117"/>
      <c r="E14" s="20" t="str">
        <f t="shared" ref="E14:BB14" si="35">IF(E12="","",E12*E13)</f>
        <v/>
      </c>
      <c r="F14" s="20" t="str">
        <f t="shared" si="35"/>
        <v/>
      </c>
      <c r="G14" s="20" t="str">
        <f t="shared" si="35"/>
        <v/>
      </c>
      <c r="H14" s="20" t="str">
        <f t="shared" si="35"/>
        <v/>
      </c>
      <c r="I14" s="20" t="str">
        <f t="shared" si="35"/>
        <v/>
      </c>
      <c r="J14" s="20" t="str">
        <f t="shared" si="35"/>
        <v/>
      </c>
      <c r="K14" s="20" t="str">
        <f t="shared" si="35"/>
        <v/>
      </c>
      <c r="L14" s="20" t="str">
        <f t="shared" si="35"/>
        <v/>
      </c>
      <c r="M14" s="20" t="str">
        <f t="shared" si="35"/>
        <v/>
      </c>
      <c r="N14" s="20" t="str">
        <f t="shared" si="35"/>
        <v/>
      </c>
      <c r="O14" s="20" t="str">
        <f t="shared" si="35"/>
        <v/>
      </c>
      <c r="P14" s="20" t="str">
        <f t="shared" si="35"/>
        <v/>
      </c>
      <c r="Q14" s="20" t="str">
        <f t="shared" si="35"/>
        <v/>
      </c>
      <c r="R14" s="20" t="str">
        <f t="shared" si="35"/>
        <v/>
      </c>
      <c r="S14" s="20" t="str">
        <f t="shared" si="35"/>
        <v/>
      </c>
      <c r="T14" s="20" t="str">
        <f t="shared" si="35"/>
        <v/>
      </c>
      <c r="U14" s="20" t="str">
        <f t="shared" si="35"/>
        <v/>
      </c>
      <c r="V14" s="20" t="str">
        <f t="shared" si="35"/>
        <v/>
      </c>
      <c r="W14" s="20" t="str">
        <f t="shared" si="35"/>
        <v/>
      </c>
      <c r="X14" s="20" t="str">
        <f t="shared" si="35"/>
        <v/>
      </c>
      <c r="Y14" s="20" t="str">
        <f t="shared" si="35"/>
        <v/>
      </c>
      <c r="Z14" s="20" t="str">
        <f t="shared" si="35"/>
        <v/>
      </c>
      <c r="AA14" s="20" t="str">
        <f t="shared" si="35"/>
        <v/>
      </c>
      <c r="AB14" s="20" t="str">
        <f t="shared" si="35"/>
        <v/>
      </c>
      <c r="AC14" s="20" t="str">
        <f t="shared" si="35"/>
        <v/>
      </c>
      <c r="AD14" s="20" t="str">
        <f t="shared" si="35"/>
        <v/>
      </c>
      <c r="AE14" s="20" t="str">
        <f t="shared" si="35"/>
        <v/>
      </c>
      <c r="AF14" s="20" t="str">
        <f t="shared" si="35"/>
        <v/>
      </c>
      <c r="AG14" s="20" t="str">
        <f t="shared" si="35"/>
        <v/>
      </c>
      <c r="AH14" s="20" t="str">
        <f t="shared" si="35"/>
        <v/>
      </c>
      <c r="AI14" s="20" t="str">
        <f t="shared" si="35"/>
        <v/>
      </c>
      <c r="AJ14" s="20" t="str">
        <f t="shared" si="35"/>
        <v/>
      </c>
      <c r="AK14" s="20" t="str">
        <f t="shared" si="35"/>
        <v/>
      </c>
      <c r="AL14" s="20" t="str">
        <f t="shared" si="35"/>
        <v/>
      </c>
      <c r="AM14" s="20" t="str">
        <f t="shared" si="35"/>
        <v/>
      </c>
      <c r="AN14" s="20" t="str">
        <f t="shared" si="35"/>
        <v/>
      </c>
      <c r="AO14" s="20" t="str">
        <f t="shared" si="35"/>
        <v/>
      </c>
      <c r="AP14" s="20" t="str">
        <f t="shared" si="35"/>
        <v/>
      </c>
      <c r="AQ14" s="20" t="str">
        <f t="shared" si="35"/>
        <v/>
      </c>
      <c r="AR14" s="20" t="str">
        <f t="shared" si="35"/>
        <v/>
      </c>
      <c r="AS14" s="20" t="str">
        <f t="shared" si="35"/>
        <v/>
      </c>
      <c r="AT14" s="20" t="str">
        <f t="shared" si="35"/>
        <v/>
      </c>
      <c r="AU14" s="20" t="str">
        <f t="shared" si="35"/>
        <v/>
      </c>
      <c r="AV14" s="20" t="str">
        <f t="shared" si="35"/>
        <v/>
      </c>
      <c r="AW14" s="20" t="str">
        <f t="shared" si="35"/>
        <v/>
      </c>
      <c r="AX14" s="20" t="str">
        <f t="shared" si="35"/>
        <v/>
      </c>
      <c r="AY14" s="20" t="str">
        <f t="shared" si="35"/>
        <v/>
      </c>
      <c r="AZ14" s="20" t="str">
        <f t="shared" si="35"/>
        <v/>
      </c>
      <c r="BA14" s="20" t="str">
        <f t="shared" si="35"/>
        <v/>
      </c>
      <c r="BB14" s="20" t="str">
        <f t="shared" si="35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">
        <v>164</v>
      </c>
      <c r="C16" s="111" t="str">
        <f ca="1">IF(B16="Gehalt auswählen","",IF(E2&lt;YEAR(TODAY()),VLOOKUP(B16,'Personalnormkosten alt'!$A$2:$B$95,2,FALSE)*-1,VLOOKUP(B16,Personalnormkosten!$A$2:$B$95,2,FALSE)*-1))</f>
        <v/>
      </c>
      <c r="D16" s="97" t="s">
        <v>198</v>
      </c>
      <c r="E16" s="18" t="str">
        <f>'Option 5 (2)'!E16</f>
        <v/>
      </c>
      <c r="F16" s="18" t="str">
        <f>'Option 5 (2)'!F16</f>
        <v/>
      </c>
      <c r="G16" s="18" t="str">
        <f>'Option 5 (2)'!G16</f>
        <v/>
      </c>
      <c r="H16" s="18" t="str">
        <f>'Option 5 (2)'!H16</f>
        <v/>
      </c>
      <c r="I16" s="18" t="str">
        <f>'Option 5 (2)'!I16</f>
        <v/>
      </c>
      <c r="J16" s="18" t="str">
        <f>'Option 5 (2)'!J16</f>
        <v/>
      </c>
      <c r="K16" s="18" t="str">
        <f>'Option 5 (2)'!K16</f>
        <v/>
      </c>
      <c r="L16" s="18" t="str">
        <f>'Option 5 (2)'!L16</f>
        <v/>
      </c>
      <c r="M16" s="18" t="str">
        <f>'Option 5 (2)'!M16</f>
        <v/>
      </c>
      <c r="N16" s="18" t="str">
        <f>'Option 5 (2)'!N16</f>
        <v/>
      </c>
      <c r="O16" s="18" t="str">
        <f>'Option 5 (2)'!O16</f>
        <v/>
      </c>
      <c r="P16" s="18" t="str">
        <f>'Option 5 (2)'!P16</f>
        <v/>
      </c>
      <c r="Q16" s="18" t="str">
        <f>'Option 5 (2)'!Q16</f>
        <v/>
      </c>
      <c r="R16" s="18" t="str">
        <f>'Option 5 (2)'!R16</f>
        <v/>
      </c>
      <c r="S16" s="18" t="str">
        <f>'Option 5 (2)'!S16</f>
        <v/>
      </c>
      <c r="T16" s="18" t="str">
        <f>'Option 5 (2)'!T16</f>
        <v/>
      </c>
      <c r="U16" s="18" t="str">
        <f>'Option 5 (2)'!U16</f>
        <v/>
      </c>
      <c r="V16" s="18" t="str">
        <f>'Option 5 (2)'!V16</f>
        <v/>
      </c>
      <c r="W16" s="18" t="str">
        <f>'Option 5 (2)'!W16</f>
        <v/>
      </c>
      <c r="X16" s="18" t="str">
        <f>'Option 5 (2)'!X16</f>
        <v/>
      </c>
      <c r="Y16" s="18" t="str">
        <f>'Option 5 (2)'!Y16</f>
        <v/>
      </c>
      <c r="Z16" s="18" t="str">
        <f>'Option 5 (2)'!Z16</f>
        <v/>
      </c>
      <c r="AA16" s="18" t="str">
        <f>'Option 5 (2)'!AA16</f>
        <v/>
      </c>
      <c r="AB16" s="18" t="str">
        <f>'Option 5 (2)'!AB16</f>
        <v/>
      </c>
      <c r="AC16" s="18" t="str">
        <f>'Option 5 (2)'!AC16</f>
        <v/>
      </c>
      <c r="AD16" s="18" t="str">
        <f>'Option 5 (2)'!AD16</f>
        <v/>
      </c>
      <c r="AE16" s="18" t="str">
        <f>'Option 5 (2)'!AE16</f>
        <v/>
      </c>
      <c r="AF16" s="18" t="str">
        <f>'Option 5 (2)'!AF16</f>
        <v/>
      </c>
      <c r="AG16" s="18" t="str">
        <f>'Option 5 (2)'!AG16</f>
        <v/>
      </c>
      <c r="AH16" s="18" t="str">
        <f>'Option 5 (2)'!AH16</f>
        <v/>
      </c>
      <c r="AI16" s="18" t="str">
        <f>'Option 5 (2)'!AI16</f>
        <v/>
      </c>
      <c r="AJ16" s="18" t="str">
        <f>'Option 5 (2)'!AJ16</f>
        <v/>
      </c>
      <c r="AK16" s="18" t="str">
        <f>'Option 5 (2)'!AK16</f>
        <v/>
      </c>
      <c r="AL16" s="18" t="str">
        <f>'Option 5 (2)'!AL16</f>
        <v/>
      </c>
      <c r="AM16" s="18" t="str">
        <f>'Option 5 (2)'!AM16</f>
        <v/>
      </c>
      <c r="AN16" s="18" t="str">
        <f>'Option 5 (2)'!AN16</f>
        <v/>
      </c>
      <c r="AO16" s="18" t="str">
        <f>'Option 5 (2)'!AO16</f>
        <v/>
      </c>
      <c r="AP16" s="18" t="str">
        <f>'Option 5 (2)'!AP16</f>
        <v/>
      </c>
      <c r="AQ16" s="18" t="str">
        <f>'Option 5 (2)'!AQ16</f>
        <v/>
      </c>
      <c r="AR16" s="18" t="str">
        <f>'Option 5 (2)'!AR16</f>
        <v/>
      </c>
      <c r="AS16" s="18" t="str">
        <f>'Option 5 (2)'!AS16</f>
        <v/>
      </c>
      <c r="AT16" s="18" t="str">
        <f>'Option 5 (2)'!AT16</f>
        <v/>
      </c>
      <c r="AU16" s="18" t="str">
        <f>'Option 5 (2)'!AU16</f>
        <v/>
      </c>
      <c r="AV16" s="18" t="str">
        <f>'Option 5 (2)'!AV16</f>
        <v/>
      </c>
      <c r="AW16" s="18" t="str">
        <f>'Option 5 (2)'!AW16</f>
        <v/>
      </c>
      <c r="AX16" s="18" t="str">
        <f>'Option 5 (2)'!AX16</f>
        <v/>
      </c>
      <c r="AY16" s="18" t="str">
        <f>'Option 5 (2)'!AY16</f>
        <v/>
      </c>
      <c r="AZ16" s="18" t="str">
        <f>'Option 5 (2)'!AZ16</f>
        <v/>
      </c>
      <c r="BA16" s="18" t="str">
        <f>'Option 5 (2)'!BA16</f>
        <v/>
      </c>
      <c r="BB16" s="18" t="str">
        <f>'Option 5 (2)'!BB16</f>
        <v/>
      </c>
    </row>
    <row r="17" spans="1:54" ht="16.2" thickBot="1" x14ac:dyDescent="0.3">
      <c r="A17" s="115"/>
      <c r="B17" s="19" t="s">
        <v>1</v>
      </c>
      <c r="C17" s="112" t="str">
        <f t="shared" ref="C17" si="36">IF(C15="","",C15*C16)</f>
        <v/>
      </c>
      <c r="D17" s="117"/>
      <c r="E17" s="20" t="str">
        <f t="shared" ref="E17:BB17" si="37">IF(E15="","",E15*E16)</f>
        <v/>
      </c>
      <c r="F17" s="20" t="str">
        <f t="shared" si="37"/>
        <v/>
      </c>
      <c r="G17" s="20" t="str">
        <f t="shared" si="37"/>
        <v/>
      </c>
      <c r="H17" s="20" t="str">
        <f t="shared" si="37"/>
        <v/>
      </c>
      <c r="I17" s="20" t="str">
        <f t="shared" si="37"/>
        <v/>
      </c>
      <c r="J17" s="20" t="str">
        <f t="shared" si="37"/>
        <v/>
      </c>
      <c r="K17" s="20" t="str">
        <f t="shared" si="37"/>
        <v/>
      </c>
      <c r="L17" s="20" t="str">
        <f t="shared" si="37"/>
        <v/>
      </c>
      <c r="M17" s="20" t="str">
        <f t="shared" si="37"/>
        <v/>
      </c>
      <c r="N17" s="20" t="str">
        <f t="shared" si="37"/>
        <v/>
      </c>
      <c r="O17" s="20" t="str">
        <f t="shared" si="37"/>
        <v/>
      </c>
      <c r="P17" s="20" t="str">
        <f t="shared" si="37"/>
        <v/>
      </c>
      <c r="Q17" s="20" t="str">
        <f t="shared" si="37"/>
        <v/>
      </c>
      <c r="R17" s="20" t="str">
        <f t="shared" si="37"/>
        <v/>
      </c>
      <c r="S17" s="20" t="str">
        <f t="shared" si="37"/>
        <v/>
      </c>
      <c r="T17" s="20" t="str">
        <f t="shared" si="37"/>
        <v/>
      </c>
      <c r="U17" s="20" t="str">
        <f t="shared" si="37"/>
        <v/>
      </c>
      <c r="V17" s="20" t="str">
        <f t="shared" si="37"/>
        <v/>
      </c>
      <c r="W17" s="20" t="str">
        <f t="shared" si="37"/>
        <v/>
      </c>
      <c r="X17" s="20" t="str">
        <f t="shared" si="37"/>
        <v/>
      </c>
      <c r="Y17" s="20" t="str">
        <f t="shared" si="37"/>
        <v/>
      </c>
      <c r="Z17" s="20" t="str">
        <f t="shared" si="37"/>
        <v/>
      </c>
      <c r="AA17" s="20" t="str">
        <f t="shared" si="37"/>
        <v/>
      </c>
      <c r="AB17" s="20" t="str">
        <f t="shared" si="37"/>
        <v/>
      </c>
      <c r="AC17" s="20" t="str">
        <f t="shared" si="37"/>
        <v/>
      </c>
      <c r="AD17" s="20" t="str">
        <f t="shared" si="37"/>
        <v/>
      </c>
      <c r="AE17" s="20" t="str">
        <f t="shared" si="37"/>
        <v/>
      </c>
      <c r="AF17" s="20" t="str">
        <f t="shared" si="37"/>
        <v/>
      </c>
      <c r="AG17" s="20" t="str">
        <f t="shared" si="37"/>
        <v/>
      </c>
      <c r="AH17" s="20" t="str">
        <f t="shared" si="37"/>
        <v/>
      </c>
      <c r="AI17" s="20" t="str">
        <f t="shared" si="37"/>
        <v/>
      </c>
      <c r="AJ17" s="20" t="str">
        <f t="shared" si="37"/>
        <v/>
      </c>
      <c r="AK17" s="20" t="str">
        <f t="shared" si="37"/>
        <v/>
      </c>
      <c r="AL17" s="20" t="str">
        <f t="shared" si="37"/>
        <v/>
      </c>
      <c r="AM17" s="20" t="str">
        <f t="shared" si="37"/>
        <v/>
      </c>
      <c r="AN17" s="20" t="str">
        <f t="shared" si="37"/>
        <v/>
      </c>
      <c r="AO17" s="20" t="str">
        <f t="shared" si="37"/>
        <v/>
      </c>
      <c r="AP17" s="20" t="str">
        <f t="shared" si="37"/>
        <v/>
      </c>
      <c r="AQ17" s="20" t="str">
        <f t="shared" si="37"/>
        <v/>
      </c>
      <c r="AR17" s="20" t="str">
        <f t="shared" si="37"/>
        <v/>
      </c>
      <c r="AS17" s="20" t="str">
        <f t="shared" si="37"/>
        <v/>
      </c>
      <c r="AT17" s="20" t="str">
        <f t="shared" si="37"/>
        <v/>
      </c>
      <c r="AU17" s="20" t="str">
        <f t="shared" si="37"/>
        <v/>
      </c>
      <c r="AV17" s="20" t="str">
        <f t="shared" si="37"/>
        <v/>
      </c>
      <c r="AW17" s="20" t="str">
        <f t="shared" si="37"/>
        <v/>
      </c>
      <c r="AX17" s="20" t="str">
        <f t="shared" si="37"/>
        <v/>
      </c>
      <c r="AY17" s="20" t="str">
        <f t="shared" si="37"/>
        <v/>
      </c>
      <c r="AZ17" s="20" t="str">
        <f t="shared" si="37"/>
        <v/>
      </c>
      <c r="BA17" s="20" t="str">
        <f t="shared" si="37"/>
        <v/>
      </c>
      <c r="BB17" s="20" t="str">
        <f t="shared" si="37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">
        <v>164</v>
      </c>
      <c r="C19" s="111" t="str">
        <f ca="1">IF(B19="Gehalt auswählen","",IF(E2&lt;YEAR(TODAY()),VLOOKUP(B19,'Personalnormkosten alt'!$A$2:$B$95,2,FALSE)*-1,VLOOKUP(B19,Personalnormkosten!$A$2:$B$95,2,FALSE)*-1))</f>
        <v/>
      </c>
      <c r="D19" s="97" t="s">
        <v>198</v>
      </c>
      <c r="E19" s="18" t="str">
        <f>'Option 5 (2)'!E19</f>
        <v/>
      </c>
      <c r="F19" s="18" t="str">
        <f>'Option 5 (2)'!F19</f>
        <v/>
      </c>
      <c r="G19" s="18" t="str">
        <f>'Option 5 (2)'!G19</f>
        <v/>
      </c>
      <c r="H19" s="18" t="str">
        <f>'Option 5 (2)'!H19</f>
        <v/>
      </c>
      <c r="I19" s="18" t="str">
        <f>'Option 5 (2)'!I19</f>
        <v/>
      </c>
      <c r="J19" s="18" t="str">
        <f>'Option 5 (2)'!J19</f>
        <v/>
      </c>
      <c r="K19" s="18" t="str">
        <f>'Option 5 (2)'!K19</f>
        <v/>
      </c>
      <c r="L19" s="18" t="str">
        <f>'Option 5 (2)'!L19</f>
        <v/>
      </c>
      <c r="M19" s="18" t="str">
        <f>'Option 5 (2)'!M19</f>
        <v/>
      </c>
      <c r="N19" s="18" t="str">
        <f>'Option 5 (2)'!N19</f>
        <v/>
      </c>
      <c r="O19" s="18" t="str">
        <f>'Option 5 (2)'!O19</f>
        <v/>
      </c>
      <c r="P19" s="18" t="str">
        <f>'Option 5 (2)'!P19</f>
        <v/>
      </c>
      <c r="Q19" s="18" t="str">
        <f>'Option 5 (2)'!Q19</f>
        <v/>
      </c>
      <c r="R19" s="18" t="str">
        <f>'Option 5 (2)'!R19</f>
        <v/>
      </c>
      <c r="S19" s="18" t="str">
        <f>'Option 5 (2)'!S19</f>
        <v/>
      </c>
      <c r="T19" s="18" t="str">
        <f>'Option 5 (2)'!T19</f>
        <v/>
      </c>
      <c r="U19" s="18" t="str">
        <f>'Option 5 (2)'!U19</f>
        <v/>
      </c>
      <c r="V19" s="18" t="str">
        <f>'Option 5 (2)'!V19</f>
        <v/>
      </c>
      <c r="W19" s="18" t="str">
        <f>'Option 5 (2)'!W19</f>
        <v/>
      </c>
      <c r="X19" s="18" t="str">
        <f>'Option 5 (2)'!X19</f>
        <v/>
      </c>
      <c r="Y19" s="18" t="str">
        <f>'Option 5 (2)'!Y19</f>
        <v/>
      </c>
      <c r="Z19" s="18" t="str">
        <f>'Option 5 (2)'!Z19</f>
        <v/>
      </c>
      <c r="AA19" s="18" t="str">
        <f>'Option 5 (2)'!AA19</f>
        <v/>
      </c>
      <c r="AB19" s="18" t="str">
        <f>'Option 5 (2)'!AB19</f>
        <v/>
      </c>
      <c r="AC19" s="18" t="str">
        <f>'Option 5 (2)'!AC19</f>
        <v/>
      </c>
      <c r="AD19" s="18" t="str">
        <f>'Option 5 (2)'!AD19</f>
        <v/>
      </c>
      <c r="AE19" s="18" t="str">
        <f>'Option 5 (2)'!AE19</f>
        <v/>
      </c>
      <c r="AF19" s="18" t="str">
        <f>'Option 5 (2)'!AF19</f>
        <v/>
      </c>
      <c r="AG19" s="18" t="str">
        <f>'Option 5 (2)'!AG19</f>
        <v/>
      </c>
      <c r="AH19" s="18" t="str">
        <f>'Option 5 (2)'!AH19</f>
        <v/>
      </c>
      <c r="AI19" s="18" t="str">
        <f>'Option 5 (2)'!AI19</f>
        <v/>
      </c>
      <c r="AJ19" s="18" t="str">
        <f>'Option 5 (2)'!AJ19</f>
        <v/>
      </c>
      <c r="AK19" s="18" t="str">
        <f>'Option 5 (2)'!AK19</f>
        <v/>
      </c>
      <c r="AL19" s="18" t="str">
        <f>'Option 5 (2)'!AL19</f>
        <v/>
      </c>
      <c r="AM19" s="18" t="str">
        <f>'Option 5 (2)'!AM19</f>
        <v/>
      </c>
      <c r="AN19" s="18" t="str">
        <f>'Option 5 (2)'!AN19</f>
        <v/>
      </c>
      <c r="AO19" s="18" t="str">
        <f>'Option 5 (2)'!AO19</f>
        <v/>
      </c>
      <c r="AP19" s="18" t="str">
        <f>'Option 5 (2)'!AP19</f>
        <v/>
      </c>
      <c r="AQ19" s="18" t="str">
        <f>'Option 5 (2)'!AQ19</f>
        <v/>
      </c>
      <c r="AR19" s="18" t="str">
        <f>'Option 5 (2)'!AR19</f>
        <v/>
      </c>
      <c r="AS19" s="18" t="str">
        <f>'Option 5 (2)'!AS19</f>
        <v/>
      </c>
      <c r="AT19" s="18" t="str">
        <f>'Option 5 (2)'!AT19</f>
        <v/>
      </c>
      <c r="AU19" s="18" t="str">
        <f>'Option 5 (2)'!AU19</f>
        <v/>
      </c>
      <c r="AV19" s="18" t="str">
        <f>'Option 5 (2)'!AV19</f>
        <v/>
      </c>
      <c r="AW19" s="18" t="str">
        <f>'Option 5 (2)'!AW19</f>
        <v/>
      </c>
      <c r="AX19" s="18" t="str">
        <f>'Option 5 (2)'!AX19</f>
        <v/>
      </c>
      <c r="AY19" s="18" t="str">
        <f>'Option 5 (2)'!AY19</f>
        <v/>
      </c>
      <c r="AZ19" s="18" t="str">
        <f>'Option 5 (2)'!AZ19</f>
        <v/>
      </c>
      <c r="BA19" s="18" t="str">
        <f>'Option 5 (2)'!BA19</f>
        <v/>
      </c>
      <c r="BB19" s="18" t="str">
        <f>'Option 5 (2)'!BB19</f>
        <v/>
      </c>
    </row>
    <row r="20" spans="1:54" ht="16.2" thickBot="1" x14ac:dyDescent="0.3">
      <c r="A20" s="115"/>
      <c r="B20" s="19" t="s">
        <v>1</v>
      </c>
      <c r="C20" s="112" t="str">
        <f>IF(C18="","",C18*C19)</f>
        <v/>
      </c>
      <c r="D20" s="117"/>
      <c r="E20" s="20" t="str">
        <f>IF(E18="","",E18*E19)</f>
        <v/>
      </c>
      <c r="F20" s="20" t="str">
        <f t="shared" ref="F20:BB20" si="38">IF(F18="","",F18*F19)</f>
        <v/>
      </c>
      <c r="G20" s="20" t="str">
        <f t="shared" si="38"/>
        <v/>
      </c>
      <c r="H20" s="20" t="str">
        <f t="shared" si="38"/>
        <v/>
      </c>
      <c r="I20" s="20" t="str">
        <f t="shared" si="38"/>
        <v/>
      </c>
      <c r="J20" s="20" t="str">
        <f t="shared" si="38"/>
        <v/>
      </c>
      <c r="K20" s="20" t="str">
        <f t="shared" si="38"/>
        <v/>
      </c>
      <c r="L20" s="20" t="str">
        <f t="shared" si="38"/>
        <v/>
      </c>
      <c r="M20" s="20" t="str">
        <f t="shared" si="38"/>
        <v/>
      </c>
      <c r="N20" s="20" t="str">
        <f t="shared" si="38"/>
        <v/>
      </c>
      <c r="O20" s="20" t="str">
        <f t="shared" si="38"/>
        <v/>
      </c>
      <c r="P20" s="20" t="str">
        <f t="shared" si="38"/>
        <v/>
      </c>
      <c r="Q20" s="20" t="str">
        <f t="shared" si="38"/>
        <v/>
      </c>
      <c r="R20" s="20" t="str">
        <f t="shared" si="38"/>
        <v/>
      </c>
      <c r="S20" s="20" t="str">
        <f t="shared" si="38"/>
        <v/>
      </c>
      <c r="T20" s="20" t="str">
        <f t="shared" si="38"/>
        <v/>
      </c>
      <c r="U20" s="20" t="str">
        <f t="shared" si="38"/>
        <v/>
      </c>
      <c r="V20" s="20" t="str">
        <f t="shared" si="38"/>
        <v/>
      </c>
      <c r="W20" s="20" t="str">
        <f t="shared" si="38"/>
        <v/>
      </c>
      <c r="X20" s="20" t="str">
        <f t="shared" si="38"/>
        <v/>
      </c>
      <c r="Y20" s="20" t="str">
        <f t="shared" si="38"/>
        <v/>
      </c>
      <c r="Z20" s="20" t="str">
        <f t="shared" si="38"/>
        <v/>
      </c>
      <c r="AA20" s="20" t="str">
        <f t="shared" si="38"/>
        <v/>
      </c>
      <c r="AB20" s="20" t="str">
        <f t="shared" si="38"/>
        <v/>
      </c>
      <c r="AC20" s="20" t="str">
        <f t="shared" si="38"/>
        <v/>
      </c>
      <c r="AD20" s="20" t="str">
        <f t="shared" si="38"/>
        <v/>
      </c>
      <c r="AE20" s="20" t="str">
        <f t="shared" si="38"/>
        <v/>
      </c>
      <c r="AF20" s="20" t="str">
        <f t="shared" si="38"/>
        <v/>
      </c>
      <c r="AG20" s="20" t="str">
        <f t="shared" si="38"/>
        <v/>
      </c>
      <c r="AH20" s="20" t="str">
        <f t="shared" si="38"/>
        <v/>
      </c>
      <c r="AI20" s="20" t="str">
        <f t="shared" si="38"/>
        <v/>
      </c>
      <c r="AJ20" s="20" t="str">
        <f t="shared" si="38"/>
        <v/>
      </c>
      <c r="AK20" s="20" t="str">
        <f t="shared" si="38"/>
        <v/>
      </c>
      <c r="AL20" s="20" t="str">
        <f t="shared" si="38"/>
        <v/>
      </c>
      <c r="AM20" s="20" t="str">
        <f t="shared" si="38"/>
        <v/>
      </c>
      <c r="AN20" s="20" t="str">
        <f t="shared" si="38"/>
        <v/>
      </c>
      <c r="AO20" s="20" t="str">
        <f t="shared" si="38"/>
        <v/>
      </c>
      <c r="AP20" s="20" t="str">
        <f t="shared" si="38"/>
        <v/>
      </c>
      <c r="AQ20" s="20" t="str">
        <f t="shared" si="38"/>
        <v/>
      </c>
      <c r="AR20" s="20" t="str">
        <f t="shared" si="38"/>
        <v/>
      </c>
      <c r="AS20" s="20" t="str">
        <f t="shared" si="38"/>
        <v/>
      </c>
      <c r="AT20" s="20" t="str">
        <f t="shared" si="38"/>
        <v/>
      </c>
      <c r="AU20" s="20" t="str">
        <f t="shared" si="38"/>
        <v/>
      </c>
      <c r="AV20" s="20" t="str">
        <f t="shared" si="38"/>
        <v/>
      </c>
      <c r="AW20" s="20" t="str">
        <f t="shared" si="38"/>
        <v/>
      </c>
      <c r="AX20" s="20" t="str">
        <f t="shared" si="38"/>
        <v/>
      </c>
      <c r="AY20" s="20" t="str">
        <f t="shared" si="38"/>
        <v/>
      </c>
      <c r="AZ20" s="20" t="str">
        <f t="shared" si="38"/>
        <v/>
      </c>
      <c r="BA20" s="20" t="str">
        <f t="shared" si="38"/>
        <v/>
      </c>
      <c r="BB20" s="20" t="str">
        <f t="shared" si="38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">
        <v>164</v>
      </c>
      <c r="C22" s="111" t="str">
        <f ca="1">IF(B22="Gehalt auswählen","",IF(E2&lt;YEAR(TODAY()),VLOOKUP(B22,'Personalnormkosten alt'!$A$2:$B$95,2,FALSE)*-1,VLOOKUP(B22,Personalnormkosten!$A$2:$B$95,2,FALSE)*-1))</f>
        <v/>
      </c>
      <c r="D22" s="97" t="s">
        <v>198</v>
      </c>
      <c r="E22" s="18" t="str">
        <f>'Option 5 (2)'!E22</f>
        <v/>
      </c>
      <c r="F22" s="18" t="str">
        <f>'Option 5 (2)'!F22</f>
        <v/>
      </c>
      <c r="G22" s="18" t="str">
        <f>'Option 5 (2)'!G22</f>
        <v/>
      </c>
      <c r="H22" s="18" t="str">
        <f>'Option 5 (2)'!H22</f>
        <v/>
      </c>
      <c r="I22" s="18" t="str">
        <f>'Option 5 (2)'!I22</f>
        <v/>
      </c>
      <c r="J22" s="18" t="str">
        <f>'Option 5 (2)'!J22</f>
        <v/>
      </c>
      <c r="K22" s="18" t="str">
        <f>'Option 5 (2)'!K22</f>
        <v/>
      </c>
      <c r="L22" s="18" t="str">
        <f>'Option 5 (2)'!L22</f>
        <v/>
      </c>
      <c r="M22" s="18" t="str">
        <f>'Option 5 (2)'!M22</f>
        <v/>
      </c>
      <c r="N22" s="18" t="str">
        <f>'Option 5 (2)'!N22</f>
        <v/>
      </c>
      <c r="O22" s="18" t="str">
        <f>'Option 5 (2)'!O22</f>
        <v/>
      </c>
      <c r="P22" s="18" t="str">
        <f>'Option 5 (2)'!P22</f>
        <v/>
      </c>
      <c r="Q22" s="18" t="str">
        <f>'Option 5 (2)'!Q22</f>
        <v/>
      </c>
      <c r="R22" s="18" t="str">
        <f>'Option 5 (2)'!R22</f>
        <v/>
      </c>
      <c r="S22" s="18" t="str">
        <f>'Option 5 (2)'!S22</f>
        <v/>
      </c>
      <c r="T22" s="18" t="str">
        <f>'Option 5 (2)'!T22</f>
        <v/>
      </c>
      <c r="U22" s="18" t="str">
        <f>'Option 5 (2)'!U22</f>
        <v/>
      </c>
      <c r="V22" s="18" t="str">
        <f>'Option 5 (2)'!V22</f>
        <v/>
      </c>
      <c r="W22" s="18" t="str">
        <f>'Option 5 (2)'!W22</f>
        <v/>
      </c>
      <c r="X22" s="18" t="str">
        <f>'Option 5 (2)'!X22</f>
        <v/>
      </c>
      <c r="Y22" s="18" t="str">
        <f>'Option 5 (2)'!Y22</f>
        <v/>
      </c>
      <c r="Z22" s="18" t="str">
        <f>'Option 5 (2)'!Z22</f>
        <v/>
      </c>
      <c r="AA22" s="18" t="str">
        <f>'Option 5 (2)'!AA22</f>
        <v/>
      </c>
      <c r="AB22" s="18" t="str">
        <f>'Option 5 (2)'!AB22</f>
        <v/>
      </c>
      <c r="AC22" s="18" t="str">
        <f>'Option 5 (2)'!AC22</f>
        <v/>
      </c>
      <c r="AD22" s="18" t="str">
        <f>'Option 5 (2)'!AD22</f>
        <v/>
      </c>
      <c r="AE22" s="18" t="str">
        <f>'Option 5 (2)'!AE22</f>
        <v/>
      </c>
      <c r="AF22" s="18" t="str">
        <f>'Option 5 (2)'!AF22</f>
        <v/>
      </c>
      <c r="AG22" s="18" t="str">
        <f>'Option 5 (2)'!AG22</f>
        <v/>
      </c>
      <c r="AH22" s="18" t="str">
        <f>'Option 5 (2)'!AH22</f>
        <v/>
      </c>
      <c r="AI22" s="18" t="str">
        <f>'Option 5 (2)'!AI22</f>
        <v/>
      </c>
      <c r="AJ22" s="18" t="str">
        <f>'Option 5 (2)'!AJ22</f>
        <v/>
      </c>
      <c r="AK22" s="18" t="str">
        <f>'Option 5 (2)'!AK22</f>
        <v/>
      </c>
      <c r="AL22" s="18" t="str">
        <f>'Option 5 (2)'!AL22</f>
        <v/>
      </c>
      <c r="AM22" s="18" t="str">
        <f>'Option 5 (2)'!AM22</f>
        <v/>
      </c>
      <c r="AN22" s="18" t="str">
        <f>'Option 5 (2)'!AN22</f>
        <v/>
      </c>
      <c r="AO22" s="18" t="str">
        <f>'Option 5 (2)'!AO22</f>
        <v/>
      </c>
      <c r="AP22" s="18" t="str">
        <f>'Option 5 (2)'!AP22</f>
        <v/>
      </c>
      <c r="AQ22" s="18" t="str">
        <f>'Option 5 (2)'!AQ22</f>
        <v/>
      </c>
      <c r="AR22" s="18" t="str">
        <f>'Option 5 (2)'!AR22</f>
        <v/>
      </c>
      <c r="AS22" s="18" t="str">
        <f>'Option 5 (2)'!AS22</f>
        <v/>
      </c>
      <c r="AT22" s="18" t="str">
        <f>'Option 5 (2)'!AT22</f>
        <v/>
      </c>
      <c r="AU22" s="18" t="str">
        <f>'Option 5 (2)'!AU22</f>
        <v/>
      </c>
      <c r="AV22" s="18" t="str">
        <f>'Option 5 (2)'!AV22</f>
        <v/>
      </c>
      <c r="AW22" s="18" t="str">
        <f>'Option 5 (2)'!AW22</f>
        <v/>
      </c>
      <c r="AX22" s="18" t="str">
        <f>'Option 5 (2)'!AX22</f>
        <v/>
      </c>
      <c r="AY22" s="18" t="str">
        <f>'Option 5 (2)'!AY22</f>
        <v/>
      </c>
      <c r="AZ22" s="18" t="str">
        <f>'Option 5 (2)'!AZ22</f>
        <v/>
      </c>
      <c r="BA22" s="18" t="str">
        <f>'Option 5 (2)'!BA22</f>
        <v/>
      </c>
      <c r="BB22" s="18" t="str">
        <f>'Option 5 (2)'!BB22</f>
        <v/>
      </c>
    </row>
    <row r="23" spans="1:54" ht="16.2" thickBot="1" x14ac:dyDescent="0.3">
      <c r="A23" s="115"/>
      <c r="B23" s="19" t="s">
        <v>1</v>
      </c>
      <c r="C23" s="112" t="str">
        <f t="shared" ref="C23" si="39">IF(C21="","",C21*C22)</f>
        <v/>
      </c>
      <c r="D23" s="117"/>
      <c r="E23" s="20" t="str">
        <f t="shared" ref="E23:BB23" si="40">IF(E21="","",E21*E22)</f>
        <v/>
      </c>
      <c r="F23" s="20" t="str">
        <f t="shared" si="40"/>
        <v/>
      </c>
      <c r="G23" s="20" t="str">
        <f t="shared" si="40"/>
        <v/>
      </c>
      <c r="H23" s="20" t="str">
        <f t="shared" si="40"/>
        <v/>
      </c>
      <c r="I23" s="20" t="str">
        <f t="shared" si="40"/>
        <v/>
      </c>
      <c r="J23" s="20" t="str">
        <f t="shared" si="40"/>
        <v/>
      </c>
      <c r="K23" s="20" t="str">
        <f t="shared" si="40"/>
        <v/>
      </c>
      <c r="L23" s="20" t="str">
        <f t="shared" si="40"/>
        <v/>
      </c>
      <c r="M23" s="20" t="str">
        <f t="shared" si="40"/>
        <v/>
      </c>
      <c r="N23" s="20" t="str">
        <f t="shared" si="40"/>
        <v/>
      </c>
      <c r="O23" s="20" t="str">
        <f t="shared" si="40"/>
        <v/>
      </c>
      <c r="P23" s="20" t="str">
        <f t="shared" si="40"/>
        <v/>
      </c>
      <c r="Q23" s="20" t="str">
        <f t="shared" si="40"/>
        <v/>
      </c>
      <c r="R23" s="20" t="str">
        <f t="shared" si="40"/>
        <v/>
      </c>
      <c r="S23" s="20" t="str">
        <f t="shared" si="40"/>
        <v/>
      </c>
      <c r="T23" s="20" t="str">
        <f t="shared" si="40"/>
        <v/>
      </c>
      <c r="U23" s="20" t="str">
        <f t="shared" si="40"/>
        <v/>
      </c>
      <c r="V23" s="20" t="str">
        <f t="shared" si="40"/>
        <v/>
      </c>
      <c r="W23" s="20" t="str">
        <f t="shared" si="40"/>
        <v/>
      </c>
      <c r="X23" s="20" t="str">
        <f t="shared" si="40"/>
        <v/>
      </c>
      <c r="Y23" s="20" t="str">
        <f t="shared" si="40"/>
        <v/>
      </c>
      <c r="Z23" s="20" t="str">
        <f t="shared" si="40"/>
        <v/>
      </c>
      <c r="AA23" s="20" t="str">
        <f t="shared" si="40"/>
        <v/>
      </c>
      <c r="AB23" s="20" t="str">
        <f t="shared" si="40"/>
        <v/>
      </c>
      <c r="AC23" s="20" t="str">
        <f t="shared" si="40"/>
        <v/>
      </c>
      <c r="AD23" s="20" t="str">
        <f t="shared" si="40"/>
        <v/>
      </c>
      <c r="AE23" s="20" t="str">
        <f t="shared" si="40"/>
        <v/>
      </c>
      <c r="AF23" s="20" t="str">
        <f t="shared" si="40"/>
        <v/>
      </c>
      <c r="AG23" s="20" t="str">
        <f t="shared" si="40"/>
        <v/>
      </c>
      <c r="AH23" s="20" t="str">
        <f t="shared" si="40"/>
        <v/>
      </c>
      <c r="AI23" s="20" t="str">
        <f t="shared" si="40"/>
        <v/>
      </c>
      <c r="AJ23" s="20" t="str">
        <f t="shared" si="40"/>
        <v/>
      </c>
      <c r="AK23" s="20" t="str">
        <f t="shared" si="40"/>
        <v/>
      </c>
      <c r="AL23" s="20" t="str">
        <f t="shared" si="40"/>
        <v/>
      </c>
      <c r="AM23" s="20" t="str">
        <f t="shared" si="40"/>
        <v/>
      </c>
      <c r="AN23" s="20" t="str">
        <f t="shared" si="40"/>
        <v/>
      </c>
      <c r="AO23" s="20" t="str">
        <f t="shared" si="40"/>
        <v/>
      </c>
      <c r="AP23" s="20" t="str">
        <f t="shared" si="40"/>
        <v/>
      </c>
      <c r="AQ23" s="20" t="str">
        <f t="shared" si="40"/>
        <v/>
      </c>
      <c r="AR23" s="20" t="str">
        <f t="shared" si="40"/>
        <v/>
      </c>
      <c r="AS23" s="20" t="str">
        <f t="shared" si="40"/>
        <v/>
      </c>
      <c r="AT23" s="20" t="str">
        <f t="shared" si="40"/>
        <v/>
      </c>
      <c r="AU23" s="20" t="str">
        <f t="shared" si="40"/>
        <v/>
      </c>
      <c r="AV23" s="20" t="str">
        <f t="shared" si="40"/>
        <v/>
      </c>
      <c r="AW23" s="20" t="str">
        <f t="shared" si="40"/>
        <v/>
      </c>
      <c r="AX23" s="20" t="str">
        <f t="shared" si="40"/>
        <v/>
      </c>
      <c r="AY23" s="20" t="str">
        <f t="shared" si="40"/>
        <v/>
      </c>
      <c r="AZ23" s="20" t="str">
        <f t="shared" si="40"/>
        <v/>
      </c>
      <c r="BA23" s="20" t="str">
        <f t="shared" si="40"/>
        <v/>
      </c>
      <c r="BB23" s="20" t="str">
        <f t="shared" si="4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">
        <v>164</v>
      </c>
      <c r="C25" s="111" t="str">
        <f ca="1">IF(B25="Gehalt auswählen","",IF(E2&lt;YEAR(TODAY()),VLOOKUP(B25,'Personalnormkosten alt'!$A$2:$B$95,2,FALSE)*-1,VLOOKUP(B25,Personalnormkosten!$A$2:$B$95,2,FALSE)*-1))</f>
        <v/>
      </c>
      <c r="D25" s="97" t="s">
        <v>198</v>
      </c>
      <c r="E25" s="18" t="str">
        <f>'Option 5 (2)'!E25</f>
        <v/>
      </c>
      <c r="F25" s="18" t="str">
        <f>'Option 5 (2)'!F25</f>
        <v/>
      </c>
      <c r="G25" s="18" t="str">
        <f>'Option 5 (2)'!G25</f>
        <v/>
      </c>
      <c r="H25" s="18" t="str">
        <f>'Option 5 (2)'!H25</f>
        <v/>
      </c>
      <c r="I25" s="18" t="str">
        <f>'Option 5 (2)'!I25</f>
        <v/>
      </c>
      <c r="J25" s="18" t="str">
        <f>'Option 5 (2)'!J25</f>
        <v/>
      </c>
      <c r="K25" s="18" t="str">
        <f>'Option 5 (2)'!K25</f>
        <v/>
      </c>
      <c r="L25" s="18" t="str">
        <f>'Option 5 (2)'!L25</f>
        <v/>
      </c>
      <c r="M25" s="18" t="str">
        <f>'Option 5 (2)'!M25</f>
        <v/>
      </c>
      <c r="N25" s="18" t="str">
        <f>'Option 5 (2)'!N25</f>
        <v/>
      </c>
      <c r="O25" s="18" t="str">
        <f>'Option 5 (2)'!O25</f>
        <v/>
      </c>
      <c r="P25" s="18" t="str">
        <f>'Option 5 (2)'!P25</f>
        <v/>
      </c>
      <c r="Q25" s="18" t="str">
        <f>'Option 5 (2)'!Q25</f>
        <v/>
      </c>
      <c r="R25" s="18" t="str">
        <f>'Option 5 (2)'!R25</f>
        <v/>
      </c>
      <c r="S25" s="18" t="str">
        <f>'Option 5 (2)'!S25</f>
        <v/>
      </c>
      <c r="T25" s="18" t="str">
        <f>'Option 5 (2)'!T25</f>
        <v/>
      </c>
      <c r="U25" s="18" t="str">
        <f>'Option 5 (2)'!U25</f>
        <v/>
      </c>
      <c r="V25" s="18" t="str">
        <f>'Option 5 (2)'!V25</f>
        <v/>
      </c>
      <c r="W25" s="18" t="str">
        <f>'Option 5 (2)'!W25</f>
        <v/>
      </c>
      <c r="X25" s="18" t="str">
        <f>'Option 5 (2)'!X25</f>
        <v/>
      </c>
      <c r="Y25" s="18" t="str">
        <f>'Option 5 (2)'!Y25</f>
        <v/>
      </c>
      <c r="Z25" s="18" t="str">
        <f>'Option 5 (2)'!Z25</f>
        <v/>
      </c>
      <c r="AA25" s="18" t="str">
        <f>'Option 5 (2)'!AA25</f>
        <v/>
      </c>
      <c r="AB25" s="18" t="str">
        <f>'Option 5 (2)'!AB25</f>
        <v/>
      </c>
      <c r="AC25" s="18" t="str">
        <f>'Option 5 (2)'!AC25</f>
        <v/>
      </c>
      <c r="AD25" s="18" t="str">
        <f>'Option 5 (2)'!AD25</f>
        <v/>
      </c>
      <c r="AE25" s="18" t="str">
        <f>'Option 5 (2)'!AE25</f>
        <v/>
      </c>
      <c r="AF25" s="18" t="str">
        <f>'Option 5 (2)'!AF25</f>
        <v/>
      </c>
      <c r="AG25" s="18" t="str">
        <f>'Option 5 (2)'!AG25</f>
        <v/>
      </c>
      <c r="AH25" s="18" t="str">
        <f>'Option 5 (2)'!AH25</f>
        <v/>
      </c>
      <c r="AI25" s="18" t="str">
        <f>'Option 5 (2)'!AI25</f>
        <v/>
      </c>
      <c r="AJ25" s="18" t="str">
        <f>'Option 5 (2)'!AJ25</f>
        <v/>
      </c>
      <c r="AK25" s="18" t="str">
        <f>'Option 5 (2)'!AK25</f>
        <v/>
      </c>
      <c r="AL25" s="18" t="str">
        <f>'Option 5 (2)'!AL25</f>
        <v/>
      </c>
      <c r="AM25" s="18" t="str">
        <f>'Option 5 (2)'!AM25</f>
        <v/>
      </c>
      <c r="AN25" s="18" t="str">
        <f>'Option 5 (2)'!AN25</f>
        <v/>
      </c>
      <c r="AO25" s="18" t="str">
        <f>'Option 5 (2)'!AO25</f>
        <v/>
      </c>
      <c r="AP25" s="18" t="str">
        <f>'Option 5 (2)'!AP25</f>
        <v/>
      </c>
      <c r="AQ25" s="18" t="str">
        <f>'Option 5 (2)'!AQ25</f>
        <v/>
      </c>
      <c r="AR25" s="18" t="str">
        <f>'Option 5 (2)'!AR25</f>
        <v/>
      </c>
      <c r="AS25" s="18" t="str">
        <f>'Option 5 (2)'!AS25</f>
        <v/>
      </c>
      <c r="AT25" s="18" t="str">
        <f>'Option 5 (2)'!AT25</f>
        <v/>
      </c>
      <c r="AU25" s="18" t="str">
        <f>'Option 5 (2)'!AU25</f>
        <v/>
      </c>
      <c r="AV25" s="18" t="str">
        <f>'Option 5 (2)'!AV25</f>
        <v/>
      </c>
      <c r="AW25" s="18" t="str">
        <f>'Option 5 (2)'!AW25</f>
        <v/>
      </c>
      <c r="AX25" s="18" t="str">
        <f>'Option 5 (2)'!AX25</f>
        <v/>
      </c>
      <c r="AY25" s="18" t="str">
        <f>'Option 5 (2)'!AY25</f>
        <v/>
      </c>
      <c r="AZ25" s="18" t="str">
        <f>'Option 5 (2)'!AZ25</f>
        <v/>
      </c>
      <c r="BA25" s="18" t="str">
        <f>'Option 5 (2)'!BA25</f>
        <v/>
      </c>
      <c r="BB25" s="18" t="str">
        <f>'Option 5 (2)'!BB25</f>
        <v/>
      </c>
    </row>
    <row r="26" spans="1:54" ht="16.2" thickBot="1" x14ac:dyDescent="0.3">
      <c r="A26" s="115"/>
      <c r="B26" s="19" t="s">
        <v>1</v>
      </c>
      <c r="C26" s="112" t="str">
        <f>IF(C24="","",C24*C25)</f>
        <v/>
      </c>
      <c r="D26" s="117"/>
      <c r="E26" s="20" t="str">
        <f t="shared" ref="E26:BB26" si="41">IF(E24="","",E24*E25)</f>
        <v/>
      </c>
      <c r="F26" s="20" t="str">
        <f t="shared" si="41"/>
        <v/>
      </c>
      <c r="G26" s="20" t="str">
        <f t="shared" si="41"/>
        <v/>
      </c>
      <c r="H26" s="20" t="str">
        <f t="shared" si="41"/>
        <v/>
      </c>
      <c r="I26" s="20" t="str">
        <f t="shared" si="41"/>
        <v/>
      </c>
      <c r="J26" s="20" t="str">
        <f t="shared" si="41"/>
        <v/>
      </c>
      <c r="K26" s="20" t="str">
        <f t="shared" si="41"/>
        <v/>
      </c>
      <c r="L26" s="20" t="str">
        <f t="shared" si="41"/>
        <v/>
      </c>
      <c r="M26" s="20" t="str">
        <f t="shared" si="41"/>
        <v/>
      </c>
      <c r="N26" s="20" t="str">
        <f t="shared" si="41"/>
        <v/>
      </c>
      <c r="O26" s="20" t="str">
        <f t="shared" si="41"/>
        <v/>
      </c>
      <c r="P26" s="20" t="str">
        <f t="shared" si="41"/>
        <v/>
      </c>
      <c r="Q26" s="20" t="str">
        <f t="shared" si="41"/>
        <v/>
      </c>
      <c r="R26" s="20" t="str">
        <f t="shared" si="41"/>
        <v/>
      </c>
      <c r="S26" s="20" t="str">
        <f t="shared" si="41"/>
        <v/>
      </c>
      <c r="T26" s="20" t="str">
        <f t="shared" si="41"/>
        <v/>
      </c>
      <c r="U26" s="20" t="str">
        <f t="shared" si="41"/>
        <v/>
      </c>
      <c r="V26" s="20" t="str">
        <f t="shared" si="41"/>
        <v/>
      </c>
      <c r="W26" s="20" t="str">
        <f t="shared" si="41"/>
        <v/>
      </c>
      <c r="X26" s="20" t="str">
        <f t="shared" si="41"/>
        <v/>
      </c>
      <c r="Y26" s="20" t="str">
        <f t="shared" si="41"/>
        <v/>
      </c>
      <c r="Z26" s="20" t="str">
        <f t="shared" si="41"/>
        <v/>
      </c>
      <c r="AA26" s="20" t="str">
        <f t="shared" si="41"/>
        <v/>
      </c>
      <c r="AB26" s="20" t="str">
        <f t="shared" si="41"/>
        <v/>
      </c>
      <c r="AC26" s="20" t="str">
        <f t="shared" si="41"/>
        <v/>
      </c>
      <c r="AD26" s="20" t="str">
        <f t="shared" si="41"/>
        <v/>
      </c>
      <c r="AE26" s="20" t="str">
        <f t="shared" si="41"/>
        <v/>
      </c>
      <c r="AF26" s="20" t="str">
        <f t="shared" si="41"/>
        <v/>
      </c>
      <c r="AG26" s="20" t="str">
        <f t="shared" si="41"/>
        <v/>
      </c>
      <c r="AH26" s="20" t="str">
        <f t="shared" si="41"/>
        <v/>
      </c>
      <c r="AI26" s="20" t="str">
        <f t="shared" si="41"/>
        <v/>
      </c>
      <c r="AJ26" s="20" t="str">
        <f t="shared" si="41"/>
        <v/>
      </c>
      <c r="AK26" s="20" t="str">
        <f t="shared" si="41"/>
        <v/>
      </c>
      <c r="AL26" s="20" t="str">
        <f t="shared" si="41"/>
        <v/>
      </c>
      <c r="AM26" s="20" t="str">
        <f t="shared" si="41"/>
        <v/>
      </c>
      <c r="AN26" s="20" t="str">
        <f t="shared" si="41"/>
        <v/>
      </c>
      <c r="AO26" s="20" t="str">
        <f t="shared" si="41"/>
        <v/>
      </c>
      <c r="AP26" s="20" t="str">
        <f t="shared" si="41"/>
        <v/>
      </c>
      <c r="AQ26" s="20" t="str">
        <f t="shared" si="41"/>
        <v/>
      </c>
      <c r="AR26" s="20" t="str">
        <f t="shared" si="41"/>
        <v/>
      </c>
      <c r="AS26" s="20" t="str">
        <f t="shared" si="41"/>
        <v/>
      </c>
      <c r="AT26" s="20" t="str">
        <f t="shared" si="41"/>
        <v/>
      </c>
      <c r="AU26" s="20" t="str">
        <f t="shared" si="41"/>
        <v/>
      </c>
      <c r="AV26" s="20" t="str">
        <f t="shared" si="41"/>
        <v/>
      </c>
      <c r="AW26" s="20" t="str">
        <f t="shared" si="41"/>
        <v/>
      </c>
      <c r="AX26" s="20" t="str">
        <f t="shared" si="41"/>
        <v/>
      </c>
      <c r="AY26" s="20" t="str">
        <f t="shared" si="41"/>
        <v/>
      </c>
      <c r="AZ26" s="20" t="str">
        <f t="shared" si="41"/>
        <v/>
      </c>
      <c r="BA26" s="20" t="str">
        <f t="shared" si="41"/>
        <v/>
      </c>
      <c r="BB26" s="20" t="str">
        <f t="shared" si="41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">
        <v>164</v>
      </c>
      <c r="C28" s="111" t="str">
        <f ca="1">IF(B28="Gehalt auswählen","",IF($E$2&lt;YEAR(TODAY()),VLOOKUP(B28,'Personalnormkosten alt'!$A$2:$B$95,2,FALSE)*-1,VLOOKUP(B28,Personalnormkosten!$A$2:$B$95,2,FALSE)*-1))</f>
        <v/>
      </c>
      <c r="D28" s="97" t="s">
        <v>198</v>
      </c>
      <c r="E28" s="18" t="str">
        <f>'Option 5 (2)'!E28</f>
        <v/>
      </c>
      <c r="F28" s="18" t="str">
        <f>'Option 5 (2)'!F28</f>
        <v/>
      </c>
      <c r="G28" s="18" t="str">
        <f>'Option 5 (2)'!G28</f>
        <v/>
      </c>
      <c r="H28" s="18" t="str">
        <f>'Option 5 (2)'!H28</f>
        <v/>
      </c>
      <c r="I28" s="18" t="str">
        <f>'Option 5 (2)'!I28</f>
        <v/>
      </c>
      <c r="J28" s="18" t="str">
        <f>'Option 5 (2)'!J28</f>
        <v/>
      </c>
      <c r="K28" s="18" t="str">
        <f>'Option 5 (2)'!K28</f>
        <v/>
      </c>
      <c r="L28" s="18" t="str">
        <f>'Option 5 (2)'!L28</f>
        <v/>
      </c>
      <c r="M28" s="18" t="str">
        <f>'Option 5 (2)'!M28</f>
        <v/>
      </c>
      <c r="N28" s="18" t="str">
        <f>'Option 5 (2)'!N28</f>
        <v/>
      </c>
      <c r="O28" s="18" t="str">
        <f>'Option 5 (2)'!O28</f>
        <v/>
      </c>
      <c r="P28" s="18" t="str">
        <f>'Option 5 (2)'!P28</f>
        <v/>
      </c>
      <c r="Q28" s="18" t="str">
        <f>'Option 5 (2)'!Q28</f>
        <v/>
      </c>
      <c r="R28" s="18" t="str">
        <f>'Option 5 (2)'!R28</f>
        <v/>
      </c>
      <c r="S28" s="18" t="str">
        <f>'Option 5 (2)'!S28</f>
        <v/>
      </c>
      <c r="T28" s="18" t="str">
        <f>'Option 5 (2)'!T28</f>
        <v/>
      </c>
      <c r="U28" s="18" t="str">
        <f>'Option 5 (2)'!U28</f>
        <v/>
      </c>
      <c r="V28" s="18" t="str">
        <f>'Option 5 (2)'!V28</f>
        <v/>
      </c>
      <c r="W28" s="18" t="str">
        <f>'Option 5 (2)'!W28</f>
        <v/>
      </c>
      <c r="X28" s="18" t="str">
        <f>'Option 5 (2)'!X28</f>
        <v/>
      </c>
      <c r="Y28" s="18" t="str">
        <f>'Option 5 (2)'!Y28</f>
        <v/>
      </c>
      <c r="Z28" s="18" t="str">
        <f>'Option 5 (2)'!Z28</f>
        <v/>
      </c>
      <c r="AA28" s="18" t="str">
        <f>'Option 5 (2)'!AA28</f>
        <v/>
      </c>
      <c r="AB28" s="18" t="str">
        <f>'Option 5 (2)'!AB28</f>
        <v/>
      </c>
      <c r="AC28" s="18" t="str">
        <f>'Option 5 (2)'!AC28</f>
        <v/>
      </c>
      <c r="AD28" s="18" t="str">
        <f>'Option 5 (2)'!AD28</f>
        <v/>
      </c>
      <c r="AE28" s="18" t="str">
        <f>'Option 5 (2)'!AE28</f>
        <v/>
      </c>
      <c r="AF28" s="18" t="str">
        <f>'Option 5 (2)'!AF28</f>
        <v/>
      </c>
      <c r="AG28" s="18" t="str">
        <f>'Option 5 (2)'!AG28</f>
        <v/>
      </c>
      <c r="AH28" s="18" t="str">
        <f>'Option 5 (2)'!AH28</f>
        <v/>
      </c>
      <c r="AI28" s="18" t="str">
        <f>'Option 5 (2)'!AI28</f>
        <v/>
      </c>
      <c r="AJ28" s="18" t="str">
        <f>'Option 5 (2)'!AJ28</f>
        <v/>
      </c>
      <c r="AK28" s="18" t="str">
        <f>'Option 5 (2)'!AK28</f>
        <v/>
      </c>
      <c r="AL28" s="18" t="str">
        <f>'Option 5 (2)'!AL28</f>
        <v/>
      </c>
      <c r="AM28" s="18" t="str">
        <f>'Option 5 (2)'!AM28</f>
        <v/>
      </c>
      <c r="AN28" s="18" t="str">
        <f>'Option 5 (2)'!AN28</f>
        <v/>
      </c>
      <c r="AO28" s="18" t="str">
        <f>'Option 5 (2)'!AO28</f>
        <v/>
      </c>
      <c r="AP28" s="18" t="str">
        <f>'Option 5 (2)'!AP28</f>
        <v/>
      </c>
      <c r="AQ28" s="18" t="str">
        <f>'Option 5 (2)'!AQ28</f>
        <v/>
      </c>
      <c r="AR28" s="18" t="str">
        <f>'Option 5 (2)'!AR28</f>
        <v/>
      </c>
      <c r="AS28" s="18" t="str">
        <f>'Option 5 (2)'!AS28</f>
        <v/>
      </c>
      <c r="AT28" s="18" t="str">
        <f>'Option 5 (2)'!AT28</f>
        <v/>
      </c>
      <c r="AU28" s="18" t="str">
        <f>'Option 5 (2)'!AU28</f>
        <v/>
      </c>
      <c r="AV28" s="18" t="str">
        <f>'Option 5 (2)'!AV28</f>
        <v/>
      </c>
      <c r="AW28" s="18" t="str">
        <f>'Option 5 (2)'!AW28</f>
        <v/>
      </c>
      <c r="AX28" s="18" t="str">
        <f>'Option 5 (2)'!AX28</f>
        <v/>
      </c>
      <c r="AY28" s="18" t="str">
        <f>'Option 5 (2)'!AY28</f>
        <v/>
      </c>
      <c r="AZ28" s="18" t="str">
        <f>'Option 5 (2)'!AZ28</f>
        <v/>
      </c>
      <c r="BA28" s="18" t="str">
        <f>'Option 5 (2)'!BA28</f>
        <v/>
      </c>
      <c r="BB28" s="18" t="str">
        <f>'Option 5 (2)'!BB28</f>
        <v/>
      </c>
    </row>
    <row r="29" spans="1:54" ht="16.2" thickBot="1" x14ac:dyDescent="0.3">
      <c r="A29" s="115"/>
      <c r="B29" s="19" t="s">
        <v>1</v>
      </c>
      <c r="C29" s="112" t="str">
        <f>IF(C27="","",C27*C28)</f>
        <v/>
      </c>
      <c r="D29" s="117"/>
      <c r="E29" s="20" t="str">
        <f t="shared" ref="E29:BB29" si="42">IF(E27="","",E27*E28)</f>
        <v/>
      </c>
      <c r="F29" s="20" t="str">
        <f t="shared" si="42"/>
        <v/>
      </c>
      <c r="G29" s="20" t="str">
        <f t="shared" si="42"/>
        <v/>
      </c>
      <c r="H29" s="20" t="str">
        <f t="shared" si="42"/>
        <v/>
      </c>
      <c r="I29" s="20" t="str">
        <f t="shared" si="42"/>
        <v/>
      </c>
      <c r="J29" s="20" t="str">
        <f t="shared" si="42"/>
        <v/>
      </c>
      <c r="K29" s="20" t="str">
        <f t="shared" si="42"/>
        <v/>
      </c>
      <c r="L29" s="20" t="str">
        <f t="shared" si="42"/>
        <v/>
      </c>
      <c r="M29" s="20" t="str">
        <f t="shared" si="42"/>
        <v/>
      </c>
      <c r="N29" s="20" t="str">
        <f t="shared" si="42"/>
        <v/>
      </c>
      <c r="O29" s="20" t="str">
        <f t="shared" si="42"/>
        <v/>
      </c>
      <c r="P29" s="20" t="str">
        <f t="shared" si="42"/>
        <v/>
      </c>
      <c r="Q29" s="20" t="str">
        <f t="shared" si="42"/>
        <v/>
      </c>
      <c r="R29" s="20" t="str">
        <f t="shared" si="42"/>
        <v/>
      </c>
      <c r="S29" s="20" t="str">
        <f t="shared" si="42"/>
        <v/>
      </c>
      <c r="T29" s="20" t="str">
        <f t="shared" si="42"/>
        <v/>
      </c>
      <c r="U29" s="20" t="str">
        <f t="shared" si="42"/>
        <v/>
      </c>
      <c r="V29" s="20" t="str">
        <f t="shared" si="42"/>
        <v/>
      </c>
      <c r="W29" s="20" t="str">
        <f t="shared" si="42"/>
        <v/>
      </c>
      <c r="X29" s="20" t="str">
        <f t="shared" si="42"/>
        <v/>
      </c>
      <c r="Y29" s="20" t="str">
        <f t="shared" si="42"/>
        <v/>
      </c>
      <c r="Z29" s="20" t="str">
        <f t="shared" si="42"/>
        <v/>
      </c>
      <c r="AA29" s="20" t="str">
        <f t="shared" si="42"/>
        <v/>
      </c>
      <c r="AB29" s="20" t="str">
        <f t="shared" si="42"/>
        <v/>
      </c>
      <c r="AC29" s="20" t="str">
        <f t="shared" si="42"/>
        <v/>
      </c>
      <c r="AD29" s="20" t="str">
        <f t="shared" si="42"/>
        <v/>
      </c>
      <c r="AE29" s="20" t="str">
        <f t="shared" si="42"/>
        <v/>
      </c>
      <c r="AF29" s="20" t="str">
        <f t="shared" si="42"/>
        <v/>
      </c>
      <c r="AG29" s="20" t="str">
        <f t="shared" si="42"/>
        <v/>
      </c>
      <c r="AH29" s="20" t="str">
        <f t="shared" si="42"/>
        <v/>
      </c>
      <c r="AI29" s="20" t="str">
        <f t="shared" si="42"/>
        <v/>
      </c>
      <c r="AJ29" s="20" t="str">
        <f t="shared" si="42"/>
        <v/>
      </c>
      <c r="AK29" s="20" t="str">
        <f t="shared" si="42"/>
        <v/>
      </c>
      <c r="AL29" s="20" t="str">
        <f t="shared" si="42"/>
        <v/>
      </c>
      <c r="AM29" s="20" t="str">
        <f t="shared" si="42"/>
        <v/>
      </c>
      <c r="AN29" s="20" t="str">
        <f t="shared" si="42"/>
        <v/>
      </c>
      <c r="AO29" s="20" t="str">
        <f t="shared" si="42"/>
        <v/>
      </c>
      <c r="AP29" s="20" t="str">
        <f t="shared" si="42"/>
        <v/>
      </c>
      <c r="AQ29" s="20" t="str">
        <f t="shared" si="42"/>
        <v/>
      </c>
      <c r="AR29" s="20" t="str">
        <f t="shared" si="42"/>
        <v/>
      </c>
      <c r="AS29" s="20" t="str">
        <f t="shared" si="42"/>
        <v/>
      </c>
      <c r="AT29" s="20" t="str">
        <f t="shared" si="42"/>
        <v/>
      </c>
      <c r="AU29" s="20" t="str">
        <f t="shared" si="42"/>
        <v/>
      </c>
      <c r="AV29" s="20" t="str">
        <f t="shared" si="42"/>
        <v/>
      </c>
      <c r="AW29" s="20" t="str">
        <f t="shared" si="42"/>
        <v/>
      </c>
      <c r="AX29" s="20" t="str">
        <f t="shared" si="42"/>
        <v/>
      </c>
      <c r="AY29" s="20" t="str">
        <f t="shared" si="42"/>
        <v/>
      </c>
      <c r="AZ29" s="20" t="str">
        <f t="shared" si="42"/>
        <v/>
      </c>
      <c r="BA29" s="20" t="str">
        <f t="shared" si="42"/>
        <v/>
      </c>
      <c r="BB29" s="20" t="str">
        <f t="shared" si="42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">
        <v>164</v>
      </c>
      <c r="C31" s="111" t="str">
        <f ca="1">IF(B31="Gehalt auswählen","",IF($E$2&lt;YEAR(TODAY()),VLOOKUP(B31,'Personalnormkosten alt'!$A$2:$B$95,2,FALSE)*-1,VLOOKUP(B31,Personalnormkosten!$A$2:$B$95,2,FALSE)*-1))</f>
        <v/>
      </c>
      <c r="D31" s="97" t="s">
        <v>198</v>
      </c>
      <c r="E31" s="18" t="str">
        <f>'Option 5 (2)'!E31</f>
        <v/>
      </c>
      <c r="F31" s="18" t="str">
        <f>'Option 5 (2)'!F31</f>
        <v/>
      </c>
      <c r="G31" s="18" t="str">
        <f>'Option 5 (2)'!G31</f>
        <v/>
      </c>
      <c r="H31" s="18" t="str">
        <f>'Option 5 (2)'!H31</f>
        <v/>
      </c>
      <c r="I31" s="18" t="str">
        <f>'Option 5 (2)'!I31</f>
        <v/>
      </c>
      <c r="J31" s="18" t="str">
        <f>'Option 5 (2)'!J31</f>
        <v/>
      </c>
      <c r="K31" s="18" t="str">
        <f>'Option 5 (2)'!K31</f>
        <v/>
      </c>
      <c r="L31" s="18" t="str">
        <f>'Option 5 (2)'!L31</f>
        <v/>
      </c>
      <c r="M31" s="18" t="str">
        <f>'Option 5 (2)'!M31</f>
        <v/>
      </c>
      <c r="N31" s="18" t="str">
        <f>'Option 5 (2)'!N31</f>
        <v/>
      </c>
      <c r="O31" s="18" t="str">
        <f>'Option 5 (2)'!O31</f>
        <v/>
      </c>
      <c r="P31" s="18" t="str">
        <f>'Option 5 (2)'!P31</f>
        <v/>
      </c>
      <c r="Q31" s="18" t="str">
        <f>'Option 5 (2)'!Q31</f>
        <v/>
      </c>
      <c r="R31" s="18" t="str">
        <f>'Option 5 (2)'!R31</f>
        <v/>
      </c>
      <c r="S31" s="18" t="str">
        <f>'Option 5 (2)'!S31</f>
        <v/>
      </c>
      <c r="T31" s="18" t="str">
        <f>'Option 5 (2)'!T31</f>
        <v/>
      </c>
      <c r="U31" s="18" t="str">
        <f>'Option 5 (2)'!U31</f>
        <v/>
      </c>
      <c r="V31" s="18" t="str">
        <f>'Option 5 (2)'!V31</f>
        <v/>
      </c>
      <c r="W31" s="18" t="str">
        <f>'Option 5 (2)'!W31</f>
        <v/>
      </c>
      <c r="X31" s="18" t="str">
        <f>'Option 5 (2)'!X31</f>
        <v/>
      </c>
      <c r="Y31" s="18" t="str">
        <f>'Option 5 (2)'!Y31</f>
        <v/>
      </c>
      <c r="Z31" s="18" t="str">
        <f>'Option 5 (2)'!Z31</f>
        <v/>
      </c>
      <c r="AA31" s="18" t="str">
        <f>'Option 5 (2)'!AA31</f>
        <v/>
      </c>
      <c r="AB31" s="18" t="str">
        <f>'Option 5 (2)'!AB31</f>
        <v/>
      </c>
      <c r="AC31" s="18" t="str">
        <f>'Option 5 (2)'!AC31</f>
        <v/>
      </c>
      <c r="AD31" s="18" t="str">
        <f>'Option 5 (2)'!AD31</f>
        <v/>
      </c>
      <c r="AE31" s="18" t="str">
        <f>'Option 5 (2)'!AE31</f>
        <v/>
      </c>
      <c r="AF31" s="18" t="str">
        <f>'Option 5 (2)'!AF31</f>
        <v/>
      </c>
      <c r="AG31" s="18" t="str">
        <f>'Option 5 (2)'!AG31</f>
        <v/>
      </c>
      <c r="AH31" s="18" t="str">
        <f>'Option 5 (2)'!AH31</f>
        <v/>
      </c>
      <c r="AI31" s="18" t="str">
        <f>'Option 5 (2)'!AI31</f>
        <v/>
      </c>
      <c r="AJ31" s="18" t="str">
        <f>'Option 5 (2)'!AJ31</f>
        <v/>
      </c>
      <c r="AK31" s="18" t="str">
        <f>'Option 5 (2)'!AK31</f>
        <v/>
      </c>
      <c r="AL31" s="18" t="str">
        <f>'Option 5 (2)'!AL31</f>
        <v/>
      </c>
      <c r="AM31" s="18" t="str">
        <f>'Option 5 (2)'!AM31</f>
        <v/>
      </c>
      <c r="AN31" s="18" t="str">
        <f>'Option 5 (2)'!AN31</f>
        <v/>
      </c>
      <c r="AO31" s="18" t="str">
        <f>'Option 5 (2)'!AO31</f>
        <v/>
      </c>
      <c r="AP31" s="18" t="str">
        <f>'Option 5 (2)'!AP31</f>
        <v/>
      </c>
      <c r="AQ31" s="18" t="str">
        <f>'Option 5 (2)'!AQ31</f>
        <v/>
      </c>
      <c r="AR31" s="18" t="str">
        <f>'Option 5 (2)'!AR31</f>
        <v/>
      </c>
      <c r="AS31" s="18" t="str">
        <f>'Option 5 (2)'!AS31</f>
        <v/>
      </c>
      <c r="AT31" s="18" t="str">
        <f>'Option 5 (2)'!AT31</f>
        <v/>
      </c>
      <c r="AU31" s="18" t="str">
        <f>'Option 5 (2)'!AU31</f>
        <v/>
      </c>
      <c r="AV31" s="18" t="str">
        <f>'Option 5 (2)'!AV31</f>
        <v/>
      </c>
      <c r="AW31" s="18" t="str">
        <f>'Option 5 (2)'!AW31</f>
        <v/>
      </c>
      <c r="AX31" s="18" t="str">
        <f>'Option 5 (2)'!AX31</f>
        <v/>
      </c>
      <c r="AY31" s="18" t="str">
        <f>'Option 5 (2)'!AY31</f>
        <v/>
      </c>
      <c r="AZ31" s="18" t="str">
        <f>'Option 5 (2)'!AZ31</f>
        <v/>
      </c>
      <c r="BA31" s="18" t="str">
        <f>'Option 5 (2)'!BA31</f>
        <v/>
      </c>
      <c r="BB31" s="18" t="str">
        <f>'Option 5 (2)'!BB31</f>
        <v/>
      </c>
    </row>
    <row r="32" spans="1:54" ht="16.2" thickBot="1" x14ac:dyDescent="0.3">
      <c r="A32" s="115"/>
      <c r="B32" s="19" t="s">
        <v>1</v>
      </c>
      <c r="C32" s="112" t="str">
        <f>IF(C30="","",C30*C31)</f>
        <v/>
      </c>
      <c r="D32" s="117"/>
      <c r="E32" s="20" t="str">
        <f t="shared" ref="E32:BB32" si="43">IF(E30="","",E30*E31)</f>
        <v/>
      </c>
      <c r="F32" s="20" t="str">
        <f t="shared" si="43"/>
        <v/>
      </c>
      <c r="G32" s="20" t="str">
        <f t="shared" si="43"/>
        <v/>
      </c>
      <c r="H32" s="20" t="str">
        <f t="shared" si="43"/>
        <v/>
      </c>
      <c r="I32" s="20" t="str">
        <f t="shared" si="43"/>
        <v/>
      </c>
      <c r="J32" s="20" t="str">
        <f t="shared" si="43"/>
        <v/>
      </c>
      <c r="K32" s="20" t="str">
        <f t="shared" si="43"/>
        <v/>
      </c>
      <c r="L32" s="20" t="str">
        <f t="shared" si="43"/>
        <v/>
      </c>
      <c r="M32" s="20" t="str">
        <f t="shared" si="43"/>
        <v/>
      </c>
      <c r="N32" s="20" t="str">
        <f t="shared" si="43"/>
        <v/>
      </c>
      <c r="O32" s="20" t="str">
        <f t="shared" si="43"/>
        <v/>
      </c>
      <c r="P32" s="20" t="str">
        <f t="shared" si="43"/>
        <v/>
      </c>
      <c r="Q32" s="20" t="str">
        <f t="shared" si="43"/>
        <v/>
      </c>
      <c r="R32" s="20" t="str">
        <f t="shared" si="43"/>
        <v/>
      </c>
      <c r="S32" s="20" t="str">
        <f t="shared" si="43"/>
        <v/>
      </c>
      <c r="T32" s="20" t="str">
        <f t="shared" si="43"/>
        <v/>
      </c>
      <c r="U32" s="20" t="str">
        <f t="shared" si="43"/>
        <v/>
      </c>
      <c r="V32" s="20" t="str">
        <f t="shared" si="43"/>
        <v/>
      </c>
      <c r="W32" s="20" t="str">
        <f t="shared" si="43"/>
        <v/>
      </c>
      <c r="X32" s="20" t="str">
        <f t="shared" si="43"/>
        <v/>
      </c>
      <c r="Y32" s="20" t="str">
        <f t="shared" si="43"/>
        <v/>
      </c>
      <c r="Z32" s="20" t="str">
        <f t="shared" si="43"/>
        <v/>
      </c>
      <c r="AA32" s="20" t="str">
        <f t="shared" si="43"/>
        <v/>
      </c>
      <c r="AB32" s="20" t="str">
        <f t="shared" si="43"/>
        <v/>
      </c>
      <c r="AC32" s="20" t="str">
        <f t="shared" si="43"/>
        <v/>
      </c>
      <c r="AD32" s="20" t="str">
        <f t="shared" si="43"/>
        <v/>
      </c>
      <c r="AE32" s="20" t="str">
        <f t="shared" si="43"/>
        <v/>
      </c>
      <c r="AF32" s="20" t="str">
        <f t="shared" si="43"/>
        <v/>
      </c>
      <c r="AG32" s="20" t="str">
        <f t="shared" si="43"/>
        <v/>
      </c>
      <c r="AH32" s="20" t="str">
        <f t="shared" si="43"/>
        <v/>
      </c>
      <c r="AI32" s="20" t="str">
        <f t="shared" si="43"/>
        <v/>
      </c>
      <c r="AJ32" s="20" t="str">
        <f t="shared" si="43"/>
        <v/>
      </c>
      <c r="AK32" s="20" t="str">
        <f t="shared" si="43"/>
        <v/>
      </c>
      <c r="AL32" s="20" t="str">
        <f t="shared" si="43"/>
        <v/>
      </c>
      <c r="AM32" s="20" t="str">
        <f t="shared" si="43"/>
        <v/>
      </c>
      <c r="AN32" s="20" t="str">
        <f t="shared" si="43"/>
        <v/>
      </c>
      <c r="AO32" s="20" t="str">
        <f t="shared" si="43"/>
        <v/>
      </c>
      <c r="AP32" s="20" t="str">
        <f t="shared" si="43"/>
        <v/>
      </c>
      <c r="AQ32" s="20" t="str">
        <f t="shared" si="43"/>
        <v/>
      </c>
      <c r="AR32" s="20" t="str">
        <f t="shared" si="43"/>
        <v/>
      </c>
      <c r="AS32" s="20" t="str">
        <f t="shared" si="43"/>
        <v/>
      </c>
      <c r="AT32" s="20" t="str">
        <f t="shared" si="43"/>
        <v/>
      </c>
      <c r="AU32" s="20" t="str">
        <f t="shared" si="43"/>
        <v/>
      </c>
      <c r="AV32" s="20" t="str">
        <f t="shared" si="43"/>
        <v/>
      </c>
      <c r="AW32" s="20" t="str">
        <f t="shared" si="43"/>
        <v/>
      </c>
      <c r="AX32" s="20" t="str">
        <f t="shared" si="43"/>
        <v/>
      </c>
      <c r="AY32" s="20" t="str">
        <f t="shared" si="43"/>
        <v/>
      </c>
      <c r="AZ32" s="20" t="str">
        <f t="shared" si="43"/>
        <v/>
      </c>
      <c r="BA32" s="20" t="str">
        <f t="shared" si="43"/>
        <v/>
      </c>
      <c r="BB32" s="20" t="str">
        <f t="shared" si="43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">
        <v>164</v>
      </c>
      <c r="C34" s="111" t="str">
        <f ca="1">IF(B34="Gehalt auswählen","",IF($E$2&lt;YEAR(TODAY()),VLOOKUP(B34,'Personalnormkosten alt'!$A$2:$B$95,2,FALSE)*-1,VLOOKUP(B34,Personalnormkosten!$A$2:$B$95,2,FALSE)*-1))</f>
        <v/>
      </c>
      <c r="D34" s="97" t="s">
        <v>198</v>
      </c>
      <c r="E34" s="18" t="str">
        <f>'Option 5 (2)'!E34</f>
        <v/>
      </c>
      <c r="F34" s="18" t="str">
        <f>'Option 5 (2)'!F34</f>
        <v/>
      </c>
      <c r="G34" s="18" t="str">
        <f>'Option 5 (2)'!G34</f>
        <v/>
      </c>
      <c r="H34" s="18" t="str">
        <f>'Option 5 (2)'!H34</f>
        <v/>
      </c>
      <c r="I34" s="18" t="str">
        <f>'Option 5 (2)'!I34</f>
        <v/>
      </c>
      <c r="J34" s="18" t="str">
        <f>'Option 5 (2)'!J34</f>
        <v/>
      </c>
      <c r="K34" s="18" t="str">
        <f>'Option 5 (2)'!K34</f>
        <v/>
      </c>
      <c r="L34" s="18" t="str">
        <f>'Option 5 (2)'!L34</f>
        <v/>
      </c>
      <c r="M34" s="18" t="str">
        <f>'Option 5 (2)'!M34</f>
        <v/>
      </c>
      <c r="N34" s="18" t="str">
        <f>'Option 5 (2)'!N34</f>
        <v/>
      </c>
      <c r="O34" s="18" t="str">
        <f>'Option 5 (2)'!O34</f>
        <v/>
      </c>
      <c r="P34" s="18" t="str">
        <f>'Option 5 (2)'!P34</f>
        <v/>
      </c>
      <c r="Q34" s="18" t="str">
        <f>'Option 5 (2)'!Q34</f>
        <v/>
      </c>
      <c r="R34" s="18" t="str">
        <f>'Option 5 (2)'!R34</f>
        <v/>
      </c>
      <c r="S34" s="18" t="str">
        <f>'Option 5 (2)'!S34</f>
        <v/>
      </c>
      <c r="T34" s="18" t="str">
        <f>'Option 5 (2)'!T34</f>
        <v/>
      </c>
      <c r="U34" s="18" t="str">
        <f>'Option 5 (2)'!U34</f>
        <v/>
      </c>
      <c r="V34" s="18" t="str">
        <f>'Option 5 (2)'!V34</f>
        <v/>
      </c>
      <c r="W34" s="18" t="str">
        <f>'Option 5 (2)'!W34</f>
        <v/>
      </c>
      <c r="X34" s="18" t="str">
        <f>'Option 5 (2)'!X34</f>
        <v/>
      </c>
      <c r="Y34" s="18" t="str">
        <f>'Option 5 (2)'!Y34</f>
        <v/>
      </c>
      <c r="Z34" s="18" t="str">
        <f>'Option 5 (2)'!Z34</f>
        <v/>
      </c>
      <c r="AA34" s="18" t="str">
        <f>'Option 5 (2)'!AA34</f>
        <v/>
      </c>
      <c r="AB34" s="18" t="str">
        <f>'Option 5 (2)'!AB34</f>
        <v/>
      </c>
      <c r="AC34" s="18" t="str">
        <f>'Option 5 (2)'!AC34</f>
        <v/>
      </c>
      <c r="AD34" s="18" t="str">
        <f>'Option 5 (2)'!AD34</f>
        <v/>
      </c>
      <c r="AE34" s="18" t="str">
        <f>'Option 5 (2)'!AE34</f>
        <v/>
      </c>
      <c r="AF34" s="18" t="str">
        <f>'Option 5 (2)'!AF34</f>
        <v/>
      </c>
      <c r="AG34" s="18" t="str">
        <f>'Option 5 (2)'!AG34</f>
        <v/>
      </c>
      <c r="AH34" s="18" t="str">
        <f>'Option 5 (2)'!AH34</f>
        <v/>
      </c>
      <c r="AI34" s="18" t="str">
        <f>'Option 5 (2)'!AI34</f>
        <v/>
      </c>
      <c r="AJ34" s="18" t="str">
        <f>'Option 5 (2)'!AJ34</f>
        <v/>
      </c>
      <c r="AK34" s="18" t="str">
        <f>'Option 5 (2)'!AK34</f>
        <v/>
      </c>
      <c r="AL34" s="18" t="str">
        <f>'Option 5 (2)'!AL34</f>
        <v/>
      </c>
      <c r="AM34" s="18" t="str">
        <f>'Option 5 (2)'!AM34</f>
        <v/>
      </c>
      <c r="AN34" s="18" t="str">
        <f>'Option 5 (2)'!AN34</f>
        <v/>
      </c>
      <c r="AO34" s="18" t="str">
        <f>'Option 5 (2)'!AO34</f>
        <v/>
      </c>
      <c r="AP34" s="18" t="str">
        <f>'Option 5 (2)'!AP34</f>
        <v/>
      </c>
      <c r="AQ34" s="18" t="str">
        <f>'Option 5 (2)'!AQ34</f>
        <v/>
      </c>
      <c r="AR34" s="18" t="str">
        <f>'Option 5 (2)'!AR34</f>
        <v/>
      </c>
      <c r="AS34" s="18" t="str">
        <f>'Option 5 (2)'!AS34</f>
        <v/>
      </c>
      <c r="AT34" s="18" t="str">
        <f>'Option 5 (2)'!AT34</f>
        <v/>
      </c>
      <c r="AU34" s="18" t="str">
        <f>'Option 5 (2)'!AU34</f>
        <v/>
      </c>
      <c r="AV34" s="18" t="str">
        <f>'Option 5 (2)'!AV34</f>
        <v/>
      </c>
      <c r="AW34" s="18" t="str">
        <f>'Option 5 (2)'!AW34</f>
        <v/>
      </c>
      <c r="AX34" s="18" t="str">
        <f>'Option 5 (2)'!AX34</f>
        <v/>
      </c>
      <c r="AY34" s="18" t="str">
        <f>'Option 5 (2)'!AY34</f>
        <v/>
      </c>
      <c r="AZ34" s="18" t="str">
        <f>'Option 5 (2)'!AZ34</f>
        <v/>
      </c>
      <c r="BA34" s="18" t="str">
        <f>'Option 5 (2)'!BA34</f>
        <v/>
      </c>
      <c r="BB34" s="18" t="str">
        <f>'Option 5 (2)'!BB34</f>
        <v/>
      </c>
    </row>
    <row r="35" spans="1:54" ht="16.2" thickBot="1" x14ac:dyDescent="0.3">
      <c r="A35" s="115"/>
      <c r="B35" s="19" t="s">
        <v>1</v>
      </c>
      <c r="C35" s="112" t="str">
        <f>IF(C33="","",C33*C34)</f>
        <v/>
      </c>
      <c r="D35" s="117"/>
      <c r="E35" s="20" t="str">
        <f>IF(E33="","",E33*E34)</f>
        <v/>
      </c>
      <c r="F35" s="20" t="str">
        <f t="shared" ref="F35:BB35" si="44">IF(F33="","",F33*F34)</f>
        <v/>
      </c>
      <c r="G35" s="20" t="str">
        <f t="shared" si="44"/>
        <v/>
      </c>
      <c r="H35" s="20" t="str">
        <f t="shared" si="44"/>
        <v/>
      </c>
      <c r="I35" s="20" t="str">
        <f t="shared" si="44"/>
        <v/>
      </c>
      <c r="J35" s="20" t="str">
        <f t="shared" si="44"/>
        <v/>
      </c>
      <c r="K35" s="20" t="str">
        <f t="shared" si="44"/>
        <v/>
      </c>
      <c r="L35" s="20" t="str">
        <f t="shared" si="44"/>
        <v/>
      </c>
      <c r="M35" s="20" t="str">
        <f t="shared" si="44"/>
        <v/>
      </c>
      <c r="N35" s="20" t="str">
        <f t="shared" si="44"/>
        <v/>
      </c>
      <c r="O35" s="20" t="str">
        <f t="shared" si="44"/>
        <v/>
      </c>
      <c r="P35" s="20" t="str">
        <f t="shared" si="44"/>
        <v/>
      </c>
      <c r="Q35" s="20" t="str">
        <f t="shared" si="44"/>
        <v/>
      </c>
      <c r="R35" s="20" t="str">
        <f t="shared" si="44"/>
        <v/>
      </c>
      <c r="S35" s="20" t="str">
        <f t="shared" si="44"/>
        <v/>
      </c>
      <c r="T35" s="20" t="str">
        <f t="shared" si="44"/>
        <v/>
      </c>
      <c r="U35" s="20" t="str">
        <f t="shared" si="44"/>
        <v/>
      </c>
      <c r="V35" s="20" t="str">
        <f t="shared" si="44"/>
        <v/>
      </c>
      <c r="W35" s="20" t="str">
        <f t="shared" si="44"/>
        <v/>
      </c>
      <c r="X35" s="20" t="str">
        <f t="shared" si="44"/>
        <v/>
      </c>
      <c r="Y35" s="20" t="str">
        <f t="shared" si="44"/>
        <v/>
      </c>
      <c r="Z35" s="20" t="str">
        <f t="shared" si="44"/>
        <v/>
      </c>
      <c r="AA35" s="20" t="str">
        <f t="shared" si="44"/>
        <v/>
      </c>
      <c r="AB35" s="20" t="str">
        <f t="shared" si="44"/>
        <v/>
      </c>
      <c r="AC35" s="20" t="str">
        <f t="shared" si="44"/>
        <v/>
      </c>
      <c r="AD35" s="20" t="str">
        <f t="shared" si="44"/>
        <v/>
      </c>
      <c r="AE35" s="20" t="str">
        <f t="shared" si="44"/>
        <v/>
      </c>
      <c r="AF35" s="20" t="str">
        <f t="shared" si="44"/>
        <v/>
      </c>
      <c r="AG35" s="20" t="str">
        <f t="shared" si="44"/>
        <v/>
      </c>
      <c r="AH35" s="20" t="str">
        <f t="shared" si="44"/>
        <v/>
      </c>
      <c r="AI35" s="20" t="str">
        <f t="shared" si="44"/>
        <v/>
      </c>
      <c r="AJ35" s="20" t="str">
        <f t="shared" si="44"/>
        <v/>
      </c>
      <c r="AK35" s="20" t="str">
        <f t="shared" si="44"/>
        <v/>
      </c>
      <c r="AL35" s="20" t="str">
        <f t="shared" si="44"/>
        <v/>
      </c>
      <c r="AM35" s="20" t="str">
        <f t="shared" si="44"/>
        <v/>
      </c>
      <c r="AN35" s="20" t="str">
        <f t="shared" si="44"/>
        <v/>
      </c>
      <c r="AO35" s="20" t="str">
        <f t="shared" si="44"/>
        <v/>
      </c>
      <c r="AP35" s="20" t="str">
        <f t="shared" si="44"/>
        <v/>
      </c>
      <c r="AQ35" s="20" t="str">
        <f t="shared" si="44"/>
        <v/>
      </c>
      <c r="AR35" s="20" t="str">
        <f t="shared" si="44"/>
        <v/>
      </c>
      <c r="AS35" s="20" t="str">
        <f t="shared" si="44"/>
        <v/>
      </c>
      <c r="AT35" s="20" t="str">
        <f t="shared" si="44"/>
        <v/>
      </c>
      <c r="AU35" s="20" t="str">
        <f t="shared" si="44"/>
        <v/>
      </c>
      <c r="AV35" s="20" t="str">
        <f t="shared" si="44"/>
        <v/>
      </c>
      <c r="AW35" s="20" t="str">
        <f t="shared" si="44"/>
        <v/>
      </c>
      <c r="AX35" s="20" t="str">
        <f t="shared" si="44"/>
        <v/>
      </c>
      <c r="AY35" s="20" t="str">
        <f t="shared" si="44"/>
        <v/>
      </c>
      <c r="AZ35" s="20" t="str">
        <f t="shared" si="44"/>
        <v/>
      </c>
      <c r="BA35" s="20" t="str">
        <f t="shared" si="44"/>
        <v/>
      </c>
      <c r="BB35" s="20" t="str">
        <f t="shared" si="44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">
        <v>164</v>
      </c>
      <c r="C37" s="111" t="str">
        <f ca="1">IF(B37="Gehalt auswählen","",IF($E$2&lt;YEAR(TODAY()),VLOOKUP(B37,'Personalnormkosten alt'!$A$2:$B$95,2,FALSE)*-1,VLOOKUP(B37,Personalnormkosten!$A$2:$B$95,2,FALSE)*-1))</f>
        <v/>
      </c>
      <c r="D37" s="97" t="s">
        <v>198</v>
      </c>
      <c r="E37" s="18" t="str">
        <f>'Option 5 (2)'!E37</f>
        <v/>
      </c>
      <c r="F37" s="18" t="str">
        <f>'Option 5 (2)'!F37</f>
        <v/>
      </c>
      <c r="G37" s="18" t="str">
        <f>'Option 5 (2)'!G37</f>
        <v/>
      </c>
      <c r="H37" s="18" t="str">
        <f>'Option 5 (2)'!H37</f>
        <v/>
      </c>
      <c r="I37" s="18" t="str">
        <f>'Option 5 (2)'!I37</f>
        <v/>
      </c>
      <c r="J37" s="18" t="str">
        <f>'Option 5 (2)'!J37</f>
        <v/>
      </c>
      <c r="K37" s="18" t="str">
        <f>'Option 5 (2)'!K37</f>
        <v/>
      </c>
      <c r="L37" s="18" t="str">
        <f>'Option 5 (2)'!L37</f>
        <v/>
      </c>
      <c r="M37" s="18" t="str">
        <f>'Option 5 (2)'!M37</f>
        <v/>
      </c>
      <c r="N37" s="18" t="str">
        <f>'Option 5 (2)'!N37</f>
        <v/>
      </c>
      <c r="O37" s="18" t="str">
        <f>'Option 5 (2)'!O37</f>
        <v/>
      </c>
      <c r="P37" s="18" t="str">
        <f>'Option 5 (2)'!P37</f>
        <v/>
      </c>
      <c r="Q37" s="18" t="str">
        <f>'Option 5 (2)'!Q37</f>
        <v/>
      </c>
      <c r="R37" s="18" t="str">
        <f>'Option 5 (2)'!R37</f>
        <v/>
      </c>
      <c r="S37" s="18" t="str">
        <f>'Option 5 (2)'!S37</f>
        <v/>
      </c>
      <c r="T37" s="18" t="str">
        <f>'Option 5 (2)'!T37</f>
        <v/>
      </c>
      <c r="U37" s="18" t="str">
        <f>'Option 5 (2)'!U37</f>
        <v/>
      </c>
      <c r="V37" s="18" t="str">
        <f>'Option 5 (2)'!V37</f>
        <v/>
      </c>
      <c r="W37" s="18" t="str">
        <f>'Option 5 (2)'!W37</f>
        <v/>
      </c>
      <c r="X37" s="18" t="str">
        <f>'Option 5 (2)'!X37</f>
        <v/>
      </c>
      <c r="Y37" s="18" t="str">
        <f>'Option 5 (2)'!Y37</f>
        <v/>
      </c>
      <c r="Z37" s="18" t="str">
        <f>'Option 5 (2)'!Z37</f>
        <v/>
      </c>
      <c r="AA37" s="18" t="str">
        <f>'Option 5 (2)'!AA37</f>
        <v/>
      </c>
      <c r="AB37" s="18" t="str">
        <f>'Option 5 (2)'!AB37</f>
        <v/>
      </c>
      <c r="AC37" s="18" t="str">
        <f>'Option 5 (2)'!AC37</f>
        <v/>
      </c>
      <c r="AD37" s="18" t="str">
        <f>'Option 5 (2)'!AD37</f>
        <v/>
      </c>
      <c r="AE37" s="18" t="str">
        <f>'Option 5 (2)'!AE37</f>
        <v/>
      </c>
      <c r="AF37" s="18" t="str">
        <f>'Option 5 (2)'!AF37</f>
        <v/>
      </c>
      <c r="AG37" s="18" t="str">
        <f>'Option 5 (2)'!AG37</f>
        <v/>
      </c>
      <c r="AH37" s="18" t="str">
        <f>'Option 5 (2)'!AH37</f>
        <v/>
      </c>
      <c r="AI37" s="18" t="str">
        <f>'Option 5 (2)'!AI37</f>
        <v/>
      </c>
      <c r="AJ37" s="18" t="str">
        <f>'Option 5 (2)'!AJ37</f>
        <v/>
      </c>
      <c r="AK37" s="18" t="str">
        <f>'Option 5 (2)'!AK37</f>
        <v/>
      </c>
      <c r="AL37" s="18" t="str">
        <f>'Option 5 (2)'!AL37</f>
        <v/>
      </c>
      <c r="AM37" s="18" t="str">
        <f>'Option 5 (2)'!AM37</f>
        <v/>
      </c>
      <c r="AN37" s="18" t="str">
        <f>'Option 5 (2)'!AN37</f>
        <v/>
      </c>
      <c r="AO37" s="18" t="str">
        <f>'Option 5 (2)'!AO37</f>
        <v/>
      </c>
      <c r="AP37" s="18" t="str">
        <f>'Option 5 (2)'!AP37</f>
        <v/>
      </c>
      <c r="AQ37" s="18" t="str">
        <f>'Option 5 (2)'!AQ37</f>
        <v/>
      </c>
      <c r="AR37" s="18" t="str">
        <f>'Option 5 (2)'!AR37</f>
        <v/>
      </c>
      <c r="AS37" s="18" t="str">
        <f>'Option 5 (2)'!AS37</f>
        <v/>
      </c>
      <c r="AT37" s="18" t="str">
        <f>'Option 5 (2)'!AT37</f>
        <v/>
      </c>
      <c r="AU37" s="18" t="str">
        <f>'Option 5 (2)'!AU37</f>
        <v/>
      </c>
      <c r="AV37" s="18" t="str">
        <f>'Option 5 (2)'!AV37</f>
        <v/>
      </c>
      <c r="AW37" s="18" t="str">
        <f>'Option 5 (2)'!AW37</f>
        <v/>
      </c>
      <c r="AX37" s="18" t="str">
        <f>'Option 5 (2)'!AX37</f>
        <v/>
      </c>
      <c r="AY37" s="18" t="str">
        <f>'Option 5 (2)'!AY37</f>
        <v/>
      </c>
      <c r="AZ37" s="18" t="str">
        <f>'Option 5 (2)'!AZ37</f>
        <v/>
      </c>
      <c r="BA37" s="18" t="str">
        <f>'Option 5 (2)'!BA37</f>
        <v/>
      </c>
      <c r="BB37" s="18" t="str">
        <f>'Option 5 (2)'!BB37</f>
        <v/>
      </c>
    </row>
    <row r="38" spans="1:54" ht="16.2" thickBot="1" x14ac:dyDescent="0.3">
      <c r="A38" s="115"/>
      <c r="B38" s="19" t="s">
        <v>1</v>
      </c>
      <c r="C38" s="112" t="str">
        <f>IF(C36="","",C36*C37)</f>
        <v/>
      </c>
      <c r="D38" s="117"/>
      <c r="E38" s="20" t="str">
        <f t="shared" ref="E38:BB38" si="45">IF(E36="","",E36*E37)</f>
        <v/>
      </c>
      <c r="F38" s="20" t="str">
        <f t="shared" si="45"/>
        <v/>
      </c>
      <c r="G38" s="20" t="str">
        <f t="shared" si="45"/>
        <v/>
      </c>
      <c r="H38" s="20" t="str">
        <f t="shared" si="45"/>
        <v/>
      </c>
      <c r="I38" s="20" t="str">
        <f t="shared" si="45"/>
        <v/>
      </c>
      <c r="J38" s="20" t="str">
        <f t="shared" si="45"/>
        <v/>
      </c>
      <c r="K38" s="20" t="str">
        <f t="shared" si="45"/>
        <v/>
      </c>
      <c r="L38" s="20" t="str">
        <f t="shared" si="45"/>
        <v/>
      </c>
      <c r="M38" s="20" t="str">
        <f t="shared" si="45"/>
        <v/>
      </c>
      <c r="N38" s="20" t="str">
        <f t="shared" si="45"/>
        <v/>
      </c>
      <c r="O38" s="20" t="str">
        <f t="shared" si="45"/>
        <v/>
      </c>
      <c r="P38" s="20" t="str">
        <f t="shared" si="45"/>
        <v/>
      </c>
      <c r="Q38" s="20" t="str">
        <f t="shared" si="45"/>
        <v/>
      </c>
      <c r="R38" s="20" t="str">
        <f t="shared" si="45"/>
        <v/>
      </c>
      <c r="S38" s="20" t="str">
        <f t="shared" si="45"/>
        <v/>
      </c>
      <c r="T38" s="20" t="str">
        <f t="shared" si="45"/>
        <v/>
      </c>
      <c r="U38" s="20" t="str">
        <f t="shared" si="45"/>
        <v/>
      </c>
      <c r="V38" s="20" t="str">
        <f t="shared" si="45"/>
        <v/>
      </c>
      <c r="W38" s="20" t="str">
        <f t="shared" si="45"/>
        <v/>
      </c>
      <c r="X38" s="20" t="str">
        <f t="shared" si="45"/>
        <v/>
      </c>
      <c r="Y38" s="20" t="str">
        <f t="shared" si="45"/>
        <v/>
      </c>
      <c r="Z38" s="20" t="str">
        <f t="shared" si="45"/>
        <v/>
      </c>
      <c r="AA38" s="20" t="str">
        <f t="shared" si="45"/>
        <v/>
      </c>
      <c r="AB38" s="20" t="str">
        <f t="shared" si="45"/>
        <v/>
      </c>
      <c r="AC38" s="20" t="str">
        <f t="shared" si="45"/>
        <v/>
      </c>
      <c r="AD38" s="20" t="str">
        <f t="shared" si="45"/>
        <v/>
      </c>
      <c r="AE38" s="20" t="str">
        <f t="shared" si="45"/>
        <v/>
      </c>
      <c r="AF38" s="20" t="str">
        <f t="shared" si="45"/>
        <v/>
      </c>
      <c r="AG38" s="20" t="str">
        <f t="shared" si="45"/>
        <v/>
      </c>
      <c r="AH38" s="20" t="str">
        <f t="shared" si="45"/>
        <v/>
      </c>
      <c r="AI38" s="20" t="str">
        <f t="shared" si="45"/>
        <v/>
      </c>
      <c r="AJ38" s="20" t="str">
        <f t="shared" si="45"/>
        <v/>
      </c>
      <c r="AK38" s="20" t="str">
        <f t="shared" si="45"/>
        <v/>
      </c>
      <c r="AL38" s="20" t="str">
        <f t="shared" si="45"/>
        <v/>
      </c>
      <c r="AM38" s="20" t="str">
        <f t="shared" si="45"/>
        <v/>
      </c>
      <c r="AN38" s="20" t="str">
        <f t="shared" si="45"/>
        <v/>
      </c>
      <c r="AO38" s="20" t="str">
        <f t="shared" si="45"/>
        <v/>
      </c>
      <c r="AP38" s="20" t="str">
        <f t="shared" si="45"/>
        <v/>
      </c>
      <c r="AQ38" s="20" t="str">
        <f t="shared" si="45"/>
        <v/>
      </c>
      <c r="AR38" s="20" t="str">
        <f t="shared" si="45"/>
        <v/>
      </c>
      <c r="AS38" s="20" t="str">
        <f t="shared" si="45"/>
        <v/>
      </c>
      <c r="AT38" s="20" t="str">
        <f t="shared" si="45"/>
        <v/>
      </c>
      <c r="AU38" s="20" t="str">
        <f t="shared" si="45"/>
        <v/>
      </c>
      <c r="AV38" s="20" t="str">
        <f t="shared" si="45"/>
        <v/>
      </c>
      <c r="AW38" s="20" t="str">
        <f t="shared" si="45"/>
        <v/>
      </c>
      <c r="AX38" s="20" t="str">
        <f t="shared" si="45"/>
        <v/>
      </c>
      <c r="AY38" s="20" t="str">
        <f t="shared" si="45"/>
        <v/>
      </c>
      <c r="AZ38" s="20" t="str">
        <f t="shared" si="45"/>
        <v/>
      </c>
      <c r="BA38" s="20" t="str">
        <f t="shared" si="45"/>
        <v/>
      </c>
      <c r="BB38" s="20" t="str">
        <f t="shared" si="45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">
        <v>164</v>
      </c>
      <c r="C40" s="111" t="str">
        <f ca="1">IF(B40="Gehalt auswählen","",IF($E$2&lt;YEAR(TODAY()),VLOOKUP(B40,'Personalnormkosten alt'!$A$2:$B$95,2,FALSE)*-1,VLOOKUP(B40,Personalnormkosten!$A$2:$B$95,2,FALSE)*-1))</f>
        <v/>
      </c>
      <c r="D40" s="97" t="s">
        <v>198</v>
      </c>
      <c r="E40" s="18" t="str">
        <f>'Option 5 (2)'!E40</f>
        <v/>
      </c>
      <c r="F40" s="18" t="str">
        <f>'Option 5 (2)'!F40</f>
        <v/>
      </c>
      <c r="G40" s="18" t="str">
        <f>'Option 5 (2)'!G40</f>
        <v/>
      </c>
      <c r="H40" s="18" t="str">
        <f>'Option 5 (2)'!H40</f>
        <v/>
      </c>
      <c r="I40" s="18" t="str">
        <f>'Option 5 (2)'!I40</f>
        <v/>
      </c>
      <c r="J40" s="18" t="str">
        <f>'Option 5 (2)'!J40</f>
        <v/>
      </c>
      <c r="K40" s="18" t="str">
        <f>'Option 5 (2)'!K40</f>
        <v/>
      </c>
      <c r="L40" s="18" t="str">
        <f>'Option 5 (2)'!L40</f>
        <v/>
      </c>
      <c r="M40" s="18" t="str">
        <f>'Option 5 (2)'!M40</f>
        <v/>
      </c>
      <c r="N40" s="18" t="str">
        <f>'Option 5 (2)'!N40</f>
        <v/>
      </c>
      <c r="O40" s="18" t="str">
        <f>'Option 5 (2)'!O40</f>
        <v/>
      </c>
      <c r="P40" s="18" t="str">
        <f>'Option 5 (2)'!P40</f>
        <v/>
      </c>
      <c r="Q40" s="18" t="str">
        <f>'Option 5 (2)'!Q40</f>
        <v/>
      </c>
      <c r="R40" s="18" t="str">
        <f>'Option 5 (2)'!R40</f>
        <v/>
      </c>
      <c r="S40" s="18" t="str">
        <f>'Option 5 (2)'!S40</f>
        <v/>
      </c>
      <c r="T40" s="18" t="str">
        <f>'Option 5 (2)'!T40</f>
        <v/>
      </c>
      <c r="U40" s="18" t="str">
        <f>'Option 5 (2)'!U40</f>
        <v/>
      </c>
      <c r="V40" s="18" t="str">
        <f>'Option 5 (2)'!V40</f>
        <v/>
      </c>
      <c r="W40" s="18" t="str">
        <f>'Option 5 (2)'!W40</f>
        <v/>
      </c>
      <c r="X40" s="18" t="str">
        <f>'Option 5 (2)'!X40</f>
        <v/>
      </c>
      <c r="Y40" s="18" t="str">
        <f>'Option 5 (2)'!Y40</f>
        <v/>
      </c>
      <c r="Z40" s="18" t="str">
        <f>'Option 5 (2)'!Z40</f>
        <v/>
      </c>
      <c r="AA40" s="18" t="str">
        <f>'Option 5 (2)'!AA40</f>
        <v/>
      </c>
      <c r="AB40" s="18" t="str">
        <f>'Option 5 (2)'!AB40</f>
        <v/>
      </c>
      <c r="AC40" s="18" t="str">
        <f>'Option 5 (2)'!AC40</f>
        <v/>
      </c>
      <c r="AD40" s="18" t="str">
        <f>'Option 5 (2)'!AD40</f>
        <v/>
      </c>
      <c r="AE40" s="18" t="str">
        <f>'Option 5 (2)'!AE40</f>
        <v/>
      </c>
      <c r="AF40" s="18" t="str">
        <f>'Option 5 (2)'!AF40</f>
        <v/>
      </c>
      <c r="AG40" s="18" t="str">
        <f>'Option 5 (2)'!AG40</f>
        <v/>
      </c>
      <c r="AH40" s="18" t="str">
        <f>'Option 5 (2)'!AH40</f>
        <v/>
      </c>
      <c r="AI40" s="18" t="str">
        <f>'Option 5 (2)'!AI40</f>
        <v/>
      </c>
      <c r="AJ40" s="18" t="str">
        <f>'Option 5 (2)'!AJ40</f>
        <v/>
      </c>
      <c r="AK40" s="18" t="str">
        <f>'Option 5 (2)'!AK40</f>
        <v/>
      </c>
      <c r="AL40" s="18" t="str">
        <f>'Option 5 (2)'!AL40</f>
        <v/>
      </c>
      <c r="AM40" s="18" t="str">
        <f>'Option 5 (2)'!AM40</f>
        <v/>
      </c>
      <c r="AN40" s="18" t="str">
        <f>'Option 5 (2)'!AN40</f>
        <v/>
      </c>
      <c r="AO40" s="18" t="str">
        <f>'Option 5 (2)'!AO40</f>
        <v/>
      </c>
      <c r="AP40" s="18" t="str">
        <f>'Option 5 (2)'!AP40</f>
        <v/>
      </c>
      <c r="AQ40" s="18" t="str">
        <f>'Option 5 (2)'!AQ40</f>
        <v/>
      </c>
      <c r="AR40" s="18" t="str">
        <f>'Option 5 (2)'!AR40</f>
        <v/>
      </c>
      <c r="AS40" s="18" t="str">
        <f>'Option 5 (2)'!AS40</f>
        <v/>
      </c>
      <c r="AT40" s="18" t="str">
        <f>'Option 5 (2)'!AT40</f>
        <v/>
      </c>
      <c r="AU40" s="18" t="str">
        <f>'Option 5 (2)'!AU40</f>
        <v/>
      </c>
      <c r="AV40" s="18" t="str">
        <f>'Option 5 (2)'!AV40</f>
        <v/>
      </c>
      <c r="AW40" s="18" t="str">
        <f>'Option 5 (2)'!AW40</f>
        <v/>
      </c>
      <c r="AX40" s="18" t="str">
        <f>'Option 5 (2)'!AX40</f>
        <v/>
      </c>
      <c r="AY40" s="18" t="str">
        <f>'Option 5 (2)'!AY40</f>
        <v/>
      </c>
      <c r="AZ40" s="18" t="str">
        <f>'Option 5 (2)'!AZ40</f>
        <v/>
      </c>
      <c r="BA40" s="18" t="str">
        <f>'Option 5 (2)'!BA40</f>
        <v/>
      </c>
      <c r="BB40" s="18" t="str">
        <f>'Option 5 (2)'!BB40</f>
        <v/>
      </c>
    </row>
    <row r="41" spans="1:54" ht="16.2" thickBot="1" x14ac:dyDescent="0.3">
      <c r="A41" s="115"/>
      <c r="B41" s="19" t="s">
        <v>1</v>
      </c>
      <c r="C41" s="112" t="str">
        <f>IF(C39="","",C39*C40)</f>
        <v/>
      </c>
      <c r="D41" s="117"/>
      <c r="E41" s="20" t="str">
        <f t="shared" ref="E41:BB41" si="46">IF(E39="","",E39*E40)</f>
        <v/>
      </c>
      <c r="F41" s="20" t="str">
        <f t="shared" si="46"/>
        <v/>
      </c>
      <c r="G41" s="20" t="str">
        <f t="shared" si="46"/>
        <v/>
      </c>
      <c r="H41" s="20" t="str">
        <f t="shared" si="46"/>
        <v/>
      </c>
      <c r="I41" s="20" t="str">
        <f t="shared" si="46"/>
        <v/>
      </c>
      <c r="J41" s="20" t="str">
        <f t="shared" si="46"/>
        <v/>
      </c>
      <c r="K41" s="20" t="str">
        <f t="shared" si="46"/>
        <v/>
      </c>
      <c r="L41" s="20" t="str">
        <f t="shared" si="46"/>
        <v/>
      </c>
      <c r="M41" s="20" t="str">
        <f t="shared" si="46"/>
        <v/>
      </c>
      <c r="N41" s="20" t="str">
        <f t="shared" si="46"/>
        <v/>
      </c>
      <c r="O41" s="20" t="str">
        <f t="shared" si="46"/>
        <v/>
      </c>
      <c r="P41" s="20" t="str">
        <f t="shared" si="46"/>
        <v/>
      </c>
      <c r="Q41" s="20" t="str">
        <f t="shared" si="46"/>
        <v/>
      </c>
      <c r="R41" s="20" t="str">
        <f t="shared" si="46"/>
        <v/>
      </c>
      <c r="S41" s="20" t="str">
        <f t="shared" si="46"/>
        <v/>
      </c>
      <c r="T41" s="20" t="str">
        <f t="shared" si="46"/>
        <v/>
      </c>
      <c r="U41" s="20" t="str">
        <f t="shared" si="46"/>
        <v/>
      </c>
      <c r="V41" s="20" t="str">
        <f t="shared" si="46"/>
        <v/>
      </c>
      <c r="W41" s="20" t="str">
        <f t="shared" si="46"/>
        <v/>
      </c>
      <c r="X41" s="20" t="str">
        <f t="shared" si="46"/>
        <v/>
      </c>
      <c r="Y41" s="20" t="str">
        <f t="shared" si="46"/>
        <v/>
      </c>
      <c r="Z41" s="20" t="str">
        <f t="shared" si="46"/>
        <v/>
      </c>
      <c r="AA41" s="20" t="str">
        <f t="shared" si="46"/>
        <v/>
      </c>
      <c r="AB41" s="20" t="str">
        <f t="shared" si="46"/>
        <v/>
      </c>
      <c r="AC41" s="20" t="str">
        <f t="shared" si="46"/>
        <v/>
      </c>
      <c r="AD41" s="20" t="str">
        <f t="shared" si="46"/>
        <v/>
      </c>
      <c r="AE41" s="20" t="str">
        <f t="shared" si="46"/>
        <v/>
      </c>
      <c r="AF41" s="20" t="str">
        <f t="shared" si="46"/>
        <v/>
      </c>
      <c r="AG41" s="20" t="str">
        <f t="shared" si="46"/>
        <v/>
      </c>
      <c r="AH41" s="20" t="str">
        <f t="shared" si="46"/>
        <v/>
      </c>
      <c r="AI41" s="20" t="str">
        <f t="shared" si="46"/>
        <v/>
      </c>
      <c r="AJ41" s="20" t="str">
        <f t="shared" si="46"/>
        <v/>
      </c>
      <c r="AK41" s="20" t="str">
        <f t="shared" si="46"/>
        <v/>
      </c>
      <c r="AL41" s="20" t="str">
        <f t="shared" si="46"/>
        <v/>
      </c>
      <c r="AM41" s="20" t="str">
        <f t="shared" si="46"/>
        <v/>
      </c>
      <c r="AN41" s="20" t="str">
        <f t="shared" si="46"/>
        <v/>
      </c>
      <c r="AO41" s="20" t="str">
        <f t="shared" si="46"/>
        <v/>
      </c>
      <c r="AP41" s="20" t="str">
        <f t="shared" si="46"/>
        <v/>
      </c>
      <c r="AQ41" s="20" t="str">
        <f t="shared" si="46"/>
        <v/>
      </c>
      <c r="AR41" s="20" t="str">
        <f t="shared" si="46"/>
        <v/>
      </c>
      <c r="AS41" s="20" t="str">
        <f t="shared" si="46"/>
        <v/>
      </c>
      <c r="AT41" s="20" t="str">
        <f t="shared" si="46"/>
        <v/>
      </c>
      <c r="AU41" s="20" t="str">
        <f t="shared" si="46"/>
        <v/>
      </c>
      <c r="AV41" s="20" t="str">
        <f t="shared" si="46"/>
        <v/>
      </c>
      <c r="AW41" s="20" t="str">
        <f t="shared" si="46"/>
        <v/>
      </c>
      <c r="AX41" s="20" t="str">
        <f t="shared" si="46"/>
        <v/>
      </c>
      <c r="AY41" s="20" t="str">
        <f t="shared" si="46"/>
        <v/>
      </c>
      <c r="AZ41" s="20" t="str">
        <f t="shared" si="46"/>
        <v/>
      </c>
      <c r="BA41" s="20" t="str">
        <f t="shared" si="46"/>
        <v/>
      </c>
      <c r="BB41" s="20" t="str">
        <f t="shared" si="46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">
        <v>164</v>
      </c>
      <c r="C43" s="111" t="str">
        <f ca="1">IF(B43="Gehalt auswählen","",IF($E$2&lt;YEAR(TODAY()),VLOOKUP(B43,'Personalnormkosten alt'!$A$2:$B$95,2,FALSE)*-1,VLOOKUP(B43,Personalnormkosten!$A$2:$B$95,2,FALSE)*-1))</f>
        <v/>
      </c>
      <c r="D43" s="97" t="s">
        <v>198</v>
      </c>
      <c r="E43" s="18" t="str">
        <f>'Option 5 (2)'!E43</f>
        <v/>
      </c>
      <c r="F43" s="18" t="str">
        <f>'Option 5 (2)'!F43</f>
        <v/>
      </c>
      <c r="G43" s="18" t="str">
        <f>'Option 5 (2)'!G43</f>
        <v/>
      </c>
      <c r="H43" s="18" t="str">
        <f>'Option 5 (2)'!H43</f>
        <v/>
      </c>
      <c r="I43" s="18" t="str">
        <f>'Option 5 (2)'!I43</f>
        <v/>
      </c>
      <c r="J43" s="18" t="str">
        <f>'Option 5 (2)'!J43</f>
        <v/>
      </c>
      <c r="K43" s="18" t="str">
        <f>'Option 5 (2)'!K43</f>
        <v/>
      </c>
      <c r="L43" s="18" t="str">
        <f>'Option 5 (2)'!L43</f>
        <v/>
      </c>
      <c r="M43" s="18" t="str">
        <f>'Option 5 (2)'!M43</f>
        <v/>
      </c>
      <c r="N43" s="18" t="str">
        <f>'Option 5 (2)'!N43</f>
        <v/>
      </c>
      <c r="O43" s="18" t="str">
        <f>'Option 5 (2)'!O43</f>
        <v/>
      </c>
      <c r="P43" s="18" t="str">
        <f>'Option 5 (2)'!P43</f>
        <v/>
      </c>
      <c r="Q43" s="18" t="str">
        <f>'Option 5 (2)'!Q43</f>
        <v/>
      </c>
      <c r="R43" s="18" t="str">
        <f>'Option 5 (2)'!R43</f>
        <v/>
      </c>
      <c r="S43" s="18" t="str">
        <f>'Option 5 (2)'!S43</f>
        <v/>
      </c>
      <c r="T43" s="18" t="str">
        <f>'Option 5 (2)'!T43</f>
        <v/>
      </c>
      <c r="U43" s="18" t="str">
        <f>'Option 5 (2)'!U43</f>
        <v/>
      </c>
      <c r="V43" s="18" t="str">
        <f>'Option 5 (2)'!V43</f>
        <v/>
      </c>
      <c r="W43" s="18" t="str">
        <f>'Option 5 (2)'!W43</f>
        <v/>
      </c>
      <c r="X43" s="18" t="str">
        <f>'Option 5 (2)'!X43</f>
        <v/>
      </c>
      <c r="Y43" s="18" t="str">
        <f>'Option 5 (2)'!Y43</f>
        <v/>
      </c>
      <c r="Z43" s="18" t="str">
        <f>'Option 5 (2)'!Z43</f>
        <v/>
      </c>
      <c r="AA43" s="18" t="str">
        <f>'Option 5 (2)'!AA43</f>
        <v/>
      </c>
      <c r="AB43" s="18" t="str">
        <f>'Option 5 (2)'!AB43</f>
        <v/>
      </c>
      <c r="AC43" s="18" t="str">
        <f>'Option 5 (2)'!AC43</f>
        <v/>
      </c>
      <c r="AD43" s="18" t="str">
        <f>'Option 5 (2)'!AD43</f>
        <v/>
      </c>
      <c r="AE43" s="18" t="str">
        <f>'Option 5 (2)'!AE43</f>
        <v/>
      </c>
      <c r="AF43" s="18" t="str">
        <f>'Option 5 (2)'!AF43</f>
        <v/>
      </c>
      <c r="AG43" s="18" t="str">
        <f>'Option 5 (2)'!AG43</f>
        <v/>
      </c>
      <c r="AH43" s="18" t="str">
        <f>'Option 5 (2)'!AH43</f>
        <v/>
      </c>
      <c r="AI43" s="18" t="str">
        <f>'Option 5 (2)'!AI43</f>
        <v/>
      </c>
      <c r="AJ43" s="18" t="str">
        <f>'Option 5 (2)'!AJ43</f>
        <v/>
      </c>
      <c r="AK43" s="18" t="str">
        <f>'Option 5 (2)'!AK43</f>
        <v/>
      </c>
      <c r="AL43" s="18" t="str">
        <f>'Option 5 (2)'!AL43</f>
        <v/>
      </c>
      <c r="AM43" s="18" t="str">
        <f>'Option 5 (2)'!AM43</f>
        <v/>
      </c>
      <c r="AN43" s="18" t="str">
        <f>'Option 5 (2)'!AN43</f>
        <v/>
      </c>
      <c r="AO43" s="18" t="str">
        <f>'Option 5 (2)'!AO43</f>
        <v/>
      </c>
      <c r="AP43" s="18" t="str">
        <f>'Option 5 (2)'!AP43</f>
        <v/>
      </c>
      <c r="AQ43" s="18" t="str">
        <f>'Option 5 (2)'!AQ43</f>
        <v/>
      </c>
      <c r="AR43" s="18" t="str">
        <f>'Option 5 (2)'!AR43</f>
        <v/>
      </c>
      <c r="AS43" s="18" t="str">
        <f>'Option 5 (2)'!AS43</f>
        <v/>
      </c>
      <c r="AT43" s="18" t="str">
        <f>'Option 5 (2)'!AT43</f>
        <v/>
      </c>
      <c r="AU43" s="18" t="str">
        <f>'Option 5 (2)'!AU43</f>
        <v/>
      </c>
      <c r="AV43" s="18" t="str">
        <f>'Option 5 (2)'!AV43</f>
        <v/>
      </c>
      <c r="AW43" s="18" t="str">
        <f>'Option 5 (2)'!AW43</f>
        <v/>
      </c>
      <c r="AX43" s="18" t="str">
        <f>'Option 5 (2)'!AX43</f>
        <v/>
      </c>
      <c r="AY43" s="18" t="str">
        <f>'Option 5 (2)'!AY43</f>
        <v/>
      </c>
      <c r="AZ43" s="18" t="str">
        <f>'Option 5 (2)'!AZ43</f>
        <v/>
      </c>
      <c r="BA43" s="18" t="str">
        <f>'Option 5 (2)'!BA43</f>
        <v/>
      </c>
      <c r="BB43" s="18" t="str">
        <f>'Option 5 (2)'!BB43</f>
        <v/>
      </c>
    </row>
    <row r="44" spans="1:54" ht="16.2" thickBot="1" x14ac:dyDescent="0.3">
      <c r="A44" s="115"/>
      <c r="B44" s="19" t="s">
        <v>1</v>
      </c>
      <c r="C44" s="112" t="str">
        <f>IF(C42="","",C42*C43)</f>
        <v/>
      </c>
      <c r="D44" s="117"/>
      <c r="E44" s="20" t="str">
        <f t="shared" ref="E44:BB44" si="47">IF(E42="","",E42*E43)</f>
        <v/>
      </c>
      <c r="F44" s="20" t="str">
        <f t="shared" si="47"/>
        <v/>
      </c>
      <c r="G44" s="20" t="str">
        <f t="shared" si="47"/>
        <v/>
      </c>
      <c r="H44" s="20" t="str">
        <f t="shared" si="47"/>
        <v/>
      </c>
      <c r="I44" s="20" t="str">
        <f t="shared" si="47"/>
        <v/>
      </c>
      <c r="J44" s="20" t="str">
        <f t="shared" si="47"/>
        <v/>
      </c>
      <c r="K44" s="20" t="str">
        <f t="shared" si="47"/>
        <v/>
      </c>
      <c r="L44" s="20" t="str">
        <f t="shared" si="47"/>
        <v/>
      </c>
      <c r="M44" s="20" t="str">
        <f t="shared" si="47"/>
        <v/>
      </c>
      <c r="N44" s="20" t="str">
        <f t="shared" si="47"/>
        <v/>
      </c>
      <c r="O44" s="20" t="str">
        <f t="shared" si="47"/>
        <v/>
      </c>
      <c r="P44" s="20" t="str">
        <f t="shared" si="47"/>
        <v/>
      </c>
      <c r="Q44" s="20" t="str">
        <f t="shared" si="47"/>
        <v/>
      </c>
      <c r="R44" s="20" t="str">
        <f t="shared" si="47"/>
        <v/>
      </c>
      <c r="S44" s="20" t="str">
        <f t="shared" si="47"/>
        <v/>
      </c>
      <c r="T44" s="20" t="str">
        <f t="shared" si="47"/>
        <v/>
      </c>
      <c r="U44" s="20" t="str">
        <f t="shared" si="47"/>
        <v/>
      </c>
      <c r="V44" s="20" t="str">
        <f t="shared" si="47"/>
        <v/>
      </c>
      <c r="W44" s="20" t="str">
        <f t="shared" si="47"/>
        <v/>
      </c>
      <c r="X44" s="20" t="str">
        <f t="shared" si="47"/>
        <v/>
      </c>
      <c r="Y44" s="20" t="str">
        <f t="shared" si="47"/>
        <v/>
      </c>
      <c r="Z44" s="20" t="str">
        <f t="shared" si="47"/>
        <v/>
      </c>
      <c r="AA44" s="20" t="str">
        <f t="shared" si="47"/>
        <v/>
      </c>
      <c r="AB44" s="20" t="str">
        <f t="shared" si="47"/>
        <v/>
      </c>
      <c r="AC44" s="20" t="str">
        <f t="shared" si="47"/>
        <v/>
      </c>
      <c r="AD44" s="20" t="str">
        <f t="shared" si="47"/>
        <v/>
      </c>
      <c r="AE44" s="20" t="str">
        <f t="shared" si="47"/>
        <v/>
      </c>
      <c r="AF44" s="20" t="str">
        <f t="shared" si="47"/>
        <v/>
      </c>
      <c r="AG44" s="20" t="str">
        <f t="shared" si="47"/>
        <v/>
      </c>
      <c r="AH44" s="20" t="str">
        <f t="shared" si="47"/>
        <v/>
      </c>
      <c r="AI44" s="20" t="str">
        <f t="shared" si="47"/>
        <v/>
      </c>
      <c r="AJ44" s="20" t="str">
        <f t="shared" si="47"/>
        <v/>
      </c>
      <c r="AK44" s="20" t="str">
        <f t="shared" si="47"/>
        <v/>
      </c>
      <c r="AL44" s="20" t="str">
        <f t="shared" si="47"/>
        <v/>
      </c>
      <c r="AM44" s="20" t="str">
        <f t="shared" si="47"/>
        <v/>
      </c>
      <c r="AN44" s="20" t="str">
        <f t="shared" si="47"/>
        <v/>
      </c>
      <c r="AO44" s="20" t="str">
        <f t="shared" si="47"/>
        <v/>
      </c>
      <c r="AP44" s="20" t="str">
        <f t="shared" si="47"/>
        <v/>
      </c>
      <c r="AQ44" s="20" t="str">
        <f t="shared" si="47"/>
        <v/>
      </c>
      <c r="AR44" s="20" t="str">
        <f t="shared" si="47"/>
        <v/>
      </c>
      <c r="AS44" s="20" t="str">
        <f t="shared" si="47"/>
        <v/>
      </c>
      <c r="AT44" s="20" t="str">
        <f t="shared" si="47"/>
        <v/>
      </c>
      <c r="AU44" s="20" t="str">
        <f t="shared" si="47"/>
        <v/>
      </c>
      <c r="AV44" s="20" t="str">
        <f t="shared" si="47"/>
        <v/>
      </c>
      <c r="AW44" s="20" t="str">
        <f t="shared" si="47"/>
        <v/>
      </c>
      <c r="AX44" s="20" t="str">
        <f t="shared" si="47"/>
        <v/>
      </c>
      <c r="AY44" s="20" t="str">
        <f t="shared" si="47"/>
        <v/>
      </c>
      <c r="AZ44" s="20" t="str">
        <f t="shared" si="47"/>
        <v/>
      </c>
      <c r="BA44" s="20" t="str">
        <f t="shared" si="47"/>
        <v/>
      </c>
      <c r="BB44" s="20" t="str">
        <f t="shared" si="4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">
        <v>164</v>
      </c>
      <c r="C46" s="111" t="str">
        <f ca="1">IF(B46="Gehalt auswählen","",IF($E$2&lt;YEAR(TODAY()),VLOOKUP(B46,'Personalnormkosten alt'!$A$2:$B$95,2,FALSE)*-1,VLOOKUP(B46,Personalnormkosten!$A$2:$B$95,2,FALSE)*-1))</f>
        <v/>
      </c>
      <c r="D46" s="97" t="s">
        <v>198</v>
      </c>
      <c r="E46" s="18" t="str">
        <f>'Option 5 (2)'!E46</f>
        <v/>
      </c>
      <c r="F46" s="18" t="str">
        <f>'Option 5 (2)'!F46</f>
        <v/>
      </c>
      <c r="G46" s="18" t="str">
        <f>'Option 5 (2)'!G46</f>
        <v/>
      </c>
      <c r="H46" s="18" t="str">
        <f>'Option 5 (2)'!H46</f>
        <v/>
      </c>
      <c r="I46" s="18" t="str">
        <f>'Option 5 (2)'!I46</f>
        <v/>
      </c>
      <c r="J46" s="18" t="str">
        <f>'Option 5 (2)'!J46</f>
        <v/>
      </c>
      <c r="K46" s="18" t="str">
        <f>'Option 5 (2)'!K46</f>
        <v/>
      </c>
      <c r="L46" s="18" t="str">
        <f>'Option 5 (2)'!L46</f>
        <v/>
      </c>
      <c r="M46" s="18" t="str">
        <f>'Option 5 (2)'!M46</f>
        <v/>
      </c>
      <c r="N46" s="18" t="str">
        <f>'Option 5 (2)'!N46</f>
        <v/>
      </c>
      <c r="O46" s="18" t="str">
        <f>'Option 5 (2)'!O46</f>
        <v/>
      </c>
      <c r="P46" s="18" t="str">
        <f>'Option 5 (2)'!P46</f>
        <v/>
      </c>
      <c r="Q46" s="18" t="str">
        <f>'Option 5 (2)'!Q46</f>
        <v/>
      </c>
      <c r="R46" s="18" t="str">
        <f>'Option 5 (2)'!R46</f>
        <v/>
      </c>
      <c r="S46" s="18" t="str">
        <f>'Option 5 (2)'!S46</f>
        <v/>
      </c>
      <c r="T46" s="18" t="str">
        <f>'Option 5 (2)'!T46</f>
        <v/>
      </c>
      <c r="U46" s="18" t="str">
        <f>'Option 5 (2)'!U46</f>
        <v/>
      </c>
      <c r="V46" s="18" t="str">
        <f>'Option 5 (2)'!V46</f>
        <v/>
      </c>
      <c r="W46" s="18" t="str">
        <f>'Option 5 (2)'!W46</f>
        <v/>
      </c>
      <c r="X46" s="18" t="str">
        <f>'Option 5 (2)'!X46</f>
        <v/>
      </c>
      <c r="Y46" s="18" t="str">
        <f>'Option 5 (2)'!Y46</f>
        <v/>
      </c>
      <c r="Z46" s="18" t="str">
        <f>'Option 5 (2)'!Z46</f>
        <v/>
      </c>
      <c r="AA46" s="18" t="str">
        <f>'Option 5 (2)'!AA46</f>
        <v/>
      </c>
      <c r="AB46" s="18" t="str">
        <f>'Option 5 (2)'!AB46</f>
        <v/>
      </c>
      <c r="AC46" s="18" t="str">
        <f>'Option 5 (2)'!AC46</f>
        <v/>
      </c>
      <c r="AD46" s="18" t="str">
        <f>'Option 5 (2)'!AD46</f>
        <v/>
      </c>
      <c r="AE46" s="18" t="str">
        <f>'Option 5 (2)'!AE46</f>
        <v/>
      </c>
      <c r="AF46" s="18" t="str">
        <f>'Option 5 (2)'!AF46</f>
        <v/>
      </c>
      <c r="AG46" s="18" t="str">
        <f>'Option 5 (2)'!AG46</f>
        <v/>
      </c>
      <c r="AH46" s="18" t="str">
        <f>'Option 5 (2)'!AH46</f>
        <v/>
      </c>
      <c r="AI46" s="18" t="str">
        <f>'Option 5 (2)'!AI46</f>
        <v/>
      </c>
      <c r="AJ46" s="18" t="str">
        <f>'Option 5 (2)'!AJ46</f>
        <v/>
      </c>
      <c r="AK46" s="18" t="str">
        <f>'Option 5 (2)'!AK46</f>
        <v/>
      </c>
      <c r="AL46" s="18" t="str">
        <f>'Option 5 (2)'!AL46</f>
        <v/>
      </c>
      <c r="AM46" s="18" t="str">
        <f>'Option 5 (2)'!AM46</f>
        <v/>
      </c>
      <c r="AN46" s="18" t="str">
        <f>'Option 5 (2)'!AN46</f>
        <v/>
      </c>
      <c r="AO46" s="18" t="str">
        <f>'Option 5 (2)'!AO46</f>
        <v/>
      </c>
      <c r="AP46" s="18" t="str">
        <f>'Option 5 (2)'!AP46</f>
        <v/>
      </c>
      <c r="AQ46" s="18" t="str">
        <f>'Option 5 (2)'!AQ46</f>
        <v/>
      </c>
      <c r="AR46" s="18" t="str">
        <f>'Option 5 (2)'!AR46</f>
        <v/>
      </c>
      <c r="AS46" s="18" t="str">
        <f>'Option 5 (2)'!AS46</f>
        <v/>
      </c>
      <c r="AT46" s="18" t="str">
        <f>'Option 5 (2)'!AT46</f>
        <v/>
      </c>
      <c r="AU46" s="18" t="str">
        <f>'Option 5 (2)'!AU46</f>
        <v/>
      </c>
      <c r="AV46" s="18" t="str">
        <f>'Option 5 (2)'!AV46</f>
        <v/>
      </c>
      <c r="AW46" s="18" t="str">
        <f>'Option 5 (2)'!AW46</f>
        <v/>
      </c>
      <c r="AX46" s="18" t="str">
        <f>'Option 5 (2)'!AX46</f>
        <v/>
      </c>
      <c r="AY46" s="18" t="str">
        <f>'Option 5 (2)'!AY46</f>
        <v/>
      </c>
      <c r="AZ46" s="18" t="str">
        <f>'Option 5 (2)'!AZ46</f>
        <v/>
      </c>
      <c r="BA46" s="18" t="str">
        <f>'Option 5 (2)'!BA46</f>
        <v/>
      </c>
      <c r="BB46" s="18" t="str">
        <f>'Option 5 (2)'!BB46</f>
        <v/>
      </c>
    </row>
    <row r="47" spans="1:54" ht="16.2" thickBot="1" x14ac:dyDescent="0.3">
      <c r="A47" s="115"/>
      <c r="B47" s="19" t="s">
        <v>1</v>
      </c>
      <c r="C47" s="112" t="str">
        <f>IF(C45="","",C45*C46)</f>
        <v/>
      </c>
      <c r="D47" s="117"/>
      <c r="E47" s="20" t="str">
        <f t="shared" ref="E47:BB47" si="48">IF(E45="","",E45*E46)</f>
        <v/>
      </c>
      <c r="F47" s="20" t="str">
        <f t="shared" si="48"/>
        <v/>
      </c>
      <c r="G47" s="20" t="str">
        <f t="shared" si="48"/>
        <v/>
      </c>
      <c r="H47" s="20" t="str">
        <f t="shared" si="48"/>
        <v/>
      </c>
      <c r="I47" s="20" t="str">
        <f t="shared" si="48"/>
        <v/>
      </c>
      <c r="J47" s="20" t="str">
        <f t="shared" si="48"/>
        <v/>
      </c>
      <c r="K47" s="20" t="str">
        <f t="shared" si="48"/>
        <v/>
      </c>
      <c r="L47" s="20" t="str">
        <f t="shared" si="48"/>
        <v/>
      </c>
      <c r="M47" s="20" t="str">
        <f t="shared" si="48"/>
        <v/>
      </c>
      <c r="N47" s="20" t="str">
        <f t="shared" si="48"/>
        <v/>
      </c>
      <c r="O47" s="20" t="str">
        <f t="shared" si="48"/>
        <v/>
      </c>
      <c r="P47" s="20" t="str">
        <f t="shared" si="48"/>
        <v/>
      </c>
      <c r="Q47" s="20" t="str">
        <f t="shared" si="48"/>
        <v/>
      </c>
      <c r="R47" s="20" t="str">
        <f t="shared" si="48"/>
        <v/>
      </c>
      <c r="S47" s="20" t="str">
        <f t="shared" si="48"/>
        <v/>
      </c>
      <c r="T47" s="20" t="str">
        <f t="shared" si="48"/>
        <v/>
      </c>
      <c r="U47" s="20" t="str">
        <f t="shared" si="48"/>
        <v/>
      </c>
      <c r="V47" s="20" t="str">
        <f t="shared" si="48"/>
        <v/>
      </c>
      <c r="W47" s="20" t="str">
        <f t="shared" si="48"/>
        <v/>
      </c>
      <c r="X47" s="20" t="str">
        <f t="shared" si="48"/>
        <v/>
      </c>
      <c r="Y47" s="20" t="str">
        <f t="shared" si="48"/>
        <v/>
      </c>
      <c r="Z47" s="20" t="str">
        <f t="shared" si="48"/>
        <v/>
      </c>
      <c r="AA47" s="20" t="str">
        <f t="shared" si="48"/>
        <v/>
      </c>
      <c r="AB47" s="20" t="str">
        <f t="shared" si="48"/>
        <v/>
      </c>
      <c r="AC47" s="20" t="str">
        <f t="shared" si="48"/>
        <v/>
      </c>
      <c r="AD47" s="20" t="str">
        <f t="shared" si="48"/>
        <v/>
      </c>
      <c r="AE47" s="20" t="str">
        <f t="shared" si="48"/>
        <v/>
      </c>
      <c r="AF47" s="20" t="str">
        <f t="shared" si="48"/>
        <v/>
      </c>
      <c r="AG47" s="20" t="str">
        <f t="shared" si="48"/>
        <v/>
      </c>
      <c r="AH47" s="20" t="str">
        <f t="shared" si="48"/>
        <v/>
      </c>
      <c r="AI47" s="20" t="str">
        <f t="shared" si="48"/>
        <v/>
      </c>
      <c r="AJ47" s="20" t="str">
        <f t="shared" si="48"/>
        <v/>
      </c>
      <c r="AK47" s="20" t="str">
        <f t="shared" si="48"/>
        <v/>
      </c>
      <c r="AL47" s="20" t="str">
        <f t="shared" si="48"/>
        <v/>
      </c>
      <c r="AM47" s="20" t="str">
        <f t="shared" si="48"/>
        <v/>
      </c>
      <c r="AN47" s="20" t="str">
        <f t="shared" si="48"/>
        <v/>
      </c>
      <c r="AO47" s="20" t="str">
        <f t="shared" si="48"/>
        <v/>
      </c>
      <c r="AP47" s="20" t="str">
        <f t="shared" si="48"/>
        <v/>
      </c>
      <c r="AQ47" s="20" t="str">
        <f t="shared" si="48"/>
        <v/>
      </c>
      <c r="AR47" s="20" t="str">
        <f t="shared" si="48"/>
        <v/>
      </c>
      <c r="AS47" s="20" t="str">
        <f t="shared" si="48"/>
        <v/>
      </c>
      <c r="AT47" s="20" t="str">
        <f t="shared" si="48"/>
        <v/>
      </c>
      <c r="AU47" s="20" t="str">
        <f t="shared" si="48"/>
        <v/>
      </c>
      <c r="AV47" s="20" t="str">
        <f t="shared" si="48"/>
        <v/>
      </c>
      <c r="AW47" s="20" t="str">
        <f t="shared" si="48"/>
        <v/>
      </c>
      <c r="AX47" s="20" t="str">
        <f t="shared" si="48"/>
        <v/>
      </c>
      <c r="AY47" s="20" t="str">
        <f t="shared" si="48"/>
        <v/>
      </c>
      <c r="AZ47" s="20" t="str">
        <f t="shared" si="48"/>
        <v/>
      </c>
      <c r="BA47" s="20" t="str">
        <f t="shared" si="48"/>
        <v/>
      </c>
      <c r="BB47" s="20" t="str">
        <f t="shared" si="48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">
        <v>164</v>
      </c>
      <c r="C49" s="111" t="str">
        <f ca="1">IF(B49="Gehalt auswählen","",IF($E$2&lt;YEAR(TODAY()),VLOOKUP(B49,'Personalnormkosten alt'!$A$2:$B$95,2,FALSE)*-1,VLOOKUP(B49,Personalnormkosten!$A$2:$B$95,2,FALSE)*-1))</f>
        <v/>
      </c>
      <c r="D49" s="97" t="s">
        <v>198</v>
      </c>
      <c r="E49" s="18" t="str">
        <f>'Option 5 (2)'!E49</f>
        <v/>
      </c>
      <c r="F49" s="18" t="str">
        <f>'Option 5 (2)'!F49</f>
        <v/>
      </c>
      <c r="G49" s="18" t="str">
        <f>'Option 5 (2)'!G49</f>
        <v/>
      </c>
      <c r="H49" s="18" t="str">
        <f>'Option 5 (2)'!H49</f>
        <v/>
      </c>
      <c r="I49" s="18" t="str">
        <f>'Option 5 (2)'!I49</f>
        <v/>
      </c>
      <c r="J49" s="18" t="str">
        <f>'Option 5 (2)'!J49</f>
        <v/>
      </c>
      <c r="K49" s="18" t="str">
        <f>'Option 5 (2)'!K49</f>
        <v/>
      </c>
      <c r="L49" s="18" t="str">
        <f>'Option 5 (2)'!L49</f>
        <v/>
      </c>
      <c r="M49" s="18" t="str">
        <f>'Option 5 (2)'!M49</f>
        <v/>
      </c>
      <c r="N49" s="18" t="str">
        <f>'Option 5 (2)'!N49</f>
        <v/>
      </c>
      <c r="O49" s="18" t="str">
        <f>'Option 5 (2)'!O49</f>
        <v/>
      </c>
      <c r="P49" s="18" t="str">
        <f>'Option 5 (2)'!P49</f>
        <v/>
      </c>
      <c r="Q49" s="18" t="str">
        <f>'Option 5 (2)'!Q49</f>
        <v/>
      </c>
      <c r="R49" s="18" t="str">
        <f>'Option 5 (2)'!R49</f>
        <v/>
      </c>
      <c r="S49" s="18" t="str">
        <f>'Option 5 (2)'!S49</f>
        <v/>
      </c>
      <c r="T49" s="18" t="str">
        <f>'Option 5 (2)'!T49</f>
        <v/>
      </c>
      <c r="U49" s="18" t="str">
        <f>'Option 5 (2)'!U49</f>
        <v/>
      </c>
      <c r="V49" s="18" t="str">
        <f>'Option 5 (2)'!V49</f>
        <v/>
      </c>
      <c r="W49" s="18" t="str">
        <f>'Option 5 (2)'!W49</f>
        <v/>
      </c>
      <c r="X49" s="18" t="str">
        <f>'Option 5 (2)'!X49</f>
        <v/>
      </c>
      <c r="Y49" s="18" t="str">
        <f>'Option 5 (2)'!Y49</f>
        <v/>
      </c>
      <c r="Z49" s="18" t="str">
        <f>'Option 5 (2)'!Z49</f>
        <v/>
      </c>
      <c r="AA49" s="18" t="str">
        <f>'Option 5 (2)'!AA49</f>
        <v/>
      </c>
      <c r="AB49" s="18" t="str">
        <f>'Option 5 (2)'!AB49</f>
        <v/>
      </c>
      <c r="AC49" s="18" t="str">
        <f>'Option 5 (2)'!AC49</f>
        <v/>
      </c>
      <c r="AD49" s="18" t="str">
        <f>'Option 5 (2)'!AD49</f>
        <v/>
      </c>
      <c r="AE49" s="18" t="str">
        <f>'Option 5 (2)'!AE49</f>
        <v/>
      </c>
      <c r="AF49" s="18" t="str">
        <f>'Option 5 (2)'!AF49</f>
        <v/>
      </c>
      <c r="AG49" s="18" t="str">
        <f>'Option 5 (2)'!AG49</f>
        <v/>
      </c>
      <c r="AH49" s="18" t="str">
        <f>'Option 5 (2)'!AH49</f>
        <v/>
      </c>
      <c r="AI49" s="18" t="str">
        <f>'Option 5 (2)'!AI49</f>
        <v/>
      </c>
      <c r="AJ49" s="18" t="str">
        <f>'Option 5 (2)'!AJ49</f>
        <v/>
      </c>
      <c r="AK49" s="18" t="str">
        <f>'Option 5 (2)'!AK49</f>
        <v/>
      </c>
      <c r="AL49" s="18" t="str">
        <f>'Option 5 (2)'!AL49</f>
        <v/>
      </c>
      <c r="AM49" s="18" t="str">
        <f>'Option 5 (2)'!AM49</f>
        <v/>
      </c>
      <c r="AN49" s="18" t="str">
        <f>'Option 5 (2)'!AN49</f>
        <v/>
      </c>
      <c r="AO49" s="18" t="str">
        <f>'Option 5 (2)'!AO49</f>
        <v/>
      </c>
      <c r="AP49" s="18" t="str">
        <f>'Option 5 (2)'!AP49</f>
        <v/>
      </c>
      <c r="AQ49" s="18" t="str">
        <f>'Option 5 (2)'!AQ49</f>
        <v/>
      </c>
      <c r="AR49" s="18" t="str">
        <f>'Option 5 (2)'!AR49</f>
        <v/>
      </c>
      <c r="AS49" s="18" t="str">
        <f>'Option 5 (2)'!AS49</f>
        <v/>
      </c>
      <c r="AT49" s="18" t="str">
        <f>'Option 5 (2)'!AT49</f>
        <v/>
      </c>
      <c r="AU49" s="18" t="str">
        <f>'Option 5 (2)'!AU49</f>
        <v/>
      </c>
      <c r="AV49" s="18" t="str">
        <f>'Option 5 (2)'!AV49</f>
        <v/>
      </c>
      <c r="AW49" s="18" t="str">
        <f>'Option 5 (2)'!AW49</f>
        <v/>
      </c>
      <c r="AX49" s="18" t="str">
        <f>'Option 5 (2)'!AX49</f>
        <v/>
      </c>
      <c r="AY49" s="18" t="str">
        <f>'Option 5 (2)'!AY49</f>
        <v/>
      </c>
      <c r="AZ49" s="18" t="str">
        <f>'Option 5 (2)'!AZ49</f>
        <v/>
      </c>
      <c r="BA49" s="18" t="str">
        <f>'Option 5 (2)'!BA49</f>
        <v/>
      </c>
      <c r="BB49" s="18" t="str">
        <f>'Option 5 (2)'!BB49</f>
        <v/>
      </c>
    </row>
    <row r="50" spans="1:54" ht="16.2" thickBot="1" x14ac:dyDescent="0.3">
      <c r="A50" s="115"/>
      <c r="B50" s="19" t="s">
        <v>1</v>
      </c>
      <c r="C50" s="112" t="str">
        <f>IF(C48="","",C48*C49)</f>
        <v/>
      </c>
      <c r="D50" s="117"/>
      <c r="E50" s="20" t="str">
        <f>IF(E48="","",E48*E49)</f>
        <v/>
      </c>
      <c r="F50" s="20" t="str">
        <f t="shared" ref="F50:BB50" si="49">IF(F48="","",F48*F49)</f>
        <v/>
      </c>
      <c r="G50" s="20" t="str">
        <f t="shared" si="49"/>
        <v/>
      </c>
      <c r="H50" s="20" t="str">
        <f t="shared" si="49"/>
        <v/>
      </c>
      <c r="I50" s="20" t="str">
        <f t="shared" si="49"/>
        <v/>
      </c>
      <c r="J50" s="20" t="str">
        <f t="shared" si="49"/>
        <v/>
      </c>
      <c r="K50" s="20" t="str">
        <f t="shared" si="49"/>
        <v/>
      </c>
      <c r="L50" s="20" t="str">
        <f t="shared" si="49"/>
        <v/>
      </c>
      <c r="M50" s="20" t="str">
        <f t="shared" si="49"/>
        <v/>
      </c>
      <c r="N50" s="20" t="str">
        <f t="shared" si="49"/>
        <v/>
      </c>
      <c r="O50" s="20" t="str">
        <f t="shared" si="49"/>
        <v/>
      </c>
      <c r="P50" s="20" t="str">
        <f t="shared" si="49"/>
        <v/>
      </c>
      <c r="Q50" s="20" t="str">
        <f t="shared" si="49"/>
        <v/>
      </c>
      <c r="R50" s="20" t="str">
        <f t="shared" si="49"/>
        <v/>
      </c>
      <c r="S50" s="20" t="str">
        <f t="shared" si="49"/>
        <v/>
      </c>
      <c r="T50" s="20" t="str">
        <f t="shared" si="49"/>
        <v/>
      </c>
      <c r="U50" s="20" t="str">
        <f t="shared" si="49"/>
        <v/>
      </c>
      <c r="V50" s="20" t="str">
        <f t="shared" si="49"/>
        <v/>
      </c>
      <c r="W50" s="20" t="str">
        <f t="shared" si="49"/>
        <v/>
      </c>
      <c r="X50" s="20" t="str">
        <f t="shared" si="49"/>
        <v/>
      </c>
      <c r="Y50" s="20" t="str">
        <f t="shared" si="49"/>
        <v/>
      </c>
      <c r="Z50" s="20" t="str">
        <f t="shared" si="49"/>
        <v/>
      </c>
      <c r="AA50" s="20" t="str">
        <f t="shared" si="49"/>
        <v/>
      </c>
      <c r="AB50" s="20" t="str">
        <f t="shared" si="49"/>
        <v/>
      </c>
      <c r="AC50" s="20" t="str">
        <f t="shared" si="49"/>
        <v/>
      </c>
      <c r="AD50" s="20" t="str">
        <f t="shared" si="49"/>
        <v/>
      </c>
      <c r="AE50" s="20" t="str">
        <f t="shared" si="49"/>
        <v/>
      </c>
      <c r="AF50" s="20" t="str">
        <f t="shared" si="49"/>
        <v/>
      </c>
      <c r="AG50" s="20" t="str">
        <f t="shared" si="49"/>
        <v/>
      </c>
      <c r="AH50" s="20" t="str">
        <f t="shared" si="49"/>
        <v/>
      </c>
      <c r="AI50" s="20" t="str">
        <f t="shared" si="49"/>
        <v/>
      </c>
      <c r="AJ50" s="20" t="str">
        <f t="shared" si="49"/>
        <v/>
      </c>
      <c r="AK50" s="20" t="str">
        <f t="shared" si="49"/>
        <v/>
      </c>
      <c r="AL50" s="20" t="str">
        <f t="shared" si="49"/>
        <v/>
      </c>
      <c r="AM50" s="20" t="str">
        <f t="shared" si="49"/>
        <v/>
      </c>
      <c r="AN50" s="20" t="str">
        <f t="shared" si="49"/>
        <v/>
      </c>
      <c r="AO50" s="20" t="str">
        <f t="shared" si="49"/>
        <v/>
      </c>
      <c r="AP50" s="20" t="str">
        <f t="shared" si="49"/>
        <v/>
      </c>
      <c r="AQ50" s="20" t="str">
        <f t="shared" si="49"/>
        <v/>
      </c>
      <c r="AR50" s="20" t="str">
        <f t="shared" si="49"/>
        <v/>
      </c>
      <c r="AS50" s="20" t="str">
        <f t="shared" si="49"/>
        <v/>
      </c>
      <c r="AT50" s="20" t="str">
        <f t="shared" si="49"/>
        <v/>
      </c>
      <c r="AU50" s="20" t="str">
        <f t="shared" si="49"/>
        <v/>
      </c>
      <c r="AV50" s="20" t="str">
        <f t="shared" si="49"/>
        <v/>
      </c>
      <c r="AW50" s="20" t="str">
        <f t="shared" si="49"/>
        <v/>
      </c>
      <c r="AX50" s="20" t="str">
        <f t="shared" si="49"/>
        <v/>
      </c>
      <c r="AY50" s="20" t="str">
        <f t="shared" si="49"/>
        <v/>
      </c>
      <c r="AZ50" s="20" t="str">
        <f t="shared" si="49"/>
        <v/>
      </c>
      <c r="BA50" s="20" t="str">
        <f t="shared" si="49"/>
        <v/>
      </c>
      <c r="BB50" s="20" t="str">
        <f t="shared" si="49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">
        <v>164</v>
      </c>
      <c r="C52" s="111" t="str">
        <f ca="1">IF(B52="Gehalt auswählen","",IF($E$2&lt;YEAR(TODAY()),VLOOKUP(B52,'Personalnormkosten alt'!$A$2:$B$95,2,FALSE)*-1,VLOOKUP(B52,Personalnormkosten!$A$2:$B$95,2,FALSE)*-1))</f>
        <v/>
      </c>
      <c r="D52" s="97" t="s">
        <v>198</v>
      </c>
      <c r="E52" s="18" t="str">
        <f>'Option 5 (2)'!E52</f>
        <v/>
      </c>
      <c r="F52" s="18" t="str">
        <f>'Option 5 (2)'!F52</f>
        <v/>
      </c>
      <c r="G52" s="18" t="str">
        <f>'Option 5 (2)'!G52</f>
        <v/>
      </c>
      <c r="H52" s="18" t="str">
        <f>'Option 5 (2)'!H52</f>
        <v/>
      </c>
      <c r="I52" s="18" t="str">
        <f>'Option 5 (2)'!I52</f>
        <v/>
      </c>
      <c r="J52" s="18" t="str">
        <f>'Option 5 (2)'!J52</f>
        <v/>
      </c>
      <c r="K52" s="18" t="str">
        <f>'Option 5 (2)'!K52</f>
        <v/>
      </c>
      <c r="L52" s="18" t="str">
        <f>'Option 5 (2)'!L52</f>
        <v/>
      </c>
      <c r="M52" s="18" t="str">
        <f>'Option 5 (2)'!M52</f>
        <v/>
      </c>
      <c r="N52" s="18" t="str">
        <f>'Option 5 (2)'!N52</f>
        <v/>
      </c>
      <c r="O52" s="18" t="str">
        <f>'Option 5 (2)'!O52</f>
        <v/>
      </c>
      <c r="P52" s="18" t="str">
        <f>'Option 5 (2)'!P52</f>
        <v/>
      </c>
      <c r="Q52" s="18" t="str">
        <f>'Option 5 (2)'!Q52</f>
        <v/>
      </c>
      <c r="R52" s="18" t="str">
        <f>'Option 5 (2)'!R52</f>
        <v/>
      </c>
      <c r="S52" s="18" t="str">
        <f>'Option 5 (2)'!S52</f>
        <v/>
      </c>
      <c r="T52" s="18" t="str">
        <f>'Option 5 (2)'!T52</f>
        <v/>
      </c>
      <c r="U52" s="18" t="str">
        <f>'Option 5 (2)'!U52</f>
        <v/>
      </c>
      <c r="V52" s="18" t="str">
        <f>'Option 5 (2)'!V52</f>
        <v/>
      </c>
      <c r="W52" s="18" t="str">
        <f>'Option 5 (2)'!W52</f>
        <v/>
      </c>
      <c r="X52" s="18" t="str">
        <f>'Option 5 (2)'!X52</f>
        <v/>
      </c>
      <c r="Y52" s="18" t="str">
        <f>'Option 5 (2)'!Y52</f>
        <v/>
      </c>
      <c r="Z52" s="18" t="str">
        <f>'Option 5 (2)'!Z52</f>
        <v/>
      </c>
      <c r="AA52" s="18" t="str">
        <f>'Option 5 (2)'!AA52</f>
        <v/>
      </c>
      <c r="AB52" s="18" t="str">
        <f>'Option 5 (2)'!AB52</f>
        <v/>
      </c>
      <c r="AC52" s="18" t="str">
        <f>'Option 5 (2)'!AC52</f>
        <v/>
      </c>
      <c r="AD52" s="18" t="str">
        <f>'Option 5 (2)'!AD52</f>
        <v/>
      </c>
      <c r="AE52" s="18" t="str">
        <f>'Option 5 (2)'!AE52</f>
        <v/>
      </c>
      <c r="AF52" s="18" t="str">
        <f>'Option 5 (2)'!AF52</f>
        <v/>
      </c>
      <c r="AG52" s="18" t="str">
        <f>'Option 5 (2)'!AG52</f>
        <v/>
      </c>
      <c r="AH52" s="18" t="str">
        <f>'Option 5 (2)'!AH52</f>
        <v/>
      </c>
      <c r="AI52" s="18" t="str">
        <f>'Option 5 (2)'!AI52</f>
        <v/>
      </c>
      <c r="AJ52" s="18" t="str">
        <f>'Option 5 (2)'!AJ52</f>
        <v/>
      </c>
      <c r="AK52" s="18" t="str">
        <f>'Option 5 (2)'!AK52</f>
        <v/>
      </c>
      <c r="AL52" s="18" t="str">
        <f>'Option 5 (2)'!AL52</f>
        <v/>
      </c>
      <c r="AM52" s="18" t="str">
        <f>'Option 5 (2)'!AM52</f>
        <v/>
      </c>
      <c r="AN52" s="18" t="str">
        <f>'Option 5 (2)'!AN52</f>
        <v/>
      </c>
      <c r="AO52" s="18" t="str">
        <f>'Option 5 (2)'!AO52</f>
        <v/>
      </c>
      <c r="AP52" s="18" t="str">
        <f>'Option 5 (2)'!AP52</f>
        <v/>
      </c>
      <c r="AQ52" s="18" t="str">
        <f>'Option 5 (2)'!AQ52</f>
        <v/>
      </c>
      <c r="AR52" s="18" t="str">
        <f>'Option 5 (2)'!AR52</f>
        <v/>
      </c>
      <c r="AS52" s="18" t="str">
        <f>'Option 5 (2)'!AS52</f>
        <v/>
      </c>
      <c r="AT52" s="18" t="str">
        <f>'Option 5 (2)'!AT52</f>
        <v/>
      </c>
      <c r="AU52" s="18" t="str">
        <f>'Option 5 (2)'!AU52</f>
        <v/>
      </c>
      <c r="AV52" s="18" t="str">
        <f>'Option 5 (2)'!AV52</f>
        <v/>
      </c>
      <c r="AW52" s="18" t="str">
        <f>'Option 5 (2)'!AW52</f>
        <v/>
      </c>
      <c r="AX52" s="18" t="str">
        <f>'Option 5 (2)'!AX52</f>
        <v/>
      </c>
      <c r="AY52" s="18" t="str">
        <f>'Option 5 (2)'!AY52</f>
        <v/>
      </c>
      <c r="AZ52" s="18" t="str">
        <f>'Option 5 (2)'!AZ52</f>
        <v/>
      </c>
      <c r="BA52" s="18" t="str">
        <f>'Option 5 (2)'!BA52</f>
        <v/>
      </c>
      <c r="BB52" s="18" t="str">
        <f>'Option 5 (2)'!BB52</f>
        <v/>
      </c>
    </row>
    <row r="53" spans="1:54" ht="16.2" thickBot="1" x14ac:dyDescent="0.3">
      <c r="A53" s="115"/>
      <c r="B53" s="19" t="s">
        <v>1</v>
      </c>
      <c r="C53" s="112" t="str">
        <f>IF(C51="","",C51*C52)</f>
        <v/>
      </c>
      <c r="D53" s="117"/>
      <c r="E53" s="20" t="str">
        <f t="shared" ref="E53:BB53" si="50">IF(E51="","",E51*E52)</f>
        <v/>
      </c>
      <c r="F53" s="20" t="str">
        <f t="shared" si="50"/>
        <v/>
      </c>
      <c r="G53" s="20" t="str">
        <f t="shared" si="50"/>
        <v/>
      </c>
      <c r="H53" s="20" t="str">
        <f t="shared" si="50"/>
        <v/>
      </c>
      <c r="I53" s="20" t="str">
        <f t="shared" si="50"/>
        <v/>
      </c>
      <c r="J53" s="20" t="str">
        <f t="shared" si="50"/>
        <v/>
      </c>
      <c r="K53" s="20" t="str">
        <f t="shared" si="50"/>
        <v/>
      </c>
      <c r="L53" s="20" t="str">
        <f t="shared" si="50"/>
        <v/>
      </c>
      <c r="M53" s="20" t="str">
        <f t="shared" si="50"/>
        <v/>
      </c>
      <c r="N53" s="20" t="str">
        <f t="shared" si="50"/>
        <v/>
      </c>
      <c r="O53" s="20" t="str">
        <f t="shared" si="50"/>
        <v/>
      </c>
      <c r="P53" s="20" t="str">
        <f t="shared" si="50"/>
        <v/>
      </c>
      <c r="Q53" s="20" t="str">
        <f t="shared" si="50"/>
        <v/>
      </c>
      <c r="R53" s="20" t="str">
        <f t="shared" si="50"/>
        <v/>
      </c>
      <c r="S53" s="20" t="str">
        <f t="shared" si="50"/>
        <v/>
      </c>
      <c r="T53" s="20" t="str">
        <f t="shared" si="50"/>
        <v/>
      </c>
      <c r="U53" s="20" t="str">
        <f t="shared" si="50"/>
        <v/>
      </c>
      <c r="V53" s="20" t="str">
        <f t="shared" si="50"/>
        <v/>
      </c>
      <c r="W53" s="20" t="str">
        <f t="shared" si="50"/>
        <v/>
      </c>
      <c r="X53" s="20" t="str">
        <f t="shared" si="50"/>
        <v/>
      </c>
      <c r="Y53" s="20" t="str">
        <f t="shared" si="50"/>
        <v/>
      </c>
      <c r="Z53" s="20" t="str">
        <f t="shared" si="50"/>
        <v/>
      </c>
      <c r="AA53" s="20" t="str">
        <f t="shared" si="50"/>
        <v/>
      </c>
      <c r="AB53" s="20" t="str">
        <f t="shared" si="50"/>
        <v/>
      </c>
      <c r="AC53" s="20" t="str">
        <f t="shared" si="50"/>
        <v/>
      </c>
      <c r="AD53" s="20" t="str">
        <f t="shared" si="50"/>
        <v/>
      </c>
      <c r="AE53" s="20" t="str">
        <f t="shared" si="50"/>
        <v/>
      </c>
      <c r="AF53" s="20" t="str">
        <f t="shared" si="50"/>
        <v/>
      </c>
      <c r="AG53" s="20" t="str">
        <f t="shared" si="50"/>
        <v/>
      </c>
      <c r="AH53" s="20" t="str">
        <f t="shared" si="50"/>
        <v/>
      </c>
      <c r="AI53" s="20" t="str">
        <f t="shared" si="50"/>
        <v/>
      </c>
      <c r="AJ53" s="20" t="str">
        <f t="shared" si="50"/>
        <v/>
      </c>
      <c r="AK53" s="20" t="str">
        <f t="shared" si="50"/>
        <v/>
      </c>
      <c r="AL53" s="20" t="str">
        <f t="shared" si="50"/>
        <v/>
      </c>
      <c r="AM53" s="20" t="str">
        <f t="shared" si="50"/>
        <v/>
      </c>
      <c r="AN53" s="20" t="str">
        <f t="shared" si="50"/>
        <v/>
      </c>
      <c r="AO53" s="20" t="str">
        <f t="shared" si="50"/>
        <v/>
      </c>
      <c r="AP53" s="20" t="str">
        <f t="shared" si="50"/>
        <v/>
      </c>
      <c r="AQ53" s="20" t="str">
        <f t="shared" si="50"/>
        <v/>
      </c>
      <c r="AR53" s="20" t="str">
        <f t="shared" si="50"/>
        <v/>
      </c>
      <c r="AS53" s="20" t="str">
        <f t="shared" si="50"/>
        <v/>
      </c>
      <c r="AT53" s="20" t="str">
        <f t="shared" si="50"/>
        <v/>
      </c>
      <c r="AU53" s="20" t="str">
        <f t="shared" si="50"/>
        <v/>
      </c>
      <c r="AV53" s="20" t="str">
        <f t="shared" si="50"/>
        <v/>
      </c>
      <c r="AW53" s="20" t="str">
        <f t="shared" si="50"/>
        <v/>
      </c>
      <c r="AX53" s="20" t="str">
        <f t="shared" si="50"/>
        <v/>
      </c>
      <c r="AY53" s="20" t="str">
        <f t="shared" si="50"/>
        <v/>
      </c>
      <c r="AZ53" s="20" t="str">
        <f t="shared" si="50"/>
        <v/>
      </c>
      <c r="BA53" s="20" t="str">
        <f t="shared" si="50"/>
        <v/>
      </c>
      <c r="BB53" s="20" t="str">
        <f t="shared" si="50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">
        <v>164</v>
      </c>
      <c r="C55" s="111" t="str">
        <f ca="1">IF(B55="Gehalt auswählen","",IF($E$2&lt;YEAR(TODAY()),VLOOKUP(B55,'Personalnormkosten alt'!$A$2:$B$95,2,FALSE)*-1,VLOOKUP(B55,Personalnormkosten!$A$2:$B$95,2,FALSE)*-1))</f>
        <v/>
      </c>
      <c r="D55" s="97" t="s">
        <v>198</v>
      </c>
      <c r="E55" s="18" t="str">
        <f>'Option 5 (2)'!E55</f>
        <v/>
      </c>
      <c r="F55" s="18" t="str">
        <f>'Option 5 (2)'!F55</f>
        <v/>
      </c>
      <c r="G55" s="18" t="str">
        <f>'Option 5 (2)'!G55</f>
        <v/>
      </c>
      <c r="H55" s="18" t="str">
        <f>'Option 5 (2)'!H55</f>
        <v/>
      </c>
      <c r="I55" s="18" t="str">
        <f>'Option 5 (2)'!I55</f>
        <v/>
      </c>
      <c r="J55" s="18" t="str">
        <f>'Option 5 (2)'!J55</f>
        <v/>
      </c>
      <c r="K55" s="18" t="str">
        <f>'Option 5 (2)'!K55</f>
        <v/>
      </c>
      <c r="L55" s="18" t="str">
        <f>'Option 5 (2)'!L55</f>
        <v/>
      </c>
      <c r="M55" s="18" t="str">
        <f>'Option 5 (2)'!M55</f>
        <v/>
      </c>
      <c r="N55" s="18" t="str">
        <f>'Option 5 (2)'!N55</f>
        <v/>
      </c>
      <c r="O55" s="18" t="str">
        <f>'Option 5 (2)'!O55</f>
        <v/>
      </c>
      <c r="P55" s="18" t="str">
        <f>'Option 5 (2)'!P55</f>
        <v/>
      </c>
      <c r="Q55" s="18" t="str">
        <f>'Option 5 (2)'!Q55</f>
        <v/>
      </c>
      <c r="R55" s="18" t="str">
        <f>'Option 5 (2)'!R55</f>
        <v/>
      </c>
      <c r="S55" s="18" t="str">
        <f>'Option 5 (2)'!S55</f>
        <v/>
      </c>
      <c r="T55" s="18" t="str">
        <f>'Option 5 (2)'!T55</f>
        <v/>
      </c>
      <c r="U55" s="18" t="str">
        <f>'Option 5 (2)'!U55</f>
        <v/>
      </c>
      <c r="V55" s="18" t="str">
        <f>'Option 5 (2)'!V55</f>
        <v/>
      </c>
      <c r="W55" s="18" t="str">
        <f>'Option 5 (2)'!W55</f>
        <v/>
      </c>
      <c r="X55" s="18" t="str">
        <f>'Option 5 (2)'!X55</f>
        <v/>
      </c>
      <c r="Y55" s="18" t="str">
        <f>'Option 5 (2)'!Y55</f>
        <v/>
      </c>
      <c r="Z55" s="18" t="str">
        <f>'Option 5 (2)'!Z55</f>
        <v/>
      </c>
      <c r="AA55" s="18" t="str">
        <f>'Option 5 (2)'!AA55</f>
        <v/>
      </c>
      <c r="AB55" s="18" t="str">
        <f>'Option 5 (2)'!AB55</f>
        <v/>
      </c>
      <c r="AC55" s="18" t="str">
        <f>'Option 5 (2)'!AC55</f>
        <v/>
      </c>
      <c r="AD55" s="18" t="str">
        <f>'Option 5 (2)'!AD55</f>
        <v/>
      </c>
      <c r="AE55" s="18" t="str">
        <f>'Option 5 (2)'!AE55</f>
        <v/>
      </c>
      <c r="AF55" s="18" t="str">
        <f>'Option 5 (2)'!AF55</f>
        <v/>
      </c>
      <c r="AG55" s="18" t="str">
        <f>'Option 5 (2)'!AG55</f>
        <v/>
      </c>
      <c r="AH55" s="18" t="str">
        <f>'Option 5 (2)'!AH55</f>
        <v/>
      </c>
      <c r="AI55" s="18" t="str">
        <f>'Option 5 (2)'!AI55</f>
        <v/>
      </c>
      <c r="AJ55" s="18" t="str">
        <f>'Option 5 (2)'!AJ55</f>
        <v/>
      </c>
      <c r="AK55" s="18" t="str">
        <f>'Option 5 (2)'!AK55</f>
        <v/>
      </c>
      <c r="AL55" s="18" t="str">
        <f>'Option 5 (2)'!AL55</f>
        <v/>
      </c>
      <c r="AM55" s="18" t="str">
        <f>'Option 5 (2)'!AM55</f>
        <v/>
      </c>
      <c r="AN55" s="18" t="str">
        <f>'Option 5 (2)'!AN55</f>
        <v/>
      </c>
      <c r="AO55" s="18" t="str">
        <f>'Option 5 (2)'!AO55</f>
        <v/>
      </c>
      <c r="AP55" s="18" t="str">
        <f>'Option 5 (2)'!AP55</f>
        <v/>
      </c>
      <c r="AQ55" s="18" t="str">
        <f>'Option 5 (2)'!AQ55</f>
        <v/>
      </c>
      <c r="AR55" s="18" t="str">
        <f>'Option 5 (2)'!AR55</f>
        <v/>
      </c>
      <c r="AS55" s="18" t="str">
        <f>'Option 5 (2)'!AS55</f>
        <v/>
      </c>
      <c r="AT55" s="18" t="str">
        <f>'Option 5 (2)'!AT55</f>
        <v/>
      </c>
      <c r="AU55" s="18" t="str">
        <f>'Option 5 (2)'!AU55</f>
        <v/>
      </c>
      <c r="AV55" s="18" t="str">
        <f>'Option 5 (2)'!AV55</f>
        <v/>
      </c>
      <c r="AW55" s="18" t="str">
        <f>'Option 5 (2)'!AW55</f>
        <v/>
      </c>
      <c r="AX55" s="18" t="str">
        <f>'Option 5 (2)'!AX55</f>
        <v/>
      </c>
      <c r="AY55" s="18" t="str">
        <f>'Option 5 (2)'!AY55</f>
        <v/>
      </c>
      <c r="AZ55" s="18" t="str">
        <f>'Option 5 (2)'!AZ55</f>
        <v/>
      </c>
      <c r="BA55" s="18" t="str">
        <f>'Option 5 (2)'!BA55</f>
        <v/>
      </c>
      <c r="BB55" s="18" t="str">
        <f>'Option 5 (2)'!BB55</f>
        <v/>
      </c>
    </row>
    <row r="56" spans="1:54" ht="16.2" thickBot="1" x14ac:dyDescent="0.3">
      <c r="A56" s="115"/>
      <c r="B56" s="19" t="s">
        <v>1</v>
      </c>
      <c r="C56" s="112" t="str">
        <f>IF(C54="","",C54*C55)</f>
        <v/>
      </c>
      <c r="D56" s="117"/>
      <c r="E56" s="20" t="str">
        <f t="shared" ref="E56:BB56" si="51">IF(E54="","",E54*E55)</f>
        <v/>
      </c>
      <c r="F56" s="20" t="str">
        <f t="shared" si="51"/>
        <v/>
      </c>
      <c r="G56" s="20" t="str">
        <f t="shared" si="51"/>
        <v/>
      </c>
      <c r="H56" s="20" t="str">
        <f t="shared" si="51"/>
        <v/>
      </c>
      <c r="I56" s="20" t="str">
        <f t="shared" si="51"/>
        <v/>
      </c>
      <c r="J56" s="20" t="str">
        <f t="shared" si="51"/>
        <v/>
      </c>
      <c r="K56" s="20" t="str">
        <f t="shared" si="51"/>
        <v/>
      </c>
      <c r="L56" s="20" t="str">
        <f t="shared" si="51"/>
        <v/>
      </c>
      <c r="M56" s="20" t="str">
        <f t="shared" si="51"/>
        <v/>
      </c>
      <c r="N56" s="20" t="str">
        <f t="shared" si="51"/>
        <v/>
      </c>
      <c r="O56" s="20" t="str">
        <f t="shared" si="51"/>
        <v/>
      </c>
      <c r="P56" s="20" t="str">
        <f t="shared" si="51"/>
        <v/>
      </c>
      <c r="Q56" s="20" t="str">
        <f t="shared" si="51"/>
        <v/>
      </c>
      <c r="R56" s="20" t="str">
        <f t="shared" si="51"/>
        <v/>
      </c>
      <c r="S56" s="20" t="str">
        <f t="shared" si="51"/>
        <v/>
      </c>
      <c r="T56" s="20" t="str">
        <f t="shared" si="51"/>
        <v/>
      </c>
      <c r="U56" s="20" t="str">
        <f t="shared" si="51"/>
        <v/>
      </c>
      <c r="V56" s="20" t="str">
        <f t="shared" si="51"/>
        <v/>
      </c>
      <c r="W56" s="20" t="str">
        <f t="shared" si="51"/>
        <v/>
      </c>
      <c r="X56" s="20" t="str">
        <f t="shared" si="51"/>
        <v/>
      </c>
      <c r="Y56" s="20" t="str">
        <f t="shared" si="51"/>
        <v/>
      </c>
      <c r="Z56" s="20" t="str">
        <f t="shared" si="51"/>
        <v/>
      </c>
      <c r="AA56" s="20" t="str">
        <f t="shared" si="51"/>
        <v/>
      </c>
      <c r="AB56" s="20" t="str">
        <f t="shared" si="51"/>
        <v/>
      </c>
      <c r="AC56" s="20" t="str">
        <f t="shared" si="51"/>
        <v/>
      </c>
      <c r="AD56" s="20" t="str">
        <f t="shared" si="51"/>
        <v/>
      </c>
      <c r="AE56" s="20" t="str">
        <f t="shared" si="51"/>
        <v/>
      </c>
      <c r="AF56" s="20" t="str">
        <f t="shared" si="51"/>
        <v/>
      </c>
      <c r="AG56" s="20" t="str">
        <f t="shared" si="51"/>
        <v/>
      </c>
      <c r="AH56" s="20" t="str">
        <f t="shared" si="51"/>
        <v/>
      </c>
      <c r="AI56" s="20" t="str">
        <f t="shared" si="51"/>
        <v/>
      </c>
      <c r="AJ56" s="20" t="str">
        <f t="shared" si="51"/>
        <v/>
      </c>
      <c r="AK56" s="20" t="str">
        <f t="shared" si="51"/>
        <v/>
      </c>
      <c r="AL56" s="20" t="str">
        <f t="shared" si="51"/>
        <v/>
      </c>
      <c r="AM56" s="20" t="str">
        <f t="shared" si="51"/>
        <v/>
      </c>
      <c r="AN56" s="20" t="str">
        <f t="shared" si="51"/>
        <v/>
      </c>
      <c r="AO56" s="20" t="str">
        <f t="shared" si="51"/>
        <v/>
      </c>
      <c r="AP56" s="20" t="str">
        <f t="shared" si="51"/>
        <v/>
      </c>
      <c r="AQ56" s="20" t="str">
        <f t="shared" si="51"/>
        <v/>
      </c>
      <c r="AR56" s="20" t="str">
        <f t="shared" si="51"/>
        <v/>
      </c>
      <c r="AS56" s="20" t="str">
        <f t="shared" si="51"/>
        <v/>
      </c>
      <c r="AT56" s="20" t="str">
        <f t="shared" si="51"/>
        <v/>
      </c>
      <c r="AU56" s="20" t="str">
        <f t="shared" si="51"/>
        <v/>
      </c>
      <c r="AV56" s="20" t="str">
        <f t="shared" si="51"/>
        <v/>
      </c>
      <c r="AW56" s="20" t="str">
        <f t="shared" si="51"/>
        <v/>
      </c>
      <c r="AX56" s="20" t="str">
        <f t="shared" si="51"/>
        <v/>
      </c>
      <c r="AY56" s="20" t="str">
        <f t="shared" si="51"/>
        <v/>
      </c>
      <c r="AZ56" s="20" t="str">
        <f t="shared" si="51"/>
        <v/>
      </c>
      <c r="BA56" s="20" t="str">
        <f t="shared" si="51"/>
        <v/>
      </c>
      <c r="BB56" s="20" t="str">
        <f t="shared" si="51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">
        <v>164</v>
      </c>
      <c r="C58" s="111" t="str">
        <f ca="1">IF(B58="Gehalt auswählen","",IF($E$2&lt;YEAR(TODAY()),VLOOKUP(B58,'Personalnormkosten alt'!$A$2:$B$95,2,FALSE)*-1,VLOOKUP(B58,Personalnormkosten!$A$2:$B$95,2,FALSE)*-1))</f>
        <v/>
      </c>
      <c r="D58" s="97" t="s">
        <v>198</v>
      </c>
      <c r="E58" s="18" t="str">
        <f>'Option 5 (2)'!E58</f>
        <v/>
      </c>
      <c r="F58" s="18" t="str">
        <f>'Option 5 (2)'!F58</f>
        <v/>
      </c>
      <c r="G58" s="18" t="str">
        <f>'Option 5 (2)'!G58</f>
        <v/>
      </c>
      <c r="H58" s="18" t="str">
        <f>'Option 5 (2)'!H58</f>
        <v/>
      </c>
      <c r="I58" s="18" t="str">
        <f>'Option 5 (2)'!I58</f>
        <v/>
      </c>
      <c r="J58" s="18" t="str">
        <f>'Option 5 (2)'!J58</f>
        <v/>
      </c>
      <c r="K58" s="18" t="str">
        <f>'Option 5 (2)'!K58</f>
        <v/>
      </c>
      <c r="L58" s="18" t="str">
        <f>'Option 5 (2)'!L58</f>
        <v/>
      </c>
      <c r="M58" s="18" t="str">
        <f>'Option 5 (2)'!M58</f>
        <v/>
      </c>
      <c r="N58" s="18" t="str">
        <f>'Option 5 (2)'!N58</f>
        <v/>
      </c>
      <c r="O58" s="18" t="str">
        <f>'Option 5 (2)'!O58</f>
        <v/>
      </c>
      <c r="P58" s="18" t="str">
        <f>'Option 5 (2)'!P58</f>
        <v/>
      </c>
      <c r="Q58" s="18" t="str">
        <f>'Option 5 (2)'!Q58</f>
        <v/>
      </c>
      <c r="R58" s="18" t="str">
        <f>'Option 5 (2)'!R58</f>
        <v/>
      </c>
      <c r="S58" s="18" t="str">
        <f>'Option 5 (2)'!S58</f>
        <v/>
      </c>
      <c r="T58" s="18" t="str">
        <f>'Option 5 (2)'!T58</f>
        <v/>
      </c>
      <c r="U58" s="18" t="str">
        <f>'Option 5 (2)'!U58</f>
        <v/>
      </c>
      <c r="V58" s="18" t="str">
        <f>'Option 5 (2)'!V58</f>
        <v/>
      </c>
      <c r="W58" s="18" t="str">
        <f>'Option 5 (2)'!W58</f>
        <v/>
      </c>
      <c r="X58" s="18" t="str">
        <f>'Option 5 (2)'!X58</f>
        <v/>
      </c>
      <c r="Y58" s="18" t="str">
        <f>'Option 5 (2)'!Y58</f>
        <v/>
      </c>
      <c r="Z58" s="18" t="str">
        <f>'Option 5 (2)'!Z58</f>
        <v/>
      </c>
      <c r="AA58" s="18" t="str">
        <f>'Option 5 (2)'!AA58</f>
        <v/>
      </c>
      <c r="AB58" s="18" t="str">
        <f>'Option 5 (2)'!AB58</f>
        <v/>
      </c>
      <c r="AC58" s="18" t="str">
        <f>'Option 5 (2)'!AC58</f>
        <v/>
      </c>
      <c r="AD58" s="18" t="str">
        <f>'Option 5 (2)'!AD58</f>
        <v/>
      </c>
      <c r="AE58" s="18" t="str">
        <f>'Option 5 (2)'!AE58</f>
        <v/>
      </c>
      <c r="AF58" s="18" t="str">
        <f>'Option 5 (2)'!AF58</f>
        <v/>
      </c>
      <c r="AG58" s="18" t="str">
        <f>'Option 5 (2)'!AG58</f>
        <v/>
      </c>
      <c r="AH58" s="18" t="str">
        <f>'Option 5 (2)'!AH58</f>
        <v/>
      </c>
      <c r="AI58" s="18" t="str">
        <f>'Option 5 (2)'!AI58</f>
        <v/>
      </c>
      <c r="AJ58" s="18" t="str">
        <f>'Option 5 (2)'!AJ58</f>
        <v/>
      </c>
      <c r="AK58" s="18" t="str">
        <f>'Option 5 (2)'!AK58</f>
        <v/>
      </c>
      <c r="AL58" s="18" t="str">
        <f>'Option 5 (2)'!AL58</f>
        <v/>
      </c>
      <c r="AM58" s="18" t="str">
        <f>'Option 5 (2)'!AM58</f>
        <v/>
      </c>
      <c r="AN58" s="18" t="str">
        <f>'Option 5 (2)'!AN58</f>
        <v/>
      </c>
      <c r="AO58" s="18" t="str">
        <f>'Option 5 (2)'!AO58</f>
        <v/>
      </c>
      <c r="AP58" s="18" t="str">
        <f>'Option 5 (2)'!AP58</f>
        <v/>
      </c>
      <c r="AQ58" s="18" t="str">
        <f>'Option 5 (2)'!AQ58</f>
        <v/>
      </c>
      <c r="AR58" s="18" t="str">
        <f>'Option 5 (2)'!AR58</f>
        <v/>
      </c>
      <c r="AS58" s="18" t="str">
        <f>'Option 5 (2)'!AS58</f>
        <v/>
      </c>
      <c r="AT58" s="18" t="str">
        <f>'Option 5 (2)'!AT58</f>
        <v/>
      </c>
      <c r="AU58" s="18" t="str">
        <f>'Option 5 (2)'!AU58</f>
        <v/>
      </c>
      <c r="AV58" s="18" t="str">
        <f>'Option 5 (2)'!AV58</f>
        <v/>
      </c>
      <c r="AW58" s="18" t="str">
        <f>'Option 5 (2)'!AW58</f>
        <v/>
      </c>
      <c r="AX58" s="18" t="str">
        <f>'Option 5 (2)'!AX58</f>
        <v/>
      </c>
      <c r="AY58" s="18" t="str">
        <f>'Option 5 (2)'!AY58</f>
        <v/>
      </c>
      <c r="AZ58" s="18" t="str">
        <f>'Option 5 (2)'!AZ58</f>
        <v/>
      </c>
      <c r="BA58" s="18" t="str">
        <f>'Option 5 (2)'!BA58</f>
        <v/>
      </c>
      <c r="BB58" s="18" t="str">
        <f>'Option 5 (2)'!BB58</f>
        <v/>
      </c>
    </row>
    <row r="59" spans="1:54" ht="16.2" thickBot="1" x14ac:dyDescent="0.3">
      <c r="A59" s="115"/>
      <c r="B59" s="19" t="s">
        <v>1</v>
      </c>
      <c r="C59" s="112" t="str">
        <f>IF(C57="","",C57*C58)</f>
        <v/>
      </c>
      <c r="D59" s="117"/>
      <c r="E59" s="20" t="str">
        <f t="shared" ref="E59:BB59" si="52">IF(E57="","",E57*E58)</f>
        <v/>
      </c>
      <c r="F59" s="20" t="str">
        <f t="shared" si="52"/>
        <v/>
      </c>
      <c r="G59" s="20" t="str">
        <f t="shared" si="52"/>
        <v/>
      </c>
      <c r="H59" s="20" t="str">
        <f t="shared" si="52"/>
        <v/>
      </c>
      <c r="I59" s="20" t="str">
        <f t="shared" si="52"/>
        <v/>
      </c>
      <c r="J59" s="20" t="str">
        <f t="shared" si="52"/>
        <v/>
      </c>
      <c r="K59" s="20" t="str">
        <f t="shared" si="52"/>
        <v/>
      </c>
      <c r="L59" s="20" t="str">
        <f t="shared" si="52"/>
        <v/>
      </c>
      <c r="M59" s="20" t="str">
        <f t="shared" si="52"/>
        <v/>
      </c>
      <c r="N59" s="20" t="str">
        <f t="shared" si="52"/>
        <v/>
      </c>
      <c r="O59" s="20" t="str">
        <f t="shared" si="52"/>
        <v/>
      </c>
      <c r="P59" s="20" t="str">
        <f t="shared" si="52"/>
        <v/>
      </c>
      <c r="Q59" s="20" t="str">
        <f t="shared" si="52"/>
        <v/>
      </c>
      <c r="R59" s="20" t="str">
        <f t="shared" si="52"/>
        <v/>
      </c>
      <c r="S59" s="20" t="str">
        <f t="shared" si="52"/>
        <v/>
      </c>
      <c r="T59" s="20" t="str">
        <f t="shared" si="52"/>
        <v/>
      </c>
      <c r="U59" s="20" t="str">
        <f t="shared" si="52"/>
        <v/>
      </c>
      <c r="V59" s="20" t="str">
        <f t="shared" si="52"/>
        <v/>
      </c>
      <c r="W59" s="20" t="str">
        <f t="shared" si="52"/>
        <v/>
      </c>
      <c r="X59" s="20" t="str">
        <f t="shared" si="52"/>
        <v/>
      </c>
      <c r="Y59" s="20" t="str">
        <f t="shared" si="52"/>
        <v/>
      </c>
      <c r="Z59" s="20" t="str">
        <f t="shared" si="52"/>
        <v/>
      </c>
      <c r="AA59" s="20" t="str">
        <f t="shared" si="52"/>
        <v/>
      </c>
      <c r="AB59" s="20" t="str">
        <f t="shared" si="52"/>
        <v/>
      </c>
      <c r="AC59" s="20" t="str">
        <f t="shared" si="52"/>
        <v/>
      </c>
      <c r="AD59" s="20" t="str">
        <f t="shared" si="52"/>
        <v/>
      </c>
      <c r="AE59" s="20" t="str">
        <f t="shared" si="52"/>
        <v/>
      </c>
      <c r="AF59" s="20" t="str">
        <f t="shared" si="52"/>
        <v/>
      </c>
      <c r="AG59" s="20" t="str">
        <f t="shared" si="52"/>
        <v/>
      </c>
      <c r="AH59" s="20" t="str">
        <f t="shared" si="52"/>
        <v/>
      </c>
      <c r="AI59" s="20" t="str">
        <f t="shared" si="52"/>
        <v/>
      </c>
      <c r="AJ59" s="20" t="str">
        <f t="shared" si="52"/>
        <v/>
      </c>
      <c r="AK59" s="20" t="str">
        <f t="shared" si="52"/>
        <v/>
      </c>
      <c r="AL59" s="20" t="str">
        <f t="shared" si="52"/>
        <v/>
      </c>
      <c r="AM59" s="20" t="str">
        <f t="shared" si="52"/>
        <v/>
      </c>
      <c r="AN59" s="20" t="str">
        <f t="shared" si="52"/>
        <v/>
      </c>
      <c r="AO59" s="20" t="str">
        <f t="shared" si="52"/>
        <v/>
      </c>
      <c r="AP59" s="20" t="str">
        <f t="shared" si="52"/>
        <v/>
      </c>
      <c r="AQ59" s="20" t="str">
        <f t="shared" si="52"/>
        <v/>
      </c>
      <c r="AR59" s="20" t="str">
        <f t="shared" si="52"/>
        <v/>
      </c>
      <c r="AS59" s="20" t="str">
        <f t="shared" si="52"/>
        <v/>
      </c>
      <c r="AT59" s="20" t="str">
        <f t="shared" si="52"/>
        <v/>
      </c>
      <c r="AU59" s="20" t="str">
        <f t="shared" si="52"/>
        <v/>
      </c>
      <c r="AV59" s="20" t="str">
        <f t="shared" si="52"/>
        <v/>
      </c>
      <c r="AW59" s="20" t="str">
        <f t="shared" si="52"/>
        <v/>
      </c>
      <c r="AX59" s="20" t="str">
        <f t="shared" si="52"/>
        <v/>
      </c>
      <c r="AY59" s="20" t="str">
        <f t="shared" si="52"/>
        <v/>
      </c>
      <c r="AZ59" s="20" t="str">
        <f t="shared" si="52"/>
        <v/>
      </c>
      <c r="BA59" s="20" t="str">
        <f t="shared" si="52"/>
        <v/>
      </c>
      <c r="BB59" s="20" t="str">
        <f t="shared" si="52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">
        <v>164</v>
      </c>
      <c r="C61" s="111" t="str">
        <f ca="1">IF(B61="Gehalt auswählen","",IF($E$2&lt;YEAR(TODAY()),VLOOKUP(B61,'Personalnormkosten alt'!$A$2:$B$95,2,FALSE)*-1,VLOOKUP(B61,Personalnormkosten!$A$2:$B$95,2,FALSE)*-1))</f>
        <v/>
      </c>
      <c r="D61" s="97" t="s">
        <v>198</v>
      </c>
      <c r="E61" s="18" t="str">
        <f>'Option 5 (2)'!E61</f>
        <v/>
      </c>
      <c r="F61" s="18" t="str">
        <f>'Option 5 (2)'!F61</f>
        <v/>
      </c>
      <c r="G61" s="18" t="str">
        <f>'Option 5 (2)'!G61</f>
        <v/>
      </c>
      <c r="H61" s="18" t="str">
        <f>'Option 5 (2)'!H61</f>
        <v/>
      </c>
      <c r="I61" s="18" t="str">
        <f>'Option 5 (2)'!I61</f>
        <v/>
      </c>
      <c r="J61" s="18" t="str">
        <f>'Option 5 (2)'!J61</f>
        <v/>
      </c>
      <c r="K61" s="18" t="str">
        <f>'Option 5 (2)'!K61</f>
        <v/>
      </c>
      <c r="L61" s="18" t="str">
        <f>'Option 5 (2)'!L61</f>
        <v/>
      </c>
      <c r="M61" s="18" t="str">
        <f>'Option 5 (2)'!M61</f>
        <v/>
      </c>
      <c r="N61" s="18" t="str">
        <f>'Option 5 (2)'!N61</f>
        <v/>
      </c>
      <c r="O61" s="18" t="str">
        <f>'Option 5 (2)'!O61</f>
        <v/>
      </c>
      <c r="P61" s="18" t="str">
        <f>'Option 5 (2)'!P61</f>
        <v/>
      </c>
      <c r="Q61" s="18" t="str">
        <f>'Option 5 (2)'!Q61</f>
        <v/>
      </c>
      <c r="R61" s="18" t="str">
        <f>'Option 5 (2)'!R61</f>
        <v/>
      </c>
      <c r="S61" s="18" t="str">
        <f>'Option 5 (2)'!S61</f>
        <v/>
      </c>
      <c r="T61" s="18" t="str">
        <f>'Option 5 (2)'!T61</f>
        <v/>
      </c>
      <c r="U61" s="18" t="str">
        <f>'Option 5 (2)'!U61</f>
        <v/>
      </c>
      <c r="V61" s="18" t="str">
        <f>'Option 5 (2)'!V61</f>
        <v/>
      </c>
      <c r="W61" s="18" t="str">
        <f>'Option 5 (2)'!W61</f>
        <v/>
      </c>
      <c r="X61" s="18" t="str">
        <f>'Option 5 (2)'!X61</f>
        <v/>
      </c>
      <c r="Y61" s="18" t="str">
        <f>'Option 5 (2)'!Y61</f>
        <v/>
      </c>
      <c r="Z61" s="18" t="str">
        <f>'Option 5 (2)'!Z61</f>
        <v/>
      </c>
      <c r="AA61" s="18" t="str">
        <f>'Option 5 (2)'!AA61</f>
        <v/>
      </c>
      <c r="AB61" s="18" t="str">
        <f>'Option 5 (2)'!AB61</f>
        <v/>
      </c>
      <c r="AC61" s="18" t="str">
        <f>'Option 5 (2)'!AC61</f>
        <v/>
      </c>
      <c r="AD61" s="18" t="str">
        <f>'Option 5 (2)'!AD61</f>
        <v/>
      </c>
      <c r="AE61" s="18" t="str">
        <f>'Option 5 (2)'!AE61</f>
        <v/>
      </c>
      <c r="AF61" s="18" t="str">
        <f>'Option 5 (2)'!AF61</f>
        <v/>
      </c>
      <c r="AG61" s="18" t="str">
        <f>'Option 5 (2)'!AG61</f>
        <v/>
      </c>
      <c r="AH61" s="18" t="str">
        <f>'Option 5 (2)'!AH61</f>
        <v/>
      </c>
      <c r="AI61" s="18" t="str">
        <f>'Option 5 (2)'!AI61</f>
        <v/>
      </c>
      <c r="AJ61" s="18" t="str">
        <f>'Option 5 (2)'!AJ61</f>
        <v/>
      </c>
      <c r="AK61" s="18" t="str">
        <f>'Option 5 (2)'!AK61</f>
        <v/>
      </c>
      <c r="AL61" s="18" t="str">
        <f>'Option 5 (2)'!AL61</f>
        <v/>
      </c>
      <c r="AM61" s="18" t="str">
        <f>'Option 5 (2)'!AM61</f>
        <v/>
      </c>
      <c r="AN61" s="18" t="str">
        <f>'Option 5 (2)'!AN61</f>
        <v/>
      </c>
      <c r="AO61" s="18" t="str">
        <f>'Option 5 (2)'!AO61</f>
        <v/>
      </c>
      <c r="AP61" s="18" t="str">
        <f>'Option 5 (2)'!AP61</f>
        <v/>
      </c>
      <c r="AQ61" s="18" t="str">
        <f>'Option 5 (2)'!AQ61</f>
        <v/>
      </c>
      <c r="AR61" s="18" t="str">
        <f>'Option 5 (2)'!AR61</f>
        <v/>
      </c>
      <c r="AS61" s="18" t="str">
        <f>'Option 5 (2)'!AS61</f>
        <v/>
      </c>
      <c r="AT61" s="18" t="str">
        <f>'Option 5 (2)'!AT61</f>
        <v/>
      </c>
      <c r="AU61" s="18" t="str">
        <f>'Option 5 (2)'!AU61</f>
        <v/>
      </c>
      <c r="AV61" s="18" t="str">
        <f>'Option 5 (2)'!AV61</f>
        <v/>
      </c>
      <c r="AW61" s="18" t="str">
        <f>'Option 5 (2)'!AW61</f>
        <v/>
      </c>
      <c r="AX61" s="18" t="str">
        <f>'Option 5 (2)'!AX61</f>
        <v/>
      </c>
      <c r="AY61" s="18" t="str">
        <f>'Option 5 (2)'!AY61</f>
        <v/>
      </c>
      <c r="AZ61" s="18" t="str">
        <f>'Option 5 (2)'!AZ61</f>
        <v/>
      </c>
      <c r="BA61" s="18" t="str">
        <f>'Option 5 (2)'!BA61</f>
        <v/>
      </c>
      <c r="BB61" s="18" t="str">
        <f>'Option 5 (2)'!BB61</f>
        <v/>
      </c>
    </row>
    <row r="62" spans="1:54" ht="16.2" thickBot="1" x14ac:dyDescent="0.3">
      <c r="A62" s="115"/>
      <c r="B62" s="19" t="s">
        <v>1</v>
      </c>
      <c r="C62" s="112" t="str">
        <f>IF(C60="","",C60*C61)</f>
        <v/>
      </c>
      <c r="D62" s="117"/>
      <c r="E62" s="20" t="str">
        <f t="shared" ref="E62:BB62" si="53">IF(E60="","",E60*E61)</f>
        <v/>
      </c>
      <c r="F62" s="20" t="str">
        <f t="shared" si="53"/>
        <v/>
      </c>
      <c r="G62" s="20" t="str">
        <f t="shared" si="53"/>
        <v/>
      </c>
      <c r="H62" s="20" t="str">
        <f t="shared" si="53"/>
        <v/>
      </c>
      <c r="I62" s="20" t="str">
        <f t="shared" si="53"/>
        <v/>
      </c>
      <c r="J62" s="20" t="str">
        <f t="shared" si="53"/>
        <v/>
      </c>
      <c r="K62" s="20" t="str">
        <f t="shared" si="53"/>
        <v/>
      </c>
      <c r="L62" s="20" t="str">
        <f t="shared" si="53"/>
        <v/>
      </c>
      <c r="M62" s="20" t="str">
        <f t="shared" si="53"/>
        <v/>
      </c>
      <c r="N62" s="20" t="str">
        <f t="shared" si="53"/>
        <v/>
      </c>
      <c r="O62" s="20" t="str">
        <f t="shared" si="53"/>
        <v/>
      </c>
      <c r="P62" s="20" t="str">
        <f t="shared" si="53"/>
        <v/>
      </c>
      <c r="Q62" s="20" t="str">
        <f t="shared" si="53"/>
        <v/>
      </c>
      <c r="R62" s="20" t="str">
        <f t="shared" si="53"/>
        <v/>
      </c>
      <c r="S62" s="20" t="str">
        <f t="shared" si="53"/>
        <v/>
      </c>
      <c r="T62" s="20" t="str">
        <f t="shared" si="53"/>
        <v/>
      </c>
      <c r="U62" s="20" t="str">
        <f t="shared" si="53"/>
        <v/>
      </c>
      <c r="V62" s="20" t="str">
        <f t="shared" si="53"/>
        <v/>
      </c>
      <c r="W62" s="20" t="str">
        <f t="shared" si="53"/>
        <v/>
      </c>
      <c r="X62" s="20" t="str">
        <f t="shared" si="53"/>
        <v/>
      </c>
      <c r="Y62" s="20" t="str">
        <f t="shared" si="53"/>
        <v/>
      </c>
      <c r="Z62" s="20" t="str">
        <f t="shared" si="53"/>
        <v/>
      </c>
      <c r="AA62" s="20" t="str">
        <f t="shared" si="53"/>
        <v/>
      </c>
      <c r="AB62" s="20" t="str">
        <f t="shared" si="53"/>
        <v/>
      </c>
      <c r="AC62" s="20" t="str">
        <f t="shared" si="53"/>
        <v/>
      </c>
      <c r="AD62" s="20" t="str">
        <f t="shared" si="53"/>
        <v/>
      </c>
      <c r="AE62" s="20" t="str">
        <f t="shared" si="53"/>
        <v/>
      </c>
      <c r="AF62" s="20" t="str">
        <f t="shared" si="53"/>
        <v/>
      </c>
      <c r="AG62" s="20" t="str">
        <f t="shared" si="53"/>
        <v/>
      </c>
      <c r="AH62" s="20" t="str">
        <f t="shared" si="53"/>
        <v/>
      </c>
      <c r="AI62" s="20" t="str">
        <f t="shared" si="53"/>
        <v/>
      </c>
      <c r="AJ62" s="20" t="str">
        <f t="shared" si="53"/>
        <v/>
      </c>
      <c r="AK62" s="20" t="str">
        <f t="shared" si="53"/>
        <v/>
      </c>
      <c r="AL62" s="20" t="str">
        <f t="shared" si="53"/>
        <v/>
      </c>
      <c r="AM62" s="20" t="str">
        <f t="shared" si="53"/>
        <v/>
      </c>
      <c r="AN62" s="20" t="str">
        <f t="shared" si="53"/>
        <v/>
      </c>
      <c r="AO62" s="20" t="str">
        <f t="shared" si="53"/>
        <v/>
      </c>
      <c r="AP62" s="20" t="str">
        <f t="shared" si="53"/>
        <v/>
      </c>
      <c r="AQ62" s="20" t="str">
        <f t="shared" si="53"/>
        <v/>
      </c>
      <c r="AR62" s="20" t="str">
        <f t="shared" si="53"/>
        <v/>
      </c>
      <c r="AS62" s="20" t="str">
        <f t="shared" si="53"/>
        <v/>
      </c>
      <c r="AT62" s="20" t="str">
        <f t="shared" si="53"/>
        <v/>
      </c>
      <c r="AU62" s="20" t="str">
        <f t="shared" si="53"/>
        <v/>
      </c>
      <c r="AV62" s="20" t="str">
        <f t="shared" si="53"/>
        <v/>
      </c>
      <c r="AW62" s="20" t="str">
        <f t="shared" si="53"/>
        <v/>
      </c>
      <c r="AX62" s="20" t="str">
        <f t="shared" si="53"/>
        <v/>
      </c>
      <c r="AY62" s="20" t="str">
        <f t="shared" si="53"/>
        <v/>
      </c>
      <c r="AZ62" s="20" t="str">
        <f t="shared" si="53"/>
        <v/>
      </c>
      <c r="BA62" s="20" t="str">
        <f t="shared" si="53"/>
        <v/>
      </c>
      <c r="BB62" s="20" t="str">
        <f t="shared" si="53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IF(SUM(E5,E8,E11,E14,E17,E20,E23,E26,E29,E32,E35,E38,E41,E44,E47,E50,E53,E56,E59,E62)=0,0,SUM(E5,E8,E11,E14,E17,E20,E23,E26,E29,E32,E35,E38,E41,E44,E47,E50,E53,E56,E59,E62))</f>
        <v>0</v>
      </c>
      <c r="F63" s="22">
        <f t="shared" ref="F63:BB63" si="54">IF(SUM(F5,F8,F11,F14,F17,F20,F23,F26,F29,F32,F35,F38,F41,F44,F47,F50,F53,F56,F59,F62)=0,0,SUM(F5,F8,F11,F14,F17,F20,F23,F26,F29,F32,F35,F38,F41,F44,F47,F50,F53,F56,F59,F62))</f>
        <v>0</v>
      </c>
      <c r="G63" s="22">
        <f t="shared" si="54"/>
        <v>0</v>
      </c>
      <c r="H63" s="22">
        <f t="shared" si="54"/>
        <v>0</v>
      </c>
      <c r="I63" s="22">
        <f t="shared" si="54"/>
        <v>0</v>
      </c>
      <c r="J63" s="22">
        <f t="shared" si="54"/>
        <v>0</v>
      </c>
      <c r="K63" s="22">
        <f t="shared" si="54"/>
        <v>0</v>
      </c>
      <c r="L63" s="22">
        <f t="shared" si="54"/>
        <v>0</v>
      </c>
      <c r="M63" s="22">
        <f t="shared" si="54"/>
        <v>0</v>
      </c>
      <c r="N63" s="22">
        <f t="shared" si="54"/>
        <v>0</v>
      </c>
      <c r="O63" s="22">
        <f t="shared" si="54"/>
        <v>0</v>
      </c>
      <c r="P63" s="22">
        <f t="shared" si="54"/>
        <v>0</v>
      </c>
      <c r="Q63" s="22">
        <f t="shared" si="54"/>
        <v>0</v>
      </c>
      <c r="R63" s="22">
        <f t="shared" si="54"/>
        <v>0</v>
      </c>
      <c r="S63" s="22">
        <f t="shared" si="54"/>
        <v>0</v>
      </c>
      <c r="T63" s="22">
        <f t="shared" si="54"/>
        <v>0</v>
      </c>
      <c r="U63" s="22">
        <f t="shared" si="54"/>
        <v>0</v>
      </c>
      <c r="V63" s="22">
        <f t="shared" si="54"/>
        <v>0</v>
      </c>
      <c r="W63" s="22">
        <f t="shared" si="54"/>
        <v>0</v>
      </c>
      <c r="X63" s="22">
        <f t="shared" si="54"/>
        <v>0</v>
      </c>
      <c r="Y63" s="22">
        <f t="shared" si="54"/>
        <v>0</v>
      </c>
      <c r="Z63" s="22">
        <f t="shared" si="54"/>
        <v>0</v>
      </c>
      <c r="AA63" s="22">
        <f t="shared" si="54"/>
        <v>0</v>
      </c>
      <c r="AB63" s="22">
        <f t="shared" si="54"/>
        <v>0</v>
      </c>
      <c r="AC63" s="22">
        <f t="shared" si="54"/>
        <v>0</v>
      </c>
      <c r="AD63" s="22">
        <f t="shared" si="54"/>
        <v>0</v>
      </c>
      <c r="AE63" s="22">
        <f t="shared" si="54"/>
        <v>0</v>
      </c>
      <c r="AF63" s="22">
        <f t="shared" si="54"/>
        <v>0</v>
      </c>
      <c r="AG63" s="22">
        <f t="shared" si="54"/>
        <v>0</v>
      </c>
      <c r="AH63" s="22">
        <f t="shared" si="54"/>
        <v>0</v>
      </c>
      <c r="AI63" s="22">
        <f t="shared" si="54"/>
        <v>0</v>
      </c>
      <c r="AJ63" s="22">
        <f t="shared" si="54"/>
        <v>0</v>
      </c>
      <c r="AK63" s="22">
        <f t="shared" si="54"/>
        <v>0</v>
      </c>
      <c r="AL63" s="22">
        <f t="shared" si="54"/>
        <v>0</v>
      </c>
      <c r="AM63" s="22">
        <f t="shared" si="54"/>
        <v>0</v>
      </c>
      <c r="AN63" s="22">
        <f t="shared" si="54"/>
        <v>0</v>
      </c>
      <c r="AO63" s="22">
        <f t="shared" si="54"/>
        <v>0</v>
      </c>
      <c r="AP63" s="22">
        <f t="shared" si="54"/>
        <v>0</v>
      </c>
      <c r="AQ63" s="22">
        <f t="shared" si="54"/>
        <v>0</v>
      </c>
      <c r="AR63" s="22">
        <f t="shared" si="54"/>
        <v>0</v>
      </c>
      <c r="AS63" s="22">
        <f t="shared" si="54"/>
        <v>0</v>
      </c>
      <c r="AT63" s="22">
        <f t="shared" si="54"/>
        <v>0</v>
      </c>
      <c r="AU63" s="22">
        <f t="shared" si="54"/>
        <v>0</v>
      </c>
      <c r="AV63" s="22">
        <f t="shared" si="54"/>
        <v>0</v>
      </c>
      <c r="AW63" s="22">
        <f t="shared" si="54"/>
        <v>0</v>
      </c>
      <c r="AX63" s="22">
        <f t="shared" si="54"/>
        <v>0</v>
      </c>
      <c r="AY63" s="22">
        <f t="shared" si="54"/>
        <v>0</v>
      </c>
      <c r="AZ63" s="22">
        <f t="shared" si="54"/>
        <v>0</v>
      </c>
      <c r="BA63" s="22">
        <f t="shared" si="54"/>
        <v>0</v>
      </c>
      <c r="BB63" s="22">
        <f t="shared" si="54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E65+1</f>
        <v>1</v>
      </c>
      <c r="G65" s="24">
        <f t="shared" ref="G65:Y65" si="55">F65+1</f>
        <v>2</v>
      </c>
      <c r="H65" s="24">
        <f t="shared" si="55"/>
        <v>3</v>
      </c>
      <c r="I65" s="24">
        <f t="shared" si="55"/>
        <v>4</v>
      </c>
      <c r="J65" s="24">
        <f t="shared" si="55"/>
        <v>5</v>
      </c>
      <c r="K65" s="24">
        <f t="shared" si="55"/>
        <v>6</v>
      </c>
      <c r="L65" s="24">
        <f t="shared" si="55"/>
        <v>7</v>
      </c>
      <c r="M65" s="24">
        <f t="shared" si="55"/>
        <v>8</v>
      </c>
      <c r="N65" s="24">
        <f t="shared" si="55"/>
        <v>9</v>
      </c>
      <c r="O65" s="24">
        <f t="shared" si="55"/>
        <v>10</v>
      </c>
      <c r="P65" s="24">
        <f t="shared" si="55"/>
        <v>11</v>
      </c>
      <c r="Q65" s="24">
        <f t="shared" si="55"/>
        <v>12</v>
      </c>
      <c r="R65" s="24">
        <f t="shared" si="55"/>
        <v>13</v>
      </c>
      <c r="S65" s="24">
        <f t="shared" si="55"/>
        <v>14</v>
      </c>
      <c r="T65" s="24">
        <f t="shared" si="55"/>
        <v>15</v>
      </c>
      <c r="U65" s="24">
        <f t="shared" si="55"/>
        <v>16</v>
      </c>
      <c r="V65" s="24">
        <f t="shared" si="55"/>
        <v>17</v>
      </c>
      <c r="W65" s="24">
        <f t="shared" si="55"/>
        <v>18</v>
      </c>
      <c r="X65" s="24">
        <f t="shared" si="55"/>
        <v>19</v>
      </c>
      <c r="Y65" s="25">
        <f t="shared" si="55"/>
        <v>20</v>
      </c>
      <c r="Z65" s="25">
        <f t="shared" ref="Z65" si="56">Y65+1</f>
        <v>21</v>
      </c>
      <c r="AA65" s="25">
        <f t="shared" ref="AA65" si="57">Z65+1</f>
        <v>22</v>
      </c>
      <c r="AB65" s="25">
        <f t="shared" ref="AB65" si="58">AA65+1</f>
        <v>23</v>
      </c>
      <c r="AC65" s="25">
        <f t="shared" ref="AC65" si="59">AB65+1</f>
        <v>24</v>
      </c>
      <c r="AD65" s="25">
        <f t="shared" ref="AD65" si="60">AC65+1</f>
        <v>25</v>
      </c>
      <c r="AE65" s="25">
        <f t="shared" ref="AE65" si="61">AD65+1</f>
        <v>26</v>
      </c>
      <c r="AF65" s="25">
        <f t="shared" ref="AF65" si="62">AE65+1</f>
        <v>27</v>
      </c>
      <c r="AG65" s="25">
        <f t="shared" ref="AG65" si="63">AF65+1</f>
        <v>28</v>
      </c>
      <c r="AH65" s="25">
        <f t="shared" ref="AH65" si="64">AG65+1</f>
        <v>29</v>
      </c>
      <c r="AI65" s="25">
        <f t="shared" ref="AI65" si="65">AH65+1</f>
        <v>30</v>
      </c>
      <c r="AJ65" s="25">
        <f t="shared" ref="AJ65" si="66">AI65+1</f>
        <v>31</v>
      </c>
      <c r="AK65" s="25">
        <f t="shared" ref="AK65" si="67">AJ65+1</f>
        <v>32</v>
      </c>
      <c r="AL65" s="25">
        <f t="shared" ref="AL65" si="68">AK65+1</f>
        <v>33</v>
      </c>
      <c r="AM65" s="25">
        <f t="shared" ref="AM65" si="69">AL65+1</f>
        <v>34</v>
      </c>
      <c r="AN65" s="25">
        <f t="shared" ref="AN65" si="70">AM65+1</f>
        <v>35</v>
      </c>
      <c r="AO65" s="25">
        <f t="shared" ref="AO65" si="71">AN65+1</f>
        <v>36</v>
      </c>
      <c r="AP65" s="25">
        <f t="shared" ref="AP65" si="72">AO65+1</f>
        <v>37</v>
      </c>
      <c r="AQ65" s="25">
        <f t="shared" ref="AQ65" si="73">AP65+1</f>
        <v>38</v>
      </c>
      <c r="AR65" s="25">
        <f t="shared" ref="AR65" si="74">AQ65+1</f>
        <v>39</v>
      </c>
      <c r="AS65" s="25">
        <f t="shared" ref="AS65" si="75">AR65+1</f>
        <v>40</v>
      </c>
      <c r="AT65" s="25">
        <f t="shared" ref="AT65" si="76">AS65+1</f>
        <v>41</v>
      </c>
      <c r="AU65" s="25">
        <f t="shared" ref="AU65" si="77">AT65+1</f>
        <v>42</v>
      </c>
      <c r="AV65" s="25">
        <f t="shared" ref="AV65" si="78">AU65+1</f>
        <v>43</v>
      </c>
      <c r="AW65" s="25">
        <f t="shared" ref="AW65" si="79">AV65+1</f>
        <v>44</v>
      </c>
      <c r="AX65" s="25">
        <f t="shared" ref="AX65" si="80">AW65+1</f>
        <v>45</v>
      </c>
      <c r="AY65" s="25">
        <f t="shared" ref="AY65" si="81">AX65+1</f>
        <v>46</v>
      </c>
      <c r="AZ65" s="25">
        <f t="shared" ref="AZ65" si="82">AY65+1</f>
        <v>47</v>
      </c>
      <c r="BA65" s="25">
        <f t="shared" ref="BA65" si="83">AZ65+1</f>
        <v>48</v>
      </c>
      <c r="BB65" s="25">
        <f t="shared" ref="BB65" si="84">BA65+1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/>
      <c r="B67" s="33"/>
      <c r="C67" s="140"/>
      <c r="D67" s="97" t="s">
        <v>198</v>
      </c>
      <c r="E67" s="2" t="str">
        <f>'Option 5 (2)'!E67</f>
        <v/>
      </c>
      <c r="F67" s="23" t="str">
        <f>'Option 5 (2)'!F67</f>
        <v/>
      </c>
      <c r="G67" s="23" t="str">
        <f>'Option 5 (2)'!G67</f>
        <v/>
      </c>
      <c r="H67" s="23" t="str">
        <f>'Option 5 (2)'!H67</f>
        <v/>
      </c>
      <c r="I67" s="23" t="str">
        <f>'Option 5 (2)'!I67</f>
        <v/>
      </c>
      <c r="J67" s="23" t="str">
        <f>'Option 5 (2)'!J67</f>
        <v/>
      </c>
      <c r="K67" s="23" t="str">
        <f>'Option 5 (2)'!K67</f>
        <v/>
      </c>
      <c r="L67" s="23" t="str">
        <f>'Option 5 (2)'!L67</f>
        <v/>
      </c>
      <c r="M67" s="23" t="str">
        <f>'Option 5 (2)'!M67</f>
        <v/>
      </c>
      <c r="N67" s="23" t="str">
        <f>'Option 5 (2)'!N67</f>
        <v/>
      </c>
      <c r="O67" s="23" t="str">
        <f>'Option 5 (2)'!O67</f>
        <v/>
      </c>
      <c r="P67" s="23" t="str">
        <f>'Option 5 (2)'!P67</f>
        <v/>
      </c>
      <c r="Q67" s="23" t="str">
        <f>'Option 5 (2)'!Q67</f>
        <v/>
      </c>
      <c r="R67" s="23" t="str">
        <f>'Option 5 (2)'!R67</f>
        <v/>
      </c>
      <c r="S67" s="23" t="str">
        <f>'Option 5 (2)'!S67</f>
        <v/>
      </c>
      <c r="T67" s="23" t="str">
        <f>'Option 5 (2)'!T67</f>
        <v/>
      </c>
      <c r="U67" s="23" t="str">
        <f>'Option 5 (2)'!U67</f>
        <v/>
      </c>
      <c r="V67" s="23" t="str">
        <f>'Option 5 (2)'!V67</f>
        <v/>
      </c>
      <c r="W67" s="23" t="str">
        <f>'Option 5 (2)'!W67</f>
        <v/>
      </c>
      <c r="X67" s="23" t="str">
        <f>'Option 5 (2)'!X67</f>
        <v/>
      </c>
      <c r="Y67" s="23" t="str">
        <f>'Option 5 (2)'!Y67</f>
        <v/>
      </c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</row>
    <row r="68" spans="1:54" ht="41.4" x14ac:dyDescent="0.25">
      <c r="A68" s="41"/>
      <c r="B68" s="33"/>
      <c r="C68" s="140"/>
      <c r="D68" s="98" t="s">
        <v>198</v>
      </c>
      <c r="E68" s="23" t="str">
        <f>'Option 5 (2)'!E68</f>
        <v/>
      </c>
      <c r="F68" s="23" t="str">
        <f>'Option 5 (2)'!F68</f>
        <v/>
      </c>
      <c r="G68" s="23" t="str">
        <f>'Option 5 (2)'!G68</f>
        <v/>
      </c>
      <c r="H68" s="23" t="str">
        <f>'Option 5 (2)'!H68</f>
        <v/>
      </c>
      <c r="I68" s="23" t="str">
        <f>'Option 5 (2)'!I68</f>
        <v/>
      </c>
      <c r="J68" s="23" t="str">
        <f>'Option 5 (2)'!J68</f>
        <v/>
      </c>
      <c r="K68" s="23" t="str">
        <f>'Option 5 (2)'!K68</f>
        <v/>
      </c>
      <c r="L68" s="23" t="str">
        <f>'Option 5 (2)'!L68</f>
        <v/>
      </c>
      <c r="M68" s="23" t="str">
        <f>'Option 5 (2)'!M68</f>
        <v/>
      </c>
      <c r="N68" s="23" t="str">
        <f>'Option 5 (2)'!N68</f>
        <v/>
      </c>
      <c r="O68" s="23" t="str">
        <f>'Option 5 (2)'!O68</f>
        <v/>
      </c>
      <c r="P68" s="23" t="str">
        <f>'Option 5 (2)'!P68</f>
        <v/>
      </c>
      <c r="Q68" s="23" t="str">
        <f>'Option 5 (2)'!Q68</f>
        <v/>
      </c>
      <c r="R68" s="23" t="str">
        <f>'Option 5 (2)'!R68</f>
        <v/>
      </c>
      <c r="S68" s="23" t="str">
        <f>'Option 5 (2)'!S68</f>
        <v/>
      </c>
      <c r="T68" s="23" t="str">
        <f>'Option 5 (2)'!T68</f>
        <v/>
      </c>
      <c r="U68" s="23" t="str">
        <f>'Option 5 (2)'!U68</f>
        <v/>
      </c>
      <c r="V68" s="23" t="str">
        <f>'Option 5 (2)'!V68</f>
        <v/>
      </c>
      <c r="W68" s="23" t="str">
        <f>'Option 5 (2)'!W68</f>
        <v/>
      </c>
      <c r="X68" s="23" t="str">
        <f>'Option 5 (2)'!X68</f>
        <v/>
      </c>
      <c r="Y68" s="23" t="str">
        <f>'Option 5 (2)'!Y68</f>
        <v/>
      </c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1:54" ht="41.4" x14ac:dyDescent="0.25">
      <c r="A69" s="41"/>
      <c r="B69" s="33"/>
      <c r="C69" s="140"/>
      <c r="D69" s="98" t="s">
        <v>198</v>
      </c>
      <c r="E69" s="23" t="str">
        <f>'Option 5 (2)'!E69</f>
        <v/>
      </c>
      <c r="F69" s="23" t="str">
        <f>'Option 5 (2)'!F69</f>
        <v/>
      </c>
      <c r="G69" s="23" t="str">
        <f>'Option 5 (2)'!G69</f>
        <v/>
      </c>
      <c r="H69" s="23" t="str">
        <f>'Option 5 (2)'!H69</f>
        <v/>
      </c>
      <c r="I69" s="23" t="str">
        <f>'Option 5 (2)'!I69</f>
        <v/>
      </c>
      <c r="J69" s="23" t="str">
        <f>'Option 5 (2)'!J69</f>
        <v/>
      </c>
      <c r="K69" s="23" t="str">
        <f>'Option 5 (2)'!K69</f>
        <v/>
      </c>
      <c r="L69" s="23" t="str">
        <f>'Option 5 (2)'!L69</f>
        <v/>
      </c>
      <c r="M69" s="23" t="str">
        <f>'Option 5 (2)'!M69</f>
        <v/>
      </c>
      <c r="N69" s="23" t="str">
        <f>'Option 5 (2)'!N69</f>
        <v/>
      </c>
      <c r="O69" s="23" t="str">
        <f>'Option 5 (2)'!O69</f>
        <v/>
      </c>
      <c r="P69" s="23" t="str">
        <f>'Option 5 (2)'!P69</f>
        <v/>
      </c>
      <c r="Q69" s="23" t="str">
        <f>'Option 5 (2)'!Q69</f>
        <v/>
      </c>
      <c r="R69" s="23" t="str">
        <f>'Option 5 (2)'!R69</f>
        <v/>
      </c>
      <c r="S69" s="23" t="str">
        <f>'Option 5 (2)'!S69</f>
        <v/>
      </c>
      <c r="T69" s="23" t="str">
        <f>'Option 5 (2)'!T69</f>
        <v/>
      </c>
      <c r="U69" s="23" t="str">
        <f>'Option 5 (2)'!U69</f>
        <v/>
      </c>
      <c r="V69" s="23" t="str">
        <f>'Option 5 (2)'!V69</f>
        <v/>
      </c>
      <c r="W69" s="23" t="str">
        <f>'Option 5 (2)'!W69</f>
        <v/>
      </c>
      <c r="X69" s="23" t="str">
        <f>'Option 5 (2)'!X69</f>
        <v/>
      </c>
      <c r="Y69" s="23" t="str">
        <f>'Option 5 (2)'!Y69</f>
        <v/>
      </c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</row>
    <row r="70" spans="1:54" ht="41.4" x14ac:dyDescent="0.25">
      <c r="A70" s="41"/>
      <c r="B70" s="33"/>
      <c r="C70" s="140"/>
      <c r="D70" s="98" t="s">
        <v>198</v>
      </c>
      <c r="E70" s="23" t="str">
        <f>'Option 5 (2)'!E70</f>
        <v/>
      </c>
      <c r="F70" s="23" t="str">
        <f>'Option 5 (2)'!F70</f>
        <v/>
      </c>
      <c r="G70" s="23" t="str">
        <f>'Option 5 (2)'!G70</f>
        <v/>
      </c>
      <c r="H70" s="23" t="str">
        <f>'Option 5 (2)'!H70</f>
        <v/>
      </c>
      <c r="I70" s="23" t="str">
        <f>'Option 5 (2)'!I70</f>
        <v/>
      </c>
      <c r="J70" s="23" t="str">
        <f>'Option 5 (2)'!J70</f>
        <v/>
      </c>
      <c r="K70" s="23" t="str">
        <f>'Option 5 (2)'!K70</f>
        <v/>
      </c>
      <c r="L70" s="23" t="str">
        <f>'Option 5 (2)'!L70</f>
        <v/>
      </c>
      <c r="M70" s="23" t="str">
        <f>'Option 5 (2)'!M70</f>
        <v/>
      </c>
      <c r="N70" s="23" t="str">
        <f>'Option 5 (2)'!N70</f>
        <v/>
      </c>
      <c r="O70" s="23" t="str">
        <f>'Option 5 (2)'!O70</f>
        <v/>
      </c>
      <c r="P70" s="23" t="str">
        <f>'Option 5 (2)'!P70</f>
        <v/>
      </c>
      <c r="Q70" s="23" t="str">
        <f>'Option 5 (2)'!Q70</f>
        <v/>
      </c>
      <c r="R70" s="23" t="str">
        <f>'Option 5 (2)'!R70</f>
        <v/>
      </c>
      <c r="S70" s="23" t="str">
        <f>'Option 5 (2)'!S70</f>
        <v/>
      </c>
      <c r="T70" s="23" t="str">
        <f>'Option 5 (2)'!T70</f>
        <v/>
      </c>
      <c r="U70" s="23" t="str">
        <f>'Option 5 (2)'!U70</f>
        <v/>
      </c>
      <c r="V70" s="23" t="str">
        <f>'Option 5 (2)'!V70</f>
        <v/>
      </c>
      <c r="W70" s="23" t="str">
        <f>'Option 5 (2)'!W70</f>
        <v/>
      </c>
      <c r="X70" s="23" t="str">
        <f>'Option 5 (2)'!X70</f>
        <v/>
      </c>
      <c r="Y70" s="23" t="str">
        <f>'Option 5 (2)'!Y70</f>
        <v/>
      </c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</row>
    <row r="71" spans="1:54" ht="41.4" x14ac:dyDescent="0.25">
      <c r="A71" s="49"/>
      <c r="B71" s="33"/>
      <c r="C71" s="140"/>
      <c r="D71" s="98" t="s">
        <v>198</v>
      </c>
      <c r="E71" s="23" t="str">
        <f>'Option 5 (2)'!E71</f>
        <v/>
      </c>
      <c r="F71" s="23" t="str">
        <f>'Option 5 (2)'!F71</f>
        <v/>
      </c>
      <c r="G71" s="23" t="str">
        <f>'Option 5 (2)'!G71</f>
        <v/>
      </c>
      <c r="H71" s="23" t="str">
        <f>'Option 5 (2)'!H71</f>
        <v/>
      </c>
      <c r="I71" s="23" t="str">
        <f>'Option 5 (2)'!I71</f>
        <v/>
      </c>
      <c r="J71" s="23" t="str">
        <f>'Option 5 (2)'!J71</f>
        <v/>
      </c>
      <c r="K71" s="23" t="str">
        <f>'Option 5 (2)'!K71</f>
        <v/>
      </c>
      <c r="L71" s="23" t="str">
        <f>'Option 5 (2)'!L71</f>
        <v/>
      </c>
      <c r="M71" s="23" t="str">
        <f>'Option 5 (2)'!M71</f>
        <v/>
      </c>
      <c r="N71" s="23" t="str">
        <f>'Option 5 (2)'!N71</f>
        <v/>
      </c>
      <c r="O71" s="23" t="str">
        <f>'Option 5 (2)'!O71</f>
        <v/>
      </c>
      <c r="P71" s="23" t="str">
        <f>'Option 5 (2)'!P71</f>
        <v/>
      </c>
      <c r="Q71" s="23" t="str">
        <f>'Option 5 (2)'!Q71</f>
        <v/>
      </c>
      <c r="R71" s="23" t="str">
        <f>'Option 5 (2)'!R71</f>
        <v/>
      </c>
      <c r="S71" s="23" t="str">
        <f>'Option 5 (2)'!S71</f>
        <v/>
      </c>
      <c r="T71" s="23" t="str">
        <f>'Option 5 (2)'!T71</f>
        <v/>
      </c>
      <c r="U71" s="23" t="str">
        <f>'Option 5 (2)'!U71</f>
        <v/>
      </c>
      <c r="V71" s="23" t="str">
        <f>'Option 5 (2)'!V71</f>
        <v/>
      </c>
      <c r="W71" s="23" t="str">
        <f>'Option 5 (2)'!W71</f>
        <v/>
      </c>
      <c r="X71" s="23" t="str">
        <f>'Option 5 (2)'!X71</f>
        <v/>
      </c>
      <c r="Y71" s="23" t="str">
        <f>'Option 5 (2)'!Y71</f>
        <v/>
      </c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</row>
    <row r="72" spans="1:54" ht="41.4" x14ac:dyDescent="0.25">
      <c r="A72" s="41"/>
      <c r="B72" s="33"/>
      <c r="C72" s="140"/>
      <c r="D72" s="98" t="s">
        <v>198</v>
      </c>
      <c r="E72" s="23" t="str">
        <f>'Option 5 (2)'!E72</f>
        <v/>
      </c>
      <c r="F72" s="23" t="str">
        <f>'Option 5 (2)'!F72</f>
        <v/>
      </c>
      <c r="G72" s="23" t="str">
        <f>'Option 5 (2)'!G72</f>
        <v/>
      </c>
      <c r="H72" s="23" t="str">
        <f>'Option 5 (2)'!H72</f>
        <v/>
      </c>
      <c r="I72" s="23" t="str">
        <f>'Option 5 (2)'!I72</f>
        <v/>
      </c>
      <c r="J72" s="23" t="str">
        <f>'Option 5 (2)'!J72</f>
        <v/>
      </c>
      <c r="K72" s="23" t="str">
        <f>'Option 5 (2)'!K72</f>
        <v/>
      </c>
      <c r="L72" s="23" t="str">
        <f>'Option 5 (2)'!L72</f>
        <v/>
      </c>
      <c r="M72" s="23" t="str">
        <f>'Option 5 (2)'!M72</f>
        <v/>
      </c>
      <c r="N72" s="23" t="str">
        <f>'Option 5 (2)'!N72</f>
        <v/>
      </c>
      <c r="O72" s="23" t="str">
        <f>'Option 5 (2)'!O72</f>
        <v/>
      </c>
      <c r="P72" s="23" t="str">
        <f>'Option 5 (2)'!P72</f>
        <v/>
      </c>
      <c r="Q72" s="23" t="str">
        <f>'Option 5 (2)'!Q72</f>
        <v/>
      </c>
      <c r="R72" s="23" t="str">
        <f>'Option 5 (2)'!R72</f>
        <v/>
      </c>
      <c r="S72" s="23" t="str">
        <f>'Option 5 (2)'!S72</f>
        <v/>
      </c>
      <c r="T72" s="23" t="str">
        <f>'Option 5 (2)'!T72</f>
        <v/>
      </c>
      <c r="U72" s="23" t="str">
        <f>'Option 5 (2)'!U72</f>
        <v/>
      </c>
      <c r="V72" s="23" t="str">
        <f>'Option 5 (2)'!V72</f>
        <v/>
      </c>
      <c r="W72" s="23" t="str">
        <f>'Option 5 (2)'!W72</f>
        <v/>
      </c>
      <c r="X72" s="23" t="str">
        <f>'Option 5 (2)'!X72</f>
        <v/>
      </c>
      <c r="Y72" s="23" t="str">
        <f>'Option 5 (2)'!Y72</f>
        <v/>
      </c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</row>
    <row r="73" spans="1:54" ht="41.4" x14ac:dyDescent="0.25">
      <c r="A73" s="41"/>
      <c r="B73" s="33"/>
      <c r="C73" s="140"/>
      <c r="D73" s="98" t="s">
        <v>198</v>
      </c>
      <c r="E73" s="23" t="str">
        <f>'Option 5 (2)'!E73</f>
        <v/>
      </c>
      <c r="F73" s="23" t="str">
        <f>'Option 5 (2)'!F73</f>
        <v/>
      </c>
      <c r="G73" s="23" t="str">
        <f>'Option 5 (2)'!G73</f>
        <v/>
      </c>
      <c r="H73" s="23" t="str">
        <f>'Option 5 (2)'!H73</f>
        <v/>
      </c>
      <c r="I73" s="23" t="str">
        <f>'Option 5 (2)'!I73</f>
        <v/>
      </c>
      <c r="J73" s="23" t="str">
        <f>'Option 5 (2)'!J73</f>
        <v/>
      </c>
      <c r="K73" s="23" t="str">
        <f>'Option 5 (2)'!K73</f>
        <v/>
      </c>
      <c r="L73" s="23" t="str">
        <f>'Option 5 (2)'!L73</f>
        <v/>
      </c>
      <c r="M73" s="23" t="str">
        <f>'Option 5 (2)'!M73</f>
        <v/>
      </c>
      <c r="N73" s="23" t="str">
        <f>'Option 5 (2)'!N73</f>
        <v/>
      </c>
      <c r="O73" s="23" t="str">
        <f>'Option 5 (2)'!O73</f>
        <v/>
      </c>
      <c r="P73" s="23" t="str">
        <f>'Option 5 (2)'!P73</f>
        <v/>
      </c>
      <c r="Q73" s="23" t="str">
        <f>'Option 5 (2)'!Q73</f>
        <v/>
      </c>
      <c r="R73" s="23" t="str">
        <f>'Option 5 (2)'!R73</f>
        <v/>
      </c>
      <c r="S73" s="23" t="str">
        <f>'Option 5 (2)'!S73</f>
        <v/>
      </c>
      <c r="T73" s="23" t="str">
        <f>'Option 5 (2)'!T73</f>
        <v/>
      </c>
      <c r="U73" s="23" t="str">
        <f>'Option 5 (2)'!U73</f>
        <v/>
      </c>
      <c r="V73" s="23" t="str">
        <f>'Option 5 (2)'!V73</f>
        <v/>
      </c>
      <c r="W73" s="23" t="str">
        <f>'Option 5 (2)'!W73</f>
        <v/>
      </c>
      <c r="X73" s="23" t="str">
        <f>'Option 5 (2)'!X73</f>
        <v/>
      </c>
      <c r="Y73" s="23" t="str">
        <f>'Option 5 (2)'!Y73</f>
        <v/>
      </c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</row>
    <row r="74" spans="1:54" ht="41.4" x14ac:dyDescent="0.25">
      <c r="A74" s="41"/>
      <c r="B74" s="33"/>
      <c r="C74" s="140"/>
      <c r="D74" s="98" t="s">
        <v>198</v>
      </c>
      <c r="E74" s="23" t="str">
        <f>'Option 5 (2)'!E74</f>
        <v/>
      </c>
      <c r="F74" s="23" t="str">
        <f>'Option 5 (2)'!F74</f>
        <v/>
      </c>
      <c r="G74" s="23" t="str">
        <f>'Option 5 (2)'!G74</f>
        <v/>
      </c>
      <c r="H74" s="23" t="str">
        <f>'Option 5 (2)'!H74</f>
        <v/>
      </c>
      <c r="I74" s="23" t="str">
        <f>'Option 5 (2)'!I74</f>
        <v/>
      </c>
      <c r="J74" s="23" t="str">
        <f>'Option 5 (2)'!J74</f>
        <v/>
      </c>
      <c r="K74" s="23" t="str">
        <f>'Option 5 (2)'!K74</f>
        <v/>
      </c>
      <c r="L74" s="23" t="str">
        <f>'Option 5 (2)'!L74</f>
        <v/>
      </c>
      <c r="M74" s="23" t="str">
        <f>'Option 5 (2)'!M74</f>
        <v/>
      </c>
      <c r="N74" s="23" t="str">
        <f>'Option 5 (2)'!N74</f>
        <v/>
      </c>
      <c r="O74" s="23" t="str">
        <f>'Option 5 (2)'!O74</f>
        <v/>
      </c>
      <c r="P74" s="23" t="str">
        <f>'Option 5 (2)'!P74</f>
        <v/>
      </c>
      <c r="Q74" s="23" t="str">
        <f>'Option 5 (2)'!Q74</f>
        <v/>
      </c>
      <c r="R74" s="23" t="str">
        <f>'Option 5 (2)'!R74</f>
        <v/>
      </c>
      <c r="S74" s="23" t="str">
        <f>'Option 5 (2)'!S74</f>
        <v/>
      </c>
      <c r="T74" s="23" t="str">
        <f>'Option 5 (2)'!T74</f>
        <v/>
      </c>
      <c r="U74" s="23" t="str">
        <f>'Option 5 (2)'!U74</f>
        <v/>
      </c>
      <c r="V74" s="23" t="str">
        <f>'Option 5 (2)'!V74</f>
        <v/>
      </c>
      <c r="W74" s="23" t="str">
        <f>'Option 5 (2)'!W74</f>
        <v/>
      </c>
      <c r="X74" s="23" t="str">
        <f>'Option 5 (2)'!X74</f>
        <v/>
      </c>
      <c r="Y74" s="23" t="str">
        <f>'Option 5 (2)'!Y74</f>
        <v/>
      </c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</row>
    <row r="75" spans="1:54" ht="41.4" x14ac:dyDescent="0.25">
      <c r="A75" s="41"/>
      <c r="B75" s="33"/>
      <c r="C75" s="140"/>
      <c r="D75" s="98" t="s">
        <v>198</v>
      </c>
      <c r="E75" s="23" t="str">
        <f>'Option 5 (2)'!E75</f>
        <v/>
      </c>
      <c r="F75" s="23" t="str">
        <f>'Option 5 (2)'!F75</f>
        <v/>
      </c>
      <c r="G75" s="23" t="str">
        <f>'Option 5 (2)'!G75</f>
        <v/>
      </c>
      <c r="H75" s="23" t="str">
        <f>'Option 5 (2)'!H75</f>
        <v/>
      </c>
      <c r="I75" s="23" t="str">
        <f>'Option 5 (2)'!I75</f>
        <v/>
      </c>
      <c r="J75" s="23" t="str">
        <f>'Option 5 (2)'!J75</f>
        <v/>
      </c>
      <c r="K75" s="23" t="str">
        <f>'Option 5 (2)'!K75</f>
        <v/>
      </c>
      <c r="L75" s="23" t="str">
        <f>'Option 5 (2)'!L75</f>
        <v/>
      </c>
      <c r="M75" s="23" t="str">
        <f>'Option 5 (2)'!M75</f>
        <v/>
      </c>
      <c r="N75" s="23" t="str">
        <f>'Option 5 (2)'!N75</f>
        <v/>
      </c>
      <c r="O75" s="23" t="str">
        <f>'Option 5 (2)'!O75</f>
        <v/>
      </c>
      <c r="P75" s="23" t="str">
        <f>'Option 5 (2)'!P75</f>
        <v/>
      </c>
      <c r="Q75" s="23" t="str">
        <f>'Option 5 (2)'!Q75</f>
        <v/>
      </c>
      <c r="R75" s="23" t="str">
        <f>'Option 5 (2)'!R75</f>
        <v/>
      </c>
      <c r="S75" s="23" t="str">
        <f>'Option 5 (2)'!S75</f>
        <v/>
      </c>
      <c r="T75" s="23" t="str">
        <f>'Option 5 (2)'!T75</f>
        <v/>
      </c>
      <c r="U75" s="23" t="str">
        <f>'Option 5 (2)'!U75</f>
        <v/>
      </c>
      <c r="V75" s="23" t="str">
        <f>'Option 5 (2)'!V75</f>
        <v/>
      </c>
      <c r="W75" s="23" t="str">
        <f>'Option 5 (2)'!W75</f>
        <v/>
      </c>
      <c r="X75" s="23" t="str">
        <f>'Option 5 (2)'!X75</f>
        <v/>
      </c>
      <c r="Y75" s="23" t="str">
        <f>'Option 5 (2)'!Y75</f>
        <v/>
      </c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</row>
    <row r="76" spans="1:54" ht="41.4" x14ac:dyDescent="0.25">
      <c r="A76" s="49"/>
      <c r="B76" s="33"/>
      <c r="C76" s="140"/>
      <c r="D76" s="98" t="s">
        <v>198</v>
      </c>
      <c r="E76" s="23" t="str">
        <f>'Option 5 (2)'!E76</f>
        <v/>
      </c>
      <c r="F76" s="23" t="str">
        <f>'Option 5 (2)'!F76</f>
        <v/>
      </c>
      <c r="G76" s="23" t="str">
        <f>'Option 5 (2)'!G76</f>
        <v/>
      </c>
      <c r="H76" s="23" t="str">
        <f>'Option 5 (2)'!H76</f>
        <v/>
      </c>
      <c r="I76" s="23" t="str">
        <f>'Option 5 (2)'!I76</f>
        <v/>
      </c>
      <c r="J76" s="23" t="str">
        <f>'Option 5 (2)'!J76</f>
        <v/>
      </c>
      <c r="K76" s="23" t="str">
        <f>'Option 5 (2)'!K76</f>
        <v/>
      </c>
      <c r="L76" s="23" t="str">
        <f>'Option 5 (2)'!L76</f>
        <v/>
      </c>
      <c r="M76" s="23" t="str">
        <f>'Option 5 (2)'!M76</f>
        <v/>
      </c>
      <c r="N76" s="23" t="str">
        <f>'Option 5 (2)'!N76</f>
        <v/>
      </c>
      <c r="O76" s="23" t="str">
        <f>'Option 5 (2)'!O76</f>
        <v/>
      </c>
      <c r="P76" s="23" t="str">
        <f>'Option 5 (2)'!P76</f>
        <v/>
      </c>
      <c r="Q76" s="23" t="str">
        <f>'Option 5 (2)'!Q76</f>
        <v/>
      </c>
      <c r="R76" s="23" t="str">
        <f>'Option 5 (2)'!R76</f>
        <v/>
      </c>
      <c r="S76" s="23" t="str">
        <f>'Option 5 (2)'!S76</f>
        <v/>
      </c>
      <c r="T76" s="23" t="str">
        <f>'Option 5 (2)'!T76</f>
        <v/>
      </c>
      <c r="U76" s="23" t="str">
        <f>'Option 5 (2)'!U76</f>
        <v/>
      </c>
      <c r="V76" s="23" t="str">
        <f>'Option 5 (2)'!V76</f>
        <v/>
      </c>
      <c r="W76" s="23" t="str">
        <f>'Option 5 (2)'!W76</f>
        <v/>
      </c>
      <c r="X76" s="23" t="str">
        <f>'Option 5 (2)'!X76</f>
        <v/>
      </c>
      <c r="Y76" s="23" t="str">
        <f>'Option 5 (2)'!Y76</f>
        <v/>
      </c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</row>
    <row r="77" spans="1:54" ht="41.4" x14ac:dyDescent="0.25">
      <c r="A77" s="41"/>
      <c r="B77" s="33"/>
      <c r="C77" s="140"/>
      <c r="D77" s="98" t="s">
        <v>198</v>
      </c>
      <c r="E77" s="23" t="str">
        <f>'Option 5 (2)'!E77</f>
        <v/>
      </c>
      <c r="F77" s="23" t="str">
        <f>'Option 5 (2)'!F77</f>
        <v/>
      </c>
      <c r="G77" s="23" t="str">
        <f>'Option 5 (2)'!G77</f>
        <v/>
      </c>
      <c r="H77" s="23" t="str">
        <f>'Option 5 (2)'!H77</f>
        <v/>
      </c>
      <c r="I77" s="23" t="str">
        <f>'Option 5 (2)'!I77</f>
        <v/>
      </c>
      <c r="J77" s="23" t="str">
        <f>'Option 5 (2)'!J77</f>
        <v/>
      </c>
      <c r="K77" s="23" t="str">
        <f>'Option 5 (2)'!K77</f>
        <v/>
      </c>
      <c r="L77" s="23" t="str">
        <f>'Option 5 (2)'!L77</f>
        <v/>
      </c>
      <c r="M77" s="23" t="str">
        <f>'Option 5 (2)'!M77</f>
        <v/>
      </c>
      <c r="N77" s="23" t="str">
        <f>'Option 5 (2)'!N77</f>
        <v/>
      </c>
      <c r="O77" s="23" t="str">
        <f>'Option 5 (2)'!O77</f>
        <v/>
      </c>
      <c r="P77" s="23" t="str">
        <f>'Option 5 (2)'!P77</f>
        <v/>
      </c>
      <c r="Q77" s="23" t="str">
        <f>'Option 5 (2)'!Q77</f>
        <v/>
      </c>
      <c r="R77" s="23" t="str">
        <f>'Option 5 (2)'!R77</f>
        <v/>
      </c>
      <c r="S77" s="23" t="str">
        <f>'Option 5 (2)'!S77</f>
        <v/>
      </c>
      <c r="T77" s="23" t="str">
        <f>'Option 5 (2)'!T77</f>
        <v/>
      </c>
      <c r="U77" s="23" t="str">
        <f>'Option 5 (2)'!U77</f>
        <v/>
      </c>
      <c r="V77" s="23" t="str">
        <f>'Option 5 (2)'!V77</f>
        <v/>
      </c>
      <c r="W77" s="23" t="str">
        <f>'Option 5 (2)'!W77</f>
        <v/>
      </c>
      <c r="X77" s="23" t="str">
        <f>'Option 5 (2)'!X77</f>
        <v/>
      </c>
      <c r="Y77" s="23" t="str">
        <f>'Option 5 (2)'!Y77</f>
        <v/>
      </c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</row>
    <row r="78" spans="1:54" ht="41.4" x14ac:dyDescent="0.25">
      <c r="A78" s="41"/>
      <c r="B78" s="33"/>
      <c r="C78" s="140"/>
      <c r="D78" s="98" t="s">
        <v>198</v>
      </c>
      <c r="E78" s="23" t="str">
        <f>'Option 5 (2)'!E78</f>
        <v/>
      </c>
      <c r="F78" s="23" t="str">
        <f>'Option 5 (2)'!F78</f>
        <v/>
      </c>
      <c r="G78" s="23" t="str">
        <f>'Option 5 (2)'!G78</f>
        <v/>
      </c>
      <c r="H78" s="23" t="str">
        <f>'Option 5 (2)'!H78</f>
        <v/>
      </c>
      <c r="I78" s="23" t="str">
        <f>'Option 5 (2)'!I78</f>
        <v/>
      </c>
      <c r="J78" s="23" t="str">
        <f>'Option 5 (2)'!J78</f>
        <v/>
      </c>
      <c r="K78" s="23" t="str">
        <f>'Option 5 (2)'!K78</f>
        <v/>
      </c>
      <c r="L78" s="23" t="str">
        <f>'Option 5 (2)'!L78</f>
        <v/>
      </c>
      <c r="M78" s="23" t="str">
        <f>'Option 5 (2)'!M78</f>
        <v/>
      </c>
      <c r="N78" s="23" t="str">
        <f>'Option 5 (2)'!N78</f>
        <v/>
      </c>
      <c r="O78" s="23" t="str">
        <f>'Option 5 (2)'!O78</f>
        <v/>
      </c>
      <c r="P78" s="23" t="str">
        <f>'Option 5 (2)'!P78</f>
        <v/>
      </c>
      <c r="Q78" s="23" t="str">
        <f>'Option 5 (2)'!Q78</f>
        <v/>
      </c>
      <c r="R78" s="23" t="str">
        <f>'Option 5 (2)'!R78</f>
        <v/>
      </c>
      <c r="S78" s="23" t="str">
        <f>'Option 5 (2)'!S78</f>
        <v/>
      </c>
      <c r="T78" s="23" t="str">
        <f>'Option 5 (2)'!T78</f>
        <v/>
      </c>
      <c r="U78" s="23" t="str">
        <f>'Option 5 (2)'!U78</f>
        <v/>
      </c>
      <c r="V78" s="23" t="str">
        <f>'Option 5 (2)'!V78</f>
        <v/>
      </c>
      <c r="W78" s="23" t="str">
        <f>'Option 5 (2)'!W78</f>
        <v/>
      </c>
      <c r="X78" s="23" t="str">
        <f>'Option 5 (2)'!X78</f>
        <v/>
      </c>
      <c r="Y78" s="23" t="str">
        <f>'Option 5 (2)'!Y78</f>
        <v/>
      </c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</row>
    <row r="79" spans="1:54" ht="41.4" x14ac:dyDescent="0.25">
      <c r="A79" s="41"/>
      <c r="B79" s="33"/>
      <c r="C79" s="140"/>
      <c r="D79" s="98" t="s">
        <v>198</v>
      </c>
      <c r="E79" s="23" t="str">
        <f>'Option 5 (2)'!E79</f>
        <v/>
      </c>
      <c r="F79" s="23" t="str">
        <f>'Option 5 (2)'!F79</f>
        <v/>
      </c>
      <c r="G79" s="23" t="str">
        <f>'Option 5 (2)'!G79</f>
        <v/>
      </c>
      <c r="H79" s="23" t="str">
        <f>'Option 5 (2)'!H79</f>
        <v/>
      </c>
      <c r="I79" s="23" t="str">
        <f>'Option 5 (2)'!I79</f>
        <v/>
      </c>
      <c r="J79" s="23" t="str">
        <f>'Option 5 (2)'!J79</f>
        <v/>
      </c>
      <c r="K79" s="23" t="str">
        <f>'Option 5 (2)'!K79</f>
        <v/>
      </c>
      <c r="L79" s="23" t="str">
        <f>'Option 5 (2)'!L79</f>
        <v/>
      </c>
      <c r="M79" s="23" t="str">
        <f>'Option 5 (2)'!M79</f>
        <v/>
      </c>
      <c r="N79" s="23" t="str">
        <f>'Option 5 (2)'!N79</f>
        <v/>
      </c>
      <c r="O79" s="23" t="str">
        <f>'Option 5 (2)'!O79</f>
        <v/>
      </c>
      <c r="P79" s="23" t="str">
        <f>'Option 5 (2)'!P79</f>
        <v/>
      </c>
      <c r="Q79" s="23" t="str">
        <f>'Option 5 (2)'!Q79</f>
        <v/>
      </c>
      <c r="R79" s="23" t="str">
        <f>'Option 5 (2)'!R79</f>
        <v/>
      </c>
      <c r="S79" s="23" t="str">
        <f>'Option 5 (2)'!S79</f>
        <v/>
      </c>
      <c r="T79" s="23" t="str">
        <f>'Option 5 (2)'!T79</f>
        <v/>
      </c>
      <c r="U79" s="23" t="str">
        <f>'Option 5 (2)'!U79</f>
        <v/>
      </c>
      <c r="V79" s="23" t="str">
        <f>'Option 5 (2)'!V79</f>
        <v/>
      </c>
      <c r="W79" s="23" t="str">
        <f>'Option 5 (2)'!W79</f>
        <v/>
      </c>
      <c r="X79" s="23" t="str">
        <f>'Option 5 (2)'!X79</f>
        <v/>
      </c>
      <c r="Y79" s="23" t="str">
        <f>'Option 5 (2)'!Y79</f>
        <v/>
      </c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</row>
    <row r="80" spans="1:54" ht="41.4" x14ac:dyDescent="0.25">
      <c r="A80" s="41"/>
      <c r="B80" s="33"/>
      <c r="C80" s="140"/>
      <c r="D80" s="98" t="s">
        <v>198</v>
      </c>
      <c r="E80" s="23" t="str">
        <f>'Option 5 (2)'!E80</f>
        <v/>
      </c>
      <c r="F80" s="23" t="str">
        <f>'Option 5 (2)'!F80</f>
        <v/>
      </c>
      <c r="G80" s="23" t="str">
        <f>'Option 5 (2)'!G80</f>
        <v/>
      </c>
      <c r="H80" s="23" t="str">
        <f>'Option 5 (2)'!H80</f>
        <v/>
      </c>
      <c r="I80" s="23" t="str">
        <f>'Option 5 (2)'!I80</f>
        <v/>
      </c>
      <c r="J80" s="23" t="str">
        <f>'Option 5 (2)'!J80</f>
        <v/>
      </c>
      <c r="K80" s="23" t="str">
        <f>'Option 5 (2)'!K80</f>
        <v/>
      </c>
      <c r="L80" s="23" t="str">
        <f>'Option 5 (2)'!L80</f>
        <v/>
      </c>
      <c r="M80" s="23" t="str">
        <f>'Option 5 (2)'!M80</f>
        <v/>
      </c>
      <c r="N80" s="23" t="str">
        <f>'Option 5 (2)'!N80</f>
        <v/>
      </c>
      <c r="O80" s="23" t="str">
        <f>'Option 5 (2)'!O80</f>
        <v/>
      </c>
      <c r="P80" s="23" t="str">
        <f>'Option 5 (2)'!P80</f>
        <v/>
      </c>
      <c r="Q80" s="23" t="str">
        <f>'Option 5 (2)'!Q80</f>
        <v/>
      </c>
      <c r="R80" s="23" t="str">
        <f>'Option 5 (2)'!R80</f>
        <v/>
      </c>
      <c r="S80" s="23" t="str">
        <f>'Option 5 (2)'!S80</f>
        <v/>
      </c>
      <c r="T80" s="23" t="str">
        <f>'Option 5 (2)'!T80</f>
        <v/>
      </c>
      <c r="U80" s="23" t="str">
        <f>'Option 5 (2)'!U80</f>
        <v/>
      </c>
      <c r="V80" s="23" t="str">
        <f>'Option 5 (2)'!V80</f>
        <v/>
      </c>
      <c r="W80" s="23" t="str">
        <f>'Option 5 (2)'!W80</f>
        <v/>
      </c>
      <c r="X80" s="23" t="str">
        <f>'Option 5 (2)'!X80</f>
        <v/>
      </c>
      <c r="Y80" s="23" t="str">
        <f>'Option 5 (2)'!Y80</f>
        <v/>
      </c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</row>
    <row r="81" spans="1:54" ht="41.4" x14ac:dyDescent="0.25">
      <c r="A81" s="41"/>
      <c r="B81" s="33"/>
      <c r="C81" s="140"/>
      <c r="D81" s="98" t="s">
        <v>198</v>
      </c>
      <c r="E81" s="23" t="str">
        <f>'Option 5 (2)'!E81</f>
        <v/>
      </c>
      <c r="F81" s="23" t="str">
        <f>'Option 5 (2)'!F81</f>
        <v/>
      </c>
      <c r="G81" s="23" t="str">
        <f>'Option 5 (2)'!G81</f>
        <v/>
      </c>
      <c r="H81" s="23" t="str">
        <f>'Option 5 (2)'!H81</f>
        <v/>
      </c>
      <c r="I81" s="23" t="str">
        <f>'Option 5 (2)'!I81</f>
        <v/>
      </c>
      <c r="J81" s="23" t="str">
        <f>'Option 5 (2)'!J81</f>
        <v/>
      </c>
      <c r="K81" s="23" t="str">
        <f>'Option 5 (2)'!K81</f>
        <v/>
      </c>
      <c r="L81" s="23" t="str">
        <f>'Option 5 (2)'!L81</f>
        <v/>
      </c>
      <c r="M81" s="23" t="str">
        <f>'Option 5 (2)'!M81</f>
        <v/>
      </c>
      <c r="N81" s="23" t="str">
        <f>'Option 5 (2)'!N81</f>
        <v/>
      </c>
      <c r="O81" s="23" t="str">
        <f>'Option 5 (2)'!O81</f>
        <v/>
      </c>
      <c r="P81" s="23" t="str">
        <f>'Option 5 (2)'!P81</f>
        <v/>
      </c>
      <c r="Q81" s="23" t="str">
        <f>'Option 5 (2)'!Q81</f>
        <v/>
      </c>
      <c r="R81" s="23" t="str">
        <f>'Option 5 (2)'!R81</f>
        <v/>
      </c>
      <c r="S81" s="23" t="str">
        <f>'Option 5 (2)'!S81</f>
        <v/>
      </c>
      <c r="T81" s="23" t="str">
        <f>'Option 5 (2)'!T81</f>
        <v/>
      </c>
      <c r="U81" s="23" t="str">
        <f>'Option 5 (2)'!U81</f>
        <v/>
      </c>
      <c r="V81" s="23" t="str">
        <f>'Option 5 (2)'!V81</f>
        <v/>
      </c>
      <c r="W81" s="23" t="str">
        <f>'Option 5 (2)'!W81</f>
        <v/>
      </c>
      <c r="X81" s="23" t="str">
        <f>'Option 5 (2)'!X81</f>
        <v/>
      </c>
      <c r="Y81" s="23" t="str">
        <f>'Option 5 (2)'!Y81</f>
        <v/>
      </c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</row>
    <row r="82" spans="1:54" ht="41.4" x14ac:dyDescent="0.25">
      <c r="A82" s="41"/>
      <c r="B82" s="33"/>
      <c r="C82" s="140"/>
      <c r="D82" s="98" t="s">
        <v>198</v>
      </c>
      <c r="E82" s="23" t="str">
        <f>'Option 5 (2)'!E82</f>
        <v/>
      </c>
      <c r="F82" s="23" t="str">
        <f>'Option 5 (2)'!F82</f>
        <v/>
      </c>
      <c r="G82" s="23" t="str">
        <f>'Option 5 (2)'!G82</f>
        <v/>
      </c>
      <c r="H82" s="23" t="str">
        <f>'Option 5 (2)'!H82</f>
        <v/>
      </c>
      <c r="I82" s="23" t="str">
        <f>'Option 5 (2)'!I82</f>
        <v/>
      </c>
      <c r="J82" s="23" t="str">
        <f>'Option 5 (2)'!J82</f>
        <v/>
      </c>
      <c r="K82" s="23" t="str">
        <f>'Option 5 (2)'!K82</f>
        <v/>
      </c>
      <c r="L82" s="23" t="str">
        <f>'Option 5 (2)'!L82</f>
        <v/>
      </c>
      <c r="M82" s="23" t="str">
        <f>'Option 5 (2)'!M82</f>
        <v/>
      </c>
      <c r="N82" s="23" t="str">
        <f>'Option 5 (2)'!N82</f>
        <v/>
      </c>
      <c r="O82" s="23" t="str">
        <f>'Option 5 (2)'!O82</f>
        <v/>
      </c>
      <c r="P82" s="23" t="str">
        <f>'Option 5 (2)'!P82</f>
        <v/>
      </c>
      <c r="Q82" s="23" t="str">
        <f>'Option 5 (2)'!Q82</f>
        <v/>
      </c>
      <c r="R82" s="23" t="str">
        <f>'Option 5 (2)'!R82</f>
        <v/>
      </c>
      <c r="S82" s="23" t="str">
        <f>'Option 5 (2)'!S82</f>
        <v/>
      </c>
      <c r="T82" s="23" t="str">
        <f>'Option 5 (2)'!T82</f>
        <v/>
      </c>
      <c r="U82" s="23" t="str">
        <f>'Option 5 (2)'!U82</f>
        <v/>
      </c>
      <c r="V82" s="23" t="str">
        <f>'Option 5 (2)'!V82</f>
        <v/>
      </c>
      <c r="W82" s="23" t="str">
        <f>'Option 5 (2)'!W82</f>
        <v/>
      </c>
      <c r="X82" s="23" t="str">
        <f>'Option 5 (2)'!X82</f>
        <v/>
      </c>
      <c r="Y82" s="23" t="str">
        <f>'Option 5 (2)'!Y82</f>
        <v/>
      </c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</row>
    <row r="83" spans="1:54" ht="41.4" x14ac:dyDescent="0.25">
      <c r="A83" s="41"/>
      <c r="B83" s="33"/>
      <c r="C83" s="140"/>
      <c r="D83" s="98" t="s">
        <v>198</v>
      </c>
      <c r="E83" s="23" t="str">
        <f>'Option 5 (2)'!E83</f>
        <v/>
      </c>
      <c r="F83" s="23" t="str">
        <f>'Option 5 (2)'!F83</f>
        <v/>
      </c>
      <c r="G83" s="23" t="str">
        <f>'Option 5 (2)'!G83</f>
        <v/>
      </c>
      <c r="H83" s="23" t="str">
        <f>'Option 5 (2)'!H83</f>
        <v/>
      </c>
      <c r="I83" s="23" t="str">
        <f>'Option 5 (2)'!I83</f>
        <v/>
      </c>
      <c r="J83" s="23" t="str">
        <f>'Option 5 (2)'!J83</f>
        <v/>
      </c>
      <c r="K83" s="23" t="str">
        <f>'Option 5 (2)'!K83</f>
        <v/>
      </c>
      <c r="L83" s="23" t="str">
        <f>'Option 5 (2)'!L83</f>
        <v/>
      </c>
      <c r="M83" s="23" t="str">
        <f>'Option 5 (2)'!M83</f>
        <v/>
      </c>
      <c r="N83" s="23" t="str">
        <f>'Option 5 (2)'!N83</f>
        <v/>
      </c>
      <c r="O83" s="23" t="str">
        <f>'Option 5 (2)'!O83</f>
        <v/>
      </c>
      <c r="P83" s="23" t="str">
        <f>'Option 5 (2)'!P83</f>
        <v/>
      </c>
      <c r="Q83" s="23" t="str">
        <f>'Option 5 (2)'!Q83</f>
        <v/>
      </c>
      <c r="R83" s="23" t="str">
        <f>'Option 5 (2)'!R83</f>
        <v/>
      </c>
      <c r="S83" s="23" t="str">
        <f>'Option 5 (2)'!S83</f>
        <v/>
      </c>
      <c r="T83" s="23" t="str">
        <f>'Option 5 (2)'!T83</f>
        <v/>
      </c>
      <c r="U83" s="23" t="str">
        <f>'Option 5 (2)'!U83</f>
        <v/>
      </c>
      <c r="V83" s="23" t="str">
        <f>'Option 5 (2)'!V83</f>
        <v/>
      </c>
      <c r="W83" s="23" t="str">
        <f>'Option 5 (2)'!W83</f>
        <v/>
      </c>
      <c r="X83" s="23" t="str">
        <f>'Option 5 (2)'!X83</f>
        <v/>
      </c>
      <c r="Y83" s="23" t="str">
        <f>'Option 5 (2)'!Y83</f>
        <v/>
      </c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</row>
    <row r="84" spans="1:54" ht="41.4" x14ac:dyDescent="0.25">
      <c r="A84" s="41"/>
      <c r="B84" s="33"/>
      <c r="C84" s="140"/>
      <c r="D84" s="98" t="s">
        <v>198</v>
      </c>
      <c r="E84" s="23" t="str">
        <f>'Option 5 (2)'!E84</f>
        <v/>
      </c>
      <c r="F84" s="23" t="str">
        <f>'Option 5 (2)'!F84</f>
        <v/>
      </c>
      <c r="G84" s="23" t="str">
        <f>'Option 5 (2)'!G84</f>
        <v/>
      </c>
      <c r="H84" s="23" t="str">
        <f>'Option 5 (2)'!H84</f>
        <v/>
      </c>
      <c r="I84" s="23" t="str">
        <f>'Option 5 (2)'!I84</f>
        <v/>
      </c>
      <c r="J84" s="23" t="str">
        <f>'Option 5 (2)'!J84</f>
        <v/>
      </c>
      <c r="K84" s="23" t="str">
        <f>'Option 5 (2)'!K84</f>
        <v/>
      </c>
      <c r="L84" s="23" t="str">
        <f>'Option 5 (2)'!L84</f>
        <v/>
      </c>
      <c r="M84" s="23" t="str">
        <f>'Option 5 (2)'!M84</f>
        <v/>
      </c>
      <c r="N84" s="23" t="str">
        <f>'Option 5 (2)'!N84</f>
        <v/>
      </c>
      <c r="O84" s="23" t="str">
        <f>'Option 5 (2)'!O84</f>
        <v/>
      </c>
      <c r="P84" s="23" t="str">
        <f>'Option 5 (2)'!P84</f>
        <v/>
      </c>
      <c r="Q84" s="23" t="str">
        <f>'Option 5 (2)'!Q84</f>
        <v/>
      </c>
      <c r="R84" s="23" t="str">
        <f>'Option 5 (2)'!R84</f>
        <v/>
      </c>
      <c r="S84" s="23" t="str">
        <f>'Option 5 (2)'!S84</f>
        <v/>
      </c>
      <c r="T84" s="23" t="str">
        <f>'Option 5 (2)'!T84</f>
        <v/>
      </c>
      <c r="U84" s="23" t="str">
        <f>'Option 5 (2)'!U84</f>
        <v/>
      </c>
      <c r="V84" s="23" t="str">
        <f>'Option 5 (2)'!V84</f>
        <v/>
      </c>
      <c r="W84" s="23" t="str">
        <f>'Option 5 (2)'!W84</f>
        <v/>
      </c>
      <c r="X84" s="23" t="str">
        <f>'Option 5 (2)'!X84</f>
        <v/>
      </c>
      <c r="Y84" s="23" t="str">
        <f>'Option 5 (2)'!Y84</f>
        <v/>
      </c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</row>
    <row r="85" spans="1:54" ht="41.4" x14ac:dyDescent="0.25">
      <c r="A85" s="41"/>
      <c r="B85" s="33"/>
      <c r="C85" s="140"/>
      <c r="D85" s="98" t="s">
        <v>198</v>
      </c>
      <c r="E85" s="23" t="str">
        <f>'Option 5 (2)'!E85</f>
        <v/>
      </c>
      <c r="F85" s="23" t="str">
        <f>'Option 5 (2)'!F85</f>
        <v/>
      </c>
      <c r="G85" s="23" t="str">
        <f>'Option 5 (2)'!G85</f>
        <v/>
      </c>
      <c r="H85" s="23" t="str">
        <f>'Option 5 (2)'!H85</f>
        <v/>
      </c>
      <c r="I85" s="23" t="str">
        <f>'Option 5 (2)'!I85</f>
        <v/>
      </c>
      <c r="J85" s="23" t="str">
        <f>'Option 5 (2)'!J85</f>
        <v/>
      </c>
      <c r="K85" s="23" t="str">
        <f>'Option 5 (2)'!K85</f>
        <v/>
      </c>
      <c r="L85" s="23" t="str">
        <f>'Option 5 (2)'!L85</f>
        <v/>
      </c>
      <c r="M85" s="23" t="str">
        <f>'Option 5 (2)'!M85</f>
        <v/>
      </c>
      <c r="N85" s="23" t="str">
        <f>'Option 5 (2)'!N85</f>
        <v/>
      </c>
      <c r="O85" s="23" t="str">
        <f>'Option 5 (2)'!O85</f>
        <v/>
      </c>
      <c r="P85" s="23" t="str">
        <f>'Option 5 (2)'!P85</f>
        <v/>
      </c>
      <c r="Q85" s="23" t="str">
        <f>'Option 5 (2)'!Q85</f>
        <v/>
      </c>
      <c r="R85" s="23" t="str">
        <f>'Option 5 (2)'!R85</f>
        <v/>
      </c>
      <c r="S85" s="23" t="str">
        <f>'Option 5 (2)'!S85</f>
        <v/>
      </c>
      <c r="T85" s="23" t="str">
        <f>'Option 5 (2)'!T85</f>
        <v/>
      </c>
      <c r="U85" s="23" t="str">
        <f>'Option 5 (2)'!U85</f>
        <v/>
      </c>
      <c r="V85" s="23" t="str">
        <f>'Option 5 (2)'!V85</f>
        <v/>
      </c>
      <c r="W85" s="23" t="str">
        <f>'Option 5 (2)'!W85</f>
        <v/>
      </c>
      <c r="X85" s="23" t="str">
        <f>'Option 5 (2)'!X85</f>
        <v/>
      </c>
      <c r="Y85" s="23" t="str">
        <f>'Option 5 (2)'!Y85</f>
        <v/>
      </c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</row>
    <row r="86" spans="1:54" ht="41.4" x14ac:dyDescent="0.25">
      <c r="A86" s="41"/>
      <c r="B86" s="33"/>
      <c r="C86" s="140"/>
      <c r="D86" s="98" t="s">
        <v>198</v>
      </c>
      <c r="E86" s="23" t="str">
        <f>'Option 5 (2)'!E86</f>
        <v/>
      </c>
      <c r="F86" s="23" t="str">
        <f>'Option 5 (2)'!F86</f>
        <v/>
      </c>
      <c r="G86" s="23" t="str">
        <f>'Option 5 (2)'!G86</f>
        <v/>
      </c>
      <c r="H86" s="23" t="str">
        <f>'Option 5 (2)'!H86</f>
        <v/>
      </c>
      <c r="I86" s="23" t="str">
        <f>'Option 5 (2)'!I86</f>
        <v/>
      </c>
      <c r="J86" s="23" t="str">
        <f>'Option 5 (2)'!J86</f>
        <v/>
      </c>
      <c r="K86" s="23" t="str">
        <f>'Option 5 (2)'!K86</f>
        <v/>
      </c>
      <c r="L86" s="23" t="str">
        <f>'Option 5 (2)'!L86</f>
        <v/>
      </c>
      <c r="M86" s="23" t="str">
        <f>'Option 5 (2)'!M86</f>
        <v/>
      </c>
      <c r="N86" s="23" t="str">
        <f>'Option 5 (2)'!N86</f>
        <v/>
      </c>
      <c r="O86" s="23" t="str">
        <f>'Option 5 (2)'!O86</f>
        <v/>
      </c>
      <c r="P86" s="23" t="str">
        <f>'Option 5 (2)'!P86</f>
        <v/>
      </c>
      <c r="Q86" s="23" t="str">
        <f>'Option 5 (2)'!Q86</f>
        <v/>
      </c>
      <c r="R86" s="23" t="str">
        <f>'Option 5 (2)'!R86</f>
        <v/>
      </c>
      <c r="S86" s="23" t="str">
        <f>'Option 5 (2)'!S86</f>
        <v/>
      </c>
      <c r="T86" s="23" t="str">
        <f>'Option 5 (2)'!T86</f>
        <v/>
      </c>
      <c r="U86" s="23" t="str">
        <f>'Option 5 (2)'!U86</f>
        <v/>
      </c>
      <c r="V86" s="23" t="str">
        <f>'Option 5 (2)'!V86</f>
        <v/>
      </c>
      <c r="W86" s="23" t="str">
        <f>'Option 5 (2)'!W86</f>
        <v/>
      </c>
      <c r="X86" s="23" t="str">
        <f>'Option 5 (2)'!X86</f>
        <v/>
      </c>
      <c r="Y86" s="23" t="str">
        <f>'Option 5 (2)'!Y86</f>
        <v/>
      </c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</row>
    <row r="87" spans="1:54" ht="41.4" x14ac:dyDescent="0.25">
      <c r="A87" s="41"/>
      <c r="B87" s="33"/>
      <c r="C87" s="140"/>
      <c r="D87" s="98" t="s">
        <v>198</v>
      </c>
      <c r="E87" s="23" t="str">
        <f>'Option 5 (2)'!E87</f>
        <v/>
      </c>
      <c r="F87" s="23" t="str">
        <f>'Option 5 (2)'!F87</f>
        <v/>
      </c>
      <c r="G87" s="23" t="str">
        <f>'Option 5 (2)'!G87</f>
        <v/>
      </c>
      <c r="H87" s="23" t="str">
        <f>'Option 5 (2)'!H87</f>
        <v/>
      </c>
      <c r="I87" s="23" t="str">
        <f>'Option 5 (2)'!I87</f>
        <v/>
      </c>
      <c r="J87" s="23" t="str">
        <f>'Option 5 (2)'!J87</f>
        <v/>
      </c>
      <c r="K87" s="23" t="str">
        <f>'Option 5 (2)'!K87</f>
        <v/>
      </c>
      <c r="L87" s="23" t="str">
        <f>'Option 5 (2)'!L87</f>
        <v/>
      </c>
      <c r="M87" s="23" t="str">
        <f>'Option 5 (2)'!M87</f>
        <v/>
      </c>
      <c r="N87" s="23" t="str">
        <f>'Option 5 (2)'!N87</f>
        <v/>
      </c>
      <c r="O87" s="23" t="str">
        <f>'Option 5 (2)'!O87</f>
        <v/>
      </c>
      <c r="P87" s="23" t="str">
        <f>'Option 5 (2)'!P87</f>
        <v/>
      </c>
      <c r="Q87" s="23" t="str">
        <f>'Option 5 (2)'!Q87</f>
        <v/>
      </c>
      <c r="R87" s="23" t="str">
        <f>'Option 5 (2)'!R87</f>
        <v/>
      </c>
      <c r="S87" s="23" t="str">
        <f>'Option 5 (2)'!S87</f>
        <v/>
      </c>
      <c r="T87" s="23" t="str">
        <f>'Option 5 (2)'!T87</f>
        <v/>
      </c>
      <c r="U87" s="23" t="str">
        <f>'Option 5 (2)'!U87</f>
        <v/>
      </c>
      <c r="V87" s="23" t="str">
        <f>'Option 5 (2)'!V87</f>
        <v/>
      </c>
      <c r="W87" s="23" t="str">
        <f>'Option 5 (2)'!W87</f>
        <v/>
      </c>
      <c r="X87" s="23" t="str">
        <f>'Option 5 (2)'!X87</f>
        <v/>
      </c>
      <c r="Y87" s="23" t="str">
        <f>'Option 5 (2)'!Y87</f>
        <v/>
      </c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</row>
    <row r="88" spans="1:54" ht="41.4" x14ac:dyDescent="0.25">
      <c r="A88" s="41"/>
      <c r="B88" s="33"/>
      <c r="C88" s="140"/>
      <c r="D88" s="98" t="s">
        <v>198</v>
      </c>
      <c r="E88" s="23" t="str">
        <f>'Option 5 (2)'!E88</f>
        <v/>
      </c>
      <c r="F88" s="23" t="str">
        <f>'Option 5 (2)'!F88</f>
        <v/>
      </c>
      <c r="G88" s="23" t="str">
        <f>'Option 5 (2)'!G88</f>
        <v/>
      </c>
      <c r="H88" s="23" t="str">
        <f>'Option 5 (2)'!H88</f>
        <v/>
      </c>
      <c r="I88" s="23" t="str">
        <f>'Option 5 (2)'!I88</f>
        <v/>
      </c>
      <c r="J88" s="23" t="str">
        <f>'Option 5 (2)'!J88</f>
        <v/>
      </c>
      <c r="K88" s="23" t="str">
        <f>'Option 5 (2)'!K88</f>
        <v/>
      </c>
      <c r="L88" s="23" t="str">
        <f>'Option 5 (2)'!L88</f>
        <v/>
      </c>
      <c r="M88" s="23" t="str">
        <f>'Option 5 (2)'!M88</f>
        <v/>
      </c>
      <c r="N88" s="23" t="str">
        <f>'Option 5 (2)'!N88</f>
        <v/>
      </c>
      <c r="O88" s="23" t="str">
        <f>'Option 5 (2)'!O88</f>
        <v/>
      </c>
      <c r="P88" s="23" t="str">
        <f>'Option 5 (2)'!P88</f>
        <v/>
      </c>
      <c r="Q88" s="23" t="str">
        <f>'Option 5 (2)'!Q88</f>
        <v/>
      </c>
      <c r="R88" s="23" t="str">
        <f>'Option 5 (2)'!R88</f>
        <v/>
      </c>
      <c r="S88" s="23" t="str">
        <f>'Option 5 (2)'!S88</f>
        <v/>
      </c>
      <c r="T88" s="23" t="str">
        <f>'Option 5 (2)'!T88</f>
        <v/>
      </c>
      <c r="U88" s="23" t="str">
        <f>'Option 5 (2)'!U88</f>
        <v/>
      </c>
      <c r="V88" s="23" t="str">
        <f>'Option 5 (2)'!V88</f>
        <v/>
      </c>
      <c r="W88" s="23" t="str">
        <f>'Option 5 (2)'!W88</f>
        <v/>
      </c>
      <c r="X88" s="23" t="str">
        <f>'Option 5 (2)'!X88</f>
        <v/>
      </c>
      <c r="Y88" s="23" t="str">
        <f>'Option 5 (2)'!Y88</f>
        <v/>
      </c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</row>
    <row r="89" spans="1:54" ht="41.4" x14ac:dyDescent="0.25">
      <c r="A89" s="41"/>
      <c r="B89" s="33"/>
      <c r="C89" s="140"/>
      <c r="D89" s="98" t="s">
        <v>198</v>
      </c>
      <c r="E89" s="23" t="str">
        <f>'Option 5 (2)'!E89</f>
        <v/>
      </c>
      <c r="F89" s="23" t="str">
        <f>'Option 5 (2)'!F89</f>
        <v/>
      </c>
      <c r="G89" s="23" t="str">
        <f>'Option 5 (2)'!G89</f>
        <v/>
      </c>
      <c r="H89" s="23" t="str">
        <f>'Option 5 (2)'!H89</f>
        <v/>
      </c>
      <c r="I89" s="23" t="str">
        <f>'Option 5 (2)'!I89</f>
        <v/>
      </c>
      <c r="J89" s="23" t="str">
        <f>'Option 5 (2)'!J89</f>
        <v/>
      </c>
      <c r="K89" s="23" t="str">
        <f>'Option 5 (2)'!K89</f>
        <v/>
      </c>
      <c r="L89" s="23" t="str">
        <f>'Option 5 (2)'!L89</f>
        <v/>
      </c>
      <c r="M89" s="23" t="str">
        <f>'Option 5 (2)'!M89</f>
        <v/>
      </c>
      <c r="N89" s="23" t="str">
        <f>'Option 5 (2)'!N89</f>
        <v/>
      </c>
      <c r="O89" s="23" t="str">
        <f>'Option 5 (2)'!O89</f>
        <v/>
      </c>
      <c r="P89" s="23" t="str">
        <f>'Option 5 (2)'!P89</f>
        <v/>
      </c>
      <c r="Q89" s="23" t="str">
        <f>'Option 5 (2)'!Q89</f>
        <v/>
      </c>
      <c r="R89" s="23" t="str">
        <f>'Option 5 (2)'!R89</f>
        <v/>
      </c>
      <c r="S89" s="23" t="str">
        <f>'Option 5 (2)'!S89</f>
        <v/>
      </c>
      <c r="T89" s="23" t="str">
        <f>'Option 5 (2)'!T89</f>
        <v/>
      </c>
      <c r="U89" s="23" t="str">
        <f>'Option 5 (2)'!U89</f>
        <v/>
      </c>
      <c r="V89" s="23" t="str">
        <f>'Option 5 (2)'!V89</f>
        <v/>
      </c>
      <c r="W89" s="23" t="str">
        <f>'Option 5 (2)'!W89</f>
        <v/>
      </c>
      <c r="X89" s="23" t="str">
        <f>'Option 5 (2)'!X89</f>
        <v/>
      </c>
      <c r="Y89" s="23" t="str">
        <f>'Option 5 (2)'!Y89</f>
        <v/>
      </c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</row>
    <row r="90" spans="1:54" ht="41.4" x14ac:dyDescent="0.25">
      <c r="A90" s="41"/>
      <c r="B90" s="33"/>
      <c r="C90" s="140"/>
      <c r="D90" s="98" t="s">
        <v>198</v>
      </c>
      <c r="E90" s="23" t="str">
        <f>'Option 5 (2)'!E90</f>
        <v/>
      </c>
      <c r="F90" s="23" t="str">
        <f>'Option 5 (2)'!F90</f>
        <v/>
      </c>
      <c r="G90" s="23" t="str">
        <f>'Option 5 (2)'!G90</f>
        <v/>
      </c>
      <c r="H90" s="23" t="str">
        <f>'Option 5 (2)'!H90</f>
        <v/>
      </c>
      <c r="I90" s="23" t="str">
        <f>'Option 5 (2)'!I90</f>
        <v/>
      </c>
      <c r="J90" s="23" t="str">
        <f>'Option 5 (2)'!J90</f>
        <v/>
      </c>
      <c r="K90" s="23" t="str">
        <f>'Option 5 (2)'!K90</f>
        <v/>
      </c>
      <c r="L90" s="23" t="str">
        <f>'Option 5 (2)'!L90</f>
        <v/>
      </c>
      <c r="M90" s="23" t="str">
        <f>'Option 5 (2)'!M90</f>
        <v/>
      </c>
      <c r="N90" s="23" t="str">
        <f>'Option 5 (2)'!N90</f>
        <v/>
      </c>
      <c r="O90" s="23" t="str">
        <f>'Option 5 (2)'!O90</f>
        <v/>
      </c>
      <c r="P90" s="23" t="str">
        <f>'Option 5 (2)'!P90</f>
        <v/>
      </c>
      <c r="Q90" s="23" t="str">
        <f>'Option 5 (2)'!Q90</f>
        <v/>
      </c>
      <c r="R90" s="23" t="str">
        <f>'Option 5 (2)'!R90</f>
        <v/>
      </c>
      <c r="S90" s="23" t="str">
        <f>'Option 5 (2)'!S90</f>
        <v/>
      </c>
      <c r="T90" s="23" t="str">
        <f>'Option 5 (2)'!T90</f>
        <v/>
      </c>
      <c r="U90" s="23" t="str">
        <f>'Option 5 (2)'!U90</f>
        <v/>
      </c>
      <c r="V90" s="23" t="str">
        <f>'Option 5 (2)'!V90</f>
        <v/>
      </c>
      <c r="W90" s="23" t="str">
        <f>'Option 5 (2)'!W90</f>
        <v/>
      </c>
      <c r="X90" s="23" t="str">
        <f>'Option 5 (2)'!X90</f>
        <v/>
      </c>
      <c r="Y90" s="23" t="str">
        <f>'Option 5 (2)'!Y90</f>
        <v/>
      </c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</row>
    <row r="91" spans="1:54" ht="42" thickBot="1" x14ac:dyDescent="0.3">
      <c r="A91" s="41"/>
      <c r="B91" s="33"/>
      <c r="C91" s="140"/>
      <c r="D91" s="98" t="s">
        <v>198</v>
      </c>
      <c r="E91" s="23" t="str">
        <f>'Option 5 (2)'!E91</f>
        <v/>
      </c>
      <c r="F91" s="23" t="str">
        <f>'Option 5 (2)'!F91</f>
        <v/>
      </c>
      <c r="G91" s="23" t="str">
        <f>'Option 5 (2)'!G91</f>
        <v/>
      </c>
      <c r="H91" s="23" t="str">
        <f>'Option 5 (2)'!H91</f>
        <v/>
      </c>
      <c r="I91" s="23" t="str">
        <f>'Option 5 (2)'!I91</f>
        <v/>
      </c>
      <c r="J91" s="23" t="str">
        <f>'Option 5 (2)'!J91</f>
        <v/>
      </c>
      <c r="K91" s="23" t="str">
        <f>'Option 5 (2)'!K91</f>
        <v/>
      </c>
      <c r="L91" s="23" t="str">
        <f>'Option 5 (2)'!L91</f>
        <v/>
      </c>
      <c r="M91" s="23" t="str">
        <f>'Option 5 (2)'!M91</f>
        <v/>
      </c>
      <c r="N91" s="23" t="str">
        <f>'Option 5 (2)'!N91</f>
        <v/>
      </c>
      <c r="O91" s="23" t="str">
        <f>'Option 5 (2)'!O91</f>
        <v/>
      </c>
      <c r="P91" s="23" t="str">
        <f>'Option 5 (2)'!P91</f>
        <v/>
      </c>
      <c r="Q91" s="23" t="str">
        <f>'Option 5 (2)'!Q91</f>
        <v/>
      </c>
      <c r="R91" s="23" t="str">
        <f>'Option 5 (2)'!R91</f>
        <v/>
      </c>
      <c r="S91" s="23" t="str">
        <f>'Option 5 (2)'!S91</f>
        <v/>
      </c>
      <c r="T91" s="23" t="str">
        <f>'Option 5 (2)'!T91</f>
        <v/>
      </c>
      <c r="U91" s="23" t="str">
        <f>'Option 5 (2)'!U91</f>
        <v/>
      </c>
      <c r="V91" s="23" t="str">
        <f>'Option 5 (2)'!V91</f>
        <v/>
      </c>
      <c r="W91" s="23" t="str">
        <f>'Option 5 (2)'!W91</f>
        <v/>
      </c>
      <c r="X91" s="23" t="str">
        <f>'Option 5 (2)'!X91</f>
        <v/>
      </c>
      <c r="Y91" s="23" t="str">
        <f>'Option 5 (2)'!Y91</f>
        <v/>
      </c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5">IF(SUMIF($A$67:$A$91,"Personal",F67:F91)=0,0,SUMIF($A$67:$A$91,"Personal",F67:F91))</f>
        <v>0</v>
      </c>
      <c r="G92" s="30">
        <f t="shared" si="85"/>
        <v>0</v>
      </c>
      <c r="H92" s="30">
        <f t="shared" si="85"/>
        <v>0</v>
      </c>
      <c r="I92" s="30">
        <f t="shared" si="85"/>
        <v>0</v>
      </c>
      <c r="J92" s="30">
        <f t="shared" si="85"/>
        <v>0</v>
      </c>
      <c r="K92" s="30">
        <f t="shared" si="85"/>
        <v>0</v>
      </c>
      <c r="L92" s="30">
        <f t="shared" si="85"/>
        <v>0</v>
      </c>
      <c r="M92" s="30">
        <f t="shared" si="85"/>
        <v>0</v>
      </c>
      <c r="N92" s="30">
        <f t="shared" si="85"/>
        <v>0</v>
      </c>
      <c r="O92" s="30">
        <f t="shared" si="85"/>
        <v>0</v>
      </c>
      <c r="P92" s="30">
        <f t="shared" si="85"/>
        <v>0</v>
      </c>
      <c r="Q92" s="30">
        <f t="shared" si="85"/>
        <v>0</v>
      </c>
      <c r="R92" s="30">
        <f t="shared" si="85"/>
        <v>0</v>
      </c>
      <c r="S92" s="30">
        <f t="shared" si="85"/>
        <v>0</v>
      </c>
      <c r="T92" s="30">
        <f t="shared" si="85"/>
        <v>0</v>
      </c>
      <c r="U92" s="30">
        <f t="shared" si="85"/>
        <v>0</v>
      </c>
      <c r="V92" s="30">
        <f t="shared" si="85"/>
        <v>0</v>
      </c>
      <c r="W92" s="30">
        <f t="shared" si="85"/>
        <v>0</v>
      </c>
      <c r="X92" s="30">
        <f t="shared" si="85"/>
        <v>0</v>
      </c>
      <c r="Y92" s="30">
        <f t="shared" si="85"/>
        <v>0</v>
      </c>
      <c r="Z92" s="30">
        <f t="shared" ref="Z92:BB92" si="86">IF(SUMIF($A$67:$A$91,"Personal",Z67:Z91)=0,0,SUMIF($A$67:$A$91,"Personal",Z67:Z91))</f>
        <v>0</v>
      </c>
      <c r="AA92" s="30">
        <f t="shared" si="86"/>
        <v>0</v>
      </c>
      <c r="AB92" s="30">
        <f t="shared" si="86"/>
        <v>0</v>
      </c>
      <c r="AC92" s="30">
        <f t="shared" si="86"/>
        <v>0</v>
      </c>
      <c r="AD92" s="30">
        <f t="shared" si="86"/>
        <v>0</v>
      </c>
      <c r="AE92" s="30">
        <f t="shared" si="86"/>
        <v>0</v>
      </c>
      <c r="AF92" s="30">
        <f t="shared" si="86"/>
        <v>0</v>
      </c>
      <c r="AG92" s="30">
        <f t="shared" si="86"/>
        <v>0</v>
      </c>
      <c r="AH92" s="30">
        <f t="shared" si="86"/>
        <v>0</v>
      </c>
      <c r="AI92" s="30">
        <f t="shared" si="86"/>
        <v>0</v>
      </c>
      <c r="AJ92" s="30">
        <f t="shared" si="86"/>
        <v>0</v>
      </c>
      <c r="AK92" s="30">
        <f t="shared" si="86"/>
        <v>0</v>
      </c>
      <c r="AL92" s="30">
        <f t="shared" si="86"/>
        <v>0</v>
      </c>
      <c r="AM92" s="30">
        <f t="shared" si="86"/>
        <v>0</v>
      </c>
      <c r="AN92" s="30">
        <f t="shared" si="86"/>
        <v>0</v>
      </c>
      <c r="AO92" s="30">
        <f t="shared" si="86"/>
        <v>0</v>
      </c>
      <c r="AP92" s="30">
        <f t="shared" si="86"/>
        <v>0</v>
      </c>
      <c r="AQ92" s="30">
        <f t="shared" si="86"/>
        <v>0</v>
      </c>
      <c r="AR92" s="30">
        <f t="shared" si="86"/>
        <v>0</v>
      </c>
      <c r="AS92" s="30">
        <f t="shared" si="86"/>
        <v>0</v>
      </c>
      <c r="AT92" s="30">
        <f t="shared" si="86"/>
        <v>0</v>
      </c>
      <c r="AU92" s="30">
        <f t="shared" si="86"/>
        <v>0</v>
      </c>
      <c r="AV92" s="30">
        <f t="shared" si="86"/>
        <v>0</v>
      </c>
      <c r="AW92" s="30">
        <f t="shared" si="86"/>
        <v>0</v>
      </c>
      <c r="AX92" s="30">
        <f t="shared" si="86"/>
        <v>0</v>
      </c>
      <c r="AY92" s="30">
        <f t="shared" si="86"/>
        <v>0</v>
      </c>
      <c r="AZ92" s="30">
        <f t="shared" si="86"/>
        <v>0</v>
      </c>
      <c r="BA92" s="30">
        <f t="shared" si="86"/>
        <v>0</v>
      </c>
      <c r="BB92" s="30">
        <f t="shared" si="86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7">IF(SUMIF($A$67:$A$91,"Material",F67:F91)=0,0,SUMIF($A$67:$A$91,"Material",F67:F91))</f>
        <v>0</v>
      </c>
      <c r="G93" s="30">
        <f t="shared" si="87"/>
        <v>0</v>
      </c>
      <c r="H93" s="30">
        <f t="shared" si="87"/>
        <v>0</v>
      </c>
      <c r="I93" s="30">
        <f t="shared" si="87"/>
        <v>0</v>
      </c>
      <c r="J93" s="30">
        <f t="shared" si="87"/>
        <v>0</v>
      </c>
      <c r="K93" s="30">
        <f t="shared" si="87"/>
        <v>0</v>
      </c>
      <c r="L93" s="30">
        <f t="shared" si="87"/>
        <v>0</v>
      </c>
      <c r="M93" s="30">
        <f t="shared" si="87"/>
        <v>0</v>
      </c>
      <c r="N93" s="30">
        <f t="shared" si="87"/>
        <v>0</v>
      </c>
      <c r="O93" s="30">
        <f t="shared" si="87"/>
        <v>0</v>
      </c>
      <c r="P93" s="30">
        <f t="shared" si="87"/>
        <v>0</v>
      </c>
      <c r="Q93" s="30">
        <f t="shared" si="87"/>
        <v>0</v>
      </c>
      <c r="R93" s="30">
        <f t="shared" si="87"/>
        <v>0</v>
      </c>
      <c r="S93" s="30">
        <f t="shared" si="87"/>
        <v>0</v>
      </c>
      <c r="T93" s="30">
        <f t="shared" si="87"/>
        <v>0</v>
      </c>
      <c r="U93" s="30">
        <f t="shared" si="87"/>
        <v>0</v>
      </c>
      <c r="V93" s="30">
        <f t="shared" si="87"/>
        <v>0</v>
      </c>
      <c r="W93" s="30">
        <f t="shared" si="87"/>
        <v>0</v>
      </c>
      <c r="X93" s="30">
        <f t="shared" si="87"/>
        <v>0</v>
      </c>
      <c r="Y93" s="30">
        <f t="shared" si="87"/>
        <v>0</v>
      </c>
      <c r="Z93" s="30">
        <f t="shared" ref="Z93:BB93" si="88">IF(SUMIF($A$67:$A$91,"Material",Z67:Z91)=0,0,SUMIF($A$67:$A$91,"Material",Z67:Z91))</f>
        <v>0</v>
      </c>
      <c r="AA93" s="30">
        <f t="shared" si="88"/>
        <v>0</v>
      </c>
      <c r="AB93" s="30">
        <f t="shared" si="88"/>
        <v>0</v>
      </c>
      <c r="AC93" s="30">
        <f t="shared" si="88"/>
        <v>0</v>
      </c>
      <c r="AD93" s="30">
        <f t="shared" si="88"/>
        <v>0</v>
      </c>
      <c r="AE93" s="30">
        <f t="shared" si="88"/>
        <v>0</v>
      </c>
      <c r="AF93" s="30">
        <f t="shared" si="88"/>
        <v>0</v>
      </c>
      <c r="AG93" s="30">
        <f t="shared" si="88"/>
        <v>0</v>
      </c>
      <c r="AH93" s="30">
        <f t="shared" si="88"/>
        <v>0</v>
      </c>
      <c r="AI93" s="30">
        <f t="shared" si="88"/>
        <v>0</v>
      </c>
      <c r="AJ93" s="30">
        <f t="shared" si="88"/>
        <v>0</v>
      </c>
      <c r="AK93" s="30">
        <f t="shared" si="88"/>
        <v>0</v>
      </c>
      <c r="AL93" s="30">
        <f t="shared" si="88"/>
        <v>0</v>
      </c>
      <c r="AM93" s="30">
        <f t="shared" si="88"/>
        <v>0</v>
      </c>
      <c r="AN93" s="30">
        <f t="shared" si="88"/>
        <v>0</v>
      </c>
      <c r="AO93" s="30">
        <f t="shared" si="88"/>
        <v>0</v>
      </c>
      <c r="AP93" s="30">
        <f t="shared" si="88"/>
        <v>0</v>
      </c>
      <c r="AQ93" s="30">
        <f t="shared" si="88"/>
        <v>0</v>
      </c>
      <c r="AR93" s="30">
        <f t="shared" si="88"/>
        <v>0</v>
      </c>
      <c r="AS93" s="30">
        <f t="shared" si="88"/>
        <v>0</v>
      </c>
      <c r="AT93" s="30">
        <f t="shared" si="88"/>
        <v>0</v>
      </c>
      <c r="AU93" s="30">
        <f t="shared" si="88"/>
        <v>0</v>
      </c>
      <c r="AV93" s="30">
        <f t="shared" si="88"/>
        <v>0</v>
      </c>
      <c r="AW93" s="30">
        <f t="shared" si="88"/>
        <v>0</v>
      </c>
      <c r="AX93" s="30">
        <f t="shared" si="88"/>
        <v>0</v>
      </c>
      <c r="AY93" s="30">
        <f t="shared" si="88"/>
        <v>0</v>
      </c>
      <c r="AZ93" s="30">
        <f t="shared" si="88"/>
        <v>0</v>
      </c>
      <c r="BA93" s="30">
        <f t="shared" si="88"/>
        <v>0</v>
      </c>
      <c r="BB93" s="30">
        <f t="shared" si="88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9">IF(SUMIF($A$67:$A$91,"Infrastruktur",F67:F91)=0,0,SUMIF($A$67:$A$91,"Infrastruktur",F67:F91))</f>
        <v>0</v>
      </c>
      <c r="G94" s="30">
        <f t="shared" si="89"/>
        <v>0</v>
      </c>
      <c r="H94" s="30">
        <f t="shared" si="89"/>
        <v>0</v>
      </c>
      <c r="I94" s="30">
        <f t="shared" si="89"/>
        <v>0</v>
      </c>
      <c r="J94" s="30">
        <f t="shared" si="89"/>
        <v>0</v>
      </c>
      <c r="K94" s="30">
        <f t="shared" si="89"/>
        <v>0</v>
      </c>
      <c r="L94" s="30">
        <f t="shared" si="89"/>
        <v>0</v>
      </c>
      <c r="M94" s="30">
        <f t="shared" si="89"/>
        <v>0</v>
      </c>
      <c r="N94" s="30">
        <f t="shared" si="89"/>
        <v>0</v>
      </c>
      <c r="O94" s="30">
        <f t="shared" si="89"/>
        <v>0</v>
      </c>
      <c r="P94" s="30">
        <f t="shared" si="89"/>
        <v>0</v>
      </c>
      <c r="Q94" s="30">
        <f t="shared" si="89"/>
        <v>0</v>
      </c>
      <c r="R94" s="30">
        <f t="shared" si="89"/>
        <v>0</v>
      </c>
      <c r="S94" s="30">
        <f t="shared" si="89"/>
        <v>0</v>
      </c>
      <c r="T94" s="30">
        <f t="shared" si="89"/>
        <v>0</v>
      </c>
      <c r="U94" s="30">
        <f t="shared" si="89"/>
        <v>0</v>
      </c>
      <c r="V94" s="30">
        <f t="shared" si="89"/>
        <v>0</v>
      </c>
      <c r="W94" s="30">
        <f t="shared" si="89"/>
        <v>0</v>
      </c>
      <c r="X94" s="30">
        <f t="shared" si="89"/>
        <v>0</v>
      </c>
      <c r="Y94" s="30">
        <f t="shared" si="89"/>
        <v>0</v>
      </c>
      <c r="Z94" s="30">
        <f t="shared" ref="Z94:BB94" si="90">IF(SUMIF($A$67:$A$91,"Infrastruktur",Z67:Z91)=0,0,SUMIF($A$67:$A$91,"Infrastruktur",Z67:Z91))</f>
        <v>0</v>
      </c>
      <c r="AA94" s="30">
        <f t="shared" si="90"/>
        <v>0</v>
      </c>
      <c r="AB94" s="30">
        <f t="shared" si="90"/>
        <v>0</v>
      </c>
      <c r="AC94" s="30">
        <f t="shared" si="90"/>
        <v>0</v>
      </c>
      <c r="AD94" s="30">
        <f t="shared" si="90"/>
        <v>0</v>
      </c>
      <c r="AE94" s="30">
        <f t="shared" si="90"/>
        <v>0</v>
      </c>
      <c r="AF94" s="30">
        <f t="shared" si="90"/>
        <v>0</v>
      </c>
      <c r="AG94" s="30">
        <f t="shared" si="90"/>
        <v>0</v>
      </c>
      <c r="AH94" s="30">
        <f t="shared" si="90"/>
        <v>0</v>
      </c>
      <c r="AI94" s="30">
        <f t="shared" si="90"/>
        <v>0</v>
      </c>
      <c r="AJ94" s="30">
        <f t="shared" si="90"/>
        <v>0</v>
      </c>
      <c r="AK94" s="30">
        <f t="shared" si="90"/>
        <v>0</v>
      </c>
      <c r="AL94" s="30">
        <f t="shared" si="90"/>
        <v>0</v>
      </c>
      <c r="AM94" s="30">
        <f t="shared" si="90"/>
        <v>0</v>
      </c>
      <c r="AN94" s="30">
        <f t="shared" si="90"/>
        <v>0</v>
      </c>
      <c r="AO94" s="30">
        <f t="shared" si="90"/>
        <v>0</v>
      </c>
      <c r="AP94" s="30">
        <f t="shared" si="90"/>
        <v>0</v>
      </c>
      <c r="AQ94" s="30">
        <f t="shared" si="90"/>
        <v>0</v>
      </c>
      <c r="AR94" s="30">
        <f t="shared" si="90"/>
        <v>0</v>
      </c>
      <c r="AS94" s="30">
        <f t="shared" si="90"/>
        <v>0</v>
      </c>
      <c r="AT94" s="30">
        <f t="shared" si="90"/>
        <v>0</v>
      </c>
      <c r="AU94" s="30">
        <f t="shared" si="90"/>
        <v>0</v>
      </c>
      <c r="AV94" s="30">
        <f t="shared" si="90"/>
        <v>0</v>
      </c>
      <c r="AW94" s="30">
        <f t="shared" si="90"/>
        <v>0</v>
      </c>
      <c r="AX94" s="30">
        <f t="shared" si="90"/>
        <v>0</v>
      </c>
      <c r="AY94" s="30">
        <f t="shared" si="90"/>
        <v>0</v>
      </c>
      <c r="AZ94" s="30">
        <f t="shared" si="90"/>
        <v>0</v>
      </c>
      <c r="BA94" s="30">
        <f t="shared" si="90"/>
        <v>0</v>
      </c>
      <c r="BB94" s="30">
        <f t="shared" si="90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91">IF(SUMIF($A$67:$A$91,"Dienstleistungen",F67:F91)=0,0,SUMIF($A$67:$A$91,"Dienstleistungen",F67:F91))</f>
        <v>0</v>
      </c>
      <c r="G95" s="30">
        <f t="shared" si="91"/>
        <v>0</v>
      </c>
      <c r="H95" s="30">
        <f t="shared" si="91"/>
        <v>0</v>
      </c>
      <c r="I95" s="30">
        <f t="shared" si="91"/>
        <v>0</v>
      </c>
      <c r="J95" s="30">
        <f t="shared" si="91"/>
        <v>0</v>
      </c>
      <c r="K95" s="30">
        <f t="shared" si="91"/>
        <v>0</v>
      </c>
      <c r="L95" s="30">
        <f t="shared" si="91"/>
        <v>0</v>
      </c>
      <c r="M95" s="30">
        <f t="shared" si="91"/>
        <v>0</v>
      </c>
      <c r="N95" s="30">
        <f t="shared" si="91"/>
        <v>0</v>
      </c>
      <c r="O95" s="30">
        <f t="shared" si="91"/>
        <v>0</v>
      </c>
      <c r="P95" s="30">
        <f t="shared" si="91"/>
        <v>0</v>
      </c>
      <c r="Q95" s="30">
        <f t="shared" si="91"/>
        <v>0</v>
      </c>
      <c r="R95" s="30">
        <f t="shared" si="91"/>
        <v>0</v>
      </c>
      <c r="S95" s="30">
        <f t="shared" si="91"/>
        <v>0</v>
      </c>
      <c r="T95" s="30">
        <f t="shared" si="91"/>
        <v>0</v>
      </c>
      <c r="U95" s="30">
        <f t="shared" si="91"/>
        <v>0</v>
      </c>
      <c r="V95" s="30">
        <f t="shared" si="91"/>
        <v>0</v>
      </c>
      <c r="W95" s="30">
        <f t="shared" si="91"/>
        <v>0</v>
      </c>
      <c r="X95" s="30">
        <f t="shared" si="91"/>
        <v>0</v>
      </c>
      <c r="Y95" s="30">
        <f t="shared" si="91"/>
        <v>0</v>
      </c>
      <c r="Z95" s="30">
        <f t="shared" ref="Z95:BB95" si="92">IF(SUMIF($A$67:$A$91,"Dienstleistungen",Z67:Z91)=0,0,SUMIF($A$67:$A$91,"Dienstleistungen",Z67:Z91))</f>
        <v>0</v>
      </c>
      <c r="AA95" s="30">
        <f t="shared" si="92"/>
        <v>0</v>
      </c>
      <c r="AB95" s="30">
        <f t="shared" si="92"/>
        <v>0</v>
      </c>
      <c r="AC95" s="30">
        <f t="shared" si="92"/>
        <v>0</v>
      </c>
      <c r="AD95" s="30">
        <f t="shared" si="92"/>
        <v>0</v>
      </c>
      <c r="AE95" s="30">
        <f t="shared" si="92"/>
        <v>0</v>
      </c>
      <c r="AF95" s="30">
        <f t="shared" si="92"/>
        <v>0</v>
      </c>
      <c r="AG95" s="30">
        <f t="shared" si="92"/>
        <v>0</v>
      </c>
      <c r="AH95" s="30">
        <f t="shared" si="92"/>
        <v>0</v>
      </c>
      <c r="AI95" s="30">
        <f t="shared" si="92"/>
        <v>0</v>
      </c>
      <c r="AJ95" s="30">
        <f t="shared" si="92"/>
        <v>0</v>
      </c>
      <c r="AK95" s="30">
        <f t="shared" si="92"/>
        <v>0</v>
      </c>
      <c r="AL95" s="30">
        <f t="shared" si="92"/>
        <v>0</v>
      </c>
      <c r="AM95" s="30">
        <f t="shared" si="92"/>
        <v>0</v>
      </c>
      <c r="AN95" s="30">
        <f t="shared" si="92"/>
        <v>0</v>
      </c>
      <c r="AO95" s="30">
        <f t="shared" si="92"/>
        <v>0</v>
      </c>
      <c r="AP95" s="30">
        <f t="shared" si="92"/>
        <v>0</v>
      </c>
      <c r="AQ95" s="30">
        <f t="shared" si="92"/>
        <v>0</v>
      </c>
      <c r="AR95" s="30">
        <f t="shared" si="92"/>
        <v>0</v>
      </c>
      <c r="AS95" s="30">
        <f t="shared" si="92"/>
        <v>0</v>
      </c>
      <c r="AT95" s="30">
        <f t="shared" si="92"/>
        <v>0</v>
      </c>
      <c r="AU95" s="30">
        <f t="shared" si="92"/>
        <v>0</v>
      </c>
      <c r="AV95" s="30">
        <f t="shared" si="92"/>
        <v>0</v>
      </c>
      <c r="AW95" s="30">
        <f t="shared" si="92"/>
        <v>0</v>
      </c>
      <c r="AX95" s="30">
        <f t="shared" si="92"/>
        <v>0</v>
      </c>
      <c r="AY95" s="30">
        <f t="shared" si="92"/>
        <v>0</v>
      </c>
      <c r="AZ95" s="30">
        <f t="shared" si="92"/>
        <v>0</v>
      </c>
      <c r="BA95" s="30">
        <f t="shared" si="92"/>
        <v>0</v>
      </c>
      <c r="BB95" s="30">
        <f t="shared" si="92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E97+1</f>
        <v>1</v>
      </c>
      <c r="G97" s="24">
        <f t="shared" ref="G97:Y97" si="93">F97+1</f>
        <v>2</v>
      </c>
      <c r="H97" s="24">
        <f t="shared" si="93"/>
        <v>3</v>
      </c>
      <c r="I97" s="24">
        <f t="shared" si="93"/>
        <v>4</v>
      </c>
      <c r="J97" s="24">
        <f t="shared" si="93"/>
        <v>5</v>
      </c>
      <c r="K97" s="24">
        <f t="shared" si="93"/>
        <v>6</v>
      </c>
      <c r="L97" s="24">
        <f t="shared" si="93"/>
        <v>7</v>
      </c>
      <c r="M97" s="24">
        <f t="shared" si="93"/>
        <v>8</v>
      </c>
      <c r="N97" s="24">
        <f t="shared" si="93"/>
        <v>9</v>
      </c>
      <c r="O97" s="24">
        <f t="shared" si="93"/>
        <v>10</v>
      </c>
      <c r="P97" s="24">
        <f t="shared" si="93"/>
        <v>11</v>
      </c>
      <c r="Q97" s="24">
        <f t="shared" si="93"/>
        <v>12</v>
      </c>
      <c r="R97" s="24">
        <f t="shared" si="93"/>
        <v>13</v>
      </c>
      <c r="S97" s="24">
        <f t="shared" si="93"/>
        <v>14</v>
      </c>
      <c r="T97" s="24">
        <f t="shared" si="93"/>
        <v>15</v>
      </c>
      <c r="U97" s="24">
        <f t="shared" si="93"/>
        <v>16</v>
      </c>
      <c r="V97" s="24">
        <f t="shared" si="93"/>
        <v>17</v>
      </c>
      <c r="W97" s="24">
        <f t="shared" si="93"/>
        <v>18</v>
      </c>
      <c r="X97" s="24">
        <f t="shared" si="93"/>
        <v>19</v>
      </c>
      <c r="Y97" s="25">
        <f t="shared" si="93"/>
        <v>20</v>
      </c>
      <c r="Z97" s="25">
        <f t="shared" ref="Z97" si="94">Y97+1</f>
        <v>21</v>
      </c>
      <c r="AA97" s="25">
        <f t="shared" ref="AA97" si="95">Z97+1</f>
        <v>22</v>
      </c>
      <c r="AB97" s="25">
        <f t="shared" ref="AB97" si="96">AA97+1</f>
        <v>23</v>
      </c>
      <c r="AC97" s="25">
        <f t="shared" ref="AC97" si="97">AB97+1</f>
        <v>24</v>
      </c>
      <c r="AD97" s="25">
        <f t="shared" ref="AD97" si="98">AC97+1</f>
        <v>25</v>
      </c>
      <c r="AE97" s="25">
        <f t="shared" ref="AE97" si="99">AD97+1</f>
        <v>26</v>
      </c>
      <c r="AF97" s="25">
        <f t="shared" ref="AF97" si="100">AE97+1</f>
        <v>27</v>
      </c>
      <c r="AG97" s="25">
        <f t="shared" ref="AG97" si="101">AF97+1</f>
        <v>28</v>
      </c>
      <c r="AH97" s="25">
        <f t="shared" ref="AH97" si="102">AG97+1</f>
        <v>29</v>
      </c>
      <c r="AI97" s="25">
        <f t="shared" ref="AI97" si="103">AH97+1</f>
        <v>30</v>
      </c>
      <c r="AJ97" s="25">
        <f t="shared" ref="AJ97" si="104">AI97+1</f>
        <v>31</v>
      </c>
      <c r="AK97" s="25">
        <f t="shared" ref="AK97" si="105">AJ97+1</f>
        <v>32</v>
      </c>
      <c r="AL97" s="25">
        <f t="shared" ref="AL97" si="106">AK97+1</f>
        <v>33</v>
      </c>
      <c r="AM97" s="25">
        <f t="shared" ref="AM97" si="107">AL97+1</f>
        <v>34</v>
      </c>
      <c r="AN97" s="25">
        <f t="shared" ref="AN97" si="108">AM97+1</f>
        <v>35</v>
      </c>
      <c r="AO97" s="25">
        <f t="shared" ref="AO97" si="109">AN97+1</f>
        <v>36</v>
      </c>
      <c r="AP97" s="25">
        <f t="shared" ref="AP97" si="110">AO97+1</f>
        <v>37</v>
      </c>
      <c r="AQ97" s="25">
        <f t="shared" ref="AQ97" si="111">AP97+1</f>
        <v>38</v>
      </c>
      <c r="AR97" s="25">
        <f t="shared" ref="AR97" si="112">AQ97+1</f>
        <v>39</v>
      </c>
      <c r="AS97" s="25">
        <f t="shared" ref="AS97" si="113">AR97+1</f>
        <v>40</v>
      </c>
      <c r="AT97" s="25">
        <f t="shared" ref="AT97" si="114">AS97+1</f>
        <v>41</v>
      </c>
      <c r="AU97" s="25">
        <f t="shared" ref="AU97" si="115">AT97+1</f>
        <v>42</v>
      </c>
      <c r="AV97" s="25">
        <f t="shared" ref="AV97" si="116">AU97+1</f>
        <v>43</v>
      </c>
      <c r="AW97" s="25">
        <f t="shared" ref="AW97" si="117">AV97+1</f>
        <v>44</v>
      </c>
      <c r="AX97" s="25">
        <f t="shared" ref="AX97" si="118">AW97+1</f>
        <v>45</v>
      </c>
      <c r="AY97" s="25">
        <f t="shared" ref="AY97" si="119">AX97+1</f>
        <v>46</v>
      </c>
      <c r="AZ97" s="25">
        <f t="shared" ref="AZ97" si="120">AY97+1</f>
        <v>47</v>
      </c>
      <c r="BA97" s="25">
        <f t="shared" ref="BA97" si="121">AZ97+1</f>
        <v>48</v>
      </c>
      <c r="BB97" s="25">
        <f t="shared" ref="BB97" si="122">BA97+1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/>
      <c r="B99" s="46"/>
      <c r="C99" s="140"/>
      <c r="D99" s="97" t="s">
        <v>198</v>
      </c>
      <c r="E99" s="23" t="str">
        <f>'Option 5 (2)'!E99</f>
        <v/>
      </c>
      <c r="F99" s="23" t="str">
        <f>'Option 5 (2)'!F99</f>
        <v/>
      </c>
      <c r="G99" s="23" t="str">
        <f>'Option 5 (2)'!G99</f>
        <v/>
      </c>
      <c r="H99" s="23" t="str">
        <f>'Option 5 (2)'!H99</f>
        <v/>
      </c>
      <c r="I99" s="23" t="str">
        <f>'Option 5 (2)'!I99</f>
        <v/>
      </c>
      <c r="J99" s="23" t="str">
        <f>'Option 5 (2)'!J99</f>
        <v/>
      </c>
      <c r="K99" s="23" t="str">
        <f>'Option 5 (2)'!K99</f>
        <v/>
      </c>
      <c r="L99" s="23" t="str">
        <f>'Option 5 (2)'!L99</f>
        <v/>
      </c>
      <c r="M99" s="23" t="str">
        <f>'Option 5 (2)'!M99</f>
        <v/>
      </c>
      <c r="N99" s="23" t="str">
        <f>'Option 5 (2)'!N99</f>
        <v/>
      </c>
      <c r="O99" s="23" t="str">
        <f>'Option 5 (2)'!O99</f>
        <v/>
      </c>
      <c r="P99" s="23" t="str">
        <f>'Option 5 (2)'!P99</f>
        <v/>
      </c>
      <c r="Q99" s="23" t="str">
        <f>'Option 5 (2)'!Q99</f>
        <v/>
      </c>
      <c r="R99" s="23" t="str">
        <f>'Option 5 (2)'!R99</f>
        <v/>
      </c>
      <c r="S99" s="23" t="str">
        <f>'Option 5 (2)'!S99</f>
        <v/>
      </c>
      <c r="T99" s="23" t="str">
        <f>'Option 5 (2)'!T99</f>
        <v/>
      </c>
      <c r="U99" s="23" t="str">
        <f>'Option 5 (2)'!U99</f>
        <v/>
      </c>
      <c r="V99" s="23" t="str">
        <f>'Option 5 (2)'!V99</f>
        <v/>
      </c>
      <c r="W99" s="23" t="str">
        <f>'Option 5 (2)'!W99</f>
        <v/>
      </c>
      <c r="X99" s="23" t="str">
        <f>'Option 5 (2)'!X99</f>
        <v/>
      </c>
      <c r="Y99" s="23" t="str">
        <f>'Option 5 (2)'!Y99</f>
        <v/>
      </c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</row>
    <row r="100" spans="1:54" ht="41.4" x14ac:dyDescent="0.25">
      <c r="A100" s="49"/>
      <c r="B100" s="47"/>
      <c r="C100" s="141"/>
      <c r="D100" s="98" t="s">
        <v>198</v>
      </c>
      <c r="E100" s="23" t="str">
        <f>'Option 5 (2)'!E100</f>
        <v/>
      </c>
      <c r="F100" s="23" t="str">
        <f>'Option 5 (2)'!F100</f>
        <v/>
      </c>
      <c r="G100" s="23" t="str">
        <f>'Option 5 (2)'!G100</f>
        <v/>
      </c>
      <c r="H100" s="23" t="str">
        <f>'Option 5 (2)'!H100</f>
        <v/>
      </c>
      <c r="I100" s="23" t="str">
        <f>'Option 5 (2)'!I100</f>
        <v/>
      </c>
      <c r="J100" s="23" t="str">
        <f>'Option 5 (2)'!J100</f>
        <v/>
      </c>
      <c r="K100" s="23" t="str">
        <f>'Option 5 (2)'!K100</f>
        <v/>
      </c>
      <c r="L100" s="23" t="str">
        <f>'Option 5 (2)'!L100</f>
        <v/>
      </c>
      <c r="M100" s="23" t="str">
        <f>'Option 5 (2)'!M100</f>
        <v/>
      </c>
      <c r="N100" s="23" t="str">
        <f>'Option 5 (2)'!N100</f>
        <v/>
      </c>
      <c r="O100" s="23" t="str">
        <f>'Option 5 (2)'!O100</f>
        <v/>
      </c>
      <c r="P100" s="23" t="str">
        <f>'Option 5 (2)'!P100</f>
        <v/>
      </c>
      <c r="Q100" s="23" t="str">
        <f>'Option 5 (2)'!Q100</f>
        <v/>
      </c>
      <c r="R100" s="23" t="str">
        <f>'Option 5 (2)'!R100</f>
        <v/>
      </c>
      <c r="S100" s="23" t="str">
        <f>'Option 5 (2)'!S100</f>
        <v/>
      </c>
      <c r="T100" s="23" t="str">
        <f>'Option 5 (2)'!T100</f>
        <v/>
      </c>
      <c r="U100" s="23" t="str">
        <f>'Option 5 (2)'!U100</f>
        <v/>
      </c>
      <c r="V100" s="23" t="str">
        <f>'Option 5 (2)'!V100</f>
        <v/>
      </c>
      <c r="W100" s="23" t="str">
        <f>'Option 5 (2)'!W100</f>
        <v/>
      </c>
      <c r="X100" s="23" t="str">
        <f>'Option 5 (2)'!X100</f>
        <v/>
      </c>
      <c r="Y100" s="23" t="str">
        <f>'Option 5 (2)'!Y100</f>
        <v/>
      </c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</row>
    <row r="101" spans="1:54" ht="41.4" x14ac:dyDescent="0.25">
      <c r="A101" s="49"/>
      <c r="B101" s="47"/>
      <c r="C101" s="141"/>
      <c r="D101" s="98" t="s">
        <v>198</v>
      </c>
      <c r="E101" s="23" t="str">
        <f>'Option 5 (2)'!E101</f>
        <v/>
      </c>
      <c r="F101" s="23" t="str">
        <f>'Option 5 (2)'!F101</f>
        <v/>
      </c>
      <c r="G101" s="23" t="str">
        <f>'Option 5 (2)'!G101</f>
        <v/>
      </c>
      <c r="H101" s="23" t="str">
        <f>'Option 5 (2)'!H101</f>
        <v/>
      </c>
      <c r="I101" s="23" t="str">
        <f>'Option 5 (2)'!I101</f>
        <v/>
      </c>
      <c r="J101" s="23" t="str">
        <f>'Option 5 (2)'!J101</f>
        <v/>
      </c>
      <c r="K101" s="23" t="str">
        <f>'Option 5 (2)'!K101</f>
        <v/>
      </c>
      <c r="L101" s="23" t="str">
        <f>'Option 5 (2)'!L101</f>
        <v/>
      </c>
      <c r="M101" s="23" t="str">
        <f>'Option 5 (2)'!M101</f>
        <v/>
      </c>
      <c r="N101" s="23" t="str">
        <f>'Option 5 (2)'!N101</f>
        <v/>
      </c>
      <c r="O101" s="23" t="str">
        <f>'Option 5 (2)'!O101</f>
        <v/>
      </c>
      <c r="P101" s="23" t="str">
        <f>'Option 5 (2)'!P101</f>
        <v/>
      </c>
      <c r="Q101" s="23" t="str">
        <f>'Option 5 (2)'!Q101</f>
        <v/>
      </c>
      <c r="R101" s="23" t="str">
        <f>'Option 5 (2)'!R101</f>
        <v/>
      </c>
      <c r="S101" s="23" t="str">
        <f>'Option 5 (2)'!S101</f>
        <v/>
      </c>
      <c r="T101" s="23" t="str">
        <f>'Option 5 (2)'!T101</f>
        <v/>
      </c>
      <c r="U101" s="23" t="str">
        <f>'Option 5 (2)'!U101</f>
        <v/>
      </c>
      <c r="V101" s="23" t="str">
        <f>'Option 5 (2)'!V101</f>
        <v/>
      </c>
      <c r="W101" s="23" t="str">
        <f>'Option 5 (2)'!W101</f>
        <v/>
      </c>
      <c r="X101" s="23" t="str">
        <f>'Option 5 (2)'!X101</f>
        <v/>
      </c>
      <c r="Y101" s="23" t="str">
        <f>'Option 5 (2)'!Y101</f>
        <v/>
      </c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</row>
    <row r="102" spans="1:54" ht="41.4" x14ac:dyDescent="0.25">
      <c r="A102" s="49"/>
      <c r="B102" s="47"/>
      <c r="C102" s="141"/>
      <c r="D102" s="98" t="s">
        <v>198</v>
      </c>
      <c r="E102" s="23" t="str">
        <f>'Option 5 (2)'!E102</f>
        <v/>
      </c>
      <c r="F102" s="23" t="str">
        <f>'Option 5 (2)'!F102</f>
        <v/>
      </c>
      <c r="G102" s="23" t="str">
        <f>'Option 5 (2)'!G102</f>
        <v/>
      </c>
      <c r="H102" s="23" t="str">
        <f>'Option 5 (2)'!H102</f>
        <v/>
      </c>
      <c r="I102" s="23" t="str">
        <f>'Option 5 (2)'!I102</f>
        <v/>
      </c>
      <c r="J102" s="23" t="str">
        <f>'Option 5 (2)'!J102</f>
        <v/>
      </c>
      <c r="K102" s="23" t="str">
        <f>'Option 5 (2)'!K102</f>
        <v/>
      </c>
      <c r="L102" s="23" t="str">
        <f>'Option 5 (2)'!L102</f>
        <v/>
      </c>
      <c r="M102" s="23" t="str">
        <f>'Option 5 (2)'!M102</f>
        <v/>
      </c>
      <c r="N102" s="23" t="str">
        <f>'Option 5 (2)'!N102</f>
        <v/>
      </c>
      <c r="O102" s="23" t="str">
        <f>'Option 5 (2)'!O102</f>
        <v/>
      </c>
      <c r="P102" s="23" t="str">
        <f>'Option 5 (2)'!P102</f>
        <v/>
      </c>
      <c r="Q102" s="23" t="str">
        <f>'Option 5 (2)'!Q102</f>
        <v/>
      </c>
      <c r="R102" s="23" t="str">
        <f>'Option 5 (2)'!R102</f>
        <v/>
      </c>
      <c r="S102" s="23" t="str">
        <f>'Option 5 (2)'!S102</f>
        <v/>
      </c>
      <c r="T102" s="23" t="str">
        <f>'Option 5 (2)'!T102</f>
        <v/>
      </c>
      <c r="U102" s="23" t="str">
        <f>'Option 5 (2)'!U102</f>
        <v/>
      </c>
      <c r="V102" s="23" t="str">
        <f>'Option 5 (2)'!V102</f>
        <v/>
      </c>
      <c r="W102" s="23" t="str">
        <f>'Option 5 (2)'!W102</f>
        <v/>
      </c>
      <c r="X102" s="23" t="str">
        <f>'Option 5 (2)'!X102</f>
        <v/>
      </c>
      <c r="Y102" s="23" t="str">
        <f>'Option 5 (2)'!Y102</f>
        <v/>
      </c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</row>
    <row r="103" spans="1:54" ht="42" thickBot="1" x14ac:dyDescent="0.3">
      <c r="A103" s="50"/>
      <c r="B103" s="48"/>
      <c r="C103" s="142"/>
      <c r="D103" s="99" t="s">
        <v>198</v>
      </c>
      <c r="E103" s="23" t="str">
        <f>'Option 5 (2)'!E103</f>
        <v/>
      </c>
      <c r="F103" s="23" t="str">
        <f>'Option 5 (2)'!F103</f>
        <v/>
      </c>
      <c r="G103" s="23" t="str">
        <f>'Option 5 (2)'!G103</f>
        <v/>
      </c>
      <c r="H103" s="23" t="str">
        <f>'Option 5 (2)'!H103</f>
        <v/>
      </c>
      <c r="I103" s="23" t="str">
        <f>'Option 5 (2)'!I103</f>
        <v/>
      </c>
      <c r="J103" s="23" t="str">
        <f>'Option 5 (2)'!J103</f>
        <v/>
      </c>
      <c r="K103" s="23" t="str">
        <f>'Option 5 (2)'!K103</f>
        <v/>
      </c>
      <c r="L103" s="23" t="str">
        <f>'Option 5 (2)'!L103</f>
        <v/>
      </c>
      <c r="M103" s="23" t="str">
        <f>'Option 5 (2)'!M103</f>
        <v/>
      </c>
      <c r="N103" s="23" t="str">
        <f>'Option 5 (2)'!N103</f>
        <v/>
      </c>
      <c r="O103" s="23" t="str">
        <f>'Option 5 (2)'!O103</f>
        <v/>
      </c>
      <c r="P103" s="23" t="str">
        <f>'Option 5 (2)'!P103</f>
        <v/>
      </c>
      <c r="Q103" s="23" t="str">
        <f>'Option 5 (2)'!Q103</f>
        <v/>
      </c>
      <c r="R103" s="23" t="str">
        <f>'Option 5 (2)'!R103</f>
        <v/>
      </c>
      <c r="S103" s="23" t="str">
        <f>'Option 5 (2)'!S103</f>
        <v/>
      </c>
      <c r="T103" s="23" t="str">
        <f>'Option 5 (2)'!T103</f>
        <v/>
      </c>
      <c r="U103" s="23" t="str">
        <f>'Option 5 (2)'!U103</f>
        <v/>
      </c>
      <c r="V103" s="23" t="str">
        <f>'Option 5 (2)'!V103</f>
        <v/>
      </c>
      <c r="W103" s="23" t="str">
        <f>'Option 5 (2)'!W103</f>
        <v/>
      </c>
      <c r="X103" s="23" t="str">
        <f>'Option 5 (2)'!X103</f>
        <v/>
      </c>
      <c r="Y103" s="23" t="str">
        <f>'Option 5 (2)'!Y103</f>
        <v/>
      </c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23">IF(SUMIF($A$99:$A$103,"Personal",F99:F103)=0,0,SUMIF($A$99:$A$103,"Personal",F99:F103))</f>
        <v>0</v>
      </c>
      <c r="G104" s="30">
        <f t="shared" si="123"/>
        <v>0</v>
      </c>
      <c r="H104" s="30">
        <f t="shared" si="123"/>
        <v>0</v>
      </c>
      <c r="I104" s="30">
        <f t="shared" si="123"/>
        <v>0</v>
      </c>
      <c r="J104" s="30">
        <f t="shared" si="123"/>
        <v>0</v>
      </c>
      <c r="K104" s="30">
        <f t="shared" si="123"/>
        <v>0</v>
      </c>
      <c r="L104" s="30">
        <f t="shared" si="123"/>
        <v>0</v>
      </c>
      <c r="M104" s="30">
        <f t="shared" si="123"/>
        <v>0</v>
      </c>
      <c r="N104" s="30">
        <f t="shared" si="123"/>
        <v>0</v>
      </c>
      <c r="O104" s="30">
        <f t="shared" si="123"/>
        <v>0</v>
      </c>
      <c r="P104" s="30">
        <f t="shared" si="123"/>
        <v>0</v>
      </c>
      <c r="Q104" s="30">
        <f t="shared" si="123"/>
        <v>0</v>
      </c>
      <c r="R104" s="30">
        <f t="shared" si="123"/>
        <v>0</v>
      </c>
      <c r="S104" s="30">
        <f t="shared" si="123"/>
        <v>0</v>
      </c>
      <c r="T104" s="30">
        <f t="shared" si="123"/>
        <v>0</v>
      </c>
      <c r="U104" s="30">
        <f t="shared" si="123"/>
        <v>0</v>
      </c>
      <c r="V104" s="30">
        <f t="shared" si="123"/>
        <v>0</v>
      </c>
      <c r="W104" s="30">
        <f t="shared" si="123"/>
        <v>0</v>
      </c>
      <c r="X104" s="31">
        <f t="shared" si="123"/>
        <v>0</v>
      </c>
      <c r="Y104" s="31">
        <f t="shared" si="123"/>
        <v>0</v>
      </c>
      <c r="Z104" s="31">
        <f t="shared" ref="Z104:BB104" si="124">IF(SUMIF($A$99:$A$103,"Personal",Z99:Z103)=0,0,SUMIF($A$99:$A$103,"Personal",Z99:Z103))</f>
        <v>0</v>
      </c>
      <c r="AA104" s="31">
        <f t="shared" si="124"/>
        <v>0</v>
      </c>
      <c r="AB104" s="31">
        <f t="shared" si="124"/>
        <v>0</v>
      </c>
      <c r="AC104" s="31">
        <f t="shared" si="124"/>
        <v>0</v>
      </c>
      <c r="AD104" s="31">
        <f t="shared" si="124"/>
        <v>0</v>
      </c>
      <c r="AE104" s="31">
        <f t="shared" si="124"/>
        <v>0</v>
      </c>
      <c r="AF104" s="31">
        <f t="shared" si="124"/>
        <v>0</v>
      </c>
      <c r="AG104" s="31">
        <f t="shared" si="124"/>
        <v>0</v>
      </c>
      <c r="AH104" s="31">
        <f t="shared" si="124"/>
        <v>0</v>
      </c>
      <c r="AI104" s="31">
        <f t="shared" si="124"/>
        <v>0</v>
      </c>
      <c r="AJ104" s="31">
        <f t="shared" si="124"/>
        <v>0</v>
      </c>
      <c r="AK104" s="31">
        <f t="shared" si="124"/>
        <v>0</v>
      </c>
      <c r="AL104" s="31">
        <f t="shared" si="124"/>
        <v>0</v>
      </c>
      <c r="AM104" s="31">
        <f t="shared" si="124"/>
        <v>0</v>
      </c>
      <c r="AN104" s="31">
        <f t="shared" si="124"/>
        <v>0</v>
      </c>
      <c r="AO104" s="31">
        <f t="shared" si="124"/>
        <v>0</v>
      </c>
      <c r="AP104" s="31">
        <f t="shared" si="124"/>
        <v>0</v>
      </c>
      <c r="AQ104" s="31">
        <f t="shared" si="124"/>
        <v>0</v>
      </c>
      <c r="AR104" s="31">
        <f t="shared" si="124"/>
        <v>0</v>
      </c>
      <c r="AS104" s="31">
        <f t="shared" si="124"/>
        <v>0</v>
      </c>
      <c r="AT104" s="31">
        <f t="shared" si="124"/>
        <v>0</v>
      </c>
      <c r="AU104" s="31">
        <f t="shared" si="124"/>
        <v>0</v>
      </c>
      <c r="AV104" s="31">
        <f t="shared" si="124"/>
        <v>0</v>
      </c>
      <c r="AW104" s="31">
        <f t="shared" si="124"/>
        <v>0</v>
      </c>
      <c r="AX104" s="31">
        <f t="shared" si="124"/>
        <v>0</v>
      </c>
      <c r="AY104" s="31">
        <f t="shared" si="124"/>
        <v>0</v>
      </c>
      <c r="AZ104" s="31">
        <f t="shared" si="124"/>
        <v>0</v>
      </c>
      <c r="BA104" s="31">
        <f t="shared" si="124"/>
        <v>0</v>
      </c>
      <c r="BB104" s="31">
        <f t="shared" si="124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25">IF(SUMIF($A$99:$A$103,"Material",F99:F103)=0,0,SUMIF($A$99:$A$103,"Material",F99:F103))</f>
        <v>0</v>
      </c>
      <c r="G105" s="30">
        <f t="shared" si="125"/>
        <v>0</v>
      </c>
      <c r="H105" s="30">
        <f t="shared" si="125"/>
        <v>0</v>
      </c>
      <c r="I105" s="30">
        <f t="shared" si="125"/>
        <v>0</v>
      </c>
      <c r="J105" s="30">
        <f t="shared" si="125"/>
        <v>0</v>
      </c>
      <c r="K105" s="30">
        <f t="shared" si="125"/>
        <v>0</v>
      </c>
      <c r="L105" s="30">
        <f t="shared" si="125"/>
        <v>0</v>
      </c>
      <c r="M105" s="30">
        <f t="shared" si="125"/>
        <v>0</v>
      </c>
      <c r="N105" s="30">
        <f t="shared" si="125"/>
        <v>0</v>
      </c>
      <c r="O105" s="30">
        <f t="shared" si="125"/>
        <v>0</v>
      </c>
      <c r="P105" s="30">
        <f t="shared" si="125"/>
        <v>0</v>
      </c>
      <c r="Q105" s="30">
        <f t="shared" si="125"/>
        <v>0</v>
      </c>
      <c r="R105" s="30">
        <f t="shared" si="125"/>
        <v>0</v>
      </c>
      <c r="S105" s="30">
        <f t="shared" si="125"/>
        <v>0</v>
      </c>
      <c r="T105" s="30">
        <f t="shared" si="125"/>
        <v>0</v>
      </c>
      <c r="U105" s="30">
        <f t="shared" si="125"/>
        <v>0</v>
      </c>
      <c r="V105" s="30">
        <f t="shared" si="125"/>
        <v>0</v>
      </c>
      <c r="W105" s="30">
        <f t="shared" si="125"/>
        <v>0</v>
      </c>
      <c r="X105" s="30">
        <f t="shared" si="125"/>
        <v>0</v>
      </c>
      <c r="Y105" s="30">
        <f t="shared" si="125"/>
        <v>0</v>
      </c>
      <c r="Z105" s="30">
        <f t="shared" ref="Z105:BB105" si="126">IF(SUMIF($A$99:$A$103,"Material",Z99:Z103)=0,0,SUMIF($A$99:$A$103,"Material",Z99:Z103))</f>
        <v>0</v>
      </c>
      <c r="AA105" s="30">
        <f t="shared" si="126"/>
        <v>0</v>
      </c>
      <c r="AB105" s="30">
        <f t="shared" si="126"/>
        <v>0</v>
      </c>
      <c r="AC105" s="30">
        <f t="shared" si="126"/>
        <v>0</v>
      </c>
      <c r="AD105" s="30">
        <f t="shared" si="126"/>
        <v>0</v>
      </c>
      <c r="AE105" s="30">
        <f t="shared" si="126"/>
        <v>0</v>
      </c>
      <c r="AF105" s="30">
        <f t="shared" si="126"/>
        <v>0</v>
      </c>
      <c r="AG105" s="30">
        <f t="shared" si="126"/>
        <v>0</v>
      </c>
      <c r="AH105" s="30">
        <f t="shared" si="126"/>
        <v>0</v>
      </c>
      <c r="AI105" s="30">
        <f t="shared" si="126"/>
        <v>0</v>
      </c>
      <c r="AJ105" s="30">
        <f t="shared" si="126"/>
        <v>0</v>
      </c>
      <c r="AK105" s="30">
        <f t="shared" si="126"/>
        <v>0</v>
      </c>
      <c r="AL105" s="30">
        <f t="shared" si="126"/>
        <v>0</v>
      </c>
      <c r="AM105" s="30">
        <f t="shared" si="126"/>
        <v>0</v>
      </c>
      <c r="AN105" s="30">
        <f t="shared" si="126"/>
        <v>0</v>
      </c>
      <c r="AO105" s="30">
        <f t="shared" si="126"/>
        <v>0</v>
      </c>
      <c r="AP105" s="30">
        <f t="shared" si="126"/>
        <v>0</v>
      </c>
      <c r="AQ105" s="30">
        <f t="shared" si="126"/>
        <v>0</v>
      </c>
      <c r="AR105" s="30">
        <f t="shared" si="126"/>
        <v>0</v>
      </c>
      <c r="AS105" s="30">
        <f t="shared" si="126"/>
        <v>0</v>
      </c>
      <c r="AT105" s="30">
        <f t="shared" si="126"/>
        <v>0</v>
      </c>
      <c r="AU105" s="30">
        <f t="shared" si="126"/>
        <v>0</v>
      </c>
      <c r="AV105" s="30">
        <f t="shared" si="126"/>
        <v>0</v>
      </c>
      <c r="AW105" s="30">
        <f t="shared" si="126"/>
        <v>0</v>
      </c>
      <c r="AX105" s="30">
        <f t="shared" si="126"/>
        <v>0</v>
      </c>
      <c r="AY105" s="30">
        <f t="shared" si="126"/>
        <v>0</v>
      </c>
      <c r="AZ105" s="30">
        <f t="shared" si="126"/>
        <v>0</v>
      </c>
      <c r="BA105" s="30">
        <f t="shared" si="126"/>
        <v>0</v>
      </c>
      <c r="BB105" s="30">
        <f t="shared" si="126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27">IF(SUMIF($A$99:$A$103,"Infrastruktur",F99:F103)=0,0,SUMIF($A$99:$A$103,"Infrastruktur",F99:F103))</f>
        <v>0</v>
      </c>
      <c r="G106" s="30">
        <f t="shared" si="127"/>
        <v>0</v>
      </c>
      <c r="H106" s="30">
        <f t="shared" si="127"/>
        <v>0</v>
      </c>
      <c r="I106" s="30">
        <f t="shared" si="127"/>
        <v>0</v>
      </c>
      <c r="J106" s="30">
        <f t="shared" si="127"/>
        <v>0</v>
      </c>
      <c r="K106" s="30">
        <f t="shared" si="127"/>
        <v>0</v>
      </c>
      <c r="L106" s="30">
        <f t="shared" si="127"/>
        <v>0</v>
      </c>
      <c r="M106" s="30">
        <f t="shared" si="127"/>
        <v>0</v>
      </c>
      <c r="N106" s="30">
        <f t="shared" si="127"/>
        <v>0</v>
      </c>
      <c r="O106" s="30">
        <f t="shared" si="127"/>
        <v>0</v>
      </c>
      <c r="P106" s="30">
        <f t="shared" si="127"/>
        <v>0</v>
      </c>
      <c r="Q106" s="30">
        <f t="shared" si="127"/>
        <v>0</v>
      </c>
      <c r="R106" s="30">
        <f t="shared" si="127"/>
        <v>0</v>
      </c>
      <c r="S106" s="30">
        <f t="shared" si="127"/>
        <v>0</v>
      </c>
      <c r="T106" s="30">
        <f t="shared" si="127"/>
        <v>0</v>
      </c>
      <c r="U106" s="30">
        <f t="shared" si="127"/>
        <v>0</v>
      </c>
      <c r="V106" s="30">
        <f t="shared" si="127"/>
        <v>0</v>
      </c>
      <c r="W106" s="30">
        <f t="shared" si="127"/>
        <v>0</v>
      </c>
      <c r="X106" s="30">
        <f t="shared" si="127"/>
        <v>0</v>
      </c>
      <c r="Y106" s="30">
        <f t="shared" si="127"/>
        <v>0</v>
      </c>
      <c r="Z106" s="30">
        <f t="shared" ref="Z106:BB106" si="128">IF(SUMIF($A$99:$A$103,"Infrastruktur",Z99:Z103)=0,0,SUMIF($A$99:$A$103,"Infrastruktur",Z99:Z103))</f>
        <v>0</v>
      </c>
      <c r="AA106" s="30">
        <f t="shared" si="128"/>
        <v>0</v>
      </c>
      <c r="AB106" s="30">
        <f t="shared" si="128"/>
        <v>0</v>
      </c>
      <c r="AC106" s="30">
        <f t="shared" si="128"/>
        <v>0</v>
      </c>
      <c r="AD106" s="30">
        <f t="shared" si="128"/>
        <v>0</v>
      </c>
      <c r="AE106" s="30">
        <f t="shared" si="128"/>
        <v>0</v>
      </c>
      <c r="AF106" s="30">
        <f t="shared" si="128"/>
        <v>0</v>
      </c>
      <c r="AG106" s="30">
        <f t="shared" si="128"/>
        <v>0</v>
      </c>
      <c r="AH106" s="30">
        <f t="shared" si="128"/>
        <v>0</v>
      </c>
      <c r="AI106" s="30">
        <f t="shared" si="128"/>
        <v>0</v>
      </c>
      <c r="AJ106" s="30">
        <f t="shared" si="128"/>
        <v>0</v>
      </c>
      <c r="AK106" s="30">
        <f t="shared" si="128"/>
        <v>0</v>
      </c>
      <c r="AL106" s="30">
        <f t="shared" si="128"/>
        <v>0</v>
      </c>
      <c r="AM106" s="30">
        <f t="shared" si="128"/>
        <v>0</v>
      </c>
      <c r="AN106" s="30">
        <f t="shared" si="128"/>
        <v>0</v>
      </c>
      <c r="AO106" s="30">
        <f t="shared" si="128"/>
        <v>0</v>
      </c>
      <c r="AP106" s="30">
        <f t="shared" si="128"/>
        <v>0</v>
      </c>
      <c r="AQ106" s="30">
        <f t="shared" si="128"/>
        <v>0</v>
      </c>
      <c r="AR106" s="30">
        <f t="shared" si="128"/>
        <v>0</v>
      </c>
      <c r="AS106" s="30">
        <f t="shared" si="128"/>
        <v>0</v>
      </c>
      <c r="AT106" s="30">
        <f t="shared" si="128"/>
        <v>0</v>
      </c>
      <c r="AU106" s="30">
        <f t="shared" si="128"/>
        <v>0</v>
      </c>
      <c r="AV106" s="30">
        <f t="shared" si="128"/>
        <v>0</v>
      </c>
      <c r="AW106" s="30">
        <f t="shared" si="128"/>
        <v>0</v>
      </c>
      <c r="AX106" s="30">
        <f t="shared" si="128"/>
        <v>0</v>
      </c>
      <c r="AY106" s="30">
        <f t="shared" si="128"/>
        <v>0</v>
      </c>
      <c r="AZ106" s="30">
        <f t="shared" si="128"/>
        <v>0</v>
      </c>
      <c r="BA106" s="30">
        <f t="shared" si="128"/>
        <v>0</v>
      </c>
      <c r="BB106" s="30">
        <f t="shared" si="128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29">IF(SUMIF($A$99:$A$103,"Dienstleistungen",F99:F103)=0,0,SUMIF($A$99:$A$103,"Dienstleistungen",F99:F103))</f>
        <v>0</v>
      </c>
      <c r="G107" s="30">
        <f t="shared" si="129"/>
        <v>0</v>
      </c>
      <c r="H107" s="30">
        <f t="shared" si="129"/>
        <v>0</v>
      </c>
      <c r="I107" s="30">
        <f t="shared" si="129"/>
        <v>0</v>
      </c>
      <c r="J107" s="30">
        <f t="shared" si="129"/>
        <v>0</v>
      </c>
      <c r="K107" s="30">
        <f t="shared" si="129"/>
        <v>0</v>
      </c>
      <c r="L107" s="30">
        <f t="shared" si="129"/>
        <v>0</v>
      </c>
      <c r="M107" s="30">
        <f t="shared" si="129"/>
        <v>0</v>
      </c>
      <c r="N107" s="30">
        <f t="shared" si="129"/>
        <v>0</v>
      </c>
      <c r="O107" s="30">
        <f t="shared" si="129"/>
        <v>0</v>
      </c>
      <c r="P107" s="30">
        <f t="shared" si="129"/>
        <v>0</v>
      </c>
      <c r="Q107" s="30">
        <f t="shared" si="129"/>
        <v>0</v>
      </c>
      <c r="R107" s="30">
        <f t="shared" si="129"/>
        <v>0</v>
      </c>
      <c r="S107" s="30">
        <f t="shared" si="129"/>
        <v>0</v>
      </c>
      <c r="T107" s="30">
        <f t="shared" si="129"/>
        <v>0</v>
      </c>
      <c r="U107" s="30">
        <f t="shared" si="129"/>
        <v>0</v>
      </c>
      <c r="V107" s="30">
        <f t="shared" si="129"/>
        <v>0</v>
      </c>
      <c r="W107" s="30">
        <f t="shared" si="129"/>
        <v>0</v>
      </c>
      <c r="X107" s="30">
        <f t="shared" si="129"/>
        <v>0</v>
      </c>
      <c r="Y107" s="30">
        <f t="shared" si="129"/>
        <v>0</v>
      </c>
      <c r="Z107" s="30">
        <f t="shared" ref="Z107:BB107" si="130">IF(SUMIF($A$99:$A$103,"Dienstleistungen",Z99:Z103)=0,0,SUMIF($A$99:$A$103,"Dienstleistungen",Z99:Z103))</f>
        <v>0</v>
      </c>
      <c r="AA107" s="30">
        <f t="shared" si="130"/>
        <v>0</v>
      </c>
      <c r="AB107" s="30">
        <f t="shared" si="130"/>
        <v>0</v>
      </c>
      <c r="AC107" s="30">
        <f t="shared" si="130"/>
        <v>0</v>
      </c>
      <c r="AD107" s="30">
        <f t="shared" si="130"/>
        <v>0</v>
      </c>
      <c r="AE107" s="30">
        <f t="shared" si="130"/>
        <v>0</v>
      </c>
      <c r="AF107" s="30">
        <f t="shared" si="130"/>
        <v>0</v>
      </c>
      <c r="AG107" s="30">
        <f t="shared" si="130"/>
        <v>0</v>
      </c>
      <c r="AH107" s="30">
        <f t="shared" si="130"/>
        <v>0</v>
      </c>
      <c r="AI107" s="30">
        <f t="shared" si="130"/>
        <v>0</v>
      </c>
      <c r="AJ107" s="30">
        <f t="shared" si="130"/>
        <v>0</v>
      </c>
      <c r="AK107" s="30">
        <f t="shared" si="130"/>
        <v>0</v>
      </c>
      <c r="AL107" s="30">
        <f t="shared" si="130"/>
        <v>0</v>
      </c>
      <c r="AM107" s="30">
        <f t="shared" si="130"/>
        <v>0</v>
      </c>
      <c r="AN107" s="30">
        <f t="shared" si="130"/>
        <v>0</v>
      </c>
      <c r="AO107" s="30">
        <f t="shared" si="130"/>
        <v>0</v>
      </c>
      <c r="AP107" s="30">
        <f t="shared" si="130"/>
        <v>0</v>
      </c>
      <c r="AQ107" s="30">
        <f t="shared" si="130"/>
        <v>0</v>
      </c>
      <c r="AR107" s="30">
        <f t="shared" si="130"/>
        <v>0</v>
      </c>
      <c r="AS107" s="30">
        <f t="shared" si="130"/>
        <v>0</v>
      </c>
      <c r="AT107" s="30">
        <f t="shared" si="130"/>
        <v>0</v>
      </c>
      <c r="AU107" s="30">
        <f t="shared" si="130"/>
        <v>0</v>
      </c>
      <c r="AV107" s="30">
        <f t="shared" si="130"/>
        <v>0</v>
      </c>
      <c r="AW107" s="30">
        <f t="shared" si="130"/>
        <v>0</v>
      </c>
      <c r="AX107" s="30">
        <f t="shared" si="130"/>
        <v>0</v>
      </c>
      <c r="AY107" s="30">
        <f t="shared" si="130"/>
        <v>0</v>
      </c>
      <c r="AZ107" s="30">
        <f t="shared" si="130"/>
        <v>0</v>
      </c>
      <c r="BA107" s="30">
        <f t="shared" si="130"/>
        <v>0</v>
      </c>
      <c r="BB107" s="30">
        <f t="shared" si="130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E110+1</f>
        <v>1</v>
      </c>
      <c r="G110" s="24">
        <f t="shared" ref="G110:Y110" si="131">F110+1</f>
        <v>2</v>
      </c>
      <c r="H110" s="24">
        <f t="shared" si="131"/>
        <v>3</v>
      </c>
      <c r="I110" s="24">
        <f t="shared" si="131"/>
        <v>4</v>
      </c>
      <c r="J110" s="24">
        <f t="shared" si="131"/>
        <v>5</v>
      </c>
      <c r="K110" s="24">
        <f t="shared" si="131"/>
        <v>6</v>
      </c>
      <c r="L110" s="24">
        <f t="shared" si="131"/>
        <v>7</v>
      </c>
      <c r="M110" s="24">
        <f t="shared" si="131"/>
        <v>8</v>
      </c>
      <c r="N110" s="24">
        <f t="shared" si="131"/>
        <v>9</v>
      </c>
      <c r="O110" s="24">
        <f t="shared" si="131"/>
        <v>10</v>
      </c>
      <c r="P110" s="24">
        <f t="shared" si="131"/>
        <v>11</v>
      </c>
      <c r="Q110" s="24">
        <f t="shared" si="131"/>
        <v>12</v>
      </c>
      <c r="R110" s="24">
        <f t="shared" si="131"/>
        <v>13</v>
      </c>
      <c r="S110" s="24">
        <f t="shared" si="131"/>
        <v>14</v>
      </c>
      <c r="T110" s="24">
        <f t="shared" si="131"/>
        <v>15</v>
      </c>
      <c r="U110" s="24">
        <f t="shared" si="131"/>
        <v>16</v>
      </c>
      <c r="V110" s="24">
        <f t="shared" si="131"/>
        <v>17</v>
      </c>
      <c r="W110" s="24">
        <f t="shared" si="131"/>
        <v>18</v>
      </c>
      <c r="X110" s="24">
        <f t="shared" si="131"/>
        <v>19</v>
      </c>
      <c r="Y110" s="25">
        <f t="shared" si="131"/>
        <v>20</v>
      </c>
      <c r="Z110" s="25">
        <f t="shared" ref="Z110" si="132">Y110+1</f>
        <v>21</v>
      </c>
      <c r="AA110" s="25">
        <f t="shared" ref="AA110" si="133">Z110+1</f>
        <v>22</v>
      </c>
      <c r="AB110" s="25">
        <f t="shared" ref="AB110" si="134">AA110+1</f>
        <v>23</v>
      </c>
      <c r="AC110" s="25">
        <f t="shared" ref="AC110" si="135">AB110+1</f>
        <v>24</v>
      </c>
      <c r="AD110" s="25">
        <f t="shared" ref="AD110" si="136">AC110+1</f>
        <v>25</v>
      </c>
      <c r="AE110" s="25">
        <f t="shared" ref="AE110" si="137">AD110+1</f>
        <v>26</v>
      </c>
      <c r="AF110" s="25">
        <f t="shared" ref="AF110" si="138">AE110+1</f>
        <v>27</v>
      </c>
      <c r="AG110" s="25">
        <f t="shared" ref="AG110" si="139">AF110+1</f>
        <v>28</v>
      </c>
      <c r="AH110" s="25">
        <f t="shared" ref="AH110" si="140">AG110+1</f>
        <v>29</v>
      </c>
      <c r="AI110" s="25">
        <f t="shared" ref="AI110" si="141">AH110+1</f>
        <v>30</v>
      </c>
      <c r="AJ110" s="25">
        <f t="shared" ref="AJ110" si="142">AI110+1</f>
        <v>31</v>
      </c>
      <c r="AK110" s="25">
        <f t="shared" ref="AK110" si="143">AJ110+1</f>
        <v>32</v>
      </c>
      <c r="AL110" s="25">
        <f t="shared" ref="AL110" si="144">AK110+1</f>
        <v>33</v>
      </c>
      <c r="AM110" s="25">
        <f t="shared" ref="AM110" si="145">AL110+1</f>
        <v>34</v>
      </c>
      <c r="AN110" s="25">
        <f t="shared" ref="AN110" si="146">AM110+1</f>
        <v>35</v>
      </c>
      <c r="AO110" s="25">
        <f t="shared" ref="AO110" si="147">AN110+1</f>
        <v>36</v>
      </c>
      <c r="AP110" s="25">
        <f t="shared" ref="AP110" si="148">AO110+1</f>
        <v>37</v>
      </c>
      <c r="AQ110" s="25">
        <f t="shared" ref="AQ110" si="149">AP110+1</f>
        <v>38</v>
      </c>
      <c r="AR110" s="25">
        <f t="shared" ref="AR110" si="150">AQ110+1</f>
        <v>39</v>
      </c>
      <c r="AS110" s="25">
        <f t="shared" ref="AS110" si="151">AR110+1</f>
        <v>40</v>
      </c>
      <c r="AT110" s="25">
        <f t="shared" ref="AT110" si="152">AS110+1</f>
        <v>41</v>
      </c>
      <c r="AU110" s="25">
        <f t="shared" ref="AU110" si="153">AT110+1</f>
        <v>42</v>
      </c>
      <c r="AV110" s="25">
        <f t="shared" ref="AV110" si="154">AU110+1</f>
        <v>43</v>
      </c>
      <c r="AW110" s="25">
        <f t="shared" ref="AW110" si="155">AV110+1</f>
        <v>44</v>
      </c>
      <c r="AX110" s="25">
        <f t="shared" ref="AX110" si="156">AW110+1</f>
        <v>45</v>
      </c>
      <c r="AY110" s="25">
        <f t="shared" ref="AY110" si="157">AX110+1</f>
        <v>46</v>
      </c>
      <c r="AZ110" s="25">
        <f t="shared" ref="AZ110" si="158">AY110+1</f>
        <v>47</v>
      </c>
      <c r="BA110" s="25">
        <f t="shared" ref="BA110" si="159">AZ110+1</f>
        <v>48</v>
      </c>
      <c r="BB110" s="25">
        <f t="shared" ref="BB110" si="160">BA110+1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/>
      <c r="B112" s="51" t="s">
        <v>113</v>
      </c>
      <c r="C112" s="141"/>
      <c r="D112" s="97" t="s">
        <v>198</v>
      </c>
      <c r="E112" s="2" t="str">
        <f>'Option 5 (2)'!E112</f>
        <v/>
      </c>
      <c r="F112" s="2" t="str">
        <f>'Option 5 (2)'!F112</f>
        <v/>
      </c>
      <c r="G112" s="2" t="str">
        <f>'Option 5 (2)'!G112</f>
        <v/>
      </c>
      <c r="H112" s="2" t="str">
        <f>'Option 5 (2)'!H112</f>
        <v/>
      </c>
      <c r="I112" s="2" t="str">
        <f>'Option 5 (2)'!I112</f>
        <v/>
      </c>
      <c r="J112" s="2" t="str">
        <f>'Option 5 (2)'!J112</f>
        <v/>
      </c>
      <c r="K112" s="2" t="str">
        <f>'Option 5 (2)'!K112</f>
        <v/>
      </c>
      <c r="L112" s="2" t="str">
        <f>'Option 5 (2)'!L112</f>
        <v/>
      </c>
      <c r="M112" s="2" t="str">
        <f>'Option 5 (2)'!M112</f>
        <v/>
      </c>
      <c r="N112" s="2" t="str">
        <f>'Option 5 (2)'!N112</f>
        <v/>
      </c>
      <c r="O112" s="2" t="str">
        <f>'Option 5 (2)'!O112</f>
        <v/>
      </c>
      <c r="P112" s="2" t="str">
        <f>'Option 5 (2)'!P112</f>
        <v/>
      </c>
      <c r="Q112" s="2" t="str">
        <f>'Option 5 (2)'!Q112</f>
        <v/>
      </c>
      <c r="R112" s="2" t="str">
        <f>'Option 5 (2)'!R112</f>
        <v/>
      </c>
      <c r="S112" s="2" t="str">
        <f>'Option 5 (2)'!S112</f>
        <v/>
      </c>
      <c r="T112" s="2" t="str">
        <f>'Option 5 (2)'!T112</f>
        <v/>
      </c>
      <c r="U112" s="2" t="str">
        <f>'Option 5 (2)'!U112</f>
        <v/>
      </c>
      <c r="V112" s="2" t="str">
        <f>'Option 5 (2)'!V112</f>
        <v/>
      </c>
      <c r="W112" s="2" t="str">
        <f>'Option 5 (2)'!W112</f>
        <v/>
      </c>
      <c r="X112" s="2" t="str">
        <f>'Option 5 (2)'!X112</f>
        <v/>
      </c>
      <c r="Y112" s="2" t="str">
        <f>'Option 5 (2)'!Y112</f>
        <v/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ht="41.4" x14ac:dyDescent="0.25">
      <c r="A113" s="49"/>
      <c r="B113" s="52" t="s">
        <v>114</v>
      </c>
      <c r="C113" s="141"/>
      <c r="D113" s="98" t="s">
        <v>198</v>
      </c>
      <c r="E113" s="2" t="str">
        <f>'Option 5 (2)'!E113</f>
        <v/>
      </c>
      <c r="F113" s="2" t="str">
        <f>'Option 5 (2)'!F113</f>
        <v/>
      </c>
      <c r="G113" s="2" t="str">
        <f>'Option 5 (2)'!G113</f>
        <v/>
      </c>
      <c r="H113" s="2" t="str">
        <f>'Option 5 (2)'!H113</f>
        <v/>
      </c>
      <c r="I113" s="2" t="str">
        <f>'Option 5 (2)'!I113</f>
        <v/>
      </c>
      <c r="J113" s="2" t="str">
        <f>'Option 5 (2)'!J113</f>
        <v/>
      </c>
      <c r="K113" s="2" t="str">
        <f>'Option 5 (2)'!K113</f>
        <v/>
      </c>
      <c r="L113" s="2" t="str">
        <f>'Option 5 (2)'!L113</f>
        <v/>
      </c>
      <c r="M113" s="2" t="str">
        <f>'Option 5 (2)'!M113</f>
        <v/>
      </c>
      <c r="N113" s="2" t="str">
        <f>'Option 5 (2)'!N113</f>
        <v/>
      </c>
      <c r="O113" s="2" t="str">
        <f>'Option 5 (2)'!O113</f>
        <v/>
      </c>
      <c r="P113" s="2" t="str">
        <f>'Option 5 (2)'!P113</f>
        <v/>
      </c>
      <c r="Q113" s="2" t="str">
        <f>'Option 5 (2)'!Q113</f>
        <v/>
      </c>
      <c r="R113" s="2" t="str">
        <f>'Option 5 (2)'!R113</f>
        <v/>
      </c>
      <c r="S113" s="2" t="str">
        <f>'Option 5 (2)'!S113</f>
        <v/>
      </c>
      <c r="T113" s="2" t="str">
        <f>'Option 5 (2)'!T113</f>
        <v/>
      </c>
      <c r="U113" s="2" t="str">
        <f>'Option 5 (2)'!U113</f>
        <v/>
      </c>
      <c r="V113" s="2" t="str">
        <f>'Option 5 (2)'!V113</f>
        <v/>
      </c>
      <c r="W113" s="2" t="str">
        <f>'Option 5 (2)'!W113</f>
        <v/>
      </c>
      <c r="X113" s="2" t="str">
        <f>'Option 5 (2)'!X113</f>
        <v/>
      </c>
      <c r="Y113" s="2" t="str">
        <f>'Option 5 (2)'!Y113</f>
        <v/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ht="41.4" x14ac:dyDescent="0.25">
      <c r="A114" s="75"/>
      <c r="B114" s="76" t="s">
        <v>115</v>
      </c>
      <c r="C114" s="141"/>
      <c r="D114" s="98" t="s">
        <v>198</v>
      </c>
      <c r="E114" s="2" t="str">
        <f>'Option 5 (2)'!E114</f>
        <v/>
      </c>
      <c r="F114" s="2" t="str">
        <f>'Option 5 (2)'!F114</f>
        <v/>
      </c>
      <c r="G114" s="2" t="str">
        <f>'Option 5 (2)'!G114</f>
        <v/>
      </c>
      <c r="H114" s="2" t="str">
        <f>'Option 5 (2)'!H114</f>
        <v/>
      </c>
      <c r="I114" s="2" t="str">
        <f>'Option 5 (2)'!I114</f>
        <v/>
      </c>
      <c r="J114" s="2" t="str">
        <f>'Option 5 (2)'!J114</f>
        <v/>
      </c>
      <c r="K114" s="2" t="str">
        <f>'Option 5 (2)'!K114</f>
        <v/>
      </c>
      <c r="L114" s="2" t="str">
        <f>'Option 5 (2)'!L114</f>
        <v/>
      </c>
      <c r="M114" s="2" t="str">
        <f>'Option 5 (2)'!M114</f>
        <v/>
      </c>
      <c r="N114" s="2" t="str">
        <f>'Option 5 (2)'!N114</f>
        <v/>
      </c>
      <c r="O114" s="2" t="str">
        <f>'Option 5 (2)'!O114</f>
        <v/>
      </c>
      <c r="P114" s="2" t="str">
        <f>'Option 5 (2)'!P114</f>
        <v/>
      </c>
      <c r="Q114" s="2" t="str">
        <f>'Option 5 (2)'!Q114</f>
        <v/>
      </c>
      <c r="R114" s="2" t="str">
        <f>'Option 5 (2)'!R114</f>
        <v/>
      </c>
      <c r="S114" s="2" t="str">
        <f>'Option 5 (2)'!S114</f>
        <v/>
      </c>
      <c r="T114" s="2" t="str">
        <f>'Option 5 (2)'!T114</f>
        <v/>
      </c>
      <c r="U114" s="2" t="str">
        <f>'Option 5 (2)'!U114</f>
        <v/>
      </c>
      <c r="V114" s="2" t="str">
        <f>'Option 5 (2)'!V114</f>
        <v/>
      </c>
      <c r="W114" s="2" t="str">
        <f>'Option 5 (2)'!W114</f>
        <v/>
      </c>
      <c r="X114" s="2" t="str">
        <f>'Option 5 (2)'!X114</f>
        <v/>
      </c>
      <c r="Y114" s="2" t="str">
        <f>'Option 5 (2)'!Y114</f>
        <v/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ht="41.4" x14ac:dyDescent="0.25">
      <c r="A115" s="75"/>
      <c r="B115" s="76" t="s">
        <v>147</v>
      </c>
      <c r="C115" s="141"/>
      <c r="D115" s="98" t="s">
        <v>198</v>
      </c>
      <c r="E115" s="2" t="str">
        <f>'Option 5 (2)'!E115</f>
        <v/>
      </c>
      <c r="F115" s="2" t="str">
        <f>'Option 5 (2)'!F115</f>
        <v/>
      </c>
      <c r="G115" s="2" t="str">
        <f>'Option 5 (2)'!G115</f>
        <v/>
      </c>
      <c r="H115" s="2" t="str">
        <f>'Option 5 (2)'!H115</f>
        <v/>
      </c>
      <c r="I115" s="2" t="str">
        <f>'Option 5 (2)'!I115</f>
        <v/>
      </c>
      <c r="J115" s="2" t="str">
        <f>'Option 5 (2)'!J115</f>
        <v/>
      </c>
      <c r="K115" s="2" t="str">
        <f>'Option 5 (2)'!K115</f>
        <v/>
      </c>
      <c r="L115" s="2" t="str">
        <f>'Option 5 (2)'!L115</f>
        <v/>
      </c>
      <c r="M115" s="2" t="str">
        <f>'Option 5 (2)'!M115</f>
        <v/>
      </c>
      <c r="N115" s="2" t="str">
        <f>'Option 5 (2)'!N115</f>
        <v/>
      </c>
      <c r="O115" s="2" t="str">
        <f>'Option 5 (2)'!O115</f>
        <v/>
      </c>
      <c r="P115" s="2" t="str">
        <f>'Option 5 (2)'!P115</f>
        <v/>
      </c>
      <c r="Q115" s="2" t="str">
        <f>'Option 5 (2)'!Q115</f>
        <v/>
      </c>
      <c r="R115" s="2" t="str">
        <f>'Option 5 (2)'!R115</f>
        <v/>
      </c>
      <c r="S115" s="2" t="str">
        <f>'Option 5 (2)'!S115</f>
        <v/>
      </c>
      <c r="T115" s="2" t="str">
        <f>'Option 5 (2)'!T115</f>
        <v/>
      </c>
      <c r="U115" s="2" t="str">
        <f>'Option 5 (2)'!U115</f>
        <v/>
      </c>
      <c r="V115" s="2" t="str">
        <f>'Option 5 (2)'!V115</f>
        <v/>
      </c>
      <c r="W115" s="2" t="str">
        <f>'Option 5 (2)'!W115</f>
        <v/>
      </c>
      <c r="X115" s="2" t="str">
        <f>'Option 5 (2)'!X115</f>
        <v/>
      </c>
      <c r="Y115" s="2" t="str">
        <f>'Option 5 (2)'!Y115</f>
        <v/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ht="42" thickBot="1" x14ac:dyDescent="0.3">
      <c r="A116" s="50"/>
      <c r="B116" s="53" t="s">
        <v>148</v>
      </c>
      <c r="C116" s="141"/>
      <c r="D116" s="99" t="s">
        <v>198</v>
      </c>
      <c r="E116" s="2" t="str">
        <f>'Option 5 (2)'!E116</f>
        <v/>
      </c>
      <c r="F116" s="2" t="str">
        <f>'Option 5 (2)'!F116</f>
        <v/>
      </c>
      <c r="G116" s="2" t="str">
        <f>'Option 5 (2)'!G116</f>
        <v/>
      </c>
      <c r="H116" s="2" t="str">
        <f>'Option 5 (2)'!H116</f>
        <v/>
      </c>
      <c r="I116" s="2" t="str">
        <f>'Option 5 (2)'!I116</f>
        <v/>
      </c>
      <c r="J116" s="2" t="str">
        <f>'Option 5 (2)'!J116</f>
        <v/>
      </c>
      <c r="K116" s="2" t="str">
        <f>'Option 5 (2)'!K116</f>
        <v/>
      </c>
      <c r="L116" s="2" t="str">
        <f>'Option 5 (2)'!L116</f>
        <v/>
      </c>
      <c r="M116" s="2" t="str">
        <f>'Option 5 (2)'!M116</f>
        <v/>
      </c>
      <c r="N116" s="2" t="str">
        <f>'Option 5 (2)'!N116</f>
        <v/>
      </c>
      <c r="O116" s="2" t="str">
        <f>'Option 5 (2)'!O116</f>
        <v/>
      </c>
      <c r="P116" s="2" t="str">
        <f>'Option 5 (2)'!P116</f>
        <v/>
      </c>
      <c r="Q116" s="2" t="str">
        <f>'Option 5 (2)'!Q116</f>
        <v/>
      </c>
      <c r="R116" s="2" t="str">
        <f>'Option 5 (2)'!R116</f>
        <v/>
      </c>
      <c r="S116" s="2" t="str">
        <f>'Option 5 (2)'!S116</f>
        <v/>
      </c>
      <c r="T116" s="2" t="str">
        <f>'Option 5 (2)'!T116</f>
        <v/>
      </c>
      <c r="U116" s="2" t="str">
        <f>'Option 5 (2)'!U116</f>
        <v/>
      </c>
      <c r="V116" s="2" t="str">
        <f>'Option 5 (2)'!V116</f>
        <v/>
      </c>
      <c r="W116" s="2" t="str">
        <f>'Option 5 (2)'!W116</f>
        <v/>
      </c>
      <c r="X116" s="2" t="str">
        <f>'Option 5 (2)'!X116</f>
        <v/>
      </c>
      <c r="Y116" s="2" t="str">
        <f>'Option 5 (2)'!Y116</f>
        <v/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BB117" si="161">IF(SUM(F112:F116)=0,0,SUM(F112:F116))</f>
        <v>0</v>
      </c>
      <c r="G117" s="30">
        <f t="shared" si="161"/>
        <v>0</v>
      </c>
      <c r="H117" s="30">
        <f t="shared" si="161"/>
        <v>0</v>
      </c>
      <c r="I117" s="30">
        <f t="shared" si="161"/>
        <v>0</v>
      </c>
      <c r="J117" s="30">
        <f t="shared" si="161"/>
        <v>0</v>
      </c>
      <c r="K117" s="30">
        <f t="shared" si="161"/>
        <v>0</v>
      </c>
      <c r="L117" s="30">
        <f t="shared" si="161"/>
        <v>0</v>
      </c>
      <c r="M117" s="30">
        <f t="shared" si="161"/>
        <v>0</v>
      </c>
      <c r="N117" s="30">
        <f t="shared" si="161"/>
        <v>0</v>
      </c>
      <c r="O117" s="30">
        <f t="shared" si="161"/>
        <v>0</v>
      </c>
      <c r="P117" s="30">
        <f t="shared" si="161"/>
        <v>0</v>
      </c>
      <c r="Q117" s="30">
        <f t="shared" si="161"/>
        <v>0</v>
      </c>
      <c r="R117" s="30">
        <f t="shared" si="161"/>
        <v>0</v>
      </c>
      <c r="S117" s="30">
        <f t="shared" si="161"/>
        <v>0</v>
      </c>
      <c r="T117" s="30">
        <f t="shared" si="161"/>
        <v>0</v>
      </c>
      <c r="U117" s="30">
        <f t="shared" si="161"/>
        <v>0</v>
      </c>
      <c r="V117" s="30">
        <f t="shared" si="161"/>
        <v>0</v>
      </c>
      <c r="W117" s="30">
        <f t="shared" si="161"/>
        <v>0</v>
      </c>
      <c r="X117" s="30">
        <f t="shared" si="161"/>
        <v>0</v>
      </c>
      <c r="Y117" s="30">
        <f t="shared" si="161"/>
        <v>0</v>
      </c>
      <c r="Z117" s="30">
        <f t="shared" si="161"/>
        <v>0</v>
      </c>
      <c r="AA117" s="30">
        <f t="shared" si="161"/>
        <v>0</v>
      </c>
      <c r="AB117" s="30">
        <f t="shared" si="161"/>
        <v>0</v>
      </c>
      <c r="AC117" s="30">
        <f t="shared" si="161"/>
        <v>0</v>
      </c>
      <c r="AD117" s="30">
        <f t="shared" si="161"/>
        <v>0</v>
      </c>
      <c r="AE117" s="30">
        <f t="shared" si="161"/>
        <v>0</v>
      </c>
      <c r="AF117" s="30">
        <f t="shared" si="161"/>
        <v>0</v>
      </c>
      <c r="AG117" s="30">
        <f t="shared" si="161"/>
        <v>0</v>
      </c>
      <c r="AH117" s="30">
        <f t="shared" si="161"/>
        <v>0</v>
      </c>
      <c r="AI117" s="30">
        <f t="shared" si="161"/>
        <v>0</v>
      </c>
      <c r="AJ117" s="30">
        <f t="shared" si="161"/>
        <v>0</v>
      </c>
      <c r="AK117" s="30">
        <f t="shared" si="161"/>
        <v>0</v>
      </c>
      <c r="AL117" s="30">
        <f t="shared" si="161"/>
        <v>0</v>
      </c>
      <c r="AM117" s="30">
        <f t="shared" si="161"/>
        <v>0</v>
      </c>
      <c r="AN117" s="30">
        <f t="shared" si="161"/>
        <v>0</v>
      </c>
      <c r="AO117" s="30">
        <f t="shared" si="161"/>
        <v>0</v>
      </c>
      <c r="AP117" s="30">
        <f t="shared" si="161"/>
        <v>0</v>
      </c>
      <c r="AQ117" s="30">
        <f t="shared" si="161"/>
        <v>0</v>
      </c>
      <c r="AR117" s="30">
        <f t="shared" si="161"/>
        <v>0</v>
      </c>
      <c r="AS117" s="30">
        <f t="shared" si="161"/>
        <v>0</v>
      </c>
      <c r="AT117" s="30">
        <f t="shared" si="161"/>
        <v>0</v>
      </c>
      <c r="AU117" s="30">
        <f t="shared" si="161"/>
        <v>0</v>
      </c>
      <c r="AV117" s="30">
        <f t="shared" si="161"/>
        <v>0</v>
      </c>
      <c r="AW117" s="30">
        <f t="shared" si="161"/>
        <v>0</v>
      </c>
      <c r="AX117" s="30">
        <f t="shared" si="161"/>
        <v>0</v>
      </c>
      <c r="AY117" s="30">
        <f t="shared" si="161"/>
        <v>0</v>
      </c>
      <c r="AZ117" s="30">
        <f t="shared" si="161"/>
        <v>0</v>
      </c>
      <c r="BA117" s="30">
        <f t="shared" si="161"/>
        <v>0</v>
      </c>
      <c r="BB117" s="30">
        <f t="shared" si="161"/>
        <v>0</v>
      </c>
    </row>
  </sheetData>
  <mergeCells count="26"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A1:A2"/>
    <mergeCell ref="C65:C66"/>
    <mergeCell ref="D65:D66"/>
    <mergeCell ref="A63:D63"/>
    <mergeCell ref="A106:C106"/>
  </mergeCells>
  <conditionalFormatting sqref="C99:C103">
    <cfRule type="cellIs" dxfId="4107" priority="897" operator="lessThan">
      <formula>0</formula>
    </cfRule>
  </conditionalFormatting>
  <conditionalFormatting sqref="C112:C116">
    <cfRule type="cellIs" dxfId="4106" priority="893" operator="greaterThan">
      <formula>0</formula>
    </cfRule>
  </conditionalFormatting>
  <conditionalFormatting sqref="Y1:Y118">
    <cfRule type="expression" dxfId="4105" priority="41">
      <formula>$Y$2=""</formula>
    </cfRule>
  </conditionalFormatting>
  <conditionalFormatting sqref="E99:BB103">
    <cfRule type="cellIs" dxfId="4104" priority="57" operator="equal">
      <formula>""</formula>
    </cfRule>
    <cfRule type="cellIs" dxfId="4103" priority="58" operator="lessThan">
      <formula>0</formula>
    </cfRule>
  </conditionalFormatting>
  <conditionalFormatting sqref="E112:BB116">
    <cfRule type="cellIs" dxfId="4102" priority="55" operator="equal">
      <formula>""</formula>
    </cfRule>
    <cfRule type="cellIs" dxfId="4101" priority="56" operator="greaterThan">
      <formula>0</formula>
    </cfRule>
  </conditionalFormatting>
  <conditionalFormatting sqref="J1:J118">
    <cfRule type="expression" dxfId="4100" priority="54">
      <formula>$J$2=""</formula>
    </cfRule>
  </conditionalFormatting>
  <conditionalFormatting sqref="K1:K118">
    <cfRule type="expression" dxfId="4099" priority="53">
      <formula>$K$2=""</formula>
    </cfRule>
  </conditionalFormatting>
  <conditionalFormatting sqref="L1:L118">
    <cfRule type="expression" dxfId="4098" priority="52">
      <formula>$L$2=""</formula>
    </cfRule>
  </conditionalFormatting>
  <conditionalFormatting sqref="M1:M118">
    <cfRule type="expression" dxfId="4097" priority="51">
      <formula>$M$2=""</formula>
    </cfRule>
  </conditionalFormatting>
  <conditionalFormatting sqref="N1:N118">
    <cfRule type="expression" dxfId="4096" priority="50">
      <formula>$N$2=""</formula>
    </cfRule>
  </conditionalFormatting>
  <conditionalFormatting sqref="P1:P118">
    <cfRule type="expression" dxfId="4095" priority="49">
      <formula>$P$2=""</formula>
    </cfRule>
  </conditionalFormatting>
  <conditionalFormatting sqref="Q1:Q118">
    <cfRule type="expression" dxfId="4094" priority="48">
      <formula>$Q$2=""</formula>
    </cfRule>
  </conditionalFormatting>
  <conditionalFormatting sqref="S1:S118">
    <cfRule type="expression" dxfId="4093" priority="47">
      <formula>$S$2=""</formula>
    </cfRule>
  </conditionalFormatting>
  <conditionalFormatting sqref="T1:T118">
    <cfRule type="expression" dxfId="4092" priority="46">
      <formula>$T$2=""</formula>
    </cfRule>
  </conditionalFormatting>
  <conditionalFormatting sqref="U1:U118">
    <cfRule type="expression" dxfId="4091" priority="45">
      <formula>$U$2=""</formula>
    </cfRule>
  </conditionalFormatting>
  <conditionalFormatting sqref="V1:V118">
    <cfRule type="expression" dxfId="4090" priority="44">
      <formula>$V$2=""</formula>
    </cfRule>
  </conditionalFormatting>
  <conditionalFormatting sqref="W1:W118">
    <cfRule type="expression" dxfId="4089" priority="43">
      <formula>$W$2=""</formula>
    </cfRule>
  </conditionalFormatting>
  <conditionalFormatting sqref="X1:X118">
    <cfRule type="expression" dxfId="4088" priority="42">
      <formula>$X$2=""</formula>
    </cfRule>
  </conditionalFormatting>
  <conditionalFormatting sqref="R1:R118">
    <cfRule type="expression" dxfId="4087" priority="40">
      <formula>$R$2=""</formula>
    </cfRule>
  </conditionalFormatting>
  <conditionalFormatting sqref="I1:I118">
    <cfRule type="expression" dxfId="4086" priority="39">
      <formula>$I$2=""</formula>
    </cfRule>
  </conditionalFormatting>
  <conditionalFormatting sqref="O1:O118">
    <cfRule type="expression" dxfId="4085" priority="38">
      <formula>$O$2=""</formula>
    </cfRule>
  </conditionalFormatting>
  <conditionalFormatting sqref="H1:H118">
    <cfRule type="expression" dxfId="4084" priority="37">
      <formula>$H$2=""</formula>
    </cfRule>
  </conditionalFormatting>
  <conditionalFormatting sqref="E67:BB91">
    <cfRule type="cellIs" dxfId="4083" priority="35" operator="equal">
      <formula>""</formula>
    </cfRule>
    <cfRule type="cellIs" dxfId="4082" priority="36" operator="greaterThan">
      <formula>0</formula>
    </cfRule>
  </conditionalFormatting>
  <conditionalFormatting sqref="E1:E118">
    <cfRule type="expression" dxfId="4081" priority="34">
      <formula>$E$2=""</formula>
    </cfRule>
  </conditionalFormatting>
  <conditionalFormatting sqref="AE1:AE118">
    <cfRule type="expression" dxfId="4080" priority="33">
      <formula>$AE$2=""</formula>
    </cfRule>
  </conditionalFormatting>
  <conditionalFormatting sqref="AF1:AF118">
    <cfRule type="expression" dxfId="4079" priority="32">
      <formula>$AF$2=""</formula>
    </cfRule>
  </conditionalFormatting>
  <conditionalFormatting sqref="AG1:AG118">
    <cfRule type="expression" dxfId="4078" priority="31">
      <formula>$AG$2=""</formula>
    </cfRule>
  </conditionalFormatting>
  <conditionalFormatting sqref="AH1:AH118">
    <cfRule type="expression" dxfId="4077" priority="30">
      <formula>$AH$2=""</formula>
    </cfRule>
  </conditionalFormatting>
  <conditionalFormatting sqref="AI1:AI118">
    <cfRule type="expression" dxfId="4076" priority="29">
      <formula>$AI$2=""</formula>
    </cfRule>
  </conditionalFormatting>
  <conditionalFormatting sqref="AJ1:AJ118">
    <cfRule type="expression" dxfId="4075" priority="28">
      <formula>$AJ$2=""</formula>
    </cfRule>
  </conditionalFormatting>
  <conditionalFormatting sqref="AK1:AK118">
    <cfRule type="expression" dxfId="4074" priority="27">
      <formula>$AK$2=""</formula>
    </cfRule>
  </conditionalFormatting>
  <conditionalFormatting sqref="AL1:AL118">
    <cfRule type="expression" dxfId="4073" priority="26">
      <formula>$AL$2=""</formula>
    </cfRule>
  </conditionalFormatting>
  <conditionalFormatting sqref="AM1:AM118">
    <cfRule type="expression" dxfId="4072" priority="25">
      <formula>$AM$2=""</formula>
    </cfRule>
  </conditionalFormatting>
  <conditionalFormatting sqref="AN1:AN118">
    <cfRule type="expression" dxfId="4071" priority="24">
      <formula>$AN$2=""</formula>
    </cfRule>
  </conditionalFormatting>
  <conditionalFormatting sqref="AO1:AO118">
    <cfRule type="expression" dxfId="4070" priority="23">
      <formula>$AO$2=""</formula>
    </cfRule>
  </conditionalFormatting>
  <conditionalFormatting sqref="AP1:AP4 AP63:AP1048576 AP6:AP7 AP9:AP10 AP12:AP13 AP15:AP16 AP18:AP32">
    <cfRule type="expression" dxfId="4069" priority="22">
      <formula>$AP$66=""</formula>
    </cfRule>
  </conditionalFormatting>
  <conditionalFormatting sqref="AQ1:AQ118">
    <cfRule type="expression" dxfId="4068" priority="21">
      <formula>$AQ$2=""</formula>
    </cfRule>
  </conditionalFormatting>
  <conditionalFormatting sqref="AR1:AR118">
    <cfRule type="expression" dxfId="4067" priority="20">
      <formula>$AR$2=""</formula>
    </cfRule>
  </conditionalFormatting>
  <conditionalFormatting sqref="AS1:AS118">
    <cfRule type="expression" dxfId="4066" priority="19">
      <formula>$AS$2=""</formula>
    </cfRule>
  </conditionalFormatting>
  <conditionalFormatting sqref="AT1:AT118">
    <cfRule type="expression" dxfId="4065" priority="18">
      <formula>$AT$2=""</formula>
    </cfRule>
  </conditionalFormatting>
  <conditionalFormatting sqref="AU1:AU118">
    <cfRule type="expression" dxfId="4064" priority="17">
      <formula>$AU$2=""</formula>
    </cfRule>
  </conditionalFormatting>
  <conditionalFormatting sqref="AV1:AV118">
    <cfRule type="expression" dxfId="4063" priority="16">
      <formula>$AV$2=""</formula>
    </cfRule>
  </conditionalFormatting>
  <conditionalFormatting sqref="AW1:AW118">
    <cfRule type="expression" dxfId="4062" priority="15">
      <formula>$AW$2=""</formula>
    </cfRule>
  </conditionalFormatting>
  <conditionalFormatting sqref="AX1:AX118">
    <cfRule type="expression" dxfId="4061" priority="14">
      <formula>$AX$2=""</formula>
    </cfRule>
  </conditionalFormatting>
  <conditionalFormatting sqref="AY1:AY118">
    <cfRule type="expression" dxfId="4060" priority="13">
      <formula>$AY$2=""</formula>
    </cfRule>
  </conditionalFormatting>
  <conditionalFormatting sqref="AZ1:AZ118">
    <cfRule type="expression" dxfId="4059" priority="12">
      <formula>$AZ$2=""</formula>
    </cfRule>
  </conditionalFormatting>
  <conditionalFormatting sqref="BA1:BA118">
    <cfRule type="expression" dxfId="4058" priority="11">
      <formula>$BA$2=""</formula>
    </cfRule>
  </conditionalFormatting>
  <conditionalFormatting sqref="BB1:BB118">
    <cfRule type="expression" dxfId="4057" priority="10">
      <formula>$BB$2=""</formula>
    </cfRule>
  </conditionalFormatting>
  <conditionalFormatting sqref="AP33:AP34">
    <cfRule type="expression" dxfId="4056" priority="9">
      <formula>$AP$66=""</formula>
    </cfRule>
  </conditionalFormatting>
  <conditionalFormatting sqref="F1:F118">
    <cfRule type="expression" dxfId="4055" priority="8">
      <formula>$F$2=""</formula>
    </cfRule>
  </conditionalFormatting>
  <conditionalFormatting sqref="G1:G118">
    <cfRule type="expression" dxfId="4054" priority="7">
      <formula>$G$2=""</formula>
    </cfRule>
  </conditionalFormatting>
  <conditionalFormatting sqref="AA1:AA118">
    <cfRule type="expression" dxfId="4053" priority="6">
      <formula>$AA$2=""</formula>
    </cfRule>
  </conditionalFormatting>
  <conditionalFormatting sqref="Z1:Z118">
    <cfRule type="expression" dxfId="4052" priority="5">
      <formula>$Z$2=""</formula>
    </cfRule>
  </conditionalFormatting>
  <conditionalFormatting sqref="AB1:AB118">
    <cfRule type="expression" dxfId="4051" priority="4">
      <formula>$AB$2=""</formula>
    </cfRule>
  </conditionalFormatting>
  <conditionalFormatting sqref="AC1:AC118">
    <cfRule type="expression" dxfId="4050" priority="3">
      <formula>$AC$2=""</formula>
    </cfRule>
  </conditionalFormatting>
  <conditionalFormatting sqref="AD1:AD118">
    <cfRule type="expression" dxfId="4049" priority="2">
      <formula>$AD$2=""</formula>
    </cfRule>
  </conditionalFormatting>
  <conditionalFormatting sqref="AP1:AP118">
    <cfRule type="expression" dxfId="4048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" xr:uid="{E51130FB-690F-4925-BABA-E750EB8BD2BA}"/>
    <dataValidation allowBlank="1" showInputMessage="1" showErrorMessage="1" promptTitle="KompZWUBw" prompt="Bitte Anzahl des Personals eintragen, auch Kommazahlen (VZÄ) möglich." sqref="E3 E18 E33 E48" xr:uid="{8448EF88-E4BC-4945-BE72-23B0748D7206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BB747FD-C081-42ED-A72E-28081412A90B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26770908-CE72-4CB9-A824-67F8063D1309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C63B298D-6EA3-4E66-B4A3-3EDFD56D839B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354512E2-5862-4938-B862-C074E052D09C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BB137444-9E14-405F-A4E9-32B5EEE6077A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0C2C60E4-322C-480D-9DBF-1DD7D5E45AFF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2FDCDC5B-2FAA-4472-8DEE-F6BDB6460EE9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AE66B-CD2B-4AEB-8AF5-B62654C25746}">
  <sheetPr codeName="Tabelle18">
    <pageSetUpPr fitToPage="1"/>
  </sheetPr>
  <dimension ref="A1:BB117"/>
  <sheetViews>
    <sheetView zoomScale="60" zoomScaleNormal="60" workbookViewId="0">
      <selection activeCell="C46" sqref="C46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tr">
        <f>'Option 5'!B4</f>
        <v>Gehalt auswählen</v>
      </c>
      <c r="C4" s="111" t="str">
        <f ca="1">'Option 5'!C4</f>
        <v/>
      </c>
      <c r="D4" s="97" t="str">
        <f>IF('Option 5'!D4="","",'Option 5'!D4)</f>
        <v>durchschnittliche Preissteigerungs-rate</v>
      </c>
      <c r="E4" s="18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18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18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18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18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18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18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18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18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18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18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18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18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18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18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18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18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18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18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18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18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18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18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18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18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18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18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18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18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18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18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18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18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18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18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18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18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18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18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18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18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18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18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18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18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18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18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18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18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18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6.2" thickBot="1" x14ac:dyDescent="0.3">
      <c r="A5" s="115"/>
      <c r="B5" s="19" t="s">
        <v>1</v>
      </c>
      <c r="C5" s="112" t="str">
        <f t="shared" ref="C5" ca="1" si="30">IF(C4="","",C3*C4)</f>
        <v/>
      </c>
      <c r="D5" s="117"/>
      <c r="E5" s="20" t="str">
        <f t="shared" ref="E5:Y5" si="31">IF(E4="","",E3*E4)</f>
        <v/>
      </c>
      <c r="F5" s="20" t="str">
        <f t="shared" si="31"/>
        <v/>
      </c>
      <c r="G5" s="20" t="str">
        <f t="shared" si="31"/>
        <v/>
      </c>
      <c r="H5" s="20" t="str">
        <f t="shared" si="31"/>
        <v/>
      </c>
      <c r="I5" s="20" t="str">
        <f t="shared" si="31"/>
        <v/>
      </c>
      <c r="J5" s="20" t="str">
        <f t="shared" si="31"/>
        <v/>
      </c>
      <c r="K5" s="20" t="str">
        <f t="shared" si="31"/>
        <v/>
      </c>
      <c r="L5" s="20" t="str">
        <f t="shared" si="31"/>
        <v/>
      </c>
      <c r="M5" s="20" t="str">
        <f t="shared" si="31"/>
        <v/>
      </c>
      <c r="N5" s="20" t="str">
        <f t="shared" si="31"/>
        <v/>
      </c>
      <c r="O5" s="20" t="str">
        <f t="shared" si="31"/>
        <v/>
      </c>
      <c r="P5" s="20" t="str">
        <f t="shared" si="31"/>
        <v/>
      </c>
      <c r="Q5" s="20" t="str">
        <f t="shared" si="31"/>
        <v/>
      </c>
      <c r="R5" s="20" t="str">
        <f t="shared" si="31"/>
        <v/>
      </c>
      <c r="S5" s="20" t="str">
        <f t="shared" si="31"/>
        <v/>
      </c>
      <c r="T5" s="20" t="str">
        <f t="shared" si="31"/>
        <v/>
      </c>
      <c r="U5" s="20" t="str">
        <f t="shared" si="31"/>
        <v/>
      </c>
      <c r="V5" s="20" t="str">
        <f t="shared" si="31"/>
        <v/>
      </c>
      <c r="W5" s="20" t="str">
        <f t="shared" si="31"/>
        <v/>
      </c>
      <c r="X5" s="20" t="str">
        <f t="shared" si="31"/>
        <v/>
      </c>
      <c r="Y5" s="20" t="str">
        <f t="shared" si="31"/>
        <v/>
      </c>
      <c r="Z5" s="20" t="str">
        <f t="shared" ref="Z5:BB5" si="32">IF(Z4="","",Z3*Z4)</f>
        <v/>
      </c>
      <c r="AA5" s="20" t="str">
        <f t="shared" si="32"/>
        <v/>
      </c>
      <c r="AB5" s="20" t="str">
        <f t="shared" si="32"/>
        <v/>
      </c>
      <c r="AC5" s="20" t="str">
        <f t="shared" si="32"/>
        <v/>
      </c>
      <c r="AD5" s="20" t="str">
        <f t="shared" si="32"/>
        <v/>
      </c>
      <c r="AE5" s="20" t="str">
        <f t="shared" si="32"/>
        <v/>
      </c>
      <c r="AF5" s="20" t="str">
        <f t="shared" si="32"/>
        <v/>
      </c>
      <c r="AG5" s="20" t="str">
        <f t="shared" si="32"/>
        <v/>
      </c>
      <c r="AH5" s="20" t="str">
        <f t="shared" si="32"/>
        <v/>
      </c>
      <c r="AI5" s="20" t="str">
        <f t="shared" si="32"/>
        <v/>
      </c>
      <c r="AJ5" s="20" t="str">
        <f t="shared" si="32"/>
        <v/>
      </c>
      <c r="AK5" s="20" t="str">
        <f t="shared" si="32"/>
        <v/>
      </c>
      <c r="AL5" s="20" t="str">
        <f t="shared" si="32"/>
        <v/>
      </c>
      <c r="AM5" s="20" t="str">
        <f t="shared" si="32"/>
        <v/>
      </c>
      <c r="AN5" s="20" t="str">
        <f t="shared" si="32"/>
        <v/>
      </c>
      <c r="AO5" s="20" t="str">
        <f t="shared" si="32"/>
        <v/>
      </c>
      <c r="AP5" s="20" t="str">
        <f t="shared" si="32"/>
        <v/>
      </c>
      <c r="AQ5" s="20" t="str">
        <f t="shared" si="32"/>
        <v/>
      </c>
      <c r="AR5" s="20" t="str">
        <f t="shared" si="32"/>
        <v/>
      </c>
      <c r="AS5" s="20" t="str">
        <f t="shared" si="32"/>
        <v/>
      </c>
      <c r="AT5" s="20" t="str">
        <f t="shared" si="32"/>
        <v/>
      </c>
      <c r="AU5" s="20" t="str">
        <f t="shared" si="32"/>
        <v/>
      </c>
      <c r="AV5" s="20" t="str">
        <f t="shared" si="32"/>
        <v/>
      </c>
      <c r="AW5" s="20" t="str">
        <f t="shared" si="32"/>
        <v/>
      </c>
      <c r="AX5" s="20" t="str">
        <f t="shared" si="32"/>
        <v/>
      </c>
      <c r="AY5" s="20" t="str">
        <f t="shared" si="32"/>
        <v/>
      </c>
      <c r="AZ5" s="20" t="str">
        <f t="shared" si="32"/>
        <v/>
      </c>
      <c r="BA5" s="20" t="str">
        <f t="shared" si="32"/>
        <v/>
      </c>
      <c r="BB5" s="20" t="str">
        <f t="shared" si="32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tr">
        <f>'Option 5'!B7</f>
        <v>Gehalt auswählen</v>
      </c>
      <c r="C7" s="111" t="str">
        <f ca="1">'Option 5'!C7</f>
        <v/>
      </c>
      <c r="D7" s="97" t="str">
        <f>IF('Option 5'!D7="","",'Option 5'!D7)</f>
        <v>durchschnittliche Preissteigerungs-rate</v>
      </c>
      <c r="E7" s="18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18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18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18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18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18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18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18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18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18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18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18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18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18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18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18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18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18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18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18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18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18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18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18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18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18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18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18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18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18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18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18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18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18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18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18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18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18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18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18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18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18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18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18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18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18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18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18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18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18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tr">
        <f>'Option 5'!B10</f>
        <v>Gehalt auswählen</v>
      </c>
      <c r="C10" s="111" t="str">
        <f ca="1">'Option 5'!C10</f>
        <v/>
      </c>
      <c r="D10" s="97" t="str">
        <f>IF('Option 5'!D10="","",'Option 5'!D10)</f>
        <v>durchschnittliche Preissteigerungs-rate</v>
      </c>
      <c r="E10" s="18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18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18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18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18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18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18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18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18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18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18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18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18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18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18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18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18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18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18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18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18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18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18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18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18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18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18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18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18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18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18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18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18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18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18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18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18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18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18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18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18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18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18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18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18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18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18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18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18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18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tr">
        <f>'Option 5'!B13</f>
        <v>Gehalt auswählen</v>
      </c>
      <c r="C13" s="111" t="str">
        <f ca="1">'Option 5'!C13</f>
        <v/>
      </c>
      <c r="D13" s="97" t="str">
        <f>IF('Option 5'!D13="","",'Option 5'!D13)</f>
        <v>durchschnittliche Preissteigerungs-rate</v>
      </c>
      <c r="E13" s="18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18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18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18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18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18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18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18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18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18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18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18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18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18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18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18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18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18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18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18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18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18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18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18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18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18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18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18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18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18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18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18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18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18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18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18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18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18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18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18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18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18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18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18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18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18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18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18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18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18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tr">
        <f>'Option 5'!B16</f>
        <v>Gehalt auswählen</v>
      </c>
      <c r="C16" s="111" t="str">
        <f ca="1">'Option 5'!C16</f>
        <v/>
      </c>
      <c r="D16" s="97" t="str">
        <f>IF('Option 5'!D16="","",'Option 5'!D16)</f>
        <v>durchschnittliche Preissteigerungs-rate</v>
      </c>
      <c r="E16" s="18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18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18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18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18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18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18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18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18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18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18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18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18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18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18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18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18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18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18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18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18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18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18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18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18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18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18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18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18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18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18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18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18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18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18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18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18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18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18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18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18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18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18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18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18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18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18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18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18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18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tr">
        <f>'Option 5'!B19</f>
        <v>Gehalt auswählen</v>
      </c>
      <c r="C19" s="111" t="str">
        <f ca="1">'Option 5'!C19</f>
        <v/>
      </c>
      <c r="D19" s="97" t="str">
        <f>IF('Option 5'!D19="","",'Option 5'!D19)</f>
        <v>durchschnittliche Preissteigerungs-rate</v>
      </c>
      <c r="E19" s="18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18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18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18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18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18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18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18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18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18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18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18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18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18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18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18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18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18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18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18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18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18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18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18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18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18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18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18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18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18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18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18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18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18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18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18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18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18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18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18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18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18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18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18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18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18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18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18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18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18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6.2" thickBot="1" x14ac:dyDescent="0.3">
      <c r="A20" s="115"/>
      <c r="B20" s="19" t="s">
        <v>1</v>
      </c>
      <c r="C20" s="112" t="str">
        <f t="shared" ref="C20" ca="1" si="45">IF(C19="","",C18*C19)</f>
        <v/>
      </c>
      <c r="D20" s="117"/>
      <c r="E20" s="20" t="str">
        <f t="shared" ref="E20:Y20" si="46">IF(E19="","",E18*E19)</f>
        <v/>
      </c>
      <c r="F20" s="20" t="str">
        <f t="shared" si="46"/>
        <v/>
      </c>
      <c r="G20" s="20" t="str">
        <f t="shared" si="46"/>
        <v/>
      </c>
      <c r="H20" s="20" t="str">
        <f t="shared" si="46"/>
        <v/>
      </c>
      <c r="I20" s="20" t="str">
        <f t="shared" si="46"/>
        <v/>
      </c>
      <c r="J20" s="20" t="str">
        <f t="shared" si="46"/>
        <v/>
      </c>
      <c r="K20" s="20" t="str">
        <f t="shared" si="46"/>
        <v/>
      </c>
      <c r="L20" s="20" t="str">
        <f t="shared" si="46"/>
        <v/>
      </c>
      <c r="M20" s="20" t="str">
        <f t="shared" si="46"/>
        <v/>
      </c>
      <c r="N20" s="20" t="str">
        <f t="shared" si="46"/>
        <v/>
      </c>
      <c r="O20" s="20" t="str">
        <f t="shared" si="46"/>
        <v/>
      </c>
      <c r="P20" s="20" t="str">
        <f t="shared" si="46"/>
        <v/>
      </c>
      <c r="Q20" s="20" t="str">
        <f t="shared" si="46"/>
        <v/>
      </c>
      <c r="R20" s="20" t="str">
        <f t="shared" si="46"/>
        <v/>
      </c>
      <c r="S20" s="20" t="str">
        <f t="shared" si="46"/>
        <v/>
      </c>
      <c r="T20" s="20" t="str">
        <f t="shared" si="46"/>
        <v/>
      </c>
      <c r="U20" s="20" t="str">
        <f t="shared" si="46"/>
        <v/>
      </c>
      <c r="V20" s="20" t="str">
        <f t="shared" si="46"/>
        <v/>
      </c>
      <c r="W20" s="20" t="str">
        <f t="shared" si="46"/>
        <v/>
      </c>
      <c r="X20" s="20" t="str">
        <f t="shared" si="46"/>
        <v/>
      </c>
      <c r="Y20" s="20" t="str">
        <f t="shared" si="46"/>
        <v/>
      </c>
      <c r="Z20" s="20" t="str">
        <f t="shared" ref="Z20:BB20" si="47">IF(Z19="","",Z18*Z19)</f>
        <v/>
      </c>
      <c r="AA20" s="20" t="str">
        <f t="shared" si="47"/>
        <v/>
      </c>
      <c r="AB20" s="20" t="str">
        <f t="shared" si="47"/>
        <v/>
      </c>
      <c r="AC20" s="20" t="str">
        <f t="shared" si="47"/>
        <v/>
      </c>
      <c r="AD20" s="20" t="str">
        <f t="shared" si="47"/>
        <v/>
      </c>
      <c r="AE20" s="20" t="str">
        <f t="shared" si="47"/>
        <v/>
      </c>
      <c r="AF20" s="20" t="str">
        <f t="shared" si="47"/>
        <v/>
      </c>
      <c r="AG20" s="20" t="str">
        <f t="shared" si="47"/>
        <v/>
      </c>
      <c r="AH20" s="20" t="str">
        <f t="shared" si="47"/>
        <v/>
      </c>
      <c r="AI20" s="20" t="str">
        <f t="shared" si="47"/>
        <v/>
      </c>
      <c r="AJ20" s="20" t="str">
        <f t="shared" si="47"/>
        <v/>
      </c>
      <c r="AK20" s="20" t="str">
        <f t="shared" si="47"/>
        <v/>
      </c>
      <c r="AL20" s="20" t="str">
        <f t="shared" si="47"/>
        <v/>
      </c>
      <c r="AM20" s="20" t="str">
        <f t="shared" si="47"/>
        <v/>
      </c>
      <c r="AN20" s="20" t="str">
        <f t="shared" si="47"/>
        <v/>
      </c>
      <c r="AO20" s="20" t="str">
        <f t="shared" si="47"/>
        <v/>
      </c>
      <c r="AP20" s="20" t="str">
        <f t="shared" si="47"/>
        <v/>
      </c>
      <c r="AQ20" s="20" t="str">
        <f t="shared" si="47"/>
        <v/>
      </c>
      <c r="AR20" s="20" t="str">
        <f t="shared" si="47"/>
        <v/>
      </c>
      <c r="AS20" s="20" t="str">
        <f t="shared" si="47"/>
        <v/>
      </c>
      <c r="AT20" s="20" t="str">
        <f t="shared" si="47"/>
        <v/>
      </c>
      <c r="AU20" s="20" t="str">
        <f t="shared" si="47"/>
        <v/>
      </c>
      <c r="AV20" s="20" t="str">
        <f t="shared" si="47"/>
        <v/>
      </c>
      <c r="AW20" s="20" t="str">
        <f t="shared" si="47"/>
        <v/>
      </c>
      <c r="AX20" s="20" t="str">
        <f t="shared" si="47"/>
        <v/>
      </c>
      <c r="AY20" s="20" t="str">
        <f t="shared" si="47"/>
        <v/>
      </c>
      <c r="AZ20" s="20" t="str">
        <f t="shared" si="47"/>
        <v/>
      </c>
      <c r="BA20" s="20" t="str">
        <f t="shared" si="47"/>
        <v/>
      </c>
      <c r="BB20" s="20" t="str">
        <f t="shared" si="47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tr">
        <f>'Option 5'!B22</f>
        <v>Gehalt auswählen</v>
      </c>
      <c r="C22" s="111" t="str">
        <f ca="1">'Option 5'!C22</f>
        <v/>
      </c>
      <c r="D22" s="97" t="str">
        <f>IF('Option 5'!D22="","",'Option 5'!D22)</f>
        <v>durchschnittliche Preissteigerungs-rate</v>
      </c>
      <c r="E22" s="18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18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18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18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18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18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18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18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18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18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18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18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18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18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18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18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18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18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18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18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18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18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18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18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18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18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18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18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18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18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18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18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18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18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18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18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18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18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18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18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18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18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18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18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18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18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18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18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18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18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tr">
        <f>'Option 5'!B25</f>
        <v>Gehalt auswählen</v>
      </c>
      <c r="C25" s="111" t="str">
        <f ca="1">'Option 5'!C25</f>
        <v/>
      </c>
      <c r="D25" s="97" t="str">
        <f>IF('Option 5'!D25="","",'Option 5'!D25)</f>
        <v>durchschnittliche Preissteigerungs-rate</v>
      </c>
      <c r="E25" s="18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18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18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18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18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18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18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18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18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18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18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18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18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18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18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18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18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18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18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18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18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18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18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18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18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18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18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18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18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18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18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18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18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18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18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18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18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18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18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18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18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18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18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18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18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18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18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18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18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18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tr">
        <f>'Option 5'!B28</f>
        <v>Gehalt auswählen</v>
      </c>
      <c r="C28" s="111" t="str">
        <f ca="1">'Option 5'!C28</f>
        <v/>
      </c>
      <c r="D28" s="97" t="str">
        <f>IF('Option 5'!D28="","",'Option 5'!D28)</f>
        <v>durchschnittliche Preissteigerungs-rate</v>
      </c>
      <c r="E28" s="18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18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18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18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18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18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18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18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18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18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18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18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18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18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18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18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18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18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18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18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18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18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18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18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18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18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18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18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18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18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18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18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18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18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18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18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18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18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18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18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18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18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18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18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18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18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18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18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18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18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tr">
        <f>'Option 5'!B31</f>
        <v>Gehalt auswählen</v>
      </c>
      <c r="C31" s="111" t="str">
        <f ca="1">'Option 5'!C31</f>
        <v/>
      </c>
      <c r="D31" s="97" t="str">
        <f>IF('Option 5'!D31="","",'Option 5'!D31)</f>
        <v>durchschnittliche Preissteigerungs-rate</v>
      </c>
      <c r="E31" s="18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18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18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18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18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18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18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18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18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18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18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18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18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18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18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18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18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18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18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18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18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18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18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18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18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18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18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18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18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18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18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18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18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18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18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18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18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18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18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18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18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18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18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18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18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18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18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18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18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18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tr">
        <f>'Option 5'!B34</f>
        <v>Gehalt auswählen</v>
      </c>
      <c r="C34" s="111" t="str">
        <f ca="1">'Option 5'!C34</f>
        <v/>
      </c>
      <c r="D34" s="97" t="str">
        <f>IF('Option 5'!D34="","",'Option 5'!D34)</f>
        <v>durchschnittliche Preissteigerungs-rate</v>
      </c>
      <c r="E34" s="18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18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18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18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18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18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18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18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18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18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18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18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18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18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18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18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18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18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18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18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18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18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18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18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18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18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18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18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18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18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18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18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18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18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18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18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18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18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18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18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18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18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18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18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18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18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18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18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18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18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6.2" thickBot="1" x14ac:dyDescent="0.3">
      <c r="A35" s="115"/>
      <c r="B35" s="19" t="s">
        <v>1</v>
      </c>
      <c r="C35" s="112" t="str">
        <f t="shared" ref="C35" ca="1" si="60">IF(C34="","",C33*C34)</f>
        <v/>
      </c>
      <c r="D35" s="117"/>
      <c r="E35" s="20" t="str">
        <f t="shared" ref="E35:BB35" si="61">IF(E34="","",E33*E34)</f>
        <v/>
      </c>
      <c r="F35" s="20" t="str">
        <f t="shared" si="61"/>
        <v/>
      </c>
      <c r="G35" s="20" t="str">
        <f t="shared" si="61"/>
        <v/>
      </c>
      <c r="H35" s="20" t="str">
        <f t="shared" si="61"/>
        <v/>
      </c>
      <c r="I35" s="20" t="str">
        <f t="shared" si="61"/>
        <v/>
      </c>
      <c r="J35" s="20" t="str">
        <f t="shared" si="61"/>
        <v/>
      </c>
      <c r="K35" s="20" t="str">
        <f t="shared" si="61"/>
        <v/>
      </c>
      <c r="L35" s="20" t="str">
        <f t="shared" si="61"/>
        <v/>
      </c>
      <c r="M35" s="20" t="str">
        <f t="shared" si="61"/>
        <v/>
      </c>
      <c r="N35" s="20" t="str">
        <f t="shared" si="61"/>
        <v/>
      </c>
      <c r="O35" s="20" t="str">
        <f t="shared" si="61"/>
        <v/>
      </c>
      <c r="P35" s="20" t="str">
        <f t="shared" si="61"/>
        <v/>
      </c>
      <c r="Q35" s="20" t="str">
        <f t="shared" si="61"/>
        <v/>
      </c>
      <c r="R35" s="20" t="str">
        <f t="shared" si="61"/>
        <v/>
      </c>
      <c r="S35" s="20" t="str">
        <f t="shared" si="61"/>
        <v/>
      </c>
      <c r="T35" s="20" t="str">
        <f t="shared" si="61"/>
        <v/>
      </c>
      <c r="U35" s="20" t="str">
        <f t="shared" si="61"/>
        <v/>
      </c>
      <c r="V35" s="20" t="str">
        <f t="shared" si="61"/>
        <v/>
      </c>
      <c r="W35" s="20" t="str">
        <f t="shared" si="61"/>
        <v/>
      </c>
      <c r="X35" s="20" t="str">
        <f t="shared" si="61"/>
        <v/>
      </c>
      <c r="Y35" s="20" t="str">
        <f t="shared" si="61"/>
        <v/>
      </c>
      <c r="Z35" s="20" t="str">
        <f t="shared" si="61"/>
        <v/>
      </c>
      <c r="AA35" s="20" t="str">
        <f t="shared" si="61"/>
        <v/>
      </c>
      <c r="AB35" s="20" t="str">
        <f t="shared" si="61"/>
        <v/>
      </c>
      <c r="AC35" s="20" t="str">
        <f t="shared" si="61"/>
        <v/>
      </c>
      <c r="AD35" s="20" t="str">
        <f t="shared" si="61"/>
        <v/>
      </c>
      <c r="AE35" s="20" t="str">
        <f t="shared" si="61"/>
        <v/>
      </c>
      <c r="AF35" s="20" t="str">
        <f t="shared" si="61"/>
        <v/>
      </c>
      <c r="AG35" s="20" t="str">
        <f t="shared" si="61"/>
        <v/>
      </c>
      <c r="AH35" s="20" t="str">
        <f t="shared" si="61"/>
        <v/>
      </c>
      <c r="AI35" s="20" t="str">
        <f t="shared" si="61"/>
        <v/>
      </c>
      <c r="AJ35" s="20" t="str">
        <f t="shared" si="61"/>
        <v/>
      </c>
      <c r="AK35" s="20" t="str">
        <f t="shared" si="61"/>
        <v/>
      </c>
      <c r="AL35" s="20" t="str">
        <f t="shared" si="61"/>
        <v/>
      </c>
      <c r="AM35" s="20" t="str">
        <f t="shared" si="61"/>
        <v/>
      </c>
      <c r="AN35" s="20" t="str">
        <f t="shared" si="61"/>
        <v/>
      </c>
      <c r="AO35" s="20" t="str">
        <f t="shared" si="61"/>
        <v/>
      </c>
      <c r="AP35" s="20" t="str">
        <f t="shared" si="61"/>
        <v/>
      </c>
      <c r="AQ35" s="20" t="str">
        <f t="shared" si="61"/>
        <v/>
      </c>
      <c r="AR35" s="20" t="str">
        <f t="shared" si="61"/>
        <v/>
      </c>
      <c r="AS35" s="20" t="str">
        <f t="shared" si="61"/>
        <v/>
      </c>
      <c r="AT35" s="20" t="str">
        <f t="shared" si="61"/>
        <v/>
      </c>
      <c r="AU35" s="20" t="str">
        <f t="shared" si="61"/>
        <v/>
      </c>
      <c r="AV35" s="20" t="str">
        <f t="shared" si="61"/>
        <v/>
      </c>
      <c r="AW35" s="20" t="str">
        <f t="shared" si="61"/>
        <v/>
      </c>
      <c r="AX35" s="20" t="str">
        <f t="shared" si="61"/>
        <v/>
      </c>
      <c r="AY35" s="20" t="str">
        <f t="shared" si="61"/>
        <v/>
      </c>
      <c r="AZ35" s="20" t="str">
        <f t="shared" si="61"/>
        <v/>
      </c>
      <c r="BA35" s="20" t="str">
        <f t="shared" si="61"/>
        <v/>
      </c>
      <c r="BB35" s="20" t="str">
        <f t="shared" si="61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tr">
        <f>'Option 5'!B37</f>
        <v>Gehalt auswählen</v>
      </c>
      <c r="C37" s="111" t="str">
        <f ca="1">'Option 5'!C37</f>
        <v/>
      </c>
      <c r="D37" s="97" t="str">
        <f>IF('Option 5'!D37="","",'Option 5'!D37)</f>
        <v>durchschnittliche Preissteigerungs-rate</v>
      </c>
      <c r="E37" s="18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18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18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18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18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18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18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18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18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18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18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18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18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18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18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18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18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18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18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18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18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18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18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18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18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18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18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18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18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18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18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18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18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18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18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18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18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18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18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18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18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18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18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18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18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18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18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18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18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18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tr">
        <f>'Option 5'!B40</f>
        <v>Gehalt auswählen</v>
      </c>
      <c r="C40" s="111" t="str">
        <f ca="1">'Option 5'!C40</f>
        <v/>
      </c>
      <c r="D40" s="97" t="str">
        <f>IF('Option 5'!D40="","",'Option 5'!D40)</f>
        <v>durchschnittliche Preissteigerungs-rate</v>
      </c>
      <c r="E40" s="18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18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18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18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18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18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18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18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18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18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18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18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18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18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18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18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18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18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18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18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18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18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18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18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18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18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18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18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18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18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18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18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18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18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18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18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18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18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18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18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18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18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18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18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18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18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18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18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18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18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tr">
        <f>'Option 5'!B43</f>
        <v>Gehalt auswählen</v>
      </c>
      <c r="C43" s="111" t="str">
        <f ca="1">'Option 5'!C43</f>
        <v/>
      </c>
      <c r="D43" s="97" t="str">
        <f>IF('Option 5'!D43="","",'Option 5'!D43)</f>
        <v>durchschnittliche Preissteigerungs-rate</v>
      </c>
      <c r="E43" s="18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18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18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18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18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18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18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18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18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18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18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18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18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18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18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18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18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18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18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18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18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18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18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18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18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18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18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18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18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18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18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18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18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18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18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18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18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18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18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18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18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18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18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18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18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18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18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18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18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18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tr">
        <f>'Option 5'!B46</f>
        <v>Gehalt auswählen</v>
      </c>
      <c r="C46" s="111" t="str">
        <f ca="1">'Option 5'!C46</f>
        <v/>
      </c>
      <c r="D46" s="97" t="str">
        <f>IF('Option 5'!D46="","",'Option 5'!D46)</f>
        <v>durchschnittliche Preissteigerungs-rate</v>
      </c>
      <c r="E46" s="18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18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18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18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18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18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18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18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18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18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18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18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18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18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18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18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18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18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18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18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18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18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18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18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18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18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18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18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18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18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18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18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18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18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18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18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18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18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18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18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18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18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18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18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18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18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18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18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18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18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tr">
        <f>'Option 5'!B49</f>
        <v>Gehalt auswählen</v>
      </c>
      <c r="C49" s="111" t="str">
        <f ca="1">'Option 5'!C49</f>
        <v/>
      </c>
      <c r="D49" s="97" t="str">
        <f>IF('Option 5'!D49="","",'Option 5'!D49)</f>
        <v>durchschnittliche Preissteigerungs-rate</v>
      </c>
      <c r="E49" s="18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18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18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18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18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18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18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18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18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18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18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18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18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18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18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18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18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18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18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18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18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18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18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18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18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18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18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18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18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18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18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18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18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18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18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18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18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18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18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18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18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18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18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18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18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18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18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18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18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18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6.2" thickBot="1" x14ac:dyDescent="0.3">
      <c r="A50" s="115"/>
      <c r="B50" s="19" t="s">
        <v>1</v>
      </c>
      <c r="C50" s="112" t="str">
        <f t="shared" ref="C50" ca="1" si="70">IF(C49="","",C48*C49)</f>
        <v/>
      </c>
      <c r="D50" s="117"/>
      <c r="E50" s="20" t="str">
        <f t="shared" ref="E50:BB50" si="71">IF(E49="","",E48*E49)</f>
        <v/>
      </c>
      <c r="F50" s="20" t="str">
        <f t="shared" si="71"/>
        <v/>
      </c>
      <c r="G50" s="20" t="str">
        <f t="shared" si="71"/>
        <v/>
      </c>
      <c r="H50" s="20" t="str">
        <f t="shared" si="71"/>
        <v/>
      </c>
      <c r="I50" s="20" t="str">
        <f t="shared" si="71"/>
        <v/>
      </c>
      <c r="J50" s="20" t="str">
        <f t="shared" si="71"/>
        <v/>
      </c>
      <c r="K50" s="20" t="str">
        <f t="shared" si="71"/>
        <v/>
      </c>
      <c r="L50" s="20" t="str">
        <f t="shared" si="71"/>
        <v/>
      </c>
      <c r="M50" s="20" t="str">
        <f t="shared" si="71"/>
        <v/>
      </c>
      <c r="N50" s="20" t="str">
        <f t="shared" si="71"/>
        <v/>
      </c>
      <c r="O50" s="20" t="str">
        <f t="shared" si="71"/>
        <v/>
      </c>
      <c r="P50" s="20" t="str">
        <f t="shared" si="71"/>
        <v/>
      </c>
      <c r="Q50" s="20" t="str">
        <f t="shared" si="71"/>
        <v/>
      </c>
      <c r="R50" s="20" t="str">
        <f t="shared" si="71"/>
        <v/>
      </c>
      <c r="S50" s="20" t="str">
        <f t="shared" si="71"/>
        <v/>
      </c>
      <c r="T50" s="20" t="str">
        <f t="shared" si="71"/>
        <v/>
      </c>
      <c r="U50" s="20" t="str">
        <f t="shared" si="71"/>
        <v/>
      </c>
      <c r="V50" s="20" t="str">
        <f t="shared" si="71"/>
        <v/>
      </c>
      <c r="W50" s="20" t="str">
        <f t="shared" si="71"/>
        <v/>
      </c>
      <c r="X50" s="20" t="str">
        <f t="shared" si="71"/>
        <v/>
      </c>
      <c r="Y50" s="20" t="str">
        <f t="shared" si="71"/>
        <v/>
      </c>
      <c r="Z50" s="20" t="str">
        <f t="shared" si="71"/>
        <v/>
      </c>
      <c r="AA50" s="20" t="str">
        <f t="shared" si="71"/>
        <v/>
      </c>
      <c r="AB50" s="20" t="str">
        <f t="shared" si="71"/>
        <v/>
      </c>
      <c r="AC50" s="20" t="str">
        <f t="shared" si="71"/>
        <v/>
      </c>
      <c r="AD50" s="20" t="str">
        <f t="shared" si="71"/>
        <v/>
      </c>
      <c r="AE50" s="20" t="str">
        <f t="shared" si="71"/>
        <v/>
      </c>
      <c r="AF50" s="20" t="str">
        <f t="shared" si="71"/>
        <v/>
      </c>
      <c r="AG50" s="20" t="str">
        <f t="shared" si="71"/>
        <v/>
      </c>
      <c r="AH50" s="20" t="str">
        <f t="shared" si="71"/>
        <v/>
      </c>
      <c r="AI50" s="20" t="str">
        <f t="shared" si="71"/>
        <v/>
      </c>
      <c r="AJ50" s="20" t="str">
        <f t="shared" si="71"/>
        <v/>
      </c>
      <c r="AK50" s="20" t="str">
        <f t="shared" si="71"/>
        <v/>
      </c>
      <c r="AL50" s="20" t="str">
        <f t="shared" si="71"/>
        <v/>
      </c>
      <c r="AM50" s="20" t="str">
        <f t="shared" si="71"/>
        <v/>
      </c>
      <c r="AN50" s="20" t="str">
        <f t="shared" si="71"/>
        <v/>
      </c>
      <c r="AO50" s="20" t="str">
        <f t="shared" si="71"/>
        <v/>
      </c>
      <c r="AP50" s="20" t="str">
        <f t="shared" si="71"/>
        <v/>
      </c>
      <c r="AQ50" s="20" t="str">
        <f t="shared" si="71"/>
        <v/>
      </c>
      <c r="AR50" s="20" t="str">
        <f t="shared" si="71"/>
        <v/>
      </c>
      <c r="AS50" s="20" t="str">
        <f t="shared" si="71"/>
        <v/>
      </c>
      <c r="AT50" s="20" t="str">
        <f t="shared" si="71"/>
        <v/>
      </c>
      <c r="AU50" s="20" t="str">
        <f t="shared" si="71"/>
        <v/>
      </c>
      <c r="AV50" s="20" t="str">
        <f t="shared" si="71"/>
        <v/>
      </c>
      <c r="AW50" s="20" t="str">
        <f t="shared" si="71"/>
        <v/>
      </c>
      <c r="AX50" s="20" t="str">
        <f t="shared" si="71"/>
        <v/>
      </c>
      <c r="AY50" s="20" t="str">
        <f t="shared" si="71"/>
        <v/>
      </c>
      <c r="AZ50" s="20" t="str">
        <f t="shared" si="71"/>
        <v/>
      </c>
      <c r="BA50" s="20" t="str">
        <f t="shared" si="71"/>
        <v/>
      </c>
      <c r="BB50" s="20" t="str">
        <f t="shared" si="71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tr">
        <f>'Option 5'!B52</f>
        <v>Gehalt auswählen</v>
      </c>
      <c r="C52" s="111" t="str">
        <f ca="1">'Option 5'!C52</f>
        <v/>
      </c>
      <c r="D52" s="97" t="str">
        <f>IF('Option 5'!D52="","",'Option 5'!D52)</f>
        <v>durchschnittliche Preissteigerungs-rate</v>
      </c>
      <c r="E52" s="18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18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18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18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18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18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18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18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18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18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18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18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18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18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18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18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18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18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18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18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18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18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18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18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18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18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18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18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18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18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18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18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18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18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18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18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18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18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18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18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18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18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18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18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18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18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18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18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18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18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tr">
        <f>'Option 5'!B55</f>
        <v>Gehalt auswählen</v>
      </c>
      <c r="C55" s="111" t="str">
        <f ca="1">'Option 5'!C55</f>
        <v/>
      </c>
      <c r="D55" s="97" t="str">
        <f>IF('Option 5'!D55="","",'Option 5'!D55)</f>
        <v>durchschnittliche Preissteigerungs-rate</v>
      </c>
      <c r="E55" s="18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18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18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18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18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18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18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18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18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18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18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18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18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18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18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18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18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18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18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18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18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18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18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18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18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18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18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18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18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18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18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18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18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18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18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18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18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18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18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18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18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18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18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18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18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18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18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18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18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18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tr">
        <f>'Option 5'!B58</f>
        <v>Gehalt auswählen</v>
      </c>
      <c r="C58" s="111" t="str">
        <f ca="1">'Option 5'!C58</f>
        <v/>
      </c>
      <c r="D58" s="97" t="str">
        <f>IF('Option 5'!D58="","",'Option 5'!D58)</f>
        <v>durchschnittliche Preissteigerungs-rate</v>
      </c>
      <c r="E58" s="18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18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18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18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18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18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18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18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18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18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18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18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18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18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18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18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18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18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18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18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18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18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18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18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18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18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18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18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18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18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18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18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18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18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18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18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18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18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18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18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18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18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18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18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18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18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18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18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18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18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tr">
        <f>'Option 5'!B61</f>
        <v>Gehalt auswählen</v>
      </c>
      <c r="C61" s="111" t="str">
        <f ca="1">'Option 5'!C61</f>
        <v/>
      </c>
      <c r="D61" s="97" t="str">
        <f>IF('Option 5'!D61="","",'Option 5'!D61)</f>
        <v>durchschnittliche Preissteigerungs-rate</v>
      </c>
      <c r="E61" s="18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18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18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18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18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18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18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18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18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18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18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18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18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18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18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18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18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18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18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18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18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18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18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18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18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18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18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18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18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18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18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18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18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18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18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18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18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18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18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18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18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18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18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18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18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18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18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18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18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18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IF(SUM(E5,E8,E11,E14,E17)=0,0,SUM(E5,E8,E11,E14,E17))</f>
        <v>0</v>
      </c>
      <c r="F63" s="22">
        <f t="shared" ref="F63:Y63" si="80">IF(SUM(F5,F8,F11,F14,F17)=0,0,SUM(F5,F8,F11,F14,F17))</f>
        <v>0</v>
      </c>
      <c r="G63" s="22">
        <f t="shared" si="80"/>
        <v>0</v>
      </c>
      <c r="H63" s="22">
        <f t="shared" si="80"/>
        <v>0</v>
      </c>
      <c r="I63" s="22">
        <f t="shared" si="80"/>
        <v>0</v>
      </c>
      <c r="J63" s="22">
        <f t="shared" si="80"/>
        <v>0</v>
      </c>
      <c r="K63" s="22">
        <f t="shared" si="80"/>
        <v>0</v>
      </c>
      <c r="L63" s="22">
        <f t="shared" si="80"/>
        <v>0</v>
      </c>
      <c r="M63" s="22">
        <f t="shared" si="80"/>
        <v>0</v>
      </c>
      <c r="N63" s="22">
        <f t="shared" si="80"/>
        <v>0</v>
      </c>
      <c r="O63" s="22">
        <f t="shared" si="80"/>
        <v>0</v>
      </c>
      <c r="P63" s="22">
        <f t="shared" si="80"/>
        <v>0</v>
      </c>
      <c r="Q63" s="22">
        <f t="shared" si="80"/>
        <v>0</v>
      </c>
      <c r="R63" s="22">
        <f t="shared" si="80"/>
        <v>0</v>
      </c>
      <c r="S63" s="22">
        <f t="shared" si="80"/>
        <v>0</v>
      </c>
      <c r="T63" s="22">
        <f t="shared" si="80"/>
        <v>0</v>
      </c>
      <c r="U63" s="22">
        <f t="shared" si="80"/>
        <v>0</v>
      </c>
      <c r="V63" s="22">
        <f t="shared" si="80"/>
        <v>0</v>
      </c>
      <c r="W63" s="22">
        <f t="shared" si="80"/>
        <v>0</v>
      </c>
      <c r="X63" s="22">
        <f t="shared" si="80"/>
        <v>0</v>
      </c>
      <c r="Y63" s="22">
        <f t="shared" si="80"/>
        <v>0</v>
      </c>
      <c r="Z63" s="22">
        <f t="shared" ref="Z63:BB63" si="81">IF(SUM(Z5,Z8,Z11,Z14,Z17)=0,0,SUM(Z5,Z8,Z11,Z14,Z17))</f>
        <v>0</v>
      </c>
      <c r="AA63" s="22">
        <f t="shared" si="81"/>
        <v>0</v>
      </c>
      <c r="AB63" s="22">
        <f t="shared" si="81"/>
        <v>0</v>
      </c>
      <c r="AC63" s="22">
        <f t="shared" si="81"/>
        <v>0</v>
      </c>
      <c r="AD63" s="22">
        <f t="shared" si="81"/>
        <v>0</v>
      </c>
      <c r="AE63" s="22">
        <f t="shared" si="81"/>
        <v>0</v>
      </c>
      <c r="AF63" s="22">
        <f t="shared" si="81"/>
        <v>0</v>
      </c>
      <c r="AG63" s="22">
        <f t="shared" si="81"/>
        <v>0</v>
      </c>
      <c r="AH63" s="22">
        <f t="shared" si="81"/>
        <v>0</v>
      </c>
      <c r="AI63" s="22">
        <f t="shared" si="81"/>
        <v>0</v>
      </c>
      <c r="AJ63" s="22">
        <f t="shared" si="81"/>
        <v>0</v>
      </c>
      <c r="AK63" s="22">
        <f t="shared" si="81"/>
        <v>0</v>
      </c>
      <c r="AL63" s="22">
        <f t="shared" si="81"/>
        <v>0</v>
      </c>
      <c r="AM63" s="22">
        <f t="shared" si="81"/>
        <v>0</v>
      </c>
      <c r="AN63" s="22">
        <f t="shared" si="81"/>
        <v>0</v>
      </c>
      <c r="AO63" s="22">
        <f t="shared" si="81"/>
        <v>0</v>
      </c>
      <c r="AP63" s="22">
        <f t="shared" si="81"/>
        <v>0</v>
      </c>
      <c r="AQ63" s="22">
        <f t="shared" si="81"/>
        <v>0</v>
      </c>
      <c r="AR63" s="22">
        <f t="shared" si="81"/>
        <v>0</v>
      </c>
      <c r="AS63" s="22">
        <f t="shared" si="81"/>
        <v>0</v>
      </c>
      <c r="AT63" s="22">
        <f t="shared" si="81"/>
        <v>0</v>
      </c>
      <c r="AU63" s="22">
        <f t="shared" si="81"/>
        <v>0</v>
      </c>
      <c r="AV63" s="22">
        <f t="shared" si="81"/>
        <v>0</v>
      </c>
      <c r="AW63" s="22">
        <f t="shared" si="81"/>
        <v>0</v>
      </c>
      <c r="AX63" s="22">
        <f t="shared" si="81"/>
        <v>0</v>
      </c>
      <c r="AY63" s="22">
        <f t="shared" si="81"/>
        <v>0</v>
      </c>
      <c r="AZ63" s="22">
        <f t="shared" si="81"/>
        <v>0</v>
      </c>
      <c r="BA63" s="22">
        <f t="shared" si="81"/>
        <v>0</v>
      </c>
      <c r="BB63" s="22">
        <f t="shared" si="81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tr">
        <f>IF('Option 5'!A67="","",'Option 5'!A67)</f>
        <v/>
      </c>
      <c r="B67" s="33"/>
      <c r="C67" s="34" t="str">
        <f>IF('Option 5'!C67="","",'Option 5'!C67)</f>
        <v/>
      </c>
      <c r="D67" s="97" t="str">
        <f>IF('Option 5'!D67="","",'Option 5'!D67)</f>
        <v>durchschnittliche Preissteigerungs-rate</v>
      </c>
      <c r="E67" s="2" t="str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/>
      </c>
      <c r="F67" s="23" t="str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/>
      </c>
      <c r="G67" s="23" t="str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/>
      </c>
      <c r="H67" s="23" t="str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/>
      </c>
      <c r="I67" s="23" t="str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/>
      </c>
      <c r="J67" s="23" t="str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/>
      </c>
      <c r="K67" s="23" t="str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/>
      </c>
      <c r="L67" s="23" t="str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/>
      </c>
      <c r="M67" s="23" t="str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/>
      </c>
      <c r="N67" s="23" t="str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/>
      </c>
      <c r="O67" s="23" t="str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/>
      </c>
      <c r="P67" s="23" t="str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/>
      </c>
      <c r="Q67" s="23" t="str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/>
      </c>
      <c r="R67" s="23" t="str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/>
      </c>
      <c r="S67" s="23" t="str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/>
      </c>
      <c r="T67" s="23" t="str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/>
      </c>
      <c r="U67" s="23" t="str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/>
      </c>
      <c r="V67" s="23" t="str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/>
      </c>
      <c r="W67" s="23" t="str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/>
      </c>
      <c r="X67" s="23" t="str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/>
      </c>
      <c r="Y67" s="23" t="str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/>
      </c>
      <c r="Z67" s="23" t="str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/>
      </c>
      <c r="AA67" s="23" t="str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/>
      </c>
      <c r="AB67" s="23" t="str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/>
      </c>
      <c r="AC67" s="23" t="str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/>
      </c>
      <c r="AD67" s="23" t="str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/>
      </c>
      <c r="AE67" s="23" t="str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/>
      </c>
      <c r="AF67" s="23" t="str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/>
      </c>
      <c r="AG67" s="23" t="str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/>
      </c>
      <c r="AH67" s="23" t="str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/>
      </c>
      <c r="AI67" s="23" t="str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/>
      </c>
      <c r="AJ67" s="23" t="str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/>
      </c>
      <c r="AK67" s="23" t="str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/>
      </c>
      <c r="AL67" s="23" t="str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/>
      </c>
      <c r="AM67" s="23" t="str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/>
      </c>
      <c r="AN67" s="23" t="str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/>
      </c>
      <c r="AO67" s="23" t="str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/>
      </c>
      <c r="AP67" s="23" t="str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/>
      </c>
      <c r="AQ67" s="23" t="str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/>
      </c>
      <c r="AR67" s="23" t="str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/>
      </c>
      <c r="AS67" s="23" t="str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/>
      </c>
      <c r="AT67" s="23" t="str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/>
      </c>
      <c r="AU67" s="23" t="str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/>
      </c>
      <c r="AV67" s="23" t="str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/>
      </c>
      <c r="AW67" s="23" t="str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/>
      </c>
      <c r="AX67" s="23" t="str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/>
      </c>
      <c r="AY67" s="23" t="str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/>
      </c>
      <c r="AZ67" s="23" t="str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/>
      </c>
      <c r="BA67" s="23" t="str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/>
      </c>
      <c r="BB67" s="23" t="str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/>
      </c>
    </row>
    <row r="68" spans="1:54" ht="41.4" x14ac:dyDescent="0.25">
      <c r="A68" s="41" t="str">
        <f>IF('Option 5'!A68="","",'Option 5'!A68)</f>
        <v/>
      </c>
      <c r="B68" s="33"/>
      <c r="C68" s="34" t="str">
        <f>IF('Option 5'!C68="","",'Option 5'!C68)</f>
        <v/>
      </c>
      <c r="D68" s="98" t="str">
        <f>IF('Option 5'!D68="","",'Option 5'!D68)</f>
        <v>durchschnittliche Preissteigerungs-rate</v>
      </c>
      <c r="E68" s="23" t="str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/>
      </c>
      <c r="F68" s="23" t="str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/>
      </c>
      <c r="G68" s="23" t="str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/>
      </c>
      <c r="H68" s="23" t="str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/>
      </c>
      <c r="I68" s="23" t="str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/>
      </c>
      <c r="J68" s="23" t="str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/>
      </c>
      <c r="K68" s="23" t="str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/>
      </c>
      <c r="L68" s="23" t="str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/>
      </c>
      <c r="M68" s="23" t="str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/>
      </c>
      <c r="N68" s="23" t="str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/>
      </c>
      <c r="O68" s="23" t="str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/>
      </c>
      <c r="P68" s="23" t="str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/>
      </c>
      <c r="Q68" s="23" t="str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/>
      </c>
      <c r="R68" s="23" t="str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/>
      </c>
      <c r="S68" s="23" t="str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/>
      </c>
      <c r="T68" s="23" t="str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/>
      </c>
      <c r="U68" s="23" t="str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/>
      </c>
      <c r="V68" s="23" t="str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/>
      </c>
      <c r="W68" s="23" t="str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/>
      </c>
      <c r="X68" s="23" t="str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/>
      </c>
      <c r="Y68" s="23" t="str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/>
      </c>
      <c r="Z68" s="23" t="str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/>
      </c>
      <c r="AA68" s="23" t="str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/>
      </c>
      <c r="AB68" s="23" t="str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/>
      </c>
      <c r="AC68" s="23" t="str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/>
      </c>
      <c r="AD68" s="23" t="str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/>
      </c>
      <c r="AE68" s="23" t="str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/>
      </c>
      <c r="AF68" s="23" t="str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/>
      </c>
      <c r="AG68" s="23" t="str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/>
      </c>
      <c r="AH68" s="23" t="str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/>
      </c>
      <c r="AI68" s="23" t="str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/>
      </c>
      <c r="AJ68" s="23" t="str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/>
      </c>
      <c r="AK68" s="23" t="str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/>
      </c>
      <c r="AL68" s="23" t="str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/>
      </c>
      <c r="AM68" s="23" t="str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/>
      </c>
      <c r="AN68" s="23" t="str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/>
      </c>
      <c r="AO68" s="23" t="str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/>
      </c>
      <c r="AP68" s="23" t="str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/>
      </c>
      <c r="AQ68" s="23" t="str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/>
      </c>
      <c r="AR68" s="23" t="str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/>
      </c>
      <c r="AS68" s="23" t="str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/>
      </c>
      <c r="AT68" s="23" t="str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/>
      </c>
      <c r="AU68" s="23" t="str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/>
      </c>
      <c r="AV68" s="23" t="str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/>
      </c>
      <c r="AW68" s="23" t="str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/>
      </c>
      <c r="AX68" s="23" t="str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/>
      </c>
      <c r="AY68" s="23" t="str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/>
      </c>
      <c r="AZ68" s="23" t="str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/>
      </c>
      <c r="BA68" s="23" t="str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/>
      </c>
      <c r="BB68" s="23" t="str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/>
      </c>
    </row>
    <row r="69" spans="1:54" ht="41.4" x14ac:dyDescent="0.25">
      <c r="A69" s="41" t="str">
        <f>IF('Option 5'!A69="","",'Option 5'!A69)</f>
        <v/>
      </c>
      <c r="B69" s="33"/>
      <c r="C69" s="34" t="str">
        <f>IF('Option 5'!C69="","",'Option 5'!C69)</f>
        <v/>
      </c>
      <c r="D69" s="98" t="str">
        <f>IF('Option 5'!D69="","",'Option 5'!D69)</f>
        <v>durchschnittliche Preissteigerungs-rate</v>
      </c>
      <c r="E69" s="23" t="str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/>
      </c>
      <c r="F69" s="23" t="str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/>
      </c>
      <c r="G69" s="23" t="str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/>
      </c>
      <c r="H69" s="23" t="str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/>
      </c>
      <c r="I69" s="23" t="str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/>
      </c>
      <c r="J69" s="23" t="str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/>
      </c>
      <c r="K69" s="23" t="str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/>
      </c>
      <c r="L69" s="23" t="str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/>
      </c>
      <c r="M69" s="23" t="str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/>
      </c>
      <c r="N69" s="23" t="str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/>
      </c>
      <c r="O69" s="23" t="str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/>
      </c>
      <c r="P69" s="23" t="str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/>
      </c>
      <c r="Q69" s="23" t="str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/>
      </c>
      <c r="R69" s="23" t="str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/>
      </c>
      <c r="S69" s="23" t="str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/>
      </c>
      <c r="T69" s="23" t="str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/>
      </c>
      <c r="U69" s="23" t="str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/>
      </c>
      <c r="V69" s="23" t="str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/>
      </c>
      <c r="W69" s="23" t="str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/>
      </c>
      <c r="X69" s="23" t="str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/>
      </c>
      <c r="Y69" s="23" t="str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/>
      </c>
      <c r="Z69" s="23" t="str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/>
      </c>
      <c r="AA69" s="23" t="str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/>
      </c>
      <c r="AB69" s="23" t="str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/>
      </c>
      <c r="AC69" s="23" t="str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/>
      </c>
      <c r="AD69" s="23" t="str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/>
      </c>
      <c r="AE69" s="23" t="str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/>
      </c>
      <c r="AF69" s="23" t="str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/>
      </c>
      <c r="AG69" s="23" t="str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/>
      </c>
      <c r="AH69" s="23" t="str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/>
      </c>
      <c r="AI69" s="23" t="str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/>
      </c>
      <c r="AJ69" s="23" t="str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/>
      </c>
      <c r="AK69" s="23" t="str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/>
      </c>
      <c r="AL69" s="23" t="str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/>
      </c>
      <c r="AM69" s="23" t="str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/>
      </c>
      <c r="AN69" s="23" t="str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/>
      </c>
      <c r="AO69" s="23" t="str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/>
      </c>
      <c r="AP69" s="23" t="str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/>
      </c>
      <c r="AQ69" s="23" t="str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/>
      </c>
      <c r="AR69" s="23" t="str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/>
      </c>
      <c r="AS69" s="23" t="str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/>
      </c>
      <c r="AT69" s="23" t="str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/>
      </c>
      <c r="AU69" s="23" t="str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/>
      </c>
      <c r="AV69" s="23" t="str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/>
      </c>
      <c r="AW69" s="23" t="str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/>
      </c>
      <c r="AX69" s="23" t="str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/>
      </c>
      <c r="AY69" s="23" t="str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/>
      </c>
      <c r="AZ69" s="23" t="str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/>
      </c>
      <c r="BA69" s="23" t="str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/>
      </c>
      <c r="BB69" s="23" t="str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/>
      </c>
    </row>
    <row r="70" spans="1:54" ht="41.4" x14ac:dyDescent="0.25">
      <c r="A70" s="41" t="str">
        <f>IF('Option 5'!A70="","",'Option 5'!A70)</f>
        <v/>
      </c>
      <c r="B70" s="33"/>
      <c r="C70" s="34" t="str">
        <f>IF('Option 5'!C70="","",'Option 5'!C70)</f>
        <v/>
      </c>
      <c r="D70" s="98" t="str">
        <f>IF('Option 5'!D70="","",'Option 5'!D70)</f>
        <v>durchschnittliche Preissteigerungs-rate</v>
      </c>
      <c r="E70" s="23" t="str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/>
      </c>
      <c r="F70" s="23" t="str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/>
      </c>
      <c r="G70" s="23" t="str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/>
      </c>
      <c r="H70" s="23" t="str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/>
      </c>
      <c r="I70" s="23" t="str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/>
      </c>
      <c r="J70" s="23" t="str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/>
      </c>
      <c r="K70" s="23" t="str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/>
      </c>
      <c r="L70" s="23" t="str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/>
      </c>
      <c r="M70" s="23" t="str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/>
      </c>
      <c r="N70" s="23" t="str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/>
      </c>
      <c r="O70" s="23" t="str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/>
      </c>
      <c r="P70" s="23" t="str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/>
      </c>
      <c r="Q70" s="23" t="str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/>
      </c>
      <c r="R70" s="23" t="str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/>
      </c>
      <c r="S70" s="23" t="str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/>
      </c>
      <c r="T70" s="23" t="str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/>
      </c>
      <c r="U70" s="23" t="str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/>
      </c>
      <c r="V70" s="23" t="str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/>
      </c>
      <c r="W70" s="23" t="str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/>
      </c>
      <c r="X70" s="23" t="str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/>
      </c>
      <c r="Y70" s="23" t="str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/>
      </c>
      <c r="Z70" s="23" t="str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/>
      </c>
      <c r="AA70" s="23" t="str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/>
      </c>
      <c r="AB70" s="23" t="str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/>
      </c>
      <c r="AC70" s="23" t="str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/>
      </c>
      <c r="AD70" s="23" t="str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/>
      </c>
      <c r="AE70" s="23" t="str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/>
      </c>
      <c r="AF70" s="23" t="str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/>
      </c>
      <c r="AG70" s="23" t="str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/>
      </c>
      <c r="AH70" s="23" t="str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/>
      </c>
      <c r="AI70" s="23" t="str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/>
      </c>
      <c r="AJ70" s="23" t="str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/>
      </c>
      <c r="AK70" s="23" t="str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/>
      </c>
      <c r="AL70" s="23" t="str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/>
      </c>
      <c r="AM70" s="23" t="str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/>
      </c>
      <c r="AN70" s="23" t="str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/>
      </c>
      <c r="AO70" s="23" t="str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/>
      </c>
      <c r="AP70" s="23" t="str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/>
      </c>
      <c r="AQ70" s="23" t="str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/>
      </c>
      <c r="AR70" s="23" t="str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/>
      </c>
      <c r="AS70" s="23" t="str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/>
      </c>
      <c r="AT70" s="23" t="str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/>
      </c>
      <c r="AU70" s="23" t="str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/>
      </c>
      <c r="AV70" s="23" t="str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/>
      </c>
      <c r="AW70" s="23" t="str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/>
      </c>
      <c r="AX70" s="23" t="str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/>
      </c>
      <c r="AY70" s="23" t="str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/>
      </c>
      <c r="AZ70" s="23" t="str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/>
      </c>
      <c r="BA70" s="23" t="str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/>
      </c>
      <c r="BB70" s="23" t="str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/>
      </c>
    </row>
    <row r="71" spans="1:54" ht="41.4" x14ac:dyDescent="0.25">
      <c r="A71" s="49" t="str">
        <f>IF('Option 5'!A71="","",'Option 5'!A71)</f>
        <v/>
      </c>
      <c r="B71" s="33"/>
      <c r="C71" s="34" t="str">
        <f>IF('Option 5'!C71="","",'Option 5'!C71)</f>
        <v/>
      </c>
      <c r="D71" s="98" t="str">
        <f>IF('Option 5'!D71="","",'Option 5'!D71)</f>
        <v>durchschnittliche Preissteigerungs-rate</v>
      </c>
      <c r="E71" s="23" t="str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/>
      </c>
      <c r="F71" s="23" t="str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/>
      </c>
      <c r="G71" s="23" t="str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/>
      </c>
      <c r="H71" s="23" t="str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/>
      </c>
      <c r="I71" s="23" t="str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/>
      </c>
      <c r="J71" s="23" t="str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/>
      </c>
      <c r="K71" s="23" t="str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/>
      </c>
      <c r="L71" s="23" t="str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/>
      </c>
      <c r="M71" s="23" t="str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/>
      </c>
      <c r="N71" s="23" t="str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/>
      </c>
      <c r="O71" s="23" t="str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/>
      </c>
      <c r="P71" s="23" t="str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/>
      </c>
      <c r="Q71" s="23" t="str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/>
      </c>
      <c r="R71" s="23" t="str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/>
      </c>
      <c r="S71" s="23" t="str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/>
      </c>
      <c r="T71" s="23" t="str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/>
      </c>
      <c r="U71" s="23" t="str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/>
      </c>
      <c r="V71" s="23" t="str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/>
      </c>
      <c r="W71" s="23" t="str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/>
      </c>
      <c r="X71" s="23" t="str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/>
      </c>
      <c r="Y71" s="23" t="str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/>
      </c>
      <c r="Z71" s="23" t="str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/>
      </c>
      <c r="AA71" s="23" t="str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/>
      </c>
      <c r="AB71" s="23" t="str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/>
      </c>
      <c r="AC71" s="23" t="str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/>
      </c>
      <c r="AD71" s="23" t="str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/>
      </c>
      <c r="AE71" s="23" t="str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/>
      </c>
      <c r="AF71" s="23" t="str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/>
      </c>
      <c r="AG71" s="23" t="str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/>
      </c>
      <c r="AH71" s="23" t="str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/>
      </c>
      <c r="AI71" s="23" t="str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/>
      </c>
      <c r="AJ71" s="23" t="str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/>
      </c>
      <c r="AK71" s="23" t="str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/>
      </c>
      <c r="AL71" s="23" t="str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/>
      </c>
      <c r="AM71" s="23" t="str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/>
      </c>
      <c r="AN71" s="23" t="str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/>
      </c>
      <c r="AO71" s="23" t="str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/>
      </c>
      <c r="AP71" s="23" t="str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/>
      </c>
      <c r="AQ71" s="23" t="str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/>
      </c>
      <c r="AR71" s="23" t="str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/>
      </c>
      <c r="AS71" s="23" t="str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/>
      </c>
      <c r="AT71" s="23" t="str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/>
      </c>
      <c r="AU71" s="23" t="str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/>
      </c>
      <c r="AV71" s="23" t="str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/>
      </c>
      <c r="AW71" s="23" t="str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/>
      </c>
      <c r="AX71" s="23" t="str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/>
      </c>
      <c r="AY71" s="23" t="str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/>
      </c>
      <c r="AZ71" s="23" t="str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/>
      </c>
      <c r="BA71" s="23" t="str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/>
      </c>
      <c r="BB71" s="23" t="str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/>
      </c>
    </row>
    <row r="72" spans="1:54" ht="41.4" x14ac:dyDescent="0.25">
      <c r="A72" s="41" t="str">
        <f>IF('Option 5'!A72="","",'Option 5'!A72)</f>
        <v/>
      </c>
      <c r="B72" s="33"/>
      <c r="C72" s="34" t="str">
        <f>IF('Option 5'!C72="","",'Option 5'!C72)</f>
        <v/>
      </c>
      <c r="D72" s="98" t="str">
        <f>IF('Option 5'!D72="","",'Option 5'!D72)</f>
        <v>durchschnittliche Preissteigerungs-rate</v>
      </c>
      <c r="E72" s="23" t="str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/>
      </c>
      <c r="F72" s="23" t="str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/>
      </c>
      <c r="G72" s="23" t="str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/>
      </c>
      <c r="H72" s="23" t="str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/>
      </c>
      <c r="I72" s="23" t="str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/>
      </c>
      <c r="J72" s="23" t="str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/>
      </c>
      <c r="K72" s="23" t="str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/>
      </c>
      <c r="L72" s="23" t="str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/>
      </c>
      <c r="M72" s="23" t="str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/>
      </c>
      <c r="N72" s="23" t="str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/>
      </c>
      <c r="O72" s="23" t="str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/>
      </c>
      <c r="P72" s="23" t="str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/>
      </c>
      <c r="Q72" s="23" t="str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/>
      </c>
      <c r="R72" s="23" t="str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/>
      </c>
      <c r="S72" s="23" t="str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/>
      </c>
      <c r="T72" s="23" t="str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/>
      </c>
      <c r="U72" s="23" t="str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/>
      </c>
      <c r="V72" s="23" t="str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/>
      </c>
      <c r="W72" s="23" t="str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/>
      </c>
      <c r="X72" s="23" t="str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/>
      </c>
      <c r="Y72" s="23" t="str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/>
      </c>
      <c r="Z72" s="23" t="str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/>
      </c>
      <c r="AA72" s="23" t="str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/>
      </c>
      <c r="AB72" s="23" t="str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/>
      </c>
      <c r="AC72" s="23" t="str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/>
      </c>
      <c r="AD72" s="23" t="str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/>
      </c>
      <c r="AE72" s="23" t="str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/>
      </c>
      <c r="AF72" s="23" t="str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/>
      </c>
      <c r="AG72" s="23" t="str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/>
      </c>
      <c r="AH72" s="23" t="str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/>
      </c>
      <c r="AI72" s="23" t="str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/>
      </c>
      <c r="AJ72" s="23" t="str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/>
      </c>
      <c r="AK72" s="23" t="str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/>
      </c>
      <c r="AL72" s="23" t="str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/>
      </c>
      <c r="AM72" s="23" t="str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/>
      </c>
      <c r="AN72" s="23" t="str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/>
      </c>
      <c r="AO72" s="23" t="str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/>
      </c>
      <c r="AP72" s="23" t="str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/>
      </c>
      <c r="AQ72" s="23" t="str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/>
      </c>
      <c r="AR72" s="23" t="str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/>
      </c>
      <c r="AS72" s="23" t="str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/>
      </c>
      <c r="AT72" s="23" t="str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/>
      </c>
      <c r="AU72" s="23" t="str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/>
      </c>
      <c r="AV72" s="23" t="str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/>
      </c>
      <c r="AW72" s="23" t="str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/>
      </c>
      <c r="AX72" s="23" t="str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/>
      </c>
      <c r="AY72" s="23" t="str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/>
      </c>
      <c r="AZ72" s="23" t="str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/>
      </c>
      <c r="BA72" s="23" t="str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/>
      </c>
      <c r="BB72" s="23" t="str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/>
      </c>
    </row>
    <row r="73" spans="1:54" ht="41.4" x14ac:dyDescent="0.25">
      <c r="A73" s="41" t="str">
        <f>IF('Option 5'!A73="","",'Option 5'!A73)</f>
        <v/>
      </c>
      <c r="B73" s="33"/>
      <c r="C73" s="34" t="str">
        <f>IF('Option 5'!C73="","",'Option 5'!C73)</f>
        <v/>
      </c>
      <c r="D73" s="98" t="str">
        <f>IF('Option 5'!D73="","",'Option 5'!D73)</f>
        <v>durchschnittliche Preissteigerungs-rate</v>
      </c>
      <c r="E73" s="23" t="str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/>
      </c>
      <c r="F73" s="23" t="str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/>
      </c>
      <c r="G73" s="23" t="str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/>
      </c>
      <c r="H73" s="23" t="str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/>
      </c>
      <c r="I73" s="23" t="str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/>
      </c>
      <c r="J73" s="23" t="str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/>
      </c>
      <c r="K73" s="23" t="str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/>
      </c>
      <c r="L73" s="23" t="str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/>
      </c>
      <c r="M73" s="23" t="str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/>
      </c>
      <c r="N73" s="23" t="str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/>
      </c>
      <c r="O73" s="23" t="str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/>
      </c>
      <c r="P73" s="23" t="str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/>
      </c>
      <c r="Q73" s="23" t="str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/>
      </c>
      <c r="R73" s="23" t="str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/>
      </c>
      <c r="S73" s="23" t="str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/>
      </c>
      <c r="T73" s="23" t="str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/>
      </c>
      <c r="U73" s="23" t="str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/>
      </c>
      <c r="V73" s="23" t="str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/>
      </c>
      <c r="W73" s="23" t="str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/>
      </c>
      <c r="X73" s="23" t="str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/>
      </c>
      <c r="Y73" s="23" t="str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/>
      </c>
      <c r="Z73" s="23" t="str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/>
      </c>
      <c r="AA73" s="23" t="str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/>
      </c>
      <c r="AB73" s="23" t="str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/>
      </c>
      <c r="AC73" s="23" t="str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/>
      </c>
      <c r="AD73" s="23" t="str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/>
      </c>
      <c r="AE73" s="23" t="str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/>
      </c>
      <c r="AF73" s="23" t="str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/>
      </c>
      <c r="AG73" s="23" t="str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/>
      </c>
      <c r="AH73" s="23" t="str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/>
      </c>
      <c r="AI73" s="23" t="str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/>
      </c>
      <c r="AJ73" s="23" t="str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/>
      </c>
      <c r="AK73" s="23" t="str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/>
      </c>
      <c r="AL73" s="23" t="str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/>
      </c>
      <c r="AM73" s="23" t="str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/>
      </c>
      <c r="AN73" s="23" t="str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/>
      </c>
      <c r="AO73" s="23" t="str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/>
      </c>
      <c r="AP73" s="23" t="str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/>
      </c>
      <c r="AQ73" s="23" t="str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/>
      </c>
      <c r="AR73" s="23" t="str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/>
      </c>
      <c r="AS73" s="23" t="str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/>
      </c>
      <c r="AT73" s="23" t="str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/>
      </c>
      <c r="AU73" s="23" t="str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/>
      </c>
      <c r="AV73" s="23" t="str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/>
      </c>
      <c r="AW73" s="23" t="str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/>
      </c>
      <c r="AX73" s="23" t="str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/>
      </c>
      <c r="AY73" s="23" t="str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/>
      </c>
      <c r="AZ73" s="23" t="str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/>
      </c>
      <c r="BA73" s="23" t="str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/>
      </c>
      <c r="BB73" s="23" t="str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/>
      </c>
    </row>
    <row r="74" spans="1:54" ht="41.4" x14ac:dyDescent="0.25">
      <c r="A74" s="41" t="str">
        <f>IF('Option 5'!A74="","",'Option 5'!A74)</f>
        <v/>
      </c>
      <c r="B74" s="33"/>
      <c r="C74" s="34" t="str">
        <f>IF('Option 5'!C74="","",'Option 5'!C74)</f>
        <v/>
      </c>
      <c r="D74" s="98" t="str">
        <f>IF('Option 5'!D74="","",'Option 5'!D74)</f>
        <v>durchschnittliche Preissteigerungs-rate</v>
      </c>
      <c r="E74" s="23" t="str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/>
      </c>
      <c r="F74" s="23" t="str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/>
      </c>
      <c r="G74" s="23" t="str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/>
      </c>
      <c r="H74" s="23" t="str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/>
      </c>
      <c r="I74" s="23" t="str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/>
      </c>
      <c r="J74" s="23" t="str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/>
      </c>
      <c r="K74" s="23" t="str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/>
      </c>
      <c r="L74" s="23" t="str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/>
      </c>
      <c r="M74" s="23" t="str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/>
      </c>
      <c r="N74" s="23" t="str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/>
      </c>
      <c r="O74" s="23" t="str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/>
      </c>
      <c r="P74" s="23" t="str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/>
      </c>
      <c r="Q74" s="23" t="str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/>
      </c>
      <c r="R74" s="23" t="str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/>
      </c>
      <c r="S74" s="23" t="str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/>
      </c>
      <c r="T74" s="23" t="str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/>
      </c>
      <c r="U74" s="23" t="str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/>
      </c>
      <c r="V74" s="23" t="str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/>
      </c>
      <c r="W74" s="23" t="str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/>
      </c>
      <c r="X74" s="23" t="str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/>
      </c>
      <c r="Y74" s="23" t="str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/>
      </c>
      <c r="Z74" s="23" t="str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/>
      </c>
      <c r="AA74" s="23" t="str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/>
      </c>
      <c r="AB74" s="23" t="str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/>
      </c>
      <c r="AC74" s="23" t="str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/>
      </c>
      <c r="AD74" s="23" t="str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/>
      </c>
      <c r="AE74" s="23" t="str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/>
      </c>
      <c r="AF74" s="23" t="str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/>
      </c>
      <c r="AG74" s="23" t="str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/>
      </c>
      <c r="AH74" s="23" t="str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/>
      </c>
      <c r="AI74" s="23" t="str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/>
      </c>
      <c r="AJ74" s="23" t="str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/>
      </c>
      <c r="AK74" s="23" t="str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/>
      </c>
      <c r="AL74" s="23" t="str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/>
      </c>
      <c r="AM74" s="23" t="str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/>
      </c>
      <c r="AN74" s="23" t="str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/>
      </c>
      <c r="AO74" s="23" t="str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/>
      </c>
      <c r="AP74" s="23" t="str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/>
      </c>
      <c r="AQ74" s="23" t="str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/>
      </c>
      <c r="AR74" s="23" t="str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/>
      </c>
      <c r="AS74" s="23" t="str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/>
      </c>
      <c r="AT74" s="23" t="str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/>
      </c>
      <c r="AU74" s="23" t="str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/>
      </c>
      <c r="AV74" s="23" t="str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/>
      </c>
      <c r="AW74" s="23" t="str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/>
      </c>
      <c r="AX74" s="23" t="str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/>
      </c>
      <c r="AY74" s="23" t="str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/>
      </c>
      <c r="AZ74" s="23" t="str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/>
      </c>
      <c r="BA74" s="23" t="str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/>
      </c>
      <c r="BB74" s="23" t="str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/>
      </c>
    </row>
    <row r="75" spans="1:54" ht="41.4" x14ac:dyDescent="0.25">
      <c r="A75" s="41" t="str">
        <f>IF('Option 5'!A75="","",'Option 5'!A75)</f>
        <v/>
      </c>
      <c r="B75" s="33"/>
      <c r="C75" s="34" t="str">
        <f>IF('Option 5'!C75="","",'Option 5'!C75)</f>
        <v/>
      </c>
      <c r="D75" s="98" t="str">
        <f>IF('Option 5'!D75="","",'Option 5'!D75)</f>
        <v>durchschnittliche Preissteigerungs-rate</v>
      </c>
      <c r="E75" s="23" t="str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/>
      </c>
      <c r="F75" s="23" t="str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/>
      </c>
      <c r="G75" s="23" t="str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/>
      </c>
      <c r="H75" s="23" t="str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/>
      </c>
      <c r="I75" s="23" t="str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/>
      </c>
      <c r="J75" s="23" t="str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/>
      </c>
      <c r="K75" s="23" t="str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/>
      </c>
      <c r="L75" s="23" t="str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/>
      </c>
      <c r="M75" s="23" t="str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/>
      </c>
      <c r="N75" s="23" t="str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/>
      </c>
      <c r="O75" s="23" t="str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/>
      </c>
      <c r="P75" s="23" t="str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/>
      </c>
      <c r="Q75" s="23" t="str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/>
      </c>
      <c r="R75" s="23" t="str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/>
      </c>
      <c r="S75" s="23" t="str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/>
      </c>
      <c r="T75" s="23" t="str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/>
      </c>
      <c r="U75" s="23" t="str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/>
      </c>
      <c r="V75" s="23" t="str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/>
      </c>
      <c r="W75" s="23" t="str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/>
      </c>
      <c r="X75" s="23" t="str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/>
      </c>
      <c r="Y75" s="23" t="str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/>
      </c>
      <c r="Z75" s="23" t="str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/>
      </c>
      <c r="AA75" s="23" t="str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/>
      </c>
      <c r="AB75" s="23" t="str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/>
      </c>
      <c r="AC75" s="23" t="str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/>
      </c>
      <c r="AD75" s="23" t="str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/>
      </c>
      <c r="AE75" s="23" t="str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/>
      </c>
      <c r="AF75" s="23" t="str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/>
      </c>
      <c r="AG75" s="23" t="str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/>
      </c>
      <c r="AH75" s="23" t="str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/>
      </c>
      <c r="AI75" s="23" t="str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/>
      </c>
      <c r="AJ75" s="23" t="str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/>
      </c>
      <c r="AK75" s="23" t="str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/>
      </c>
      <c r="AL75" s="23" t="str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/>
      </c>
      <c r="AM75" s="23" t="str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/>
      </c>
      <c r="AN75" s="23" t="str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/>
      </c>
      <c r="AO75" s="23" t="str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/>
      </c>
      <c r="AP75" s="23" t="str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/>
      </c>
      <c r="AQ75" s="23" t="str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/>
      </c>
      <c r="AR75" s="23" t="str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/>
      </c>
      <c r="AS75" s="23" t="str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/>
      </c>
      <c r="AT75" s="23" t="str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/>
      </c>
      <c r="AU75" s="23" t="str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/>
      </c>
      <c r="AV75" s="23" t="str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/>
      </c>
      <c r="AW75" s="23" t="str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/>
      </c>
      <c r="AX75" s="23" t="str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/>
      </c>
      <c r="AY75" s="23" t="str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/>
      </c>
      <c r="AZ75" s="23" t="str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/>
      </c>
      <c r="BA75" s="23" t="str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/>
      </c>
      <c r="BB75" s="23" t="str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/>
      </c>
    </row>
    <row r="76" spans="1:54" ht="41.4" x14ac:dyDescent="0.25">
      <c r="A76" s="49" t="str">
        <f>IF('Option 5'!A76="","",'Option 5'!A76)</f>
        <v/>
      </c>
      <c r="B76" s="33"/>
      <c r="C76" s="34" t="str">
        <f>IF('Option 5'!C76="","",'Option 5'!C76)</f>
        <v/>
      </c>
      <c r="D76" s="98" t="str">
        <f>IF('Option 5'!D76="","",'Option 5'!D76)</f>
        <v>durchschnittliche Preissteigerungs-rate</v>
      </c>
      <c r="E76" s="23" t="str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/>
      </c>
      <c r="F76" s="23" t="str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/>
      </c>
      <c r="G76" s="23" t="str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/>
      </c>
      <c r="H76" s="23" t="str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/>
      </c>
      <c r="I76" s="23" t="str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/>
      </c>
      <c r="J76" s="23" t="str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/>
      </c>
      <c r="K76" s="23" t="str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/>
      </c>
      <c r="L76" s="23" t="str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/>
      </c>
      <c r="M76" s="23" t="str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/>
      </c>
      <c r="N76" s="23" t="str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/>
      </c>
      <c r="O76" s="23" t="str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/>
      </c>
      <c r="P76" s="23" t="str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/>
      </c>
      <c r="Q76" s="23" t="str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/>
      </c>
      <c r="R76" s="23" t="str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/>
      </c>
      <c r="S76" s="23" t="str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/>
      </c>
      <c r="T76" s="23" t="str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/>
      </c>
      <c r="U76" s="23" t="str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/>
      </c>
      <c r="V76" s="23" t="str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/>
      </c>
      <c r="W76" s="23" t="str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/>
      </c>
      <c r="X76" s="23" t="str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/>
      </c>
      <c r="Y76" s="23" t="str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/>
      </c>
      <c r="Z76" s="23" t="str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/>
      </c>
      <c r="AA76" s="23" t="str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/>
      </c>
      <c r="AB76" s="23" t="str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/>
      </c>
      <c r="AC76" s="23" t="str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/>
      </c>
      <c r="AD76" s="23" t="str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/>
      </c>
      <c r="AE76" s="23" t="str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/>
      </c>
      <c r="AF76" s="23" t="str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/>
      </c>
      <c r="AG76" s="23" t="str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/>
      </c>
      <c r="AH76" s="23" t="str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/>
      </c>
      <c r="AI76" s="23" t="str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/>
      </c>
      <c r="AJ76" s="23" t="str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/>
      </c>
      <c r="AK76" s="23" t="str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/>
      </c>
      <c r="AL76" s="23" t="str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/>
      </c>
      <c r="AM76" s="23" t="str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/>
      </c>
      <c r="AN76" s="23" t="str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/>
      </c>
      <c r="AO76" s="23" t="str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/>
      </c>
      <c r="AP76" s="23" t="str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/>
      </c>
      <c r="AQ76" s="23" t="str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/>
      </c>
      <c r="AR76" s="23" t="str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/>
      </c>
      <c r="AS76" s="23" t="str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/>
      </c>
      <c r="AT76" s="23" t="str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/>
      </c>
      <c r="AU76" s="23" t="str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/>
      </c>
      <c r="AV76" s="23" t="str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/>
      </c>
      <c r="AW76" s="23" t="str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/>
      </c>
      <c r="AX76" s="23" t="str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/>
      </c>
      <c r="AY76" s="23" t="str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/>
      </c>
      <c r="AZ76" s="23" t="str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/>
      </c>
      <c r="BA76" s="23" t="str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/>
      </c>
      <c r="BB76" s="23" t="str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/>
      </c>
    </row>
    <row r="77" spans="1:54" ht="41.4" x14ac:dyDescent="0.25">
      <c r="A77" s="41" t="str">
        <f>IF('Option 5'!A77="","",'Option 5'!A77)</f>
        <v/>
      </c>
      <c r="B77" s="33"/>
      <c r="C77" s="34" t="str">
        <f>IF('Option 5'!C77="","",'Option 5'!C77)</f>
        <v/>
      </c>
      <c r="D77" s="98" t="str">
        <f>IF('Option 5'!D77="","",'Option 5'!D77)</f>
        <v>durchschnittliche Preissteigerungs-rate</v>
      </c>
      <c r="E77" s="23" t="str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/>
      </c>
      <c r="F77" s="23" t="str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/>
      </c>
      <c r="G77" s="23" t="str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/>
      </c>
      <c r="H77" s="23" t="str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/>
      </c>
      <c r="I77" s="23" t="str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/>
      </c>
      <c r="J77" s="23" t="str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/>
      </c>
      <c r="K77" s="23" t="str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/>
      </c>
      <c r="L77" s="23" t="str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/>
      </c>
      <c r="M77" s="23" t="str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/>
      </c>
      <c r="N77" s="23" t="str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/>
      </c>
      <c r="O77" s="23" t="str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/>
      </c>
      <c r="P77" s="23" t="str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/>
      </c>
      <c r="Q77" s="23" t="str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/>
      </c>
      <c r="R77" s="23" t="str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/>
      </c>
      <c r="S77" s="23" t="str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/>
      </c>
      <c r="T77" s="23" t="str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/>
      </c>
      <c r="U77" s="23" t="str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/>
      </c>
      <c r="V77" s="23" t="str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/>
      </c>
      <c r="W77" s="23" t="str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/>
      </c>
      <c r="X77" s="23" t="str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/>
      </c>
      <c r="Y77" s="23" t="str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/>
      </c>
      <c r="Z77" s="23" t="str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/>
      </c>
      <c r="AA77" s="23" t="str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/>
      </c>
      <c r="AB77" s="23" t="str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/>
      </c>
      <c r="AC77" s="23" t="str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/>
      </c>
      <c r="AD77" s="23" t="str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/>
      </c>
      <c r="AE77" s="23" t="str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/>
      </c>
      <c r="AF77" s="23" t="str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/>
      </c>
      <c r="AG77" s="23" t="str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/>
      </c>
      <c r="AH77" s="23" t="str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/>
      </c>
      <c r="AI77" s="23" t="str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/>
      </c>
      <c r="AJ77" s="23" t="str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/>
      </c>
      <c r="AK77" s="23" t="str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/>
      </c>
      <c r="AL77" s="23" t="str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/>
      </c>
      <c r="AM77" s="23" t="str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/>
      </c>
      <c r="AN77" s="23" t="str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/>
      </c>
      <c r="AO77" s="23" t="str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/>
      </c>
      <c r="AP77" s="23" t="str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/>
      </c>
      <c r="AQ77" s="23" t="str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/>
      </c>
      <c r="AR77" s="23" t="str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/>
      </c>
      <c r="AS77" s="23" t="str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/>
      </c>
      <c r="AT77" s="23" t="str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/>
      </c>
      <c r="AU77" s="23" t="str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/>
      </c>
      <c r="AV77" s="23" t="str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/>
      </c>
      <c r="AW77" s="23" t="str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/>
      </c>
      <c r="AX77" s="23" t="str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/>
      </c>
      <c r="AY77" s="23" t="str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/>
      </c>
      <c r="AZ77" s="23" t="str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/>
      </c>
      <c r="BA77" s="23" t="str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/>
      </c>
      <c r="BB77" s="23" t="str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/>
      </c>
    </row>
    <row r="78" spans="1:54" ht="41.4" x14ac:dyDescent="0.25">
      <c r="A78" s="41" t="str">
        <f>IF('Option 5'!A78="","",'Option 5'!A78)</f>
        <v/>
      </c>
      <c r="B78" s="33"/>
      <c r="C78" s="34" t="str">
        <f>IF('Option 5'!C78="","",'Option 5'!C78)</f>
        <v/>
      </c>
      <c r="D78" s="98" t="str">
        <f>IF('Option 5'!D78="","",'Option 5'!D78)</f>
        <v>durchschnittliche Preissteigerungs-rate</v>
      </c>
      <c r="E78" s="23" t="str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/>
      </c>
      <c r="F78" s="23" t="str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/>
      </c>
      <c r="G78" s="23" t="str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/>
      </c>
      <c r="H78" s="23" t="str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/>
      </c>
      <c r="I78" s="23" t="str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/>
      </c>
      <c r="J78" s="23" t="str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/>
      </c>
      <c r="K78" s="23" t="str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/>
      </c>
      <c r="L78" s="23" t="str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/>
      </c>
      <c r="M78" s="23" t="str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/>
      </c>
      <c r="N78" s="23" t="str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/>
      </c>
      <c r="O78" s="23" t="str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/>
      </c>
      <c r="P78" s="23" t="str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/>
      </c>
      <c r="Q78" s="23" t="str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/>
      </c>
      <c r="R78" s="23" t="str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/>
      </c>
      <c r="S78" s="23" t="str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/>
      </c>
      <c r="T78" s="23" t="str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/>
      </c>
      <c r="U78" s="23" t="str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/>
      </c>
      <c r="V78" s="23" t="str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/>
      </c>
      <c r="W78" s="23" t="str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/>
      </c>
      <c r="X78" s="23" t="str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/>
      </c>
      <c r="Y78" s="23" t="str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/>
      </c>
      <c r="Z78" s="23" t="str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/>
      </c>
      <c r="AA78" s="23" t="str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/>
      </c>
      <c r="AB78" s="23" t="str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/>
      </c>
      <c r="AC78" s="23" t="str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/>
      </c>
      <c r="AD78" s="23" t="str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/>
      </c>
      <c r="AE78" s="23" t="str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/>
      </c>
      <c r="AF78" s="23" t="str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/>
      </c>
      <c r="AG78" s="23" t="str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/>
      </c>
      <c r="AH78" s="23" t="str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/>
      </c>
      <c r="AI78" s="23" t="str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/>
      </c>
      <c r="AJ78" s="23" t="str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/>
      </c>
      <c r="AK78" s="23" t="str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/>
      </c>
      <c r="AL78" s="23" t="str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/>
      </c>
      <c r="AM78" s="23" t="str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/>
      </c>
      <c r="AN78" s="23" t="str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/>
      </c>
      <c r="AO78" s="23" t="str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/>
      </c>
      <c r="AP78" s="23" t="str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/>
      </c>
      <c r="AQ78" s="23" t="str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/>
      </c>
      <c r="AR78" s="23" t="str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/>
      </c>
      <c r="AS78" s="23" t="str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/>
      </c>
      <c r="AT78" s="23" t="str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/>
      </c>
      <c r="AU78" s="23" t="str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/>
      </c>
      <c r="AV78" s="23" t="str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/>
      </c>
      <c r="AW78" s="23" t="str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/>
      </c>
      <c r="AX78" s="23" t="str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/>
      </c>
      <c r="AY78" s="23" t="str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/>
      </c>
      <c r="AZ78" s="23" t="str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/>
      </c>
      <c r="BA78" s="23" t="str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/>
      </c>
      <c r="BB78" s="23" t="str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/>
      </c>
    </row>
    <row r="79" spans="1:54" ht="41.4" x14ac:dyDescent="0.25">
      <c r="A79" s="41" t="str">
        <f>IF('Option 5'!A79="","",'Option 5'!A79)</f>
        <v/>
      </c>
      <c r="B79" s="33"/>
      <c r="C79" s="34" t="str">
        <f>IF('Option 5'!C79="","",'Option 5'!C79)</f>
        <v/>
      </c>
      <c r="D79" s="98" t="str">
        <f>IF('Option 5'!D79="","",'Option 5'!D79)</f>
        <v>durchschnittliche Preissteigerungs-rate</v>
      </c>
      <c r="E79" s="23" t="str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/>
      </c>
      <c r="F79" s="23" t="str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/>
      </c>
      <c r="G79" s="23" t="str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/>
      </c>
      <c r="H79" s="23" t="str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/>
      </c>
      <c r="I79" s="23" t="str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/>
      </c>
      <c r="J79" s="23" t="str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/>
      </c>
      <c r="K79" s="23" t="str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/>
      </c>
      <c r="L79" s="23" t="str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/>
      </c>
      <c r="M79" s="23" t="str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/>
      </c>
      <c r="N79" s="23" t="str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/>
      </c>
      <c r="O79" s="23" t="str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/>
      </c>
      <c r="P79" s="23" t="str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/>
      </c>
      <c r="Q79" s="23" t="str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/>
      </c>
      <c r="R79" s="23" t="str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/>
      </c>
      <c r="S79" s="23" t="str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/>
      </c>
      <c r="T79" s="23" t="str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/>
      </c>
      <c r="U79" s="23" t="str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/>
      </c>
      <c r="V79" s="23" t="str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/>
      </c>
      <c r="W79" s="23" t="str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/>
      </c>
      <c r="X79" s="23" t="str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/>
      </c>
      <c r="Y79" s="23" t="str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/>
      </c>
      <c r="Z79" s="23" t="str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/>
      </c>
      <c r="AA79" s="23" t="str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/>
      </c>
      <c r="AB79" s="23" t="str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/>
      </c>
      <c r="AC79" s="23" t="str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/>
      </c>
      <c r="AD79" s="23" t="str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/>
      </c>
      <c r="AE79" s="23" t="str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/>
      </c>
      <c r="AF79" s="23" t="str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/>
      </c>
      <c r="AG79" s="23" t="str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/>
      </c>
      <c r="AH79" s="23" t="str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/>
      </c>
      <c r="AI79" s="23" t="str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/>
      </c>
      <c r="AJ79" s="23" t="str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/>
      </c>
      <c r="AK79" s="23" t="str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/>
      </c>
      <c r="AL79" s="23" t="str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/>
      </c>
      <c r="AM79" s="23" t="str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/>
      </c>
      <c r="AN79" s="23" t="str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/>
      </c>
      <c r="AO79" s="23" t="str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/>
      </c>
      <c r="AP79" s="23" t="str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/>
      </c>
      <c r="AQ79" s="23" t="str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/>
      </c>
      <c r="AR79" s="23" t="str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/>
      </c>
      <c r="AS79" s="23" t="str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/>
      </c>
      <c r="AT79" s="23" t="str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/>
      </c>
      <c r="AU79" s="23" t="str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/>
      </c>
      <c r="AV79" s="23" t="str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/>
      </c>
      <c r="AW79" s="23" t="str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/>
      </c>
      <c r="AX79" s="23" t="str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/>
      </c>
      <c r="AY79" s="23" t="str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/>
      </c>
      <c r="AZ79" s="23" t="str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/>
      </c>
      <c r="BA79" s="23" t="str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/>
      </c>
      <c r="BB79" s="23" t="str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/>
      </c>
    </row>
    <row r="80" spans="1:54" ht="41.4" x14ac:dyDescent="0.25">
      <c r="A80" s="41" t="str">
        <f>IF('Option 5'!A80="","",'Option 5'!A80)</f>
        <v/>
      </c>
      <c r="B80" s="33"/>
      <c r="C80" s="34" t="str">
        <f>IF('Option 5'!C80="","",'Option 5'!C80)</f>
        <v/>
      </c>
      <c r="D80" s="98" t="str">
        <f>IF('Option 5'!D80="","",'Option 5'!D80)</f>
        <v>durchschnittliche Preissteigerungs-rate</v>
      </c>
      <c r="E80" s="23" t="str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/>
      </c>
      <c r="F80" s="23" t="str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/>
      </c>
      <c r="G80" s="23" t="str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/>
      </c>
      <c r="H80" s="23" t="str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/>
      </c>
      <c r="I80" s="23" t="str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/>
      </c>
      <c r="J80" s="23" t="str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/>
      </c>
      <c r="K80" s="23" t="str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/>
      </c>
      <c r="L80" s="23" t="str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/>
      </c>
      <c r="M80" s="23" t="str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/>
      </c>
      <c r="N80" s="23" t="str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/>
      </c>
      <c r="O80" s="23" t="str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/>
      </c>
      <c r="P80" s="23" t="str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/>
      </c>
      <c r="Q80" s="23" t="str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/>
      </c>
      <c r="R80" s="23" t="str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/>
      </c>
      <c r="S80" s="23" t="str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/>
      </c>
      <c r="T80" s="23" t="str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/>
      </c>
      <c r="U80" s="23" t="str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/>
      </c>
      <c r="V80" s="23" t="str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/>
      </c>
      <c r="W80" s="23" t="str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/>
      </c>
      <c r="X80" s="23" t="str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/>
      </c>
      <c r="Y80" s="23" t="str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/>
      </c>
      <c r="Z80" s="23" t="str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/>
      </c>
      <c r="AA80" s="23" t="str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/>
      </c>
      <c r="AB80" s="23" t="str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/>
      </c>
      <c r="AC80" s="23" t="str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/>
      </c>
      <c r="AD80" s="23" t="str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/>
      </c>
      <c r="AE80" s="23" t="str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/>
      </c>
      <c r="AF80" s="23" t="str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/>
      </c>
      <c r="AG80" s="23" t="str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/>
      </c>
      <c r="AH80" s="23" t="str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/>
      </c>
      <c r="AI80" s="23" t="str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/>
      </c>
      <c r="AJ80" s="23" t="str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/>
      </c>
      <c r="AK80" s="23" t="str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/>
      </c>
      <c r="AL80" s="23" t="str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/>
      </c>
      <c r="AM80" s="23" t="str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/>
      </c>
      <c r="AN80" s="23" t="str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/>
      </c>
      <c r="AO80" s="23" t="str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/>
      </c>
      <c r="AP80" s="23" t="str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/>
      </c>
      <c r="AQ80" s="23" t="str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/>
      </c>
      <c r="AR80" s="23" t="str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/>
      </c>
      <c r="AS80" s="23" t="str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/>
      </c>
      <c r="AT80" s="23" t="str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/>
      </c>
      <c r="AU80" s="23" t="str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/>
      </c>
      <c r="AV80" s="23" t="str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/>
      </c>
      <c r="AW80" s="23" t="str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/>
      </c>
      <c r="AX80" s="23" t="str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/>
      </c>
      <c r="AY80" s="23" t="str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/>
      </c>
      <c r="AZ80" s="23" t="str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/>
      </c>
      <c r="BA80" s="23" t="str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/>
      </c>
      <c r="BB80" s="23" t="str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/>
      </c>
    </row>
    <row r="81" spans="1:54" ht="41.4" x14ac:dyDescent="0.25">
      <c r="A81" s="41" t="str">
        <f>IF('Option 5'!A81="","",'Option 5'!A81)</f>
        <v/>
      </c>
      <c r="B81" s="33"/>
      <c r="C81" s="34" t="str">
        <f>IF('Option 5'!C81="","",'Option 5'!C81)</f>
        <v/>
      </c>
      <c r="D81" s="98" t="str">
        <f>IF('Option 5'!D81="","",'Option 5'!D81)</f>
        <v>durchschnittliche Preissteigerungs-rate</v>
      </c>
      <c r="E81" s="23" t="str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/>
      </c>
      <c r="F81" s="23" t="str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/>
      </c>
      <c r="G81" s="23" t="str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/>
      </c>
      <c r="H81" s="23" t="str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/>
      </c>
      <c r="I81" s="23" t="str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/>
      </c>
      <c r="J81" s="23" t="str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/>
      </c>
      <c r="K81" s="23" t="str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/>
      </c>
      <c r="L81" s="23" t="str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/>
      </c>
      <c r="M81" s="23" t="str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/>
      </c>
      <c r="N81" s="23" t="str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/>
      </c>
      <c r="O81" s="23" t="str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/>
      </c>
      <c r="P81" s="23" t="str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/>
      </c>
      <c r="Q81" s="23" t="str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/>
      </c>
      <c r="R81" s="23" t="str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/>
      </c>
      <c r="S81" s="23" t="str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/>
      </c>
      <c r="T81" s="23" t="str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/>
      </c>
      <c r="U81" s="23" t="str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/>
      </c>
      <c r="V81" s="23" t="str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/>
      </c>
      <c r="W81" s="23" t="str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/>
      </c>
      <c r="X81" s="23" t="str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/>
      </c>
      <c r="Y81" s="23" t="str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/>
      </c>
      <c r="Z81" s="23" t="str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/>
      </c>
      <c r="AA81" s="23" t="str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/>
      </c>
      <c r="AB81" s="23" t="str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/>
      </c>
      <c r="AC81" s="23" t="str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/>
      </c>
      <c r="AD81" s="23" t="str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/>
      </c>
      <c r="AE81" s="23" t="str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/>
      </c>
      <c r="AF81" s="23" t="str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/>
      </c>
      <c r="AG81" s="23" t="str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/>
      </c>
      <c r="AH81" s="23" t="str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/>
      </c>
      <c r="AI81" s="23" t="str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/>
      </c>
      <c r="AJ81" s="23" t="str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/>
      </c>
      <c r="AK81" s="23" t="str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/>
      </c>
      <c r="AL81" s="23" t="str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/>
      </c>
      <c r="AM81" s="23" t="str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/>
      </c>
      <c r="AN81" s="23" t="str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/>
      </c>
      <c r="AO81" s="23" t="str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/>
      </c>
      <c r="AP81" s="23" t="str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/>
      </c>
      <c r="AQ81" s="23" t="str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/>
      </c>
      <c r="AR81" s="23" t="str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/>
      </c>
      <c r="AS81" s="23" t="str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/>
      </c>
      <c r="AT81" s="23" t="str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/>
      </c>
      <c r="AU81" s="23" t="str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/>
      </c>
      <c r="AV81" s="23" t="str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/>
      </c>
      <c r="AW81" s="23" t="str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/>
      </c>
      <c r="AX81" s="23" t="str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/>
      </c>
      <c r="AY81" s="23" t="str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/>
      </c>
      <c r="AZ81" s="23" t="str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/>
      </c>
      <c r="BA81" s="23" t="str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/>
      </c>
      <c r="BB81" s="23" t="str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/>
      </c>
    </row>
    <row r="82" spans="1:54" ht="41.4" x14ac:dyDescent="0.25">
      <c r="A82" s="41" t="str">
        <f>IF('Option 5'!A82="","",'Option 5'!A82)</f>
        <v/>
      </c>
      <c r="B82" s="33"/>
      <c r="C82" s="34" t="str">
        <f>IF('Option 5'!C82="","",'Option 5'!C82)</f>
        <v/>
      </c>
      <c r="D82" s="98" t="str">
        <f>IF('Option 5'!D82="","",'Option 5'!D82)</f>
        <v>durchschnittliche Preissteigerungs-rate</v>
      </c>
      <c r="E82" s="23" t="str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/>
      </c>
      <c r="F82" s="23" t="str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/>
      </c>
      <c r="G82" s="23" t="str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/>
      </c>
      <c r="H82" s="23" t="str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/>
      </c>
      <c r="I82" s="23" t="str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/>
      </c>
      <c r="J82" s="23" t="str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/>
      </c>
      <c r="K82" s="23" t="str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/>
      </c>
      <c r="L82" s="23" t="str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/>
      </c>
      <c r="M82" s="23" t="str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/>
      </c>
      <c r="N82" s="23" t="str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/>
      </c>
      <c r="O82" s="23" t="str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/>
      </c>
      <c r="P82" s="23" t="str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/>
      </c>
      <c r="Q82" s="23" t="str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/>
      </c>
      <c r="R82" s="23" t="str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/>
      </c>
      <c r="S82" s="23" t="str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/>
      </c>
      <c r="T82" s="23" t="str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/>
      </c>
      <c r="U82" s="23" t="str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/>
      </c>
      <c r="V82" s="23" t="str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/>
      </c>
      <c r="W82" s="23" t="str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/>
      </c>
      <c r="X82" s="23" t="str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/>
      </c>
      <c r="Y82" s="23" t="str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/>
      </c>
      <c r="Z82" s="23" t="str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/>
      </c>
      <c r="AA82" s="23" t="str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/>
      </c>
      <c r="AB82" s="23" t="str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/>
      </c>
      <c r="AC82" s="23" t="str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/>
      </c>
      <c r="AD82" s="23" t="str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/>
      </c>
      <c r="AE82" s="23" t="str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/>
      </c>
      <c r="AF82" s="23" t="str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/>
      </c>
      <c r="AG82" s="23" t="str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/>
      </c>
      <c r="AH82" s="23" t="str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/>
      </c>
      <c r="AI82" s="23" t="str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/>
      </c>
      <c r="AJ82" s="23" t="str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/>
      </c>
      <c r="AK82" s="23" t="str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/>
      </c>
      <c r="AL82" s="23" t="str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/>
      </c>
      <c r="AM82" s="23" t="str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/>
      </c>
      <c r="AN82" s="23" t="str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/>
      </c>
      <c r="AO82" s="23" t="str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/>
      </c>
      <c r="AP82" s="23" t="str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/>
      </c>
      <c r="AQ82" s="23" t="str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/>
      </c>
      <c r="AR82" s="23" t="str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/>
      </c>
      <c r="AS82" s="23" t="str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/>
      </c>
      <c r="AT82" s="23" t="str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/>
      </c>
      <c r="AU82" s="23" t="str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/>
      </c>
      <c r="AV82" s="23" t="str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/>
      </c>
      <c r="AW82" s="23" t="str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/>
      </c>
      <c r="AX82" s="23" t="str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/>
      </c>
      <c r="AY82" s="23" t="str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/>
      </c>
      <c r="AZ82" s="23" t="str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/>
      </c>
      <c r="BA82" s="23" t="str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/>
      </c>
      <c r="BB82" s="23" t="str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/>
      </c>
    </row>
    <row r="83" spans="1:54" ht="41.4" x14ac:dyDescent="0.25">
      <c r="A83" s="41" t="str">
        <f>IF('Option 5'!A83="","",'Option 5'!A83)</f>
        <v/>
      </c>
      <c r="B83" s="33"/>
      <c r="C83" s="34" t="str">
        <f>IF('Option 5'!C83="","",'Option 5'!C83)</f>
        <v/>
      </c>
      <c r="D83" s="98" t="str">
        <f>IF('Option 5'!D83="","",'Option 5'!D83)</f>
        <v>durchschnittliche Preissteigerungs-rate</v>
      </c>
      <c r="E83" s="23" t="str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/>
      </c>
      <c r="F83" s="23" t="str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/>
      </c>
      <c r="G83" s="23" t="str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/>
      </c>
      <c r="H83" s="23" t="str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/>
      </c>
      <c r="I83" s="23" t="str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/>
      </c>
      <c r="J83" s="23" t="str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/>
      </c>
      <c r="K83" s="23" t="str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/>
      </c>
      <c r="L83" s="23" t="str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/>
      </c>
      <c r="M83" s="23" t="str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/>
      </c>
      <c r="N83" s="23" t="str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/>
      </c>
      <c r="O83" s="23" t="str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/>
      </c>
      <c r="P83" s="23" t="str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/>
      </c>
      <c r="Q83" s="23" t="str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/>
      </c>
      <c r="R83" s="23" t="str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/>
      </c>
      <c r="S83" s="23" t="str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/>
      </c>
      <c r="T83" s="23" t="str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/>
      </c>
      <c r="U83" s="23" t="str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/>
      </c>
      <c r="V83" s="23" t="str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/>
      </c>
      <c r="W83" s="23" t="str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/>
      </c>
      <c r="X83" s="23" t="str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/>
      </c>
      <c r="Y83" s="23" t="str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/>
      </c>
      <c r="Z83" s="23" t="str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/>
      </c>
      <c r="AA83" s="23" t="str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/>
      </c>
      <c r="AB83" s="23" t="str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/>
      </c>
      <c r="AC83" s="23" t="str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/>
      </c>
      <c r="AD83" s="23" t="str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/>
      </c>
      <c r="AE83" s="23" t="str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/>
      </c>
      <c r="AF83" s="23" t="str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/>
      </c>
      <c r="AG83" s="23" t="str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/>
      </c>
      <c r="AH83" s="23" t="str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/>
      </c>
      <c r="AI83" s="23" t="str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/>
      </c>
      <c r="AJ83" s="23" t="str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/>
      </c>
      <c r="AK83" s="23" t="str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/>
      </c>
      <c r="AL83" s="23" t="str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/>
      </c>
      <c r="AM83" s="23" t="str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/>
      </c>
      <c r="AN83" s="23" t="str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/>
      </c>
      <c r="AO83" s="23" t="str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/>
      </c>
      <c r="AP83" s="23" t="str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/>
      </c>
      <c r="AQ83" s="23" t="str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/>
      </c>
      <c r="AR83" s="23" t="str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/>
      </c>
      <c r="AS83" s="23" t="str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/>
      </c>
      <c r="AT83" s="23" t="str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/>
      </c>
      <c r="AU83" s="23" t="str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/>
      </c>
      <c r="AV83" s="23" t="str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/>
      </c>
      <c r="AW83" s="23" t="str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/>
      </c>
      <c r="AX83" s="23" t="str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/>
      </c>
      <c r="AY83" s="23" t="str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/>
      </c>
      <c r="AZ83" s="23" t="str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/>
      </c>
      <c r="BA83" s="23" t="str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/>
      </c>
      <c r="BB83" s="23" t="str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/>
      </c>
    </row>
    <row r="84" spans="1:54" ht="41.4" x14ac:dyDescent="0.25">
      <c r="A84" s="41" t="str">
        <f>IF('Option 5'!A84="","",'Option 5'!A84)</f>
        <v/>
      </c>
      <c r="B84" s="33"/>
      <c r="C84" s="34" t="str">
        <f>IF('Option 5'!C84="","",'Option 5'!C84)</f>
        <v/>
      </c>
      <c r="D84" s="98" t="str">
        <f>IF('Option 5'!D84="","",'Option 5'!D84)</f>
        <v>durchschnittliche Preissteigerungs-rate</v>
      </c>
      <c r="E84" s="23" t="str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/>
      </c>
      <c r="F84" s="23" t="str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/>
      </c>
      <c r="G84" s="23" t="str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/>
      </c>
      <c r="H84" s="23" t="str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/>
      </c>
      <c r="I84" s="23" t="str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/>
      </c>
      <c r="J84" s="23" t="str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/>
      </c>
      <c r="K84" s="23" t="str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/>
      </c>
      <c r="L84" s="23" t="str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/>
      </c>
      <c r="M84" s="23" t="str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/>
      </c>
      <c r="N84" s="23" t="str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/>
      </c>
      <c r="O84" s="23" t="str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/>
      </c>
      <c r="P84" s="23" t="str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/>
      </c>
      <c r="Q84" s="23" t="str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/>
      </c>
      <c r="R84" s="23" t="str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/>
      </c>
      <c r="S84" s="23" t="str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/>
      </c>
      <c r="T84" s="23" t="str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/>
      </c>
      <c r="U84" s="23" t="str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/>
      </c>
      <c r="V84" s="23" t="str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/>
      </c>
      <c r="W84" s="23" t="str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/>
      </c>
      <c r="X84" s="23" t="str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/>
      </c>
      <c r="Y84" s="23" t="str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/>
      </c>
      <c r="Z84" s="23" t="str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/>
      </c>
      <c r="AA84" s="23" t="str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/>
      </c>
      <c r="AB84" s="23" t="str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/>
      </c>
      <c r="AC84" s="23" t="str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/>
      </c>
      <c r="AD84" s="23" t="str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/>
      </c>
      <c r="AE84" s="23" t="str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/>
      </c>
      <c r="AF84" s="23" t="str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/>
      </c>
      <c r="AG84" s="23" t="str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/>
      </c>
      <c r="AH84" s="23" t="str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/>
      </c>
      <c r="AI84" s="23" t="str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/>
      </c>
      <c r="AJ84" s="23" t="str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/>
      </c>
      <c r="AK84" s="23" t="str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/>
      </c>
      <c r="AL84" s="23" t="str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/>
      </c>
      <c r="AM84" s="23" t="str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/>
      </c>
      <c r="AN84" s="23" t="str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/>
      </c>
      <c r="AO84" s="23" t="str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/>
      </c>
      <c r="AP84" s="23" t="str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/>
      </c>
      <c r="AQ84" s="23" t="str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/>
      </c>
      <c r="AR84" s="23" t="str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/>
      </c>
      <c r="AS84" s="23" t="str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/>
      </c>
      <c r="AT84" s="23" t="str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/>
      </c>
      <c r="AU84" s="23" t="str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/>
      </c>
      <c r="AV84" s="23" t="str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/>
      </c>
      <c r="AW84" s="23" t="str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/>
      </c>
      <c r="AX84" s="23" t="str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/>
      </c>
      <c r="AY84" s="23" t="str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/>
      </c>
      <c r="AZ84" s="23" t="str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/>
      </c>
      <c r="BA84" s="23" t="str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/>
      </c>
      <c r="BB84" s="23" t="str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/>
      </c>
    </row>
    <row r="85" spans="1:54" ht="41.4" x14ac:dyDescent="0.25">
      <c r="A85" s="41" t="str">
        <f>IF('Option 5'!A85="","",'Option 5'!A85)</f>
        <v/>
      </c>
      <c r="B85" s="33"/>
      <c r="C85" s="34" t="str">
        <f>IF('Option 5'!C85="","",'Option 5'!C85)</f>
        <v/>
      </c>
      <c r="D85" s="98" t="str">
        <f>IF('Option 5'!D85="","",'Option 5'!D85)</f>
        <v>durchschnittliche Preissteigerungs-rate</v>
      </c>
      <c r="E85" s="23" t="str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/>
      </c>
      <c r="F85" s="23" t="str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/>
      </c>
      <c r="G85" s="23" t="str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/>
      </c>
      <c r="H85" s="23" t="str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/>
      </c>
      <c r="I85" s="23" t="str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/>
      </c>
      <c r="J85" s="23" t="str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/>
      </c>
      <c r="K85" s="23" t="str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/>
      </c>
      <c r="L85" s="23" t="str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/>
      </c>
      <c r="M85" s="23" t="str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/>
      </c>
      <c r="N85" s="23" t="str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/>
      </c>
      <c r="O85" s="23" t="str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/>
      </c>
      <c r="P85" s="23" t="str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/>
      </c>
      <c r="Q85" s="23" t="str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/>
      </c>
      <c r="R85" s="23" t="str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/>
      </c>
      <c r="S85" s="23" t="str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/>
      </c>
      <c r="T85" s="23" t="str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/>
      </c>
      <c r="U85" s="23" t="str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/>
      </c>
      <c r="V85" s="23" t="str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/>
      </c>
      <c r="W85" s="23" t="str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/>
      </c>
      <c r="X85" s="23" t="str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/>
      </c>
      <c r="Y85" s="23" t="str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/>
      </c>
      <c r="Z85" s="23" t="str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/>
      </c>
      <c r="AA85" s="23" t="str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/>
      </c>
      <c r="AB85" s="23" t="str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/>
      </c>
      <c r="AC85" s="23" t="str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/>
      </c>
      <c r="AD85" s="23" t="str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/>
      </c>
      <c r="AE85" s="23" t="str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/>
      </c>
      <c r="AF85" s="23" t="str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/>
      </c>
      <c r="AG85" s="23" t="str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/>
      </c>
      <c r="AH85" s="23" t="str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/>
      </c>
      <c r="AI85" s="23" t="str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/>
      </c>
      <c r="AJ85" s="23" t="str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/>
      </c>
      <c r="AK85" s="23" t="str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/>
      </c>
      <c r="AL85" s="23" t="str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/>
      </c>
      <c r="AM85" s="23" t="str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/>
      </c>
      <c r="AN85" s="23" t="str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/>
      </c>
      <c r="AO85" s="23" t="str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/>
      </c>
      <c r="AP85" s="23" t="str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/>
      </c>
      <c r="AQ85" s="23" t="str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/>
      </c>
      <c r="AR85" s="23" t="str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/>
      </c>
      <c r="AS85" s="23" t="str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/>
      </c>
      <c r="AT85" s="23" t="str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/>
      </c>
      <c r="AU85" s="23" t="str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/>
      </c>
      <c r="AV85" s="23" t="str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/>
      </c>
      <c r="AW85" s="23" t="str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/>
      </c>
      <c r="AX85" s="23" t="str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/>
      </c>
      <c r="AY85" s="23" t="str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/>
      </c>
      <c r="AZ85" s="23" t="str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/>
      </c>
      <c r="BA85" s="23" t="str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/>
      </c>
      <c r="BB85" s="23" t="str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/>
      </c>
    </row>
    <row r="86" spans="1:54" ht="41.4" x14ac:dyDescent="0.25">
      <c r="A86" s="41" t="str">
        <f>IF('Option 5'!A86="","",'Option 5'!A86)</f>
        <v/>
      </c>
      <c r="B86" s="33"/>
      <c r="C86" s="34" t="str">
        <f>IF('Option 5'!C86="","",'Option 5'!C86)</f>
        <v/>
      </c>
      <c r="D86" s="98" t="str">
        <f>IF('Option 5'!D86="","",'Option 5'!D86)</f>
        <v>durchschnittliche Preissteigerungs-rate</v>
      </c>
      <c r="E86" s="23" t="str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/>
      </c>
      <c r="F86" s="23" t="str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/>
      </c>
      <c r="G86" s="23" t="str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/>
      </c>
      <c r="H86" s="23" t="str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/>
      </c>
      <c r="I86" s="23" t="str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/>
      </c>
      <c r="J86" s="23" t="str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/>
      </c>
      <c r="K86" s="23" t="str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/>
      </c>
      <c r="L86" s="23" t="str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/>
      </c>
      <c r="M86" s="23" t="str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/>
      </c>
      <c r="N86" s="23" t="str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/>
      </c>
      <c r="O86" s="23" t="str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/>
      </c>
      <c r="P86" s="23" t="str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/>
      </c>
      <c r="Q86" s="23" t="str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/>
      </c>
      <c r="R86" s="23" t="str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/>
      </c>
      <c r="S86" s="23" t="str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/>
      </c>
      <c r="T86" s="23" t="str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/>
      </c>
      <c r="U86" s="23" t="str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/>
      </c>
      <c r="V86" s="23" t="str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/>
      </c>
      <c r="W86" s="23" t="str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/>
      </c>
      <c r="X86" s="23" t="str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/>
      </c>
      <c r="Y86" s="23" t="str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/>
      </c>
      <c r="Z86" s="23" t="str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/>
      </c>
      <c r="AA86" s="23" t="str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/>
      </c>
      <c r="AB86" s="23" t="str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/>
      </c>
      <c r="AC86" s="23" t="str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/>
      </c>
      <c r="AD86" s="23" t="str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/>
      </c>
      <c r="AE86" s="23" t="str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/>
      </c>
      <c r="AF86" s="23" t="str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/>
      </c>
      <c r="AG86" s="23" t="str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/>
      </c>
      <c r="AH86" s="23" t="str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/>
      </c>
      <c r="AI86" s="23" t="str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/>
      </c>
      <c r="AJ86" s="23" t="str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/>
      </c>
      <c r="AK86" s="23" t="str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/>
      </c>
      <c r="AL86" s="23" t="str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/>
      </c>
      <c r="AM86" s="23" t="str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/>
      </c>
      <c r="AN86" s="23" t="str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/>
      </c>
      <c r="AO86" s="23" t="str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/>
      </c>
      <c r="AP86" s="23" t="str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/>
      </c>
      <c r="AQ86" s="23" t="str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/>
      </c>
      <c r="AR86" s="23" t="str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/>
      </c>
      <c r="AS86" s="23" t="str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/>
      </c>
      <c r="AT86" s="23" t="str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/>
      </c>
      <c r="AU86" s="23" t="str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/>
      </c>
      <c r="AV86" s="23" t="str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/>
      </c>
      <c r="AW86" s="23" t="str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/>
      </c>
      <c r="AX86" s="23" t="str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/>
      </c>
      <c r="AY86" s="23" t="str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/>
      </c>
      <c r="AZ86" s="23" t="str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/>
      </c>
      <c r="BA86" s="23" t="str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/>
      </c>
      <c r="BB86" s="23" t="str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/>
      </c>
    </row>
    <row r="87" spans="1:54" ht="41.4" x14ac:dyDescent="0.25">
      <c r="A87" s="41" t="str">
        <f>IF('Option 5'!A87="","",'Option 5'!A87)</f>
        <v/>
      </c>
      <c r="B87" s="33"/>
      <c r="C87" s="34" t="str">
        <f>IF('Option 5'!C87="","",'Option 5'!C87)</f>
        <v/>
      </c>
      <c r="D87" s="98" t="str">
        <f>IF('Option 5'!D87="","",'Option 5'!D87)</f>
        <v>durchschnittliche Preissteigerungs-rate</v>
      </c>
      <c r="E87" s="23" t="str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/>
      </c>
      <c r="F87" s="23" t="str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/>
      </c>
      <c r="G87" s="23" t="str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/>
      </c>
      <c r="H87" s="23" t="str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/>
      </c>
      <c r="I87" s="23" t="str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/>
      </c>
      <c r="J87" s="23" t="str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/>
      </c>
      <c r="K87" s="23" t="str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/>
      </c>
      <c r="L87" s="23" t="str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/>
      </c>
      <c r="M87" s="23" t="str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/>
      </c>
      <c r="N87" s="23" t="str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/>
      </c>
      <c r="O87" s="23" t="str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/>
      </c>
      <c r="P87" s="23" t="str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/>
      </c>
      <c r="Q87" s="23" t="str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/>
      </c>
      <c r="R87" s="23" t="str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/>
      </c>
      <c r="S87" s="23" t="str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/>
      </c>
      <c r="T87" s="23" t="str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/>
      </c>
      <c r="U87" s="23" t="str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/>
      </c>
      <c r="V87" s="23" t="str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/>
      </c>
      <c r="W87" s="23" t="str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/>
      </c>
      <c r="X87" s="23" t="str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/>
      </c>
      <c r="Y87" s="23" t="str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/>
      </c>
      <c r="Z87" s="23" t="str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/>
      </c>
      <c r="AA87" s="23" t="str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/>
      </c>
      <c r="AB87" s="23" t="str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/>
      </c>
      <c r="AC87" s="23" t="str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/>
      </c>
      <c r="AD87" s="23" t="str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/>
      </c>
      <c r="AE87" s="23" t="str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/>
      </c>
      <c r="AF87" s="23" t="str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/>
      </c>
      <c r="AG87" s="23" t="str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/>
      </c>
      <c r="AH87" s="23" t="str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/>
      </c>
      <c r="AI87" s="23" t="str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/>
      </c>
      <c r="AJ87" s="23" t="str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/>
      </c>
      <c r="AK87" s="23" t="str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/>
      </c>
      <c r="AL87" s="23" t="str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/>
      </c>
      <c r="AM87" s="23" t="str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/>
      </c>
      <c r="AN87" s="23" t="str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/>
      </c>
      <c r="AO87" s="23" t="str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/>
      </c>
      <c r="AP87" s="23" t="str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/>
      </c>
      <c r="AQ87" s="23" t="str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/>
      </c>
      <c r="AR87" s="23" t="str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/>
      </c>
      <c r="AS87" s="23" t="str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/>
      </c>
      <c r="AT87" s="23" t="str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/>
      </c>
      <c r="AU87" s="23" t="str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/>
      </c>
      <c r="AV87" s="23" t="str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/>
      </c>
      <c r="AW87" s="23" t="str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/>
      </c>
      <c r="AX87" s="23" t="str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/>
      </c>
      <c r="AY87" s="23" t="str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/>
      </c>
      <c r="AZ87" s="23" t="str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/>
      </c>
      <c r="BA87" s="23" t="str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/>
      </c>
      <c r="BB87" s="23" t="str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/>
      </c>
    </row>
    <row r="88" spans="1:54" ht="41.4" x14ac:dyDescent="0.25">
      <c r="A88" s="41" t="str">
        <f>IF('Option 5'!A88="","",'Option 5'!A88)</f>
        <v/>
      </c>
      <c r="B88" s="33"/>
      <c r="C88" s="34" t="str">
        <f>IF('Option 5'!C88="","",'Option 5'!C88)</f>
        <v/>
      </c>
      <c r="D88" s="98" t="str">
        <f>IF('Option 5'!D88="","",'Option 5'!D88)</f>
        <v>durchschnittliche Preissteigerungs-rate</v>
      </c>
      <c r="E88" s="23" t="str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/>
      </c>
      <c r="F88" s="23" t="str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/>
      </c>
      <c r="G88" s="23" t="str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/>
      </c>
      <c r="H88" s="23" t="str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/>
      </c>
      <c r="I88" s="23" t="str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/>
      </c>
      <c r="J88" s="23" t="str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/>
      </c>
      <c r="K88" s="23" t="str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/>
      </c>
      <c r="L88" s="23" t="str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/>
      </c>
      <c r="M88" s="23" t="str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/>
      </c>
      <c r="N88" s="23" t="str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/>
      </c>
      <c r="O88" s="23" t="str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/>
      </c>
      <c r="P88" s="23" t="str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/>
      </c>
      <c r="Q88" s="23" t="str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/>
      </c>
      <c r="R88" s="23" t="str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/>
      </c>
      <c r="S88" s="23" t="str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/>
      </c>
      <c r="T88" s="23" t="str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/>
      </c>
      <c r="U88" s="23" t="str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/>
      </c>
      <c r="V88" s="23" t="str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/>
      </c>
      <c r="W88" s="23" t="str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/>
      </c>
      <c r="X88" s="23" t="str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/>
      </c>
      <c r="Y88" s="23" t="str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/>
      </c>
      <c r="Z88" s="23" t="str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/>
      </c>
      <c r="AA88" s="23" t="str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/>
      </c>
      <c r="AB88" s="23" t="str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/>
      </c>
      <c r="AC88" s="23" t="str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/>
      </c>
      <c r="AD88" s="23" t="str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/>
      </c>
      <c r="AE88" s="23" t="str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/>
      </c>
      <c r="AF88" s="23" t="str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/>
      </c>
      <c r="AG88" s="23" t="str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/>
      </c>
      <c r="AH88" s="23" t="str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/>
      </c>
      <c r="AI88" s="23" t="str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/>
      </c>
      <c r="AJ88" s="23" t="str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/>
      </c>
      <c r="AK88" s="23" t="str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/>
      </c>
      <c r="AL88" s="23" t="str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/>
      </c>
      <c r="AM88" s="23" t="str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/>
      </c>
      <c r="AN88" s="23" t="str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/>
      </c>
      <c r="AO88" s="23" t="str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/>
      </c>
      <c r="AP88" s="23" t="str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/>
      </c>
      <c r="AQ88" s="23" t="str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/>
      </c>
      <c r="AR88" s="23" t="str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/>
      </c>
      <c r="AS88" s="23" t="str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/>
      </c>
      <c r="AT88" s="23" t="str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/>
      </c>
      <c r="AU88" s="23" t="str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/>
      </c>
      <c r="AV88" s="23" t="str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/>
      </c>
      <c r="AW88" s="23" t="str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/>
      </c>
      <c r="AX88" s="23" t="str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/>
      </c>
      <c r="AY88" s="23" t="str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/>
      </c>
      <c r="AZ88" s="23" t="str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/>
      </c>
      <c r="BA88" s="23" t="str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/>
      </c>
      <c r="BB88" s="23" t="str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/>
      </c>
    </row>
    <row r="89" spans="1:54" ht="41.4" x14ac:dyDescent="0.25">
      <c r="A89" s="41" t="str">
        <f>IF('Option 5'!A89="","",'Option 5'!A89)</f>
        <v/>
      </c>
      <c r="B89" s="33"/>
      <c r="C89" s="34" t="str">
        <f>IF('Option 5'!C89="","",'Option 5'!C89)</f>
        <v/>
      </c>
      <c r="D89" s="98" t="str">
        <f>IF('Option 5'!D89="","",'Option 5'!D89)</f>
        <v>durchschnittliche Preissteigerungs-rate</v>
      </c>
      <c r="E89" s="23" t="str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/>
      </c>
      <c r="F89" s="23" t="str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/>
      </c>
      <c r="G89" s="23" t="str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/>
      </c>
      <c r="H89" s="23" t="str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/>
      </c>
      <c r="I89" s="23" t="str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/>
      </c>
      <c r="J89" s="23" t="str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/>
      </c>
      <c r="K89" s="23" t="str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/>
      </c>
      <c r="L89" s="23" t="str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/>
      </c>
      <c r="M89" s="23" t="str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/>
      </c>
      <c r="N89" s="23" t="str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/>
      </c>
      <c r="O89" s="23" t="str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/>
      </c>
      <c r="P89" s="23" t="str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/>
      </c>
      <c r="Q89" s="23" t="str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/>
      </c>
      <c r="R89" s="23" t="str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/>
      </c>
      <c r="S89" s="23" t="str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/>
      </c>
      <c r="T89" s="23" t="str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/>
      </c>
      <c r="U89" s="23" t="str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/>
      </c>
      <c r="V89" s="23" t="str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/>
      </c>
      <c r="W89" s="23" t="str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/>
      </c>
      <c r="X89" s="23" t="str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/>
      </c>
      <c r="Y89" s="23" t="str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/>
      </c>
      <c r="Z89" s="23" t="str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/>
      </c>
      <c r="AA89" s="23" t="str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/>
      </c>
      <c r="AB89" s="23" t="str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/>
      </c>
      <c r="AC89" s="23" t="str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/>
      </c>
      <c r="AD89" s="23" t="str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/>
      </c>
      <c r="AE89" s="23" t="str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/>
      </c>
      <c r="AF89" s="23" t="str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/>
      </c>
      <c r="AG89" s="23" t="str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/>
      </c>
      <c r="AH89" s="23" t="str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/>
      </c>
      <c r="AI89" s="23" t="str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/>
      </c>
      <c r="AJ89" s="23" t="str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/>
      </c>
      <c r="AK89" s="23" t="str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/>
      </c>
      <c r="AL89" s="23" t="str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/>
      </c>
      <c r="AM89" s="23" t="str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/>
      </c>
      <c r="AN89" s="23" t="str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/>
      </c>
      <c r="AO89" s="23" t="str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/>
      </c>
      <c r="AP89" s="23" t="str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/>
      </c>
      <c r="AQ89" s="23" t="str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/>
      </c>
      <c r="AR89" s="23" t="str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/>
      </c>
      <c r="AS89" s="23" t="str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/>
      </c>
      <c r="AT89" s="23" t="str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/>
      </c>
      <c r="AU89" s="23" t="str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/>
      </c>
      <c r="AV89" s="23" t="str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/>
      </c>
      <c r="AW89" s="23" t="str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/>
      </c>
      <c r="AX89" s="23" t="str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/>
      </c>
      <c r="AY89" s="23" t="str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/>
      </c>
      <c r="AZ89" s="23" t="str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/>
      </c>
      <c r="BA89" s="23" t="str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/>
      </c>
      <c r="BB89" s="23" t="str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/>
      </c>
    </row>
    <row r="90" spans="1:54" ht="41.4" x14ac:dyDescent="0.25">
      <c r="A90" s="41" t="str">
        <f>IF('Option 5'!A90="","",'Option 5'!A90)</f>
        <v/>
      </c>
      <c r="B90" s="33"/>
      <c r="C90" s="34" t="str">
        <f>IF('Option 5'!C90="","",'Option 5'!C90)</f>
        <v/>
      </c>
      <c r="D90" s="98" t="str">
        <f>IF('Option 5'!D90="","",'Option 5'!D90)</f>
        <v>durchschnittliche Preissteigerungs-rate</v>
      </c>
      <c r="E90" s="23" t="str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/>
      </c>
      <c r="F90" s="23" t="str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/>
      </c>
      <c r="G90" s="23" t="str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/>
      </c>
      <c r="H90" s="23" t="str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/>
      </c>
      <c r="I90" s="23" t="str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/>
      </c>
      <c r="J90" s="23" t="str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/>
      </c>
      <c r="K90" s="23" t="str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/>
      </c>
      <c r="L90" s="23" t="str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/>
      </c>
      <c r="M90" s="23" t="str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/>
      </c>
      <c r="N90" s="23" t="str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/>
      </c>
      <c r="O90" s="23" t="str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/>
      </c>
      <c r="P90" s="23" t="str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/>
      </c>
      <c r="Q90" s="23" t="str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/>
      </c>
      <c r="R90" s="23" t="str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/>
      </c>
      <c r="S90" s="23" t="str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/>
      </c>
      <c r="T90" s="23" t="str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/>
      </c>
      <c r="U90" s="23" t="str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/>
      </c>
      <c r="V90" s="23" t="str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/>
      </c>
      <c r="W90" s="23" t="str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/>
      </c>
      <c r="X90" s="23" t="str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/>
      </c>
      <c r="Y90" s="23" t="str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/>
      </c>
      <c r="Z90" s="23" t="str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/>
      </c>
      <c r="AA90" s="23" t="str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/>
      </c>
      <c r="AB90" s="23" t="str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/>
      </c>
      <c r="AC90" s="23" t="str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/>
      </c>
      <c r="AD90" s="23" t="str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/>
      </c>
      <c r="AE90" s="23" t="str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/>
      </c>
      <c r="AF90" s="23" t="str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/>
      </c>
      <c r="AG90" s="23" t="str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/>
      </c>
      <c r="AH90" s="23" t="str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/>
      </c>
      <c r="AI90" s="23" t="str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/>
      </c>
      <c r="AJ90" s="23" t="str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/>
      </c>
      <c r="AK90" s="23" t="str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/>
      </c>
      <c r="AL90" s="23" t="str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/>
      </c>
      <c r="AM90" s="23" t="str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/>
      </c>
      <c r="AN90" s="23" t="str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/>
      </c>
      <c r="AO90" s="23" t="str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/>
      </c>
      <c r="AP90" s="23" t="str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/>
      </c>
      <c r="AQ90" s="23" t="str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/>
      </c>
      <c r="AR90" s="23" t="str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/>
      </c>
      <c r="AS90" s="23" t="str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/>
      </c>
      <c r="AT90" s="23" t="str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/>
      </c>
      <c r="AU90" s="23" t="str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/>
      </c>
      <c r="AV90" s="23" t="str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/>
      </c>
      <c r="AW90" s="23" t="str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/>
      </c>
      <c r="AX90" s="23" t="str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/>
      </c>
      <c r="AY90" s="23" t="str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/>
      </c>
      <c r="AZ90" s="23" t="str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/>
      </c>
      <c r="BA90" s="23" t="str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/>
      </c>
      <c r="BB90" s="23" t="str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/>
      </c>
    </row>
    <row r="91" spans="1:54" ht="42" thickBot="1" x14ac:dyDescent="0.3">
      <c r="A91" s="41" t="str">
        <f>IF('Option 5'!A91="","",'Option 5'!A91)</f>
        <v/>
      </c>
      <c r="B91" s="33"/>
      <c r="C91" s="34" t="str">
        <f>IF('Option 5'!C91="","",'Option 5'!C91)</f>
        <v/>
      </c>
      <c r="D91" s="98" t="str">
        <f>IF('Option 5'!D91="","",'Option 5'!D91)</f>
        <v>durchschnittliche Preissteigerungs-rate</v>
      </c>
      <c r="E91" s="23" t="str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/>
      </c>
      <c r="F91" s="23" t="str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/>
      </c>
      <c r="G91" s="23" t="str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/>
      </c>
      <c r="H91" s="23" t="str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/>
      </c>
      <c r="I91" s="23" t="str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/>
      </c>
      <c r="J91" s="23" t="str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/>
      </c>
      <c r="K91" s="23" t="str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/>
      </c>
      <c r="L91" s="23" t="str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/>
      </c>
      <c r="M91" s="23" t="str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/>
      </c>
      <c r="N91" s="23" t="str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/>
      </c>
      <c r="O91" s="23" t="str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/>
      </c>
      <c r="P91" s="23" t="str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/>
      </c>
      <c r="Q91" s="23" t="str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/>
      </c>
      <c r="R91" s="23" t="str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/>
      </c>
      <c r="S91" s="23" t="str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/>
      </c>
      <c r="T91" s="23" t="str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/>
      </c>
      <c r="U91" s="23" t="str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/>
      </c>
      <c r="V91" s="23" t="str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/>
      </c>
      <c r="W91" s="23" t="str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/>
      </c>
      <c r="X91" s="23" t="str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/>
      </c>
      <c r="Y91" s="23" t="str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/>
      </c>
      <c r="Z91" s="23" t="str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/>
      </c>
      <c r="AA91" s="23" t="str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/>
      </c>
      <c r="AB91" s="23" t="str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/>
      </c>
      <c r="AC91" s="23" t="str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/>
      </c>
      <c r="AD91" s="23" t="str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/>
      </c>
      <c r="AE91" s="23" t="str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/>
      </c>
      <c r="AF91" s="23" t="str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/>
      </c>
      <c r="AG91" s="23" t="str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/>
      </c>
      <c r="AH91" s="23" t="str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/>
      </c>
      <c r="AI91" s="23" t="str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/>
      </c>
      <c r="AJ91" s="23" t="str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/>
      </c>
      <c r="AK91" s="23" t="str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/>
      </c>
      <c r="AL91" s="23" t="str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/>
      </c>
      <c r="AM91" s="23" t="str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/>
      </c>
      <c r="AN91" s="23" t="str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/>
      </c>
      <c r="AO91" s="23" t="str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/>
      </c>
      <c r="AP91" s="23" t="str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/>
      </c>
      <c r="AQ91" s="23" t="str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/>
      </c>
      <c r="AR91" s="23" t="str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/>
      </c>
      <c r="AS91" s="23" t="str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/>
      </c>
      <c r="AT91" s="23" t="str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/>
      </c>
      <c r="AU91" s="23" t="str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/>
      </c>
      <c r="AV91" s="23" t="str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/>
      </c>
      <c r="AW91" s="23" t="str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/>
      </c>
      <c r="AX91" s="23" t="str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/>
      </c>
      <c r="AY91" s="23" t="str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/>
      </c>
      <c r="AZ91" s="23" t="str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/>
      </c>
      <c r="BA91" s="23" t="str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/>
      </c>
      <c r="BB91" s="23" t="str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str">
        <f>IF('Option 5'!A99="","",'Option 5'!A99)</f>
        <v/>
      </c>
      <c r="B99" s="46"/>
      <c r="C99" s="34" t="str">
        <f>IF('Option 5'!C99="","",'Option 5'!C99)</f>
        <v/>
      </c>
      <c r="D99" s="97" t="str">
        <f>IF('Option 5'!D99="","",'Option 5'!D99)</f>
        <v>durchschnittliche Preissteigerungs-rate</v>
      </c>
      <c r="E99" s="23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3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3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3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3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3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3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3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3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3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3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3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3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3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3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3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3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3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3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3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3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3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3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3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3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3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3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3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3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3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3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3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3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3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3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3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3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3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3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3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3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3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3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3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3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3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3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3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3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3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1.4" x14ac:dyDescent="0.25">
      <c r="A100" s="49" t="str">
        <f>IF('Option 5'!A100="","",'Option 5'!A100)</f>
        <v/>
      </c>
      <c r="B100" s="47"/>
      <c r="C100" s="35" t="str">
        <f>IF('Option 5'!C100="","",'Option 5'!C100)</f>
        <v/>
      </c>
      <c r="D100" s="98" t="str">
        <f>IF('Option 5'!D100="","",'Option 5'!D100)</f>
        <v>durchschnittliche Preissteigerungs-rate</v>
      </c>
      <c r="E100" s="23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3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3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3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3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3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3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3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3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3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3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3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3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3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3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3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3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3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3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3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3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3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3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3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3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3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3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3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3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3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3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3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3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3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3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3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3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3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3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3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3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3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3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3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3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3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3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3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3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3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1.4" x14ac:dyDescent="0.25">
      <c r="A101" s="49" t="str">
        <f>IF('Option 5'!A101="","",'Option 5'!A101)</f>
        <v/>
      </c>
      <c r="B101" s="47"/>
      <c r="C101" s="35" t="str">
        <f>IF('Option 5'!C101="","",'Option 5'!C101)</f>
        <v/>
      </c>
      <c r="D101" s="98" t="str">
        <f>IF('Option 5'!D101="","",'Option 5'!D101)</f>
        <v>durchschnittliche Preissteigerungs-rate</v>
      </c>
      <c r="E101" s="23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3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3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3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3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3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3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3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3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3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3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3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3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3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3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3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3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3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3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3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3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3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3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3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3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3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3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3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3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3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3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3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3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3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3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3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3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3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3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3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3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3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3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3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3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3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3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3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3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3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1.4" x14ac:dyDescent="0.25">
      <c r="A102" s="49" t="str">
        <f>IF('Option 5'!A102="","",'Option 5'!A102)</f>
        <v/>
      </c>
      <c r="B102" s="47"/>
      <c r="C102" s="35" t="str">
        <f>IF('Option 5'!C102="","",'Option 5'!C102)</f>
        <v/>
      </c>
      <c r="D102" s="98" t="str">
        <f>IF('Option 5'!D102="","",'Option 5'!D102)</f>
        <v>durchschnittliche Preissteigerungs-rate</v>
      </c>
      <c r="E102" s="23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3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3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3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3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3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3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3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3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3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3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3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3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3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3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3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3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3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3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3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3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3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3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3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3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3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3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3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3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3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3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3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3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3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3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3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3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3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3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3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3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3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3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3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3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3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3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3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3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3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2" thickBot="1" x14ac:dyDescent="0.3">
      <c r="A103" s="50" t="str">
        <f>IF('Option 5'!A103="","",'Option 5'!A103)</f>
        <v/>
      </c>
      <c r="B103" s="48"/>
      <c r="C103" s="36" t="str">
        <f>IF('Option 5'!C103="","",'Option 5'!C103)</f>
        <v/>
      </c>
      <c r="D103" s="99" t="str">
        <f>IF('Option 5'!D103="","",'Option 5'!D103)</f>
        <v>durchschnittliche Preissteigerungs-rate</v>
      </c>
      <c r="E103" s="23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3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3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3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3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3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3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3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3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3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3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3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3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3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3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3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3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3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3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3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3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3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3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3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3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3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3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3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3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3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3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3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3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3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3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3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3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3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3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3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3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3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3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3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3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3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3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3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3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3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str">
        <f>IF('Option 5'!A112="","",'Option 5'!A112)</f>
        <v/>
      </c>
      <c r="B112" s="51" t="s">
        <v>113</v>
      </c>
      <c r="C112" s="35" t="str">
        <f>IF('Option 5'!C112="","",'Option 5'!C112)</f>
        <v/>
      </c>
      <c r="D112" s="97" t="str">
        <f>IF('Option 5'!D112="","",'Option 5'!D112)</f>
        <v>durchschnittliche Preissteigerungs-rate</v>
      </c>
      <c r="E112" s="2" t="str">
        <f>IF(OR(E$111="",$C112="",$A112=""),"",IF($D112="",$C112*Parameter!B32,IF($D112="durchschnittliche Preissteigerungs-rate",($C112*Parameter!B32)*(1+(VLOOKUP($A112,Personalnormkosten!$G$1:$H$4,2,FALSE)))^E$110,($C112*Parameter!B32)*(1+(VLOOKUP($D112,Personalnormkosten!$E$1:$F$9,2,FALSE)))^E$110)))</f>
        <v/>
      </c>
      <c r="F112" s="2" t="str">
        <f>IF(OR(F$111="",$C112="",$A112=""),"",IF($D112="",$C112*Parameter!C32,IF($D112="durchschnittliche Preissteigerungs-rate",($C112*Parameter!C32)*(1+(VLOOKUP($A112,Personalnormkosten!$G$1:$H$4,2,FALSE)))^F$110,($C112*Parameter!C32)*(1+(VLOOKUP($D112,Personalnormkosten!$E$1:$F$9,2,FALSE)))^F$110)))</f>
        <v/>
      </c>
      <c r="G112" s="2" t="str">
        <f>IF(OR(G$111="",$C112="",$A112=""),"",IF($D112="",$C112*Parameter!D32,IF($D112="durchschnittliche Preissteigerungs-rate",($C112*Parameter!D32)*(1+(VLOOKUP($A112,Personalnormkosten!$G$1:$H$4,2,FALSE)))^G$110,($C112*Parameter!D32)*(1+(VLOOKUP($D112,Personalnormkosten!$E$1:$F$9,2,FALSE)))^G$110)))</f>
        <v/>
      </c>
      <c r="H112" s="2" t="str">
        <f>IF(OR(H$111="",$C112="",$A112=""),"",IF($D112="",$C112*Parameter!E32,IF($D112="durchschnittliche Preissteigerungs-rate",($C112*Parameter!E32)*(1+(VLOOKUP($A112,Personalnormkosten!$G$1:$H$4,2,FALSE)))^H$110,($C112*Parameter!E32)*(1+(VLOOKUP($D112,Personalnormkosten!$E$1:$F$9,2,FALSE)))^H$110)))</f>
        <v/>
      </c>
      <c r="I112" s="2" t="str">
        <f>IF(OR(I$111="",$C112="",$A112=""),"",IF($D112="",$C112*Parameter!F32,IF($D112="durchschnittliche Preissteigerungs-rate",($C112*Parameter!F32)*(1+(VLOOKUP($A112,Personalnormkosten!$G$1:$H$4,2,FALSE)))^I$110,($C112*Parameter!F32)*(1+(VLOOKUP($D112,Personalnormkosten!$E$1:$F$9,2,FALSE)))^I$110)))</f>
        <v/>
      </c>
      <c r="J112" s="2" t="str">
        <f>IF(OR(J$111="",$C112="",$A112=""),"",IF($D112="",$C112*Parameter!G32,IF($D112="durchschnittliche Preissteigerungs-rate",($C112*Parameter!G32)*(1+(VLOOKUP($A112,Personalnormkosten!$G$1:$H$4,2,FALSE)))^J$110,($C112*Parameter!G32)*(1+(VLOOKUP($D112,Personalnormkosten!$E$1:$F$9,2,FALSE)))^J$110)))</f>
        <v/>
      </c>
      <c r="K112" s="2" t="str">
        <f>IF(OR(K$111="",$C112="",$A112=""),"",IF($D112="",$C112*Parameter!H32,IF($D112="durchschnittliche Preissteigerungs-rate",($C112*Parameter!H32)*(1+(VLOOKUP($A112,Personalnormkosten!$G$1:$H$4,2,FALSE)))^K$110,($C112*Parameter!H32)*(1+(VLOOKUP($D112,Personalnormkosten!$E$1:$F$9,2,FALSE)))^K$110)))</f>
        <v/>
      </c>
      <c r="L112" s="2" t="str">
        <f>IF(OR(L$111="",$C112="",$A112=""),"",IF($D112="",$C112*Parameter!I32,IF($D112="durchschnittliche Preissteigerungs-rate",($C112*Parameter!I32)*(1+(VLOOKUP($A112,Personalnormkosten!$G$1:$H$4,2,FALSE)))^L$110,($C112*Parameter!I32)*(1+(VLOOKUP($D112,Personalnormkosten!$E$1:$F$9,2,FALSE)))^L$110)))</f>
        <v/>
      </c>
      <c r="M112" s="2" t="str">
        <f>IF(OR(M$111="",$C112="",$A112=""),"",IF($D112="",$C112*Parameter!J32,IF($D112="durchschnittliche Preissteigerungs-rate",($C112*Parameter!J32)*(1+(VLOOKUP($A112,Personalnormkosten!$G$1:$H$4,2,FALSE)))^M$110,($C112*Parameter!J32)*(1+(VLOOKUP($D112,Personalnormkosten!$E$1:$F$9,2,FALSE)))^M$110)))</f>
        <v/>
      </c>
      <c r="N112" s="2" t="str">
        <f>IF(OR(N$111="",$C112="",$A112=""),"",IF($D112="",$C112*Parameter!K32,IF($D112="durchschnittliche Preissteigerungs-rate",($C112*Parameter!K32)*(1+(VLOOKUP($A112,Personalnormkosten!$G$1:$H$4,2,FALSE)))^N$110,($C112*Parameter!K32)*(1+(VLOOKUP($D112,Personalnormkosten!$E$1:$F$9,2,FALSE)))^N$110)))</f>
        <v/>
      </c>
      <c r="O112" s="2" t="str">
        <f>IF(OR(O$111="",$C112="",$A112=""),"",IF($D112="",$C112*Parameter!L32,IF($D112="durchschnittliche Preissteigerungs-rate",($C112*Parameter!L32)*(1+(VLOOKUP($A112,Personalnormkosten!$G$1:$H$4,2,FALSE)))^O$110,($C112*Parameter!L32)*(1+(VLOOKUP($D112,Personalnormkosten!$E$1:$F$9,2,FALSE)))^O$110)))</f>
        <v/>
      </c>
      <c r="P112" s="2" t="str">
        <f>IF(OR(P$111="",$C112="",$A112=""),"",IF($D112="",$C112*Parameter!M32,IF($D112="durchschnittliche Preissteigerungs-rate",($C112*Parameter!M32)*(1+(VLOOKUP($A112,Personalnormkosten!$G$1:$H$4,2,FALSE)))^P$110,($C112*Parameter!M32)*(1+(VLOOKUP($D112,Personalnormkosten!$E$1:$F$9,2,FALSE)))^P$110)))</f>
        <v/>
      </c>
      <c r="Q112" s="2" t="str">
        <f>IF(OR(Q$111="",$C112="",$A112=""),"",IF($D112="",$C112*Parameter!N32,IF($D112="durchschnittliche Preissteigerungs-rate",($C112*Parameter!N32)*(1+(VLOOKUP($A112,Personalnormkosten!$G$1:$H$4,2,FALSE)))^Q$110,($C112*Parameter!N32)*(1+(VLOOKUP($D112,Personalnormkosten!$E$1:$F$9,2,FALSE)))^Q$110)))</f>
        <v/>
      </c>
      <c r="R112" s="2" t="str">
        <f>IF(OR(R$111="",$C112="",$A112=""),"",IF($D112="",$C112*Parameter!O32,IF($D112="durchschnittliche Preissteigerungs-rate",($C112*Parameter!O32)*(1+(VLOOKUP($A112,Personalnormkosten!$G$1:$H$4,2,FALSE)))^R$110,($C112*Parameter!O32)*(1+(VLOOKUP($D112,Personalnormkosten!$E$1:$F$9,2,FALSE)))^R$110)))</f>
        <v/>
      </c>
      <c r="S112" s="2" t="str">
        <f>IF(OR(S$111="",$C112="",$A112=""),"",IF($D112="",$C112*Parameter!P32,IF($D112="durchschnittliche Preissteigerungs-rate",($C112*Parameter!P32)*(1+(VLOOKUP($A112,Personalnormkosten!$G$1:$H$4,2,FALSE)))^S$110,($C112*Parameter!P32)*(1+(VLOOKUP($D112,Personalnormkosten!$E$1:$F$9,2,FALSE)))^S$110)))</f>
        <v/>
      </c>
      <c r="T112" s="2" t="str">
        <f>IF(OR(T$111="",$C112="",$A112=""),"",IF($D112="",$C112*Parameter!Q32,IF($D112="durchschnittliche Preissteigerungs-rate",($C112*Parameter!Q32)*(1+(VLOOKUP($A112,Personalnormkosten!$G$1:$H$4,2,FALSE)))^T$110,($C112*Parameter!Q32)*(1+(VLOOKUP($D112,Personalnormkosten!$E$1:$F$9,2,FALSE)))^T$110)))</f>
        <v/>
      </c>
      <c r="U112" s="2" t="str">
        <f>IF(OR(U$111="",$C112="",$A112=""),"",IF($D112="",$C112*Parameter!R32,IF($D112="durchschnittliche Preissteigerungs-rate",($C112*Parameter!R32)*(1+(VLOOKUP($A112,Personalnormkosten!$G$1:$H$4,2,FALSE)))^U$110,($C112*Parameter!R32)*(1+(VLOOKUP($D112,Personalnormkosten!$E$1:$F$9,2,FALSE)))^U$110)))</f>
        <v/>
      </c>
      <c r="V112" s="2" t="str">
        <f>IF(OR(V$111="",$C112="",$A112=""),"",IF($D112="",$C112*Parameter!S32,IF($D112="durchschnittliche Preissteigerungs-rate",($C112*Parameter!S32)*(1+(VLOOKUP($A112,Personalnormkosten!$G$1:$H$4,2,FALSE)))^V$110,($C112*Parameter!S32)*(1+(VLOOKUP($D112,Personalnormkosten!$E$1:$F$9,2,FALSE)))^V$110)))</f>
        <v/>
      </c>
      <c r="W112" s="2" t="str">
        <f>IF(OR(W$111="",$C112="",$A112=""),"",IF($D112="",$C112*Parameter!T32,IF($D112="durchschnittliche Preissteigerungs-rate",($C112*Parameter!T32)*(1+(VLOOKUP($A112,Personalnormkosten!$G$1:$H$4,2,FALSE)))^W$110,($C112*Parameter!T32)*(1+(VLOOKUP($D112,Personalnormkosten!$E$1:$F$9,2,FALSE)))^W$110)))</f>
        <v/>
      </c>
      <c r="X112" s="2" t="str">
        <f>IF(OR(X$111="",$C112="",$A112=""),"",IF($D112="",$C112*Parameter!U32,IF($D112="durchschnittliche Preissteigerungs-rate",($C112*Parameter!U32)*(1+(VLOOKUP($A112,Personalnormkosten!$G$1:$H$4,2,FALSE)))^X$110,($C112*Parameter!U32)*(1+(VLOOKUP($D112,Personalnormkosten!$E$1:$F$9,2,FALSE)))^X$110)))</f>
        <v/>
      </c>
      <c r="Y112" s="2" t="str">
        <f>IF(OR(Y$111="",$C112="",$A112=""),"",IF($D112="",$C112*Parameter!V32,IF($D112="durchschnittliche Preissteigerungs-rate",($C112*Parameter!V32)*(1+(VLOOKUP($A112,Personalnormkosten!$G$1:$H$4,2,FALSE)))^Y$110,($C112*Parameter!V32)*(1+(VLOOKUP($D112,Personalnormkosten!$E$1:$F$9,2,FALSE)))^Y$110)))</f>
        <v/>
      </c>
      <c r="Z112" s="2" t="str">
        <f>IF(OR(Z$111="",$C112="",$A112=""),"",IF($D112="",$C112*Parameter!W32,IF($D112="durchschnittliche Preissteigerungs-rate",($C112*Parameter!W32)*(1+(VLOOKUP($A112,Personalnormkosten!$G$1:$H$4,2,FALSE)))^Z$110,($C112*Parameter!W32)*(1+(VLOOKUP($D112,Personalnormkosten!$E$1:$F$9,2,FALSE)))^Z$110)))</f>
        <v/>
      </c>
      <c r="AA112" s="2" t="str">
        <f>IF(OR(AA$111="",$C112="",$A112=""),"",IF($D112="",$C112*Parameter!X32,IF($D112="durchschnittliche Preissteigerungs-rate",($C112*Parameter!X32)*(1+(VLOOKUP($A112,Personalnormkosten!$G$1:$H$4,2,FALSE)))^AA$110,($C112*Parameter!X32)*(1+(VLOOKUP($D112,Personalnormkosten!$E$1:$F$9,2,FALSE)))^AA$110)))</f>
        <v/>
      </c>
      <c r="AB112" s="2" t="str">
        <f>IF(OR(AB$111="",$C112="",$A112=""),"",IF($D112="",$C112*Parameter!Y32,IF($D112="durchschnittliche Preissteigerungs-rate",($C112*Parameter!Y32)*(1+(VLOOKUP($A112,Personalnormkosten!$G$1:$H$4,2,FALSE)))^AB$110,($C112*Parameter!Y32)*(1+(VLOOKUP($D112,Personalnormkosten!$E$1:$F$9,2,FALSE)))^AB$110)))</f>
        <v/>
      </c>
      <c r="AC112" s="2" t="str">
        <f>IF(OR(AC$111="",$C112="",$A112=""),"",IF($D112="",$C112*Parameter!Z32,IF($D112="durchschnittliche Preissteigerungs-rate",($C112*Parameter!Z32)*(1+(VLOOKUP($A112,Personalnormkosten!$G$1:$H$4,2,FALSE)))^AC$110,($C112*Parameter!Z32)*(1+(VLOOKUP($D112,Personalnormkosten!$E$1:$F$9,2,FALSE)))^AC$110)))</f>
        <v/>
      </c>
      <c r="AD112" s="2" t="str">
        <f>IF(OR(AD$111="",$C112="",$A112=""),"",IF($D112="",$C112*Parameter!AA32,IF($D112="durchschnittliche Preissteigerungs-rate",($C112*Parameter!AA32)*(1+(VLOOKUP($A112,Personalnormkosten!$G$1:$H$4,2,FALSE)))^AD$110,($C112*Parameter!AA32)*(1+(VLOOKUP($D112,Personalnormkosten!$E$1:$F$9,2,FALSE)))^AD$110)))</f>
        <v/>
      </c>
      <c r="AE112" s="2" t="str">
        <f>IF(OR(AE$111="",$C112="",$A112=""),"",IF($D112="",$C112*Parameter!AB32,IF($D112="durchschnittliche Preissteigerungs-rate",($C112*Parameter!AB32)*(1+(VLOOKUP($A112,Personalnormkosten!$G$1:$H$4,2,FALSE)))^AE$110,($C112*Parameter!AB32)*(1+(VLOOKUP($D112,Personalnormkosten!$E$1:$F$9,2,FALSE)))^AE$110)))</f>
        <v/>
      </c>
      <c r="AF112" s="2" t="str">
        <f>IF(OR(AF$111="",$C112="",$A112=""),"",IF($D112="",$C112*Parameter!AC32,IF($D112="durchschnittliche Preissteigerungs-rate",($C112*Parameter!AC32)*(1+(VLOOKUP($A112,Personalnormkosten!$G$1:$H$4,2,FALSE)))^AF$110,($C112*Parameter!AC32)*(1+(VLOOKUP($D112,Personalnormkosten!$E$1:$F$9,2,FALSE)))^AF$110)))</f>
        <v/>
      </c>
      <c r="AG112" s="2" t="str">
        <f>IF(OR(AG$111="",$C112="",$A112=""),"",IF($D112="",$C112*Parameter!AD32,IF($D112="durchschnittliche Preissteigerungs-rate",($C112*Parameter!AD32)*(1+(VLOOKUP($A112,Personalnormkosten!$G$1:$H$4,2,FALSE)))^AG$110,($C112*Parameter!AD32)*(1+(VLOOKUP($D112,Personalnormkosten!$E$1:$F$9,2,FALSE)))^AG$110)))</f>
        <v/>
      </c>
      <c r="AH112" s="2" t="str">
        <f>IF(OR(AH$111="",$C112="",$A112=""),"",IF($D112="",$C112*Parameter!AE32,IF($D112="durchschnittliche Preissteigerungs-rate",($C112*Parameter!AE32)*(1+(VLOOKUP($A112,Personalnormkosten!$G$1:$H$4,2,FALSE)))^AH$110,($C112*Parameter!AE32)*(1+(VLOOKUP($D112,Personalnormkosten!$E$1:$F$9,2,FALSE)))^AH$110)))</f>
        <v/>
      </c>
      <c r="AI112" s="2" t="str">
        <f>IF(OR(AI$111="",$C112="",$A112=""),"",IF($D112="",$C112*Parameter!AF32,IF($D112="durchschnittliche Preissteigerungs-rate",($C112*Parameter!AF32)*(1+(VLOOKUP($A112,Personalnormkosten!$G$1:$H$4,2,FALSE)))^AI$110,($C112*Parameter!AF32)*(1+(VLOOKUP($D112,Personalnormkosten!$E$1:$F$9,2,FALSE)))^AI$110)))</f>
        <v/>
      </c>
      <c r="AJ112" s="2" t="str">
        <f>IF(OR(AJ$111="",$C112="",$A112=""),"",IF($D112="",$C112*Parameter!AG32,IF($D112="durchschnittliche Preissteigerungs-rate",($C112*Parameter!AG32)*(1+(VLOOKUP($A112,Personalnormkosten!$G$1:$H$4,2,FALSE)))^AJ$110,($C112*Parameter!AG32)*(1+(VLOOKUP($D112,Personalnormkosten!$E$1:$F$9,2,FALSE)))^AJ$110)))</f>
        <v/>
      </c>
      <c r="AK112" s="2" t="str">
        <f>IF(OR(AK$111="",$C112="",$A112=""),"",IF($D112="",$C112*Parameter!AH32,IF($D112="durchschnittliche Preissteigerungs-rate",($C112*Parameter!AH32)*(1+(VLOOKUP($A112,Personalnormkosten!$G$1:$H$4,2,FALSE)))^AK$110,($C112*Parameter!AH32)*(1+(VLOOKUP($D112,Personalnormkosten!$E$1:$F$9,2,FALSE)))^AK$110)))</f>
        <v/>
      </c>
      <c r="AL112" s="2" t="str">
        <f>IF(OR(AL$111="",$C112="",$A112=""),"",IF($D112="",$C112*Parameter!AI32,IF($D112="durchschnittliche Preissteigerungs-rate",($C112*Parameter!AI32)*(1+(VLOOKUP($A112,Personalnormkosten!$G$1:$H$4,2,FALSE)))^AL$110,($C112*Parameter!AI32)*(1+(VLOOKUP($D112,Personalnormkosten!$E$1:$F$9,2,FALSE)))^AL$110)))</f>
        <v/>
      </c>
      <c r="AM112" s="2" t="str">
        <f>IF(OR(AM$111="",$C112="",$A112=""),"",IF($D112="",$C112*Parameter!AJ32,IF($D112="durchschnittliche Preissteigerungs-rate",($C112*Parameter!AJ32)*(1+(VLOOKUP($A112,Personalnormkosten!$G$1:$H$4,2,FALSE)))^AM$110,($C112*Parameter!AJ32)*(1+(VLOOKUP($D112,Personalnormkosten!$E$1:$F$9,2,FALSE)))^AM$110)))</f>
        <v/>
      </c>
      <c r="AN112" s="2" t="str">
        <f>IF(OR(AN$111="",$C112="",$A112=""),"",IF($D112="",$C112*Parameter!AK32,IF($D112="durchschnittliche Preissteigerungs-rate",($C112*Parameter!AK32)*(1+(VLOOKUP($A112,Personalnormkosten!$G$1:$H$4,2,FALSE)))^AN$110,($C112*Parameter!AK32)*(1+(VLOOKUP($D112,Personalnormkosten!$E$1:$F$9,2,FALSE)))^AN$110)))</f>
        <v/>
      </c>
      <c r="AO112" s="2" t="str">
        <f>IF(OR(AO$111="",$C112="",$A112=""),"",IF($D112="",$C112*Parameter!AL32,IF($D112="durchschnittliche Preissteigerungs-rate",($C112*Parameter!AL32)*(1+(VLOOKUP($A112,Personalnormkosten!$G$1:$H$4,2,FALSE)))^AO$110,($C112*Parameter!AL32)*(1+(VLOOKUP($D112,Personalnormkosten!$E$1:$F$9,2,FALSE)))^AO$110)))</f>
        <v/>
      </c>
      <c r="AP112" s="2" t="str">
        <f>IF(OR(AP$111="",$C112="",$A112=""),"",IF($D112="",$C112*Parameter!AM32,IF($D112="durchschnittliche Preissteigerungs-rate",($C112*Parameter!AM32)*(1+(VLOOKUP($A112,Personalnormkosten!$G$1:$H$4,2,FALSE)))^AP$110,($C112*Parameter!AM32)*(1+(VLOOKUP($D112,Personalnormkosten!$E$1:$F$9,2,FALSE)))^AP$110)))</f>
        <v/>
      </c>
      <c r="AQ112" s="2" t="str">
        <f>IF(OR(AQ$111="",$C112="",$A112=""),"",IF($D112="",$C112*Parameter!AN32,IF($D112="durchschnittliche Preissteigerungs-rate",($C112*Parameter!AN32)*(1+(VLOOKUP($A112,Personalnormkosten!$G$1:$H$4,2,FALSE)))^AQ$110,($C112*Parameter!AN32)*(1+(VLOOKUP($D112,Personalnormkosten!$E$1:$F$9,2,FALSE)))^AQ$110)))</f>
        <v/>
      </c>
      <c r="AR112" s="2" t="str">
        <f>IF(OR(AR$111="",$C112="",$A112=""),"",IF($D112="",$C112*Parameter!AO32,IF($D112="durchschnittliche Preissteigerungs-rate",($C112*Parameter!AO32)*(1+(VLOOKUP($A112,Personalnormkosten!$G$1:$H$4,2,FALSE)))^AR$110,($C112*Parameter!AO32)*(1+(VLOOKUP($D112,Personalnormkosten!$E$1:$F$9,2,FALSE)))^AR$110)))</f>
        <v/>
      </c>
      <c r="AS112" s="2" t="str">
        <f>IF(OR(AS$111="",$C112="",$A112=""),"",IF($D112="",$C112*Parameter!AP32,IF($D112="durchschnittliche Preissteigerungs-rate",($C112*Parameter!AP32)*(1+(VLOOKUP($A112,Personalnormkosten!$G$1:$H$4,2,FALSE)))^AS$110,($C112*Parameter!AP32)*(1+(VLOOKUP($D112,Personalnormkosten!$E$1:$F$9,2,FALSE)))^AS$110)))</f>
        <v/>
      </c>
      <c r="AT112" s="2" t="str">
        <f>IF(OR(AT$111="",$C112="",$A112=""),"",IF($D112="",$C112*Parameter!AQ32,IF($D112="durchschnittliche Preissteigerungs-rate",($C112*Parameter!AQ32)*(1+(VLOOKUP($A112,Personalnormkosten!$G$1:$H$4,2,FALSE)))^AT$110,($C112*Parameter!AQ32)*(1+(VLOOKUP($D112,Personalnormkosten!$E$1:$F$9,2,FALSE)))^AT$110)))</f>
        <v/>
      </c>
      <c r="AU112" s="2" t="str">
        <f>IF(OR(AU$111="",$C112="",$A112=""),"",IF($D112="",$C112*Parameter!AR32,IF($D112="durchschnittliche Preissteigerungs-rate",($C112*Parameter!AR32)*(1+(VLOOKUP($A112,Personalnormkosten!$G$1:$H$4,2,FALSE)))^AU$110,($C112*Parameter!AR32)*(1+(VLOOKUP($D112,Personalnormkosten!$E$1:$F$9,2,FALSE)))^AU$110)))</f>
        <v/>
      </c>
      <c r="AV112" s="2" t="str">
        <f>IF(OR(AV$111="",$C112="",$A112=""),"",IF($D112="",$C112*Parameter!AS32,IF($D112="durchschnittliche Preissteigerungs-rate",($C112*Parameter!AS32)*(1+(VLOOKUP($A112,Personalnormkosten!$G$1:$H$4,2,FALSE)))^AV$110,($C112*Parameter!AS32)*(1+(VLOOKUP($D112,Personalnormkosten!$E$1:$F$9,2,FALSE)))^AV$110)))</f>
        <v/>
      </c>
      <c r="AW112" s="2" t="str">
        <f>IF(OR(AW$111="",$C112="",$A112=""),"",IF($D112="",$C112*Parameter!AT32,IF($D112="durchschnittliche Preissteigerungs-rate",($C112*Parameter!AT32)*(1+(VLOOKUP($A112,Personalnormkosten!$G$1:$H$4,2,FALSE)))^AW$110,($C112*Parameter!AT32)*(1+(VLOOKUP($D112,Personalnormkosten!$E$1:$F$9,2,FALSE)))^AW$110)))</f>
        <v/>
      </c>
      <c r="AX112" s="2" t="str">
        <f>IF(OR(AX$111="",$C112="",$A112=""),"",IF($D112="",$C112*Parameter!AU32,IF($D112="durchschnittliche Preissteigerungs-rate",($C112*Parameter!AU32)*(1+(VLOOKUP($A112,Personalnormkosten!$G$1:$H$4,2,FALSE)))^AX$110,($C112*Parameter!AU32)*(1+(VLOOKUP($D112,Personalnormkosten!$E$1:$F$9,2,FALSE)))^AX$110)))</f>
        <v/>
      </c>
      <c r="AY112" s="2" t="str">
        <f>IF(OR(AY$111="",$C112="",$A112=""),"",IF($D112="",$C112*Parameter!AV32,IF($D112="durchschnittliche Preissteigerungs-rate",($C112*Parameter!AV32)*(1+(VLOOKUP($A112,Personalnormkosten!$G$1:$H$4,2,FALSE)))^AY$110,($C112*Parameter!AV32)*(1+(VLOOKUP($D112,Personalnormkosten!$E$1:$F$9,2,FALSE)))^AY$110)))</f>
        <v/>
      </c>
      <c r="AZ112" s="2" t="str">
        <f>IF(OR(AZ$111="",$C112="",$A112=""),"",IF($D112="",$C112*Parameter!AW32,IF($D112="durchschnittliche Preissteigerungs-rate",($C112*Parameter!AW32)*(1+(VLOOKUP($A112,Personalnormkosten!$G$1:$H$4,2,FALSE)))^AZ$110,($C112*Parameter!AW32)*(1+(VLOOKUP($D112,Personalnormkosten!$E$1:$F$9,2,FALSE)))^AZ$110)))</f>
        <v/>
      </c>
      <c r="BA112" s="2" t="str">
        <f>IF(OR(BA$111="",$C112="",$A112=""),"",IF($D112="",$C112*Parameter!AX32,IF($D112="durchschnittliche Preissteigerungs-rate",($C112*Parameter!AX32)*(1+(VLOOKUP($A112,Personalnormkosten!$G$1:$H$4,2,FALSE)))^BA$110,($C112*Parameter!AX32)*(1+(VLOOKUP($D112,Personalnormkosten!$E$1:$F$9,2,FALSE)))^BA$110)))</f>
        <v/>
      </c>
      <c r="BB112" s="2" t="str">
        <f>IF(OR(BB$111="",$C112="",$A112=""),"",IF($D112="",$C112*Parameter!AY32,IF($D112="durchschnittliche Preissteigerungs-rate",($C112*Parameter!AY32)*(1+(VLOOKUP($A112,Personalnormkosten!$G$1:$H$4,2,FALSE)))^BB$110,($C112*Parameter!AY32)*(1+(VLOOKUP($D112,Personalnormkosten!$E$1:$F$9,2,FALSE)))^BB$110)))</f>
        <v/>
      </c>
    </row>
    <row r="113" spans="1:54" ht="41.4" x14ac:dyDescent="0.25">
      <c r="A113" s="49" t="str">
        <f>IF('Option 5'!A113="","",'Option 5'!A113)</f>
        <v/>
      </c>
      <c r="B113" s="52" t="s">
        <v>114</v>
      </c>
      <c r="C113" s="35" t="str">
        <f>IF('Option 5'!C113="","",'Option 5'!C113)</f>
        <v/>
      </c>
      <c r="D113" s="98" t="str">
        <f>IF('Option 5'!D113="","",'Option 5'!D113)</f>
        <v>durchschnittliche Preissteigerungs-rate</v>
      </c>
      <c r="E113" s="2" t="str">
        <f>IF(OR(E$111="",$C113="",$A113=""),"",IF($D113="",$C113*Parameter!B33,IF($D113="durchschnittliche Preissteigerungs-rate",($C113*Parameter!B33)*(1+(VLOOKUP($A113,Personalnormkosten!$G$1:$H$4,2,FALSE)))^E$110,($C113*Parameter!B33)*(1+(VLOOKUP($D113,Personalnormkosten!$E$1:$F$9,2,FALSE)))^E$110)))</f>
        <v/>
      </c>
      <c r="F113" s="2" t="str">
        <f>IF(OR(F$111="",$C113="",$A113=""),"",IF($D113="",$C113*Parameter!C33,IF($D113="durchschnittliche Preissteigerungs-rate",($C113*Parameter!C33)*(1+(VLOOKUP($A113,Personalnormkosten!$G$1:$H$4,2,FALSE)))^F$110,($C113*Parameter!C33)*(1+(VLOOKUP($D113,Personalnormkosten!$E$1:$F$9,2,FALSE)))^F$110)))</f>
        <v/>
      </c>
      <c r="G113" s="2" t="str">
        <f>IF(OR(G$111="",$C113="",$A113=""),"",IF($D113="",$C113*Parameter!D33,IF($D113="durchschnittliche Preissteigerungs-rate",($C113*Parameter!D33)*(1+(VLOOKUP($A113,Personalnormkosten!$G$1:$H$4,2,FALSE)))^G$110,($C113*Parameter!D33)*(1+(VLOOKUP($D113,Personalnormkosten!$E$1:$F$9,2,FALSE)))^G$110)))</f>
        <v/>
      </c>
      <c r="H113" s="2" t="str">
        <f>IF(OR(H$111="",$C113="",$A113=""),"",IF($D113="",$C113*Parameter!E33,IF($D113="durchschnittliche Preissteigerungs-rate",($C113*Parameter!E33)*(1+(VLOOKUP($A113,Personalnormkosten!$G$1:$H$4,2,FALSE)))^H$110,($C113*Parameter!E33)*(1+(VLOOKUP($D113,Personalnormkosten!$E$1:$F$9,2,FALSE)))^H$110)))</f>
        <v/>
      </c>
      <c r="I113" s="2" t="str">
        <f>IF(OR(I$111="",$C113="",$A113=""),"",IF($D113="",$C113*Parameter!F33,IF($D113="durchschnittliche Preissteigerungs-rate",($C113*Parameter!F33)*(1+(VLOOKUP($A113,Personalnormkosten!$G$1:$H$4,2,FALSE)))^I$110,($C113*Parameter!F33)*(1+(VLOOKUP($D113,Personalnormkosten!$E$1:$F$9,2,FALSE)))^I$110)))</f>
        <v/>
      </c>
      <c r="J113" s="2" t="str">
        <f>IF(OR(J$111="",$C113="",$A113=""),"",IF($D113="",$C113*Parameter!G33,IF($D113="durchschnittliche Preissteigerungs-rate",($C113*Parameter!G33)*(1+(VLOOKUP($A113,Personalnormkosten!$G$1:$H$4,2,FALSE)))^J$110,($C113*Parameter!G33)*(1+(VLOOKUP($D113,Personalnormkosten!$E$1:$F$9,2,FALSE)))^J$110)))</f>
        <v/>
      </c>
      <c r="K113" s="2" t="str">
        <f>IF(OR(K$111="",$C113="",$A113=""),"",IF($D113="",$C113*Parameter!H33,IF($D113="durchschnittliche Preissteigerungs-rate",($C113*Parameter!H33)*(1+(VLOOKUP($A113,Personalnormkosten!$G$1:$H$4,2,FALSE)))^K$110,($C113*Parameter!H33)*(1+(VLOOKUP($D113,Personalnormkosten!$E$1:$F$9,2,FALSE)))^K$110)))</f>
        <v/>
      </c>
      <c r="L113" s="2" t="str">
        <f>IF(OR(L$111="",$C113="",$A113=""),"",IF($D113="",$C113*Parameter!I33,IF($D113="durchschnittliche Preissteigerungs-rate",($C113*Parameter!I33)*(1+(VLOOKUP($A113,Personalnormkosten!$G$1:$H$4,2,FALSE)))^L$110,($C113*Parameter!I33)*(1+(VLOOKUP($D113,Personalnormkosten!$E$1:$F$9,2,FALSE)))^L$110)))</f>
        <v/>
      </c>
      <c r="M113" s="2" t="str">
        <f>IF(OR(M$111="",$C113="",$A113=""),"",IF($D113="",$C113*Parameter!J33,IF($D113="durchschnittliche Preissteigerungs-rate",($C113*Parameter!J33)*(1+(VLOOKUP($A113,Personalnormkosten!$G$1:$H$4,2,FALSE)))^M$110,($C113*Parameter!J33)*(1+(VLOOKUP($D113,Personalnormkosten!$E$1:$F$9,2,FALSE)))^M$110)))</f>
        <v/>
      </c>
      <c r="N113" s="2" t="str">
        <f>IF(OR(N$111="",$C113="",$A113=""),"",IF($D113="",$C113*Parameter!K33,IF($D113="durchschnittliche Preissteigerungs-rate",($C113*Parameter!K33)*(1+(VLOOKUP($A113,Personalnormkosten!$G$1:$H$4,2,FALSE)))^N$110,($C113*Parameter!K33)*(1+(VLOOKUP($D113,Personalnormkosten!$E$1:$F$9,2,FALSE)))^N$110)))</f>
        <v/>
      </c>
      <c r="O113" s="2" t="str">
        <f>IF(OR(O$111="",$C113="",$A113=""),"",IF($D113="",$C113*Parameter!L33,IF($D113="durchschnittliche Preissteigerungs-rate",($C113*Parameter!L33)*(1+(VLOOKUP($A113,Personalnormkosten!$G$1:$H$4,2,FALSE)))^O$110,($C113*Parameter!L33)*(1+(VLOOKUP($D113,Personalnormkosten!$E$1:$F$9,2,FALSE)))^O$110)))</f>
        <v/>
      </c>
      <c r="P113" s="2" t="str">
        <f>IF(OR(P$111="",$C113="",$A113=""),"",IF($D113="",$C113*Parameter!M33,IF($D113="durchschnittliche Preissteigerungs-rate",($C113*Parameter!M33)*(1+(VLOOKUP($A113,Personalnormkosten!$G$1:$H$4,2,FALSE)))^P$110,($C113*Parameter!M33)*(1+(VLOOKUP($D113,Personalnormkosten!$E$1:$F$9,2,FALSE)))^P$110)))</f>
        <v/>
      </c>
      <c r="Q113" s="2" t="str">
        <f>IF(OR(Q$111="",$C113="",$A113=""),"",IF($D113="",$C113*Parameter!N33,IF($D113="durchschnittliche Preissteigerungs-rate",($C113*Parameter!N33)*(1+(VLOOKUP($A113,Personalnormkosten!$G$1:$H$4,2,FALSE)))^Q$110,($C113*Parameter!N33)*(1+(VLOOKUP($D113,Personalnormkosten!$E$1:$F$9,2,FALSE)))^Q$110)))</f>
        <v/>
      </c>
      <c r="R113" s="2" t="str">
        <f>IF(OR(R$111="",$C113="",$A113=""),"",IF($D113="",$C113*Parameter!O33,IF($D113="durchschnittliche Preissteigerungs-rate",($C113*Parameter!O33)*(1+(VLOOKUP($A113,Personalnormkosten!$G$1:$H$4,2,FALSE)))^R$110,($C113*Parameter!O33)*(1+(VLOOKUP($D113,Personalnormkosten!$E$1:$F$9,2,FALSE)))^R$110)))</f>
        <v/>
      </c>
      <c r="S113" s="2" t="str">
        <f>IF(OR(S$111="",$C113="",$A113=""),"",IF($D113="",$C113*Parameter!P33,IF($D113="durchschnittliche Preissteigerungs-rate",($C113*Parameter!P33)*(1+(VLOOKUP($A113,Personalnormkosten!$G$1:$H$4,2,FALSE)))^S$110,($C113*Parameter!P33)*(1+(VLOOKUP($D113,Personalnormkosten!$E$1:$F$9,2,FALSE)))^S$110)))</f>
        <v/>
      </c>
      <c r="T113" s="2" t="str">
        <f>IF(OR(T$111="",$C113="",$A113=""),"",IF($D113="",$C113*Parameter!Q33,IF($D113="durchschnittliche Preissteigerungs-rate",($C113*Parameter!Q33)*(1+(VLOOKUP($A113,Personalnormkosten!$G$1:$H$4,2,FALSE)))^T$110,($C113*Parameter!Q33)*(1+(VLOOKUP($D113,Personalnormkosten!$E$1:$F$9,2,FALSE)))^T$110)))</f>
        <v/>
      </c>
      <c r="U113" s="2" t="str">
        <f>IF(OR(U$111="",$C113="",$A113=""),"",IF($D113="",$C113*Parameter!R33,IF($D113="durchschnittliche Preissteigerungs-rate",($C113*Parameter!R33)*(1+(VLOOKUP($A113,Personalnormkosten!$G$1:$H$4,2,FALSE)))^U$110,($C113*Parameter!R33)*(1+(VLOOKUP($D113,Personalnormkosten!$E$1:$F$9,2,FALSE)))^U$110)))</f>
        <v/>
      </c>
      <c r="V113" s="2" t="str">
        <f>IF(OR(V$111="",$C113="",$A113=""),"",IF($D113="",$C113*Parameter!S33,IF($D113="durchschnittliche Preissteigerungs-rate",($C113*Parameter!S33)*(1+(VLOOKUP($A113,Personalnormkosten!$G$1:$H$4,2,FALSE)))^V$110,($C113*Parameter!S33)*(1+(VLOOKUP($D113,Personalnormkosten!$E$1:$F$9,2,FALSE)))^V$110)))</f>
        <v/>
      </c>
      <c r="W113" s="2" t="str">
        <f>IF(OR(W$111="",$C113="",$A113=""),"",IF($D113="",$C113*Parameter!T33,IF($D113="durchschnittliche Preissteigerungs-rate",($C113*Parameter!T33)*(1+(VLOOKUP($A113,Personalnormkosten!$G$1:$H$4,2,FALSE)))^W$110,($C113*Parameter!T33)*(1+(VLOOKUP($D113,Personalnormkosten!$E$1:$F$9,2,FALSE)))^W$110)))</f>
        <v/>
      </c>
      <c r="X113" s="2" t="str">
        <f>IF(OR(X$111="",$C113="",$A113=""),"",IF($D113="",$C113*Parameter!U33,IF($D113="durchschnittliche Preissteigerungs-rate",($C113*Parameter!U33)*(1+(VLOOKUP($A113,Personalnormkosten!$G$1:$H$4,2,FALSE)))^X$110,($C113*Parameter!U33)*(1+(VLOOKUP($D113,Personalnormkosten!$E$1:$F$9,2,FALSE)))^X$110)))</f>
        <v/>
      </c>
      <c r="Y113" s="2" t="str">
        <f>IF(OR(Y$111="",$C113="",$A113=""),"",IF($D113="",$C113*Parameter!V33,IF($D113="durchschnittliche Preissteigerungs-rate",($C113*Parameter!V33)*(1+(VLOOKUP($A113,Personalnormkosten!$G$1:$H$4,2,FALSE)))^Y$110,($C113*Parameter!V33)*(1+(VLOOKUP($D113,Personalnormkosten!$E$1:$F$9,2,FALSE)))^Y$110)))</f>
        <v/>
      </c>
      <c r="Z113" s="2" t="str">
        <f>IF(OR(Z$111="",$C113="",$A113=""),"",IF($D113="",$C113*Parameter!W33,IF($D113="durchschnittliche Preissteigerungs-rate",($C113*Parameter!W33)*(1+(VLOOKUP($A113,Personalnormkosten!$G$1:$H$4,2,FALSE)))^Z$110,($C113*Parameter!W33)*(1+(VLOOKUP($D113,Personalnormkosten!$E$1:$F$9,2,FALSE)))^Z$110)))</f>
        <v/>
      </c>
      <c r="AA113" s="2" t="str">
        <f>IF(OR(AA$111="",$C113="",$A113=""),"",IF($D113="",$C113*Parameter!X33,IF($D113="durchschnittliche Preissteigerungs-rate",($C113*Parameter!X33)*(1+(VLOOKUP($A113,Personalnormkosten!$G$1:$H$4,2,FALSE)))^AA$110,($C113*Parameter!X33)*(1+(VLOOKUP($D113,Personalnormkosten!$E$1:$F$9,2,FALSE)))^AA$110)))</f>
        <v/>
      </c>
      <c r="AB113" s="2" t="str">
        <f>IF(OR(AB$111="",$C113="",$A113=""),"",IF($D113="",$C113*Parameter!Y33,IF($D113="durchschnittliche Preissteigerungs-rate",($C113*Parameter!Y33)*(1+(VLOOKUP($A113,Personalnormkosten!$G$1:$H$4,2,FALSE)))^AB$110,($C113*Parameter!Y33)*(1+(VLOOKUP($D113,Personalnormkosten!$E$1:$F$9,2,FALSE)))^AB$110)))</f>
        <v/>
      </c>
      <c r="AC113" s="2" t="str">
        <f>IF(OR(AC$111="",$C113="",$A113=""),"",IF($D113="",$C113*Parameter!Z33,IF($D113="durchschnittliche Preissteigerungs-rate",($C113*Parameter!Z33)*(1+(VLOOKUP($A113,Personalnormkosten!$G$1:$H$4,2,FALSE)))^AC$110,($C113*Parameter!Z33)*(1+(VLOOKUP($D113,Personalnormkosten!$E$1:$F$9,2,FALSE)))^AC$110)))</f>
        <v/>
      </c>
      <c r="AD113" s="2" t="str">
        <f>IF(OR(AD$111="",$C113="",$A113=""),"",IF($D113="",$C113*Parameter!AA33,IF($D113="durchschnittliche Preissteigerungs-rate",($C113*Parameter!AA33)*(1+(VLOOKUP($A113,Personalnormkosten!$G$1:$H$4,2,FALSE)))^AD$110,($C113*Parameter!AA33)*(1+(VLOOKUP($D113,Personalnormkosten!$E$1:$F$9,2,FALSE)))^AD$110)))</f>
        <v/>
      </c>
      <c r="AE113" s="2" t="str">
        <f>IF(OR(AE$111="",$C113="",$A113=""),"",IF($D113="",$C113*Parameter!AB33,IF($D113="durchschnittliche Preissteigerungs-rate",($C113*Parameter!AB33)*(1+(VLOOKUP($A113,Personalnormkosten!$G$1:$H$4,2,FALSE)))^AE$110,($C113*Parameter!AB33)*(1+(VLOOKUP($D113,Personalnormkosten!$E$1:$F$9,2,FALSE)))^AE$110)))</f>
        <v/>
      </c>
      <c r="AF113" s="2" t="str">
        <f>IF(OR(AF$111="",$C113="",$A113=""),"",IF($D113="",$C113*Parameter!AC33,IF($D113="durchschnittliche Preissteigerungs-rate",($C113*Parameter!AC33)*(1+(VLOOKUP($A113,Personalnormkosten!$G$1:$H$4,2,FALSE)))^AF$110,($C113*Parameter!AC33)*(1+(VLOOKUP($D113,Personalnormkosten!$E$1:$F$9,2,FALSE)))^AF$110)))</f>
        <v/>
      </c>
      <c r="AG113" s="2" t="str">
        <f>IF(OR(AG$111="",$C113="",$A113=""),"",IF($D113="",$C113*Parameter!AD33,IF($D113="durchschnittliche Preissteigerungs-rate",($C113*Parameter!AD33)*(1+(VLOOKUP($A113,Personalnormkosten!$G$1:$H$4,2,FALSE)))^AG$110,($C113*Parameter!AD33)*(1+(VLOOKUP($D113,Personalnormkosten!$E$1:$F$9,2,FALSE)))^AG$110)))</f>
        <v/>
      </c>
      <c r="AH113" s="2" t="str">
        <f>IF(OR(AH$111="",$C113="",$A113=""),"",IF($D113="",$C113*Parameter!AE33,IF($D113="durchschnittliche Preissteigerungs-rate",($C113*Parameter!AE33)*(1+(VLOOKUP($A113,Personalnormkosten!$G$1:$H$4,2,FALSE)))^AH$110,($C113*Parameter!AE33)*(1+(VLOOKUP($D113,Personalnormkosten!$E$1:$F$9,2,FALSE)))^AH$110)))</f>
        <v/>
      </c>
      <c r="AI113" s="2" t="str">
        <f>IF(OR(AI$111="",$C113="",$A113=""),"",IF($D113="",$C113*Parameter!AF33,IF($D113="durchschnittliche Preissteigerungs-rate",($C113*Parameter!AF33)*(1+(VLOOKUP($A113,Personalnormkosten!$G$1:$H$4,2,FALSE)))^AI$110,($C113*Parameter!AF33)*(1+(VLOOKUP($D113,Personalnormkosten!$E$1:$F$9,2,FALSE)))^AI$110)))</f>
        <v/>
      </c>
      <c r="AJ113" s="2" t="str">
        <f>IF(OR(AJ$111="",$C113="",$A113=""),"",IF($D113="",$C113*Parameter!AG33,IF($D113="durchschnittliche Preissteigerungs-rate",($C113*Parameter!AG33)*(1+(VLOOKUP($A113,Personalnormkosten!$G$1:$H$4,2,FALSE)))^AJ$110,($C113*Parameter!AG33)*(1+(VLOOKUP($D113,Personalnormkosten!$E$1:$F$9,2,FALSE)))^AJ$110)))</f>
        <v/>
      </c>
      <c r="AK113" s="2" t="str">
        <f>IF(OR(AK$111="",$C113="",$A113=""),"",IF($D113="",$C113*Parameter!AH33,IF($D113="durchschnittliche Preissteigerungs-rate",($C113*Parameter!AH33)*(1+(VLOOKUP($A113,Personalnormkosten!$G$1:$H$4,2,FALSE)))^AK$110,($C113*Parameter!AH33)*(1+(VLOOKUP($D113,Personalnormkosten!$E$1:$F$9,2,FALSE)))^AK$110)))</f>
        <v/>
      </c>
      <c r="AL113" s="2" t="str">
        <f>IF(OR(AL$111="",$C113="",$A113=""),"",IF($D113="",$C113*Parameter!AI33,IF($D113="durchschnittliche Preissteigerungs-rate",($C113*Parameter!AI33)*(1+(VLOOKUP($A113,Personalnormkosten!$G$1:$H$4,2,FALSE)))^AL$110,($C113*Parameter!AI33)*(1+(VLOOKUP($D113,Personalnormkosten!$E$1:$F$9,2,FALSE)))^AL$110)))</f>
        <v/>
      </c>
      <c r="AM113" s="2" t="str">
        <f>IF(OR(AM$111="",$C113="",$A113=""),"",IF($D113="",$C113*Parameter!AJ33,IF($D113="durchschnittliche Preissteigerungs-rate",($C113*Parameter!AJ33)*(1+(VLOOKUP($A113,Personalnormkosten!$G$1:$H$4,2,FALSE)))^AM$110,($C113*Parameter!AJ33)*(1+(VLOOKUP($D113,Personalnormkosten!$E$1:$F$9,2,FALSE)))^AM$110)))</f>
        <v/>
      </c>
      <c r="AN113" s="2" t="str">
        <f>IF(OR(AN$111="",$C113="",$A113=""),"",IF($D113="",$C113*Parameter!AK33,IF($D113="durchschnittliche Preissteigerungs-rate",($C113*Parameter!AK33)*(1+(VLOOKUP($A113,Personalnormkosten!$G$1:$H$4,2,FALSE)))^AN$110,($C113*Parameter!AK33)*(1+(VLOOKUP($D113,Personalnormkosten!$E$1:$F$9,2,FALSE)))^AN$110)))</f>
        <v/>
      </c>
      <c r="AO113" s="2" t="str">
        <f>IF(OR(AO$111="",$C113="",$A113=""),"",IF($D113="",$C113*Parameter!AL33,IF($D113="durchschnittliche Preissteigerungs-rate",($C113*Parameter!AL33)*(1+(VLOOKUP($A113,Personalnormkosten!$G$1:$H$4,2,FALSE)))^AO$110,($C113*Parameter!AL33)*(1+(VLOOKUP($D113,Personalnormkosten!$E$1:$F$9,2,FALSE)))^AO$110)))</f>
        <v/>
      </c>
      <c r="AP113" s="2" t="str">
        <f>IF(OR(AP$111="",$C113="",$A113=""),"",IF($D113="",$C113*Parameter!AM33,IF($D113="durchschnittliche Preissteigerungs-rate",($C113*Parameter!AM33)*(1+(VLOOKUP($A113,Personalnormkosten!$G$1:$H$4,2,FALSE)))^AP$110,($C113*Parameter!AM33)*(1+(VLOOKUP($D113,Personalnormkosten!$E$1:$F$9,2,FALSE)))^AP$110)))</f>
        <v/>
      </c>
      <c r="AQ113" s="2" t="str">
        <f>IF(OR(AQ$111="",$C113="",$A113=""),"",IF($D113="",$C113*Parameter!AN33,IF($D113="durchschnittliche Preissteigerungs-rate",($C113*Parameter!AN33)*(1+(VLOOKUP($A113,Personalnormkosten!$G$1:$H$4,2,FALSE)))^AQ$110,($C113*Parameter!AN33)*(1+(VLOOKUP($D113,Personalnormkosten!$E$1:$F$9,2,FALSE)))^AQ$110)))</f>
        <v/>
      </c>
      <c r="AR113" s="2" t="str">
        <f>IF(OR(AR$111="",$C113="",$A113=""),"",IF($D113="",$C113*Parameter!AO33,IF($D113="durchschnittliche Preissteigerungs-rate",($C113*Parameter!AO33)*(1+(VLOOKUP($A113,Personalnormkosten!$G$1:$H$4,2,FALSE)))^AR$110,($C113*Parameter!AO33)*(1+(VLOOKUP($D113,Personalnormkosten!$E$1:$F$9,2,FALSE)))^AR$110)))</f>
        <v/>
      </c>
      <c r="AS113" s="2" t="str">
        <f>IF(OR(AS$111="",$C113="",$A113=""),"",IF($D113="",$C113*Parameter!AP33,IF($D113="durchschnittliche Preissteigerungs-rate",($C113*Parameter!AP33)*(1+(VLOOKUP($A113,Personalnormkosten!$G$1:$H$4,2,FALSE)))^AS$110,($C113*Parameter!AP33)*(1+(VLOOKUP($D113,Personalnormkosten!$E$1:$F$9,2,FALSE)))^AS$110)))</f>
        <v/>
      </c>
      <c r="AT113" s="2" t="str">
        <f>IF(OR(AT$111="",$C113="",$A113=""),"",IF($D113="",$C113*Parameter!AQ33,IF($D113="durchschnittliche Preissteigerungs-rate",($C113*Parameter!AQ33)*(1+(VLOOKUP($A113,Personalnormkosten!$G$1:$H$4,2,FALSE)))^AT$110,($C113*Parameter!AQ33)*(1+(VLOOKUP($D113,Personalnormkosten!$E$1:$F$9,2,FALSE)))^AT$110)))</f>
        <v/>
      </c>
      <c r="AU113" s="2" t="str">
        <f>IF(OR(AU$111="",$C113="",$A113=""),"",IF($D113="",$C113*Parameter!AR33,IF($D113="durchschnittliche Preissteigerungs-rate",($C113*Parameter!AR33)*(1+(VLOOKUP($A113,Personalnormkosten!$G$1:$H$4,2,FALSE)))^AU$110,($C113*Parameter!AR33)*(1+(VLOOKUP($D113,Personalnormkosten!$E$1:$F$9,2,FALSE)))^AU$110)))</f>
        <v/>
      </c>
      <c r="AV113" s="2" t="str">
        <f>IF(OR(AV$111="",$C113="",$A113=""),"",IF($D113="",$C113*Parameter!AS33,IF($D113="durchschnittliche Preissteigerungs-rate",($C113*Parameter!AS33)*(1+(VLOOKUP($A113,Personalnormkosten!$G$1:$H$4,2,FALSE)))^AV$110,($C113*Parameter!AS33)*(1+(VLOOKUP($D113,Personalnormkosten!$E$1:$F$9,2,FALSE)))^AV$110)))</f>
        <v/>
      </c>
      <c r="AW113" s="2" t="str">
        <f>IF(OR(AW$111="",$C113="",$A113=""),"",IF($D113="",$C113*Parameter!AT33,IF($D113="durchschnittliche Preissteigerungs-rate",($C113*Parameter!AT33)*(1+(VLOOKUP($A113,Personalnormkosten!$G$1:$H$4,2,FALSE)))^AW$110,($C113*Parameter!AT33)*(1+(VLOOKUP($D113,Personalnormkosten!$E$1:$F$9,2,FALSE)))^AW$110)))</f>
        <v/>
      </c>
      <c r="AX113" s="2" t="str">
        <f>IF(OR(AX$111="",$C113="",$A113=""),"",IF($D113="",$C113*Parameter!AU33,IF($D113="durchschnittliche Preissteigerungs-rate",($C113*Parameter!AU33)*(1+(VLOOKUP($A113,Personalnormkosten!$G$1:$H$4,2,FALSE)))^AX$110,($C113*Parameter!AU33)*(1+(VLOOKUP($D113,Personalnormkosten!$E$1:$F$9,2,FALSE)))^AX$110)))</f>
        <v/>
      </c>
      <c r="AY113" s="2" t="str">
        <f>IF(OR(AY$111="",$C113="",$A113=""),"",IF($D113="",$C113*Parameter!AV33,IF($D113="durchschnittliche Preissteigerungs-rate",($C113*Parameter!AV33)*(1+(VLOOKUP($A113,Personalnormkosten!$G$1:$H$4,2,FALSE)))^AY$110,($C113*Parameter!AV33)*(1+(VLOOKUP($D113,Personalnormkosten!$E$1:$F$9,2,FALSE)))^AY$110)))</f>
        <v/>
      </c>
      <c r="AZ113" s="2" t="str">
        <f>IF(OR(AZ$111="",$C113="",$A113=""),"",IF($D113="",$C113*Parameter!AW33,IF($D113="durchschnittliche Preissteigerungs-rate",($C113*Parameter!AW33)*(1+(VLOOKUP($A113,Personalnormkosten!$G$1:$H$4,2,FALSE)))^AZ$110,($C113*Parameter!AW33)*(1+(VLOOKUP($D113,Personalnormkosten!$E$1:$F$9,2,FALSE)))^AZ$110)))</f>
        <v/>
      </c>
      <c r="BA113" s="2" t="str">
        <f>IF(OR(BA$111="",$C113="",$A113=""),"",IF($D113="",$C113*Parameter!AX33,IF($D113="durchschnittliche Preissteigerungs-rate",($C113*Parameter!AX33)*(1+(VLOOKUP($A113,Personalnormkosten!$G$1:$H$4,2,FALSE)))^BA$110,($C113*Parameter!AX33)*(1+(VLOOKUP($D113,Personalnormkosten!$E$1:$F$9,2,FALSE)))^BA$110)))</f>
        <v/>
      </c>
      <c r="BB113" s="2" t="str">
        <f>IF(OR(BB$111="",$C113="",$A113=""),"",IF($D113="",$C113*Parameter!AY33,IF($D113="durchschnittliche Preissteigerungs-rate",($C113*Parameter!AY33)*(1+(VLOOKUP($A113,Personalnormkosten!$G$1:$H$4,2,FALSE)))^BB$110,($C113*Parameter!AY33)*(1+(VLOOKUP($D113,Personalnormkosten!$E$1:$F$9,2,FALSE)))^BB$110)))</f>
        <v/>
      </c>
    </row>
    <row r="114" spans="1:54" ht="41.4" x14ac:dyDescent="0.25">
      <c r="A114" s="75" t="str">
        <f>IF('Option 5'!A114="","",'Option 5'!A114)</f>
        <v/>
      </c>
      <c r="B114" s="76" t="s">
        <v>115</v>
      </c>
      <c r="C114" s="35" t="str">
        <f>IF('Option 5'!C114="","",'Option 5'!C114)</f>
        <v/>
      </c>
      <c r="D114" s="98" t="str">
        <f>IF('Option 5'!D114="","",'Option 5'!D114)</f>
        <v>durchschnittliche Preissteigerungs-rate</v>
      </c>
      <c r="E114" s="2" t="str">
        <f>IF(OR(E$111="",$C114="",$A114=""),"",IF($D114="",$C114*Parameter!B34,IF($D114="durchschnittliche Preissteigerungs-rate",($C114*Parameter!B34)*(1+(VLOOKUP($A114,Personalnormkosten!$G$1:$H$4,2,FALSE)))^E$110,($C114*Parameter!B34)*(1+(VLOOKUP($D114,Personalnormkosten!$E$1:$F$9,2,FALSE)))^E$110)))</f>
        <v/>
      </c>
      <c r="F114" s="2" t="str">
        <f>IF(OR(F$111="",$C114="",$A114=""),"",IF($D114="",$C114*Parameter!C34,IF($D114="durchschnittliche Preissteigerungs-rate",($C114*Parameter!C34)*(1+(VLOOKUP($A114,Personalnormkosten!$G$1:$H$4,2,FALSE)))^F$110,($C114*Parameter!C34)*(1+(VLOOKUP($D114,Personalnormkosten!$E$1:$F$9,2,FALSE)))^F$110)))</f>
        <v/>
      </c>
      <c r="G114" s="2" t="str">
        <f>IF(OR(G$111="",$C114="",$A114=""),"",IF($D114="",$C114*Parameter!D34,IF($D114="durchschnittliche Preissteigerungs-rate",($C114*Parameter!D34)*(1+(VLOOKUP($A114,Personalnormkosten!$G$1:$H$4,2,FALSE)))^G$110,($C114*Parameter!D34)*(1+(VLOOKUP($D114,Personalnormkosten!$E$1:$F$9,2,FALSE)))^G$110)))</f>
        <v/>
      </c>
      <c r="H114" s="2" t="str">
        <f>IF(OR(H$111="",$C114="",$A114=""),"",IF($D114="",$C114*Parameter!E34,IF($D114="durchschnittliche Preissteigerungs-rate",($C114*Parameter!E34)*(1+(VLOOKUP($A114,Personalnormkosten!$G$1:$H$4,2,FALSE)))^H$110,($C114*Parameter!E34)*(1+(VLOOKUP($D114,Personalnormkosten!$E$1:$F$9,2,FALSE)))^H$110)))</f>
        <v/>
      </c>
      <c r="I114" s="2" t="str">
        <f>IF(OR(I$111="",$C114="",$A114=""),"",IF($D114="",$C114*Parameter!F34,IF($D114="durchschnittliche Preissteigerungs-rate",($C114*Parameter!F34)*(1+(VLOOKUP($A114,Personalnormkosten!$G$1:$H$4,2,FALSE)))^I$110,($C114*Parameter!F34)*(1+(VLOOKUP($D114,Personalnormkosten!$E$1:$F$9,2,FALSE)))^I$110)))</f>
        <v/>
      </c>
      <c r="J114" s="2" t="str">
        <f>IF(OR(J$111="",$C114="",$A114=""),"",IF($D114="",$C114*Parameter!G34,IF($D114="durchschnittliche Preissteigerungs-rate",($C114*Parameter!G34)*(1+(VLOOKUP($A114,Personalnormkosten!$G$1:$H$4,2,FALSE)))^J$110,($C114*Parameter!G34)*(1+(VLOOKUP($D114,Personalnormkosten!$E$1:$F$9,2,FALSE)))^J$110)))</f>
        <v/>
      </c>
      <c r="K114" s="2" t="str">
        <f>IF(OR(K$111="",$C114="",$A114=""),"",IF($D114="",$C114*Parameter!H34,IF($D114="durchschnittliche Preissteigerungs-rate",($C114*Parameter!H34)*(1+(VLOOKUP($A114,Personalnormkosten!$G$1:$H$4,2,FALSE)))^K$110,($C114*Parameter!H34)*(1+(VLOOKUP($D114,Personalnormkosten!$E$1:$F$9,2,FALSE)))^K$110)))</f>
        <v/>
      </c>
      <c r="L114" s="2" t="str">
        <f>IF(OR(L$111="",$C114="",$A114=""),"",IF($D114="",$C114*Parameter!I34,IF($D114="durchschnittliche Preissteigerungs-rate",($C114*Parameter!I34)*(1+(VLOOKUP($A114,Personalnormkosten!$G$1:$H$4,2,FALSE)))^L$110,($C114*Parameter!I34)*(1+(VLOOKUP($D114,Personalnormkosten!$E$1:$F$9,2,FALSE)))^L$110)))</f>
        <v/>
      </c>
      <c r="M114" s="2" t="str">
        <f>IF(OR(M$111="",$C114="",$A114=""),"",IF($D114="",$C114*Parameter!J34,IF($D114="durchschnittliche Preissteigerungs-rate",($C114*Parameter!J34)*(1+(VLOOKUP($A114,Personalnormkosten!$G$1:$H$4,2,FALSE)))^M$110,($C114*Parameter!J34)*(1+(VLOOKUP($D114,Personalnormkosten!$E$1:$F$9,2,FALSE)))^M$110)))</f>
        <v/>
      </c>
      <c r="N114" s="2" t="str">
        <f>IF(OR(N$111="",$C114="",$A114=""),"",IF($D114="",$C114*Parameter!K34,IF($D114="durchschnittliche Preissteigerungs-rate",($C114*Parameter!K34)*(1+(VLOOKUP($A114,Personalnormkosten!$G$1:$H$4,2,FALSE)))^N$110,($C114*Parameter!K34)*(1+(VLOOKUP($D114,Personalnormkosten!$E$1:$F$9,2,FALSE)))^N$110)))</f>
        <v/>
      </c>
      <c r="O114" s="2" t="str">
        <f>IF(OR(O$111="",$C114="",$A114=""),"",IF($D114="",$C114*Parameter!L34,IF($D114="durchschnittliche Preissteigerungs-rate",($C114*Parameter!L34)*(1+(VLOOKUP($A114,Personalnormkosten!$G$1:$H$4,2,FALSE)))^O$110,($C114*Parameter!L34)*(1+(VLOOKUP($D114,Personalnormkosten!$E$1:$F$9,2,FALSE)))^O$110)))</f>
        <v/>
      </c>
      <c r="P114" s="2" t="str">
        <f>IF(OR(P$111="",$C114="",$A114=""),"",IF($D114="",$C114*Parameter!M34,IF($D114="durchschnittliche Preissteigerungs-rate",($C114*Parameter!M34)*(1+(VLOOKUP($A114,Personalnormkosten!$G$1:$H$4,2,FALSE)))^P$110,($C114*Parameter!M34)*(1+(VLOOKUP($D114,Personalnormkosten!$E$1:$F$9,2,FALSE)))^P$110)))</f>
        <v/>
      </c>
      <c r="Q114" s="2" t="str">
        <f>IF(OR(Q$111="",$C114="",$A114=""),"",IF($D114="",$C114*Parameter!N34,IF($D114="durchschnittliche Preissteigerungs-rate",($C114*Parameter!N34)*(1+(VLOOKUP($A114,Personalnormkosten!$G$1:$H$4,2,FALSE)))^Q$110,($C114*Parameter!N34)*(1+(VLOOKUP($D114,Personalnormkosten!$E$1:$F$9,2,FALSE)))^Q$110)))</f>
        <v/>
      </c>
      <c r="R114" s="2" t="str">
        <f>IF(OR(R$111="",$C114="",$A114=""),"",IF($D114="",$C114*Parameter!O34,IF($D114="durchschnittliche Preissteigerungs-rate",($C114*Parameter!O34)*(1+(VLOOKUP($A114,Personalnormkosten!$G$1:$H$4,2,FALSE)))^R$110,($C114*Parameter!O34)*(1+(VLOOKUP($D114,Personalnormkosten!$E$1:$F$9,2,FALSE)))^R$110)))</f>
        <v/>
      </c>
      <c r="S114" s="2" t="str">
        <f>IF(OR(S$111="",$C114="",$A114=""),"",IF($D114="",$C114*Parameter!P34,IF($D114="durchschnittliche Preissteigerungs-rate",($C114*Parameter!P34)*(1+(VLOOKUP($A114,Personalnormkosten!$G$1:$H$4,2,FALSE)))^S$110,($C114*Parameter!P34)*(1+(VLOOKUP($D114,Personalnormkosten!$E$1:$F$9,2,FALSE)))^S$110)))</f>
        <v/>
      </c>
      <c r="T114" s="2" t="str">
        <f>IF(OR(T$111="",$C114="",$A114=""),"",IF($D114="",$C114*Parameter!Q34,IF($D114="durchschnittliche Preissteigerungs-rate",($C114*Parameter!Q34)*(1+(VLOOKUP($A114,Personalnormkosten!$G$1:$H$4,2,FALSE)))^T$110,($C114*Parameter!Q34)*(1+(VLOOKUP($D114,Personalnormkosten!$E$1:$F$9,2,FALSE)))^T$110)))</f>
        <v/>
      </c>
      <c r="U114" s="2" t="str">
        <f>IF(OR(U$111="",$C114="",$A114=""),"",IF($D114="",$C114*Parameter!R34,IF($D114="durchschnittliche Preissteigerungs-rate",($C114*Parameter!R34)*(1+(VLOOKUP($A114,Personalnormkosten!$G$1:$H$4,2,FALSE)))^U$110,($C114*Parameter!R34)*(1+(VLOOKUP($D114,Personalnormkosten!$E$1:$F$9,2,FALSE)))^U$110)))</f>
        <v/>
      </c>
      <c r="V114" s="2" t="str">
        <f>IF(OR(V$111="",$C114="",$A114=""),"",IF($D114="",$C114*Parameter!S34,IF($D114="durchschnittliche Preissteigerungs-rate",($C114*Parameter!S34)*(1+(VLOOKUP($A114,Personalnormkosten!$G$1:$H$4,2,FALSE)))^V$110,($C114*Parameter!S34)*(1+(VLOOKUP($D114,Personalnormkosten!$E$1:$F$9,2,FALSE)))^V$110)))</f>
        <v/>
      </c>
      <c r="W114" s="2" t="str">
        <f>IF(OR(W$111="",$C114="",$A114=""),"",IF($D114="",$C114*Parameter!T34,IF($D114="durchschnittliche Preissteigerungs-rate",($C114*Parameter!T34)*(1+(VLOOKUP($A114,Personalnormkosten!$G$1:$H$4,2,FALSE)))^W$110,($C114*Parameter!T34)*(1+(VLOOKUP($D114,Personalnormkosten!$E$1:$F$9,2,FALSE)))^W$110)))</f>
        <v/>
      </c>
      <c r="X114" s="2" t="str">
        <f>IF(OR(X$111="",$C114="",$A114=""),"",IF($D114="",$C114*Parameter!U34,IF($D114="durchschnittliche Preissteigerungs-rate",($C114*Parameter!U34)*(1+(VLOOKUP($A114,Personalnormkosten!$G$1:$H$4,2,FALSE)))^X$110,($C114*Parameter!U34)*(1+(VLOOKUP($D114,Personalnormkosten!$E$1:$F$9,2,FALSE)))^X$110)))</f>
        <v/>
      </c>
      <c r="Y114" s="2" t="str">
        <f>IF(OR(Y$111="",$C114="",$A114=""),"",IF($D114="",$C114*Parameter!V34,IF($D114="durchschnittliche Preissteigerungs-rate",($C114*Parameter!V34)*(1+(VLOOKUP($A114,Personalnormkosten!$G$1:$H$4,2,FALSE)))^Y$110,($C114*Parameter!V34)*(1+(VLOOKUP($D114,Personalnormkosten!$E$1:$F$9,2,FALSE)))^Y$110)))</f>
        <v/>
      </c>
      <c r="Z114" s="2" t="str">
        <f>IF(OR(Z$111="",$C114="",$A114=""),"",IF($D114="",$C114*Parameter!W34,IF($D114="durchschnittliche Preissteigerungs-rate",($C114*Parameter!W34)*(1+(VLOOKUP($A114,Personalnormkosten!$G$1:$H$4,2,FALSE)))^Z$110,($C114*Parameter!W34)*(1+(VLOOKUP($D114,Personalnormkosten!$E$1:$F$9,2,FALSE)))^Z$110)))</f>
        <v/>
      </c>
      <c r="AA114" s="2" t="str">
        <f>IF(OR(AA$111="",$C114="",$A114=""),"",IF($D114="",$C114*Parameter!X34,IF($D114="durchschnittliche Preissteigerungs-rate",($C114*Parameter!X34)*(1+(VLOOKUP($A114,Personalnormkosten!$G$1:$H$4,2,FALSE)))^AA$110,($C114*Parameter!X34)*(1+(VLOOKUP($D114,Personalnormkosten!$E$1:$F$9,2,FALSE)))^AA$110)))</f>
        <v/>
      </c>
      <c r="AB114" s="2" t="str">
        <f>IF(OR(AB$111="",$C114="",$A114=""),"",IF($D114="",$C114*Parameter!Y34,IF($D114="durchschnittliche Preissteigerungs-rate",($C114*Parameter!Y34)*(1+(VLOOKUP($A114,Personalnormkosten!$G$1:$H$4,2,FALSE)))^AB$110,($C114*Parameter!Y34)*(1+(VLOOKUP($D114,Personalnormkosten!$E$1:$F$9,2,FALSE)))^AB$110)))</f>
        <v/>
      </c>
      <c r="AC114" s="2" t="str">
        <f>IF(OR(AC$111="",$C114="",$A114=""),"",IF($D114="",$C114*Parameter!Z34,IF($D114="durchschnittliche Preissteigerungs-rate",($C114*Parameter!Z34)*(1+(VLOOKUP($A114,Personalnormkosten!$G$1:$H$4,2,FALSE)))^AC$110,($C114*Parameter!Z34)*(1+(VLOOKUP($D114,Personalnormkosten!$E$1:$F$9,2,FALSE)))^AC$110)))</f>
        <v/>
      </c>
      <c r="AD114" s="2" t="str">
        <f>IF(OR(AD$111="",$C114="",$A114=""),"",IF($D114="",$C114*Parameter!AA34,IF($D114="durchschnittliche Preissteigerungs-rate",($C114*Parameter!AA34)*(1+(VLOOKUP($A114,Personalnormkosten!$G$1:$H$4,2,FALSE)))^AD$110,($C114*Parameter!AA34)*(1+(VLOOKUP($D114,Personalnormkosten!$E$1:$F$9,2,FALSE)))^AD$110)))</f>
        <v/>
      </c>
      <c r="AE114" s="2" t="str">
        <f>IF(OR(AE$111="",$C114="",$A114=""),"",IF($D114="",$C114*Parameter!AB34,IF($D114="durchschnittliche Preissteigerungs-rate",($C114*Parameter!AB34)*(1+(VLOOKUP($A114,Personalnormkosten!$G$1:$H$4,2,FALSE)))^AE$110,($C114*Parameter!AB34)*(1+(VLOOKUP($D114,Personalnormkosten!$E$1:$F$9,2,FALSE)))^AE$110)))</f>
        <v/>
      </c>
      <c r="AF114" s="2" t="str">
        <f>IF(OR(AF$111="",$C114="",$A114=""),"",IF($D114="",$C114*Parameter!AC34,IF($D114="durchschnittliche Preissteigerungs-rate",($C114*Parameter!AC34)*(1+(VLOOKUP($A114,Personalnormkosten!$G$1:$H$4,2,FALSE)))^AF$110,($C114*Parameter!AC34)*(1+(VLOOKUP($D114,Personalnormkosten!$E$1:$F$9,2,FALSE)))^AF$110)))</f>
        <v/>
      </c>
      <c r="AG114" s="2" t="str">
        <f>IF(OR(AG$111="",$C114="",$A114=""),"",IF($D114="",$C114*Parameter!AD34,IF($D114="durchschnittliche Preissteigerungs-rate",($C114*Parameter!AD34)*(1+(VLOOKUP($A114,Personalnormkosten!$G$1:$H$4,2,FALSE)))^AG$110,($C114*Parameter!AD34)*(1+(VLOOKUP($D114,Personalnormkosten!$E$1:$F$9,2,FALSE)))^AG$110)))</f>
        <v/>
      </c>
      <c r="AH114" s="2" t="str">
        <f>IF(OR(AH$111="",$C114="",$A114=""),"",IF($D114="",$C114*Parameter!AE34,IF($D114="durchschnittliche Preissteigerungs-rate",($C114*Parameter!AE34)*(1+(VLOOKUP($A114,Personalnormkosten!$G$1:$H$4,2,FALSE)))^AH$110,($C114*Parameter!AE34)*(1+(VLOOKUP($D114,Personalnormkosten!$E$1:$F$9,2,FALSE)))^AH$110)))</f>
        <v/>
      </c>
      <c r="AI114" s="2" t="str">
        <f>IF(OR(AI$111="",$C114="",$A114=""),"",IF($D114="",$C114*Parameter!AF34,IF($D114="durchschnittliche Preissteigerungs-rate",($C114*Parameter!AF34)*(1+(VLOOKUP($A114,Personalnormkosten!$G$1:$H$4,2,FALSE)))^AI$110,($C114*Parameter!AF34)*(1+(VLOOKUP($D114,Personalnormkosten!$E$1:$F$9,2,FALSE)))^AI$110)))</f>
        <v/>
      </c>
      <c r="AJ114" s="2" t="str">
        <f>IF(OR(AJ$111="",$C114="",$A114=""),"",IF($D114="",$C114*Parameter!AG34,IF($D114="durchschnittliche Preissteigerungs-rate",($C114*Parameter!AG34)*(1+(VLOOKUP($A114,Personalnormkosten!$G$1:$H$4,2,FALSE)))^AJ$110,($C114*Parameter!AG34)*(1+(VLOOKUP($D114,Personalnormkosten!$E$1:$F$9,2,FALSE)))^AJ$110)))</f>
        <v/>
      </c>
      <c r="AK114" s="2" t="str">
        <f>IF(OR(AK$111="",$C114="",$A114=""),"",IF($D114="",$C114*Parameter!AH34,IF($D114="durchschnittliche Preissteigerungs-rate",($C114*Parameter!AH34)*(1+(VLOOKUP($A114,Personalnormkosten!$G$1:$H$4,2,FALSE)))^AK$110,($C114*Parameter!AH34)*(1+(VLOOKUP($D114,Personalnormkosten!$E$1:$F$9,2,FALSE)))^AK$110)))</f>
        <v/>
      </c>
      <c r="AL114" s="2" t="str">
        <f>IF(OR(AL$111="",$C114="",$A114=""),"",IF($D114="",$C114*Parameter!AI34,IF($D114="durchschnittliche Preissteigerungs-rate",($C114*Parameter!AI34)*(1+(VLOOKUP($A114,Personalnormkosten!$G$1:$H$4,2,FALSE)))^AL$110,($C114*Parameter!AI34)*(1+(VLOOKUP($D114,Personalnormkosten!$E$1:$F$9,2,FALSE)))^AL$110)))</f>
        <v/>
      </c>
      <c r="AM114" s="2" t="str">
        <f>IF(OR(AM$111="",$C114="",$A114=""),"",IF($D114="",$C114*Parameter!AJ34,IF($D114="durchschnittliche Preissteigerungs-rate",($C114*Parameter!AJ34)*(1+(VLOOKUP($A114,Personalnormkosten!$G$1:$H$4,2,FALSE)))^AM$110,($C114*Parameter!AJ34)*(1+(VLOOKUP($D114,Personalnormkosten!$E$1:$F$9,2,FALSE)))^AM$110)))</f>
        <v/>
      </c>
      <c r="AN114" s="2" t="str">
        <f>IF(OR(AN$111="",$C114="",$A114=""),"",IF($D114="",$C114*Parameter!AK34,IF($D114="durchschnittliche Preissteigerungs-rate",($C114*Parameter!AK34)*(1+(VLOOKUP($A114,Personalnormkosten!$G$1:$H$4,2,FALSE)))^AN$110,($C114*Parameter!AK34)*(1+(VLOOKUP($D114,Personalnormkosten!$E$1:$F$9,2,FALSE)))^AN$110)))</f>
        <v/>
      </c>
      <c r="AO114" s="2" t="str">
        <f>IF(OR(AO$111="",$C114="",$A114=""),"",IF($D114="",$C114*Parameter!AL34,IF($D114="durchschnittliche Preissteigerungs-rate",($C114*Parameter!AL34)*(1+(VLOOKUP($A114,Personalnormkosten!$G$1:$H$4,2,FALSE)))^AO$110,($C114*Parameter!AL34)*(1+(VLOOKUP($D114,Personalnormkosten!$E$1:$F$9,2,FALSE)))^AO$110)))</f>
        <v/>
      </c>
      <c r="AP114" s="2" t="str">
        <f>IF(OR(AP$111="",$C114="",$A114=""),"",IF($D114="",$C114*Parameter!AM34,IF($D114="durchschnittliche Preissteigerungs-rate",($C114*Parameter!AM34)*(1+(VLOOKUP($A114,Personalnormkosten!$G$1:$H$4,2,FALSE)))^AP$110,($C114*Parameter!AM34)*(1+(VLOOKUP($D114,Personalnormkosten!$E$1:$F$9,2,FALSE)))^AP$110)))</f>
        <v/>
      </c>
      <c r="AQ114" s="2" t="str">
        <f>IF(OR(AQ$111="",$C114="",$A114=""),"",IF($D114="",$C114*Parameter!AN34,IF($D114="durchschnittliche Preissteigerungs-rate",($C114*Parameter!AN34)*(1+(VLOOKUP($A114,Personalnormkosten!$G$1:$H$4,2,FALSE)))^AQ$110,($C114*Parameter!AN34)*(1+(VLOOKUP($D114,Personalnormkosten!$E$1:$F$9,2,FALSE)))^AQ$110)))</f>
        <v/>
      </c>
      <c r="AR114" s="2" t="str">
        <f>IF(OR(AR$111="",$C114="",$A114=""),"",IF($D114="",$C114*Parameter!AO34,IF($D114="durchschnittliche Preissteigerungs-rate",($C114*Parameter!AO34)*(1+(VLOOKUP($A114,Personalnormkosten!$G$1:$H$4,2,FALSE)))^AR$110,($C114*Parameter!AO34)*(1+(VLOOKUP($D114,Personalnormkosten!$E$1:$F$9,2,FALSE)))^AR$110)))</f>
        <v/>
      </c>
      <c r="AS114" s="2" t="str">
        <f>IF(OR(AS$111="",$C114="",$A114=""),"",IF($D114="",$C114*Parameter!AP34,IF($D114="durchschnittliche Preissteigerungs-rate",($C114*Parameter!AP34)*(1+(VLOOKUP($A114,Personalnormkosten!$G$1:$H$4,2,FALSE)))^AS$110,($C114*Parameter!AP34)*(1+(VLOOKUP($D114,Personalnormkosten!$E$1:$F$9,2,FALSE)))^AS$110)))</f>
        <v/>
      </c>
      <c r="AT114" s="2" t="str">
        <f>IF(OR(AT$111="",$C114="",$A114=""),"",IF($D114="",$C114*Parameter!AQ34,IF($D114="durchschnittliche Preissteigerungs-rate",($C114*Parameter!AQ34)*(1+(VLOOKUP($A114,Personalnormkosten!$G$1:$H$4,2,FALSE)))^AT$110,($C114*Parameter!AQ34)*(1+(VLOOKUP($D114,Personalnormkosten!$E$1:$F$9,2,FALSE)))^AT$110)))</f>
        <v/>
      </c>
      <c r="AU114" s="2" t="str">
        <f>IF(OR(AU$111="",$C114="",$A114=""),"",IF($D114="",$C114*Parameter!AR34,IF($D114="durchschnittliche Preissteigerungs-rate",($C114*Parameter!AR34)*(1+(VLOOKUP($A114,Personalnormkosten!$G$1:$H$4,2,FALSE)))^AU$110,($C114*Parameter!AR34)*(1+(VLOOKUP($D114,Personalnormkosten!$E$1:$F$9,2,FALSE)))^AU$110)))</f>
        <v/>
      </c>
      <c r="AV114" s="2" t="str">
        <f>IF(OR(AV$111="",$C114="",$A114=""),"",IF($D114="",$C114*Parameter!AS34,IF($D114="durchschnittliche Preissteigerungs-rate",($C114*Parameter!AS34)*(1+(VLOOKUP($A114,Personalnormkosten!$G$1:$H$4,2,FALSE)))^AV$110,($C114*Parameter!AS34)*(1+(VLOOKUP($D114,Personalnormkosten!$E$1:$F$9,2,FALSE)))^AV$110)))</f>
        <v/>
      </c>
      <c r="AW114" s="2" t="str">
        <f>IF(OR(AW$111="",$C114="",$A114=""),"",IF($D114="",$C114*Parameter!AT34,IF($D114="durchschnittliche Preissteigerungs-rate",($C114*Parameter!AT34)*(1+(VLOOKUP($A114,Personalnormkosten!$G$1:$H$4,2,FALSE)))^AW$110,($C114*Parameter!AT34)*(1+(VLOOKUP($D114,Personalnormkosten!$E$1:$F$9,2,FALSE)))^AW$110)))</f>
        <v/>
      </c>
      <c r="AX114" s="2" t="str">
        <f>IF(OR(AX$111="",$C114="",$A114=""),"",IF($D114="",$C114*Parameter!AU34,IF($D114="durchschnittliche Preissteigerungs-rate",($C114*Parameter!AU34)*(1+(VLOOKUP($A114,Personalnormkosten!$G$1:$H$4,2,FALSE)))^AX$110,($C114*Parameter!AU34)*(1+(VLOOKUP($D114,Personalnormkosten!$E$1:$F$9,2,FALSE)))^AX$110)))</f>
        <v/>
      </c>
      <c r="AY114" s="2" t="str">
        <f>IF(OR(AY$111="",$C114="",$A114=""),"",IF($D114="",$C114*Parameter!AV34,IF($D114="durchschnittliche Preissteigerungs-rate",($C114*Parameter!AV34)*(1+(VLOOKUP($A114,Personalnormkosten!$G$1:$H$4,2,FALSE)))^AY$110,($C114*Parameter!AV34)*(1+(VLOOKUP($D114,Personalnormkosten!$E$1:$F$9,2,FALSE)))^AY$110)))</f>
        <v/>
      </c>
      <c r="AZ114" s="2" t="str">
        <f>IF(OR(AZ$111="",$C114="",$A114=""),"",IF($D114="",$C114*Parameter!AW34,IF($D114="durchschnittliche Preissteigerungs-rate",($C114*Parameter!AW34)*(1+(VLOOKUP($A114,Personalnormkosten!$G$1:$H$4,2,FALSE)))^AZ$110,($C114*Parameter!AW34)*(1+(VLOOKUP($D114,Personalnormkosten!$E$1:$F$9,2,FALSE)))^AZ$110)))</f>
        <v/>
      </c>
      <c r="BA114" s="2" t="str">
        <f>IF(OR(BA$111="",$C114="",$A114=""),"",IF($D114="",$C114*Parameter!AX34,IF($D114="durchschnittliche Preissteigerungs-rate",($C114*Parameter!AX34)*(1+(VLOOKUP($A114,Personalnormkosten!$G$1:$H$4,2,FALSE)))^BA$110,($C114*Parameter!AX34)*(1+(VLOOKUP($D114,Personalnormkosten!$E$1:$F$9,2,FALSE)))^BA$110)))</f>
        <v/>
      </c>
      <c r="BB114" s="2" t="str">
        <f>IF(OR(BB$111="",$C114="",$A114=""),"",IF($D114="",$C114*Parameter!AY34,IF($D114="durchschnittliche Preissteigerungs-rate",($C114*Parameter!AY34)*(1+(VLOOKUP($A114,Personalnormkosten!$G$1:$H$4,2,FALSE)))^BB$110,($C114*Parameter!AY34)*(1+(VLOOKUP($D114,Personalnormkosten!$E$1:$F$9,2,FALSE)))^BB$110)))</f>
        <v/>
      </c>
    </row>
    <row r="115" spans="1:54" ht="41.4" x14ac:dyDescent="0.25">
      <c r="A115" s="75" t="str">
        <f>IF('Option 5'!A115="","",'Option 5'!A115)</f>
        <v/>
      </c>
      <c r="B115" s="76" t="s">
        <v>147</v>
      </c>
      <c r="C115" s="35" t="str">
        <f>IF('Option 5'!C115="","",'Option 5'!C115)</f>
        <v/>
      </c>
      <c r="D115" s="98" t="str">
        <f>IF('Option 5'!D115="","",'Option 5'!D115)</f>
        <v>durchschnittliche Preissteigerungs-rate</v>
      </c>
      <c r="E115" s="2" t="str">
        <f>IF(OR(E$111="",$C115="",$A115=""),"",IF($D115="",$C115*Parameter!B35,IF($D115="durchschnittliche Preissteigerungs-rate",($C115*Parameter!B35)*(1+(VLOOKUP($A115,Personalnormkosten!$G$1:$H$4,2,FALSE)))^E$110,($C115*Parameter!B35)*(1+(VLOOKUP($D115,Personalnormkosten!$E$1:$F$9,2,FALSE)))^E$110)))</f>
        <v/>
      </c>
      <c r="F115" s="2" t="str">
        <f>IF(OR(F$111="",$C115="",$A115=""),"",IF($D115="",$C115*Parameter!C35,IF($D115="durchschnittliche Preissteigerungs-rate",($C115*Parameter!C35)*(1+(VLOOKUP($A115,Personalnormkosten!$G$1:$H$4,2,FALSE)))^F$110,($C115*Parameter!C35)*(1+(VLOOKUP($D115,Personalnormkosten!$E$1:$F$9,2,FALSE)))^F$110)))</f>
        <v/>
      </c>
      <c r="G115" s="2" t="str">
        <f>IF(OR(G$111="",$C115="",$A115=""),"",IF($D115="",$C115*Parameter!D35,IF($D115="durchschnittliche Preissteigerungs-rate",($C115*Parameter!D35)*(1+(VLOOKUP($A115,Personalnormkosten!$G$1:$H$4,2,FALSE)))^G$110,($C115*Parameter!D35)*(1+(VLOOKUP($D115,Personalnormkosten!$E$1:$F$9,2,FALSE)))^G$110)))</f>
        <v/>
      </c>
      <c r="H115" s="2" t="str">
        <f>IF(OR(H$111="",$C115="",$A115=""),"",IF($D115="",$C115*Parameter!E35,IF($D115="durchschnittliche Preissteigerungs-rate",($C115*Parameter!E35)*(1+(VLOOKUP($A115,Personalnormkosten!$G$1:$H$4,2,FALSE)))^H$110,($C115*Parameter!E35)*(1+(VLOOKUP($D115,Personalnormkosten!$E$1:$F$9,2,FALSE)))^H$110)))</f>
        <v/>
      </c>
      <c r="I115" s="2" t="str">
        <f>IF(OR(I$111="",$C115="",$A115=""),"",IF($D115="",$C115*Parameter!F35,IF($D115="durchschnittliche Preissteigerungs-rate",($C115*Parameter!F35)*(1+(VLOOKUP($A115,Personalnormkosten!$G$1:$H$4,2,FALSE)))^I$110,($C115*Parameter!F35)*(1+(VLOOKUP($D115,Personalnormkosten!$E$1:$F$9,2,FALSE)))^I$110)))</f>
        <v/>
      </c>
      <c r="J115" s="2" t="str">
        <f>IF(OR(J$111="",$C115="",$A115=""),"",IF($D115="",$C115*Parameter!G35,IF($D115="durchschnittliche Preissteigerungs-rate",($C115*Parameter!G35)*(1+(VLOOKUP($A115,Personalnormkosten!$G$1:$H$4,2,FALSE)))^J$110,($C115*Parameter!G35)*(1+(VLOOKUP($D115,Personalnormkosten!$E$1:$F$9,2,FALSE)))^J$110)))</f>
        <v/>
      </c>
      <c r="K115" s="2" t="str">
        <f>IF(OR(K$111="",$C115="",$A115=""),"",IF($D115="",$C115*Parameter!H35,IF($D115="durchschnittliche Preissteigerungs-rate",($C115*Parameter!H35)*(1+(VLOOKUP($A115,Personalnormkosten!$G$1:$H$4,2,FALSE)))^K$110,($C115*Parameter!H35)*(1+(VLOOKUP($D115,Personalnormkosten!$E$1:$F$9,2,FALSE)))^K$110)))</f>
        <v/>
      </c>
      <c r="L115" s="2" t="str">
        <f>IF(OR(L$111="",$C115="",$A115=""),"",IF($D115="",$C115*Parameter!I35,IF($D115="durchschnittliche Preissteigerungs-rate",($C115*Parameter!I35)*(1+(VLOOKUP($A115,Personalnormkosten!$G$1:$H$4,2,FALSE)))^L$110,($C115*Parameter!I35)*(1+(VLOOKUP($D115,Personalnormkosten!$E$1:$F$9,2,FALSE)))^L$110)))</f>
        <v/>
      </c>
      <c r="M115" s="2" t="str">
        <f>IF(OR(M$111="",$C115="",$A115=""),"",IF($D115="",$C115*Parameter!J35,IF($D115="durchschnittliche Preissteigerungs-rate",($C115*Parameter!J35)*(1+(VLOOKUP($A115,Personalnormkosten!$G$1:$H$4,2,FALSE)))^M$110,($C115*Parameter!J35)*(1+(VLOOKUP($D115,Personalnormkosten!$E$1:$F$9,2,FALSE)))^M$110)))</f>
        <v/>
      </c>
      <c r="N115" s="2" t="str">
        <f>IF(OR(N$111="",$C115="",$A115=""),"",IF($D115="",$C115*Parameter!K35,IF($D115="durchschnittliche Preissteigerungs-rate",($C115*Parameter!K35)*(1+(VLOOKUP($A115,Personalnormkosten!$G$1:$H$4,2,FALSE)))^N$110,($C115*Parameter!K35)*(1+(VLOOKUP($D115,Personalnormkosten!$E$1:$F$9,2,FALSE)))^N$110)))</f>
        <v/>
      </c>
      <c r="O115" s="2" t="str">
        <f>IF(OR(O$111="",$C115="",$A115=""),"",IF($D115="",$C115*Parameter!L35,IF($D115="durchschnittliche Preissteigerungs-rate",($C115*Parameter!L35)*(1+(VLOOKUP($A115,Personalnormkosten!$G$1:$H$4,2,FALSE)))^O$110,($C115*Parameter!L35)*(1+(VLOOKUP($D115,Personalnormkosten!$E$1:$F$9,2,FALSE)))^O$110)))</f>
        <v/>
      </c>
      <c r="P115" s="2" t="str">
        <f>IF(OR(P$111="",$C115="",$A115=""),"",IF($D115="",$C115*Parameter!M35,IF($D115="durchschnittliche Preissteigerungs-rate",($C115*Parameter!M35)*(1+(VLOOKUP($A115,Personalnormkosten!$G$1:$H$4,2,FALSE)))^P$110,($C115*Parameter!M35)*(1+(VLOOKUP($D115,Personalnormkosten!$E$1:$F$9,2,FALSE)))^P$110)))</f>
        <v/>
      </c>
      <c r="Q115" s="2" t="str">
        <f>IF(OR(Q$111="",$C115="",$A115=""),"",IF($D115="",$C115*Parameter!N35,IF($D115="durchschnittliche Preissteigerungs-rate",($C115*Parameter!N35)*(1+(VLOOKUP($A115,Personalnormkosten!$G$1:$H$4,2,FALSE)))^Q$110,($C115*Parameter!N35)*(1+(VLOOKUP($D115,Personalnormkosten!$E$1:$F$9,2,FALSE)))^Q$110)))</f>
        <v/>
      </c>
      <c r="R115" s="2" t="str">
        <f>IF(OR(R$111="",$C115="",$A115=""),"",IF($D115="",$C115*Parameter!O35,IF($D115="durchschnittliche Preissteigerungs-rate",($C115*Parameter!O35)*(1+(VLOOKUP($A115,Personalnormkosten!$G$1:$H$4,2,FALSE)))^R$110,($C115*Parameter!O35)*(1+(VLOOKUP($D115,Personalnormkosten!$E$1:$F$9,2,FALSE)))^R$110)))</f>
        <v/>
      </c>
      <c r="S115" s="2" t="str">
        <f>IF(OR(S$111="",$C115="",$A115=""),"",IF($D115="",$C115*Parameter!P35,IF($D115="durchschnittliche Preissteigerungs-rate",($C115*Parameter!P35)*(1+(VLOOKUP($A115,Personalnormkosten!$G$1:$H$4,2,FALSE)))^S$110,($C115*Parameter!P35)*(1+(VLOOKUP($D115,Personalnormkosten!$E$1:$F$9,2,FALSE)))^S$110)))</f>
        <v/>
      </c>
      <c r="T115" s="2" t="str">
        <f>IF(OR(T$111="",$C115="",$A115=""),"",IF($D115="",$C115*Parameter!Q35,IF($D115="durchschnittliche Preissteigerungs-rate",($C115*Parameter!Q35)*(1+(VLOOKUP($A115,Personalnormkosten!$G$1:$H$4,2,FALSE)))^T$110,($C115*Parameter!Q35)*(1+(VLOOKUP($D115,Personalnormkosten!$E$1:$F$9,2,FALSE)))^T$110)))</f>
        <v/>
      </c>
      <c r="U115" s="2" t="str">
        <f>IF(OR(U$111="",$C115="",$A115=""),"",IF($D115="",$C115*Parameter!R35,IF($D115="durchschnittliche Preissteigerungs-rate",($C115*Parameter!R35)*(1+(VLOOKUP($A115,Personalnormkosten!$G$1:$H$4,2,FALSE)))^U$110,($C115*Parameter!R35)*(1+(VLOOKUP($D115,Personalnormkosten!$E$1:$F$9,2,FALSE)))^U$110)))</f>
        <v/>
      </c>
      <c r="V115" s="2" t="str">
        <f>IF(OR(V$111="",$C115="",$A115=""),"",IF($D115="",$C115*Parameter!S35,IF($D115="durchschnittliche Preissteigerungs-rate",($C115*Parameter!S35)*(1+(VLOOKUP($A115,Personalnormkosten!$G$1:$H$4,2,FALSE)))^V$110,($C115*Parameter!S35)*(1+(VLOOKUP($D115,Personalnormkosten!$E$1:$F$9,2,FALSE)))^V$110)))</f>
        <v/>
      </c>
      <c r="W115" s="2" t="str">
        <f>IF(OR(W$111="",$C115="",$A115=""),"",IF($D115="",$C115*Parameter!T35,IF($D115="durchschnittliche Preissteigerungs-rate",($C115*Parameter!T35)*(1+(VLOOKUP($A115,Personalnormkosten!$G$1:$H$4,2,FALSE)))^W$110,($C115*Parameter!T35)*(1+(VLOOKUP($D115,Personalnormkosten!$E$1:$F$9,2,FALSE)))^W$110)))</f>
        <v/>
      </c>
      <c r="X115" s="2" t="str">
        <f>IF(OR(X$111="",$C115="",$A115=""),"",IF($D115="",$C115*Parameter!U35,IF($D115="durchschnittliche Preissteigerungs-rate",($C115*Parameter!U35)*(1+(VLOOKUP($A115,Personalnormkosten!$G$1:$H$4,2,FALSE)))^X$110,($C115*Parameter!U35)*(1+(VLOOKUP($D115,Personalnormkosten!$E$1:$F$9,2,FALSE)))^X$110)))</f>
        <v/>
      </c>
      <c r="Y115" s="2" t="str">
        <f>IF(OR(Y$111="",$C115="",$A115=""),"",IF($D115="",$C115*Parameter!V35,IF($D115="durchschnittliche Preissteigerungs-rate",($C115*Parameter!V35)*(1+(VLOOKUP($A115,Personalnormkosten!$G$1:$H$4,2,FALSE)))^Y$110,($C115*Parameter!V35)*(1+(VLOOKUP($D115,Personalnormkosten!$E$1:$F$9,2,FALSE)))^Y$110)))</f>
        <v/>
      </c>
      <c r="Z115" s="2" t="str">
        <f>IF(OR(Z$111="",$C115="",$A115=""),"",IF($D115="",$C115*Parameter!W35,IF($D115="durchschnittliche Preissteigerungs-rate",($C115*Parameter!W35)*(1+(VLOOKUP($A115,Personalnormkosten!$G$1:$H$4,2,FALSE)))^Z$110,($C115*Parameter!W35)*(1+(VLOOKUP($D115,Personalnormkosten!$E$1:$F$9,2,FALSE)))^Z$110)))</f>
        <v/>
      </c>
      <c r="AA115" s="2" t="str">
        <f>IF(OR(AA$111="",$C115="",$A115=""),"",IF($D115="",$C115*Parameter!X35,IF($D115="durchschnittliche Preissteigerungs-rate",($C115*Parameter!X35)*(1+(VLOOKUP($A115,Personalnormkosten!$G$1:$H$4,2,FALSE)))^AA$110,($C115*Parameter!X35)*(1+(VLOOKUP($D115,Personalnormkosten!$E$1:$F$9,2,FALSE)))^AA$110)))</f>
        <v/>
      </c>
      <c r="AB115" s="2" t="str">
        <f>IF(OR(AB$111="",$C115="",$A115=""),"",IF($D115="",$C115*Parameter!Y35,IF($D115="durchschnittliche Preissteigerungs-rate",($C115*Parameter!Y35)*(1+(VLOOKUP($A115,Personalnormkosten!$G$1:$H$4,2,FALSE)))^AB$110,($C115*Parameter!Y35)*(1+(VLOOKUP($D115,Personalnormkosten!$E$1:$F$9,2,FALSE)))^AB$110)))</f>
        <v/>
      </c>
      <c r="AC115" s="2" t="str">
        <f>IF(OR(AC$111="",$C115="",$A115=""),"",IF($D115="",$C115*Parameter!Z35,IF($D115="durchschnittliche Preissteigerungs-rate",($C115*Parameter!Z35)*(1+(VLOOKUP($A115,Personalnormkosten!$G$1:$H$4,2,FALSE)))^AC$110,($C115*Parameter!Z35)*(1+(VLOOKUP($D115,Personalnormkosten!$E$1:$F$9,2,FALSE)))^AC$110)))</f>
        <v/>
      </c>
      <c r="AD115" s="2" t="str">
        <f>IF(OR(AD$111="",$C115="",$A115=""),"",IF($D115="",$C115*Parameter!AA35,IF($D115="durchschnittliche Preissteigerungs-rate",($C115*Parameter!AA35)*(1+(VLOOKUP($A115,Personalnormkosten!$G$1:$H$4,2,FALSE)))^AD$110,($C115*Parameter!AA35)*(1+(VLOOKUP($D115,Personalnormkosten!$E$1:$F$9,2,FALSE)))^AD$110)))</f>
        <v/>
      </c>
      <c r="AE115" s="2" t="str">
        <f>IF(OR(AE$111="",$C115="",$A115=""),"",IF($D115="",$C115*Parameter!AB35,IF($D115="durchschnittliche Preissteigerungs-rate",($C115*Parameter!AB35)*(1+(VLOOKUP($A115,Personalnormkosten!$G$1:$H$4,2,FALSE)))^AE$110,($C115*Parameter!AB35)*(1+(VLOOKUP($D115,Personalnormkosten!$E$1:$F$9,2,FALSE)))^AE$110)))</f>
        <v/>
      </c>
      <c r="AF115" s="2" t="str">
        <f>IF(OR(AF$111="",$C115="",$A115=""),"",IF($D115="",$C115*Parameter!AC35,IF($D115="durchschnittliche Preissteigerungs-rate",($C115*Parameter!AC35)*(1+(VLOOKUP($A115,Personalnormkosten!$G$1:$H$4,2,FALSE)))^AF$110,($C115*Parameter!AC35)*(1+(VLOOKUP($D115,Personalnormkosten!$E$1:$F$9,2,FALSE)))^AF$110)))</f>
        <v/>
      </c>
      <c r="AG115" s="2" t="str">
        <f>IF(OR(AG$111="",$C115="",$A115=""),"",IF($D115="",$C115*Parameter!AD35,IF($D115="durchschnittliche Preissteigerungs-rate",($C115*Parameter!AD35)*(1+(VLOOKUP($A115,Personalnormkosten!$G$1:$H$4,2,FALSE)))^AG$110,($C115*Parameter!AD35)*(1+(VLOOKUP($D115,Personalnormkosten!$E$1:$F$9,2,FALSE)))^AG$110)))</f>
        <v/>
      </c>
      <c r="AH115" s="2" t="str">
        <f>IF(OR(AH$111="",$C115="",$A115=""),"",IF($D115="",$C115*Parameter!AE35,IF($D115="durchschnittliche Preissteigerungs-rate",($C115*Parameter!AE35)*(1+(VLOOKUP($A115,Personalnormkosten!$G$1:$H$4,2,FALSE)))^AH$110,($C115*Parameter!AE35)*(1+(VLOOKUP($D115,Personalnormkosten!$E$1:$F$9,2,FALSE)))^AH$110)))</f>
        <v/>
      </c>
      <c r="AI115" s="2" t="str">
        <f>IF(OR(AI$111="",$C115="",$A115=""),"",IF($D115="",$C115*Parameter!AF35,IF($D115="durchschnittliche Preissteigerungs-rate",($C115*Parameter!AF35)*(1+(VLOOKUP($A115,Personalnormkosten!$G$1:$H$4,2,FALSE)))^AI$110,($C115*Parameter!AF35)*(1+(VLOOKUP($D115,Personalnormkosten!$E$1:$F$9,2,FALSE)))^AI$110)))</f>
        <v/>
      </c>
      <c r="AJ115" s="2" t="str">
        <f>IF(OR(AJ$111="",$C115="",$A115=""),"",IF($D115="",$C115*Parameter!AG35,IF($D115="durchschnittliche Preissteigerungs-rate",($C115*Parameter!AG35)*(1+(VLOOKUP($A115,Personalnormkosten!$G$1:$H$4,2,FALSE)))^AJ$110,($C115*Parameter!AG35)*(1+(VLOOKUP($D115,Personalnormkosten!$E$1:$F$9,2,FALSE)))^AJ$110)))</f>
        <v/>
      </c>
      <c r="AK115" s="2" t="str">
        <f>IF(OR(AK$111="",$C115="",$A115=""),"",IF($D115="",$C115*Parameter!AH35,IF($D115="durchschnittliche Preissteigerungs-rate",($C115*Parameter!AH35)*(1+(VLOOKUP($A115,Personalnormkosten!$G$1:$H$4,2,FALSE)))^AK$110,($C115*Parameter!AH35)*(1+(VLOOKUP($D115,Personalnormkosten!$E$1:$F$9,2,FALSE)))^AK$110)))</f>
        <v/>
      </c>
      <c r="AL115" s="2" t="str">
        <f>IF(OR(AL$111="",$C115="",$A115=""),"",IF($D115="",$C115*Parameter!AI35,IF($D115="durchschnittliche Preissteigerungs-rate",($C115*Parameter!AI35)*(1+(VLOOKUP($A115,Personalnormkosten!$G$1:$H$4,2,FALSE)))^AL$110,($C115*Parameter!AI35)*(1+(VLOOKUP($D115,Personalnormkosten!$E$1:$F$9,2,FALSE)))^AL$110)))</f>
        <v/>
      </c>
      <c r="AM115" s="2" t="str">
        <f>IF(OR(AM$111="",$C115="",$A115=""),"",IF($D115="",$C115*Parameter!AJ35,IF($D115="durchschnittliche Preissteigerungs-rate",($C115*Parameter!AJ35)*(1+(VLOOKUP($A115,Personalnormkosten!$G$1:$H$4,2,FALSE)))^AM$110,($C115*Parameter!AJ35)*(1+(VLOOKUP($D115,Personalnormkosten!$E$1:$F$9,2,FALSE)))^AM$110)))</f>
        <v/>
      </c>
      <c r="AN115" s="2" t="str">
        <f>IF(OR(AN$111="",$C115="",$A115=""),"",IF($D115="",$C115*Parameter!AK35,IF($D115="durchschnittliche Preissteigerungs-rate",($C115*Parameter!AK35)*(1+(VLOOKUP($A115,Personalnormkosten!$G$1:$H$4,2,FALSE)))^AN$110,($C115*Parameter!AK35)*(1+(VLOOKUP($D115,Personalnormkosten!$E$1:$F$9,2,FALSE)))^AN$110)))</f>
        <v/>
      </c>
      <c r="AO115" s="2" t="str">
        <f>IF(OR(AO$111="",$C115="",$A115=""),"",IF($D115="",$C115*Parameter!AL35,IF($D115="durchschnittliche Preissteigerungs-rate",($C115*Parameter!AL35)*(1+(VLOOKUP($A115,Personalnormkosten!$G$1:$H$4,2,FALSE)))^AO$110,($C115*Parameter!AL35)*(1+(VLOOKUP($D115,Personalnormkosten!$E$1:$F$9,2,FALSE)))^AO$110)))</f>
        <v/>
      </c>
      <c r="AP115" s="2" t="str">
        <f>IF(OR(AP$111="",$C115="",$A115=""),"",IF($D115="",$C115*Parameter!AM35,IF($D115="durchschnittliche Preissteigerungs-rate",($C115*Parameter!AM35)*(1+(VLOOKUP($A115,Personalnormkosten!$G$1:$H$4,2,FALSE)))^AP$110,($C115*Parameter!AM35)*(1+(VLOOKUP($D115,Personalnormkosten!$E$1:$F$9,2,FALSE)))^AP$110)))</f>
        <v/>
      </c>
      <c r="AQ115" s="2" t="str">
        <f>IF(OR(AQ$111="",$C115="",$A115=""),"",IF($D115="",$C115*Parameter!AN35,IF($D115="durchschnittliche Preissteigerungs-rate",($C115*Parameter!AN35)*(1+(VLOOKUP($A115,Personalnormkosten!$G$1:$H$4,2,FALSE)))^AQ$110,($C115*Parameter!AN35)*(1+(VLOOKUP($D115,Personalnormkosten!$E$1:$F$9,2,FALSE)))^AQ$110)))</f>
        <v/>
      </c>
      <c r="AR115" s="2" t="str">
        <f>IF(OR(AR$111="",$C115="",$A115=""),"",IF($D115="",$C115*Parameter!AO35,IF($D115="durchschnittliche Preissteigerungs-rate",($C115*Parameter!AO35)*(1+(VLOOKUP($A115,Personalnormkosten!$G$1:$H$4,2,FALSE)))^AR$110,($C115*Parameter!AO35)*(1+(VLOOKUP($D115,Personalnormkosten!$E$1:$F$9,2,FALSE)))^AR$110)))</f>
        <v/>
      </c>
      <c r="AS115" s="2" t="str">
        <f>IF(OR(AS$111="",$C115="",$A115=""),"",IF($D115="",$C115*Parameter!AP35,IF($D115="durchschnittliche Preissteigerungs-rate",($C115*Parameter!AP35)*(1+(VLOOKUP($A115,Personalnormkosten!$G$1:$H$4,2,FALSE)))^AS$110,($C115*Parameter!AP35)*(1+(VLOOKUP($D115,Personalnormkosten!$E$1:$F$9,2,FALSE)))^AS$110)))</f>
        <v/>
      </c>
      <c r="AT115" s="2" t="str">
        <f>IF(OR(AT$111="",$C115="",$A115=""),"",IF($D115="",$C115*Parameter!AQ35,IF($D115="durchschnittliche Preissteigerungs-rate",($C115*Parameter!AQ35)*(1+(VLOOKUP($A115,Personalnormkosten!$G$1:$H$4,2,FALSE)))^AT$110,($C115*Parameter!AQ35)*(1+(VLOOKUP($D115,Personalnormkosten!$E$1:$F$9,2,FALSE)))^AT$110)))</f>
        <v/>
      </c>
      <c r="AU115" s="2" t="str">
        <f>IF(OR(AU$111="",$C115="",$A115=""),"",IF($D115="",$C115*Parameter!AR35,IF($D115="durchschnittliche Preissteigerungs-rate",($C115*Parameter!AR35)*(1+(VLOOKUP($A115,Personalnormkosten!$G$1:$H$4,2,FALSE)))^AU$110,($C115*Parameter!AR35)*(1+(VLOOKUP($D115,Personalnormkosten!$E$1:$F$9,2,FALSE)))^AU$110)))</f>
        <v/>
      </c>
      <c r="AV115" s="2" t="str">
        <f>IF(OR(AV$111="",$C115="",$A115=""),"",IF($D115="",$C115*Parameter!AS35,IF($D115="durchschnittliche Preissteigerungs-rate",($C115*Parameter!AS35)*(1+(VLOOKUP($A115,Personalnormkosten!$G$1:$H$4,2,FALSE)))^AV$110,($C115*Parameter!AS35)*(1+(VLOOKUP($D115,Personalnormkosten!$E$1:$F$9,2,FALSE)))^AV$110)))</f>
        <v/>
      </c>
      <c r="AW115" s="2" t="str">
        <f>IF(OR(AW$111="",$C115="",$A115=""),"",IF($D115="",$C115*Parameter!AT35,IF($D115="durchschnittliche Preissteigerungs-rate",($C115*Parameter!AT35)*(1+(VLOOKUP($A115,Personalnormkosten!$G$1:$H$4,2,FALSE)))^AW$110,($C115*Parameter!AT35)*(1+(VLOOKUP($D115,Personalnormkosten!$E$1:$F$9,2,FALSE)))^AW$110)))</f>
        <v/>
      </c>
      <c r="AX115" s="2" t="str">
        <f>IF(OR(AX$111="",$C115="",$A115=""),"",IF($D115="",$C115*Parameter!AU35,IF($D115="durchschnittliche Preissteigerungs-rate",($C115*Parameter!AU35)*(1+(VLOOKUP($A115,Personalnormkosten!$G$1:$H$4,2,FALSE)))^AX$110,($C115*Parameter!AU35)*(1+(VLOOKUP($D115,Personalnormkosten!$E$1:$F$9,2,FALSE)))^AX$110)))</f>
        <v/>
      </c>
      <c r="AY115" s="2" t="str">
        <f>IF(OR(AY$111="",$C115="",$A115=""),"",IF($D115="",$C115*Parameter!AV35,IF($D115="durchschnittliche Preissteigerungs-rate",($C115*Parameter!AV35)*(1+(VLOOKUP($A115,Personalnormkosten!$G$1:$H$4,2,FALSE)))^AY$110,($C115*Parameter!AV35)*(1+(VLOOKUP($D115,Personalnormkosten!$E$1:$F$9,2,FALSE)))^AY$110)))</f>
        <v/>
      </c>
      <c r="AZ115" s="2" t="str">
        <f>IF(OR(AZ$111="",$C115="",$A115=""),"",IF($D115="",$C115*Parameter!AW35,IF($D115="durchschnittliche Preissteigerungs-rate",($C115*Parameter!AW35)*(1+(VLOOKUP($A115,Personalnormkosten!$G$1:$H$4,2,FALSE)))^AZ$110,($C115*Parameter!AW35)*(1+(VLOOKUP($D115,Personalnormkosten!$E$1:$F$9,2,FALSE)))^AZ$110)))</f>
        <v/>
      </c>
      <c r="BA115" s="2" t="str">
        <f>IF(OR(BA$111="",$C115="",$A115=""),"",IF($D115="",$C115*Parameter!AX35,IF($D115="durchschnittliche Preissteigerungs-rate",($C115*Parameter!AX35)*(1+(VLOOKUP($A115,Personalnormkosten!$G$1:$H$4,2,FALSE)))^BA$110,($C115*Parameter!AX35)*(1+(VLOOKUP($D115,Personalnormkosten!$E$1:$F$9,2,FALSE)))^BA$110)))</f>
        <v/>
      </c>
      <c r="BB115" s="2" t="str">
        <f>IF(OR(BB$111="",$C115="",$A115=""),"",IF($D115="",$C115*Parameter!AY35,IF($D115="durchschnittliche Preissteigerungs-rate",($C115*Parameter!AY35)*(1+(VLOOKUP($A115,Personalnormkosten!$G$1:$H$4,2,FALSE)))^BB$110,($C115*Parameter!AY35)*(1+(VLOOKUP($D115,Personalnormkosten!$E$1:$F$9,2,FALSE)))^BB$110)))</f>
        <v/>
      </c>
    </row>
    <row r="116" spans="1:54" ht="42" thickBot="1" x14ac:dyDescent="0.3">
      <c r="A116" s="50" t="str">
        <f>IF('Option 5'!A116="","",'Option 5'!A116)</f>
        <v/>
      </c>
      <c r="B116" s="53" t="s">
        <v>148</v>
      </c>
      <c r="C116" s="35" t="str">
        <f>IF('Option 5'!C116="","",'Option 5'!C116)</f>
        <v/>
      </c>
      <c r="D116" s="99" t="str">
        <f>IF('Option 5'!D116="","",'Option 5'!D116)</f>
        <v>durchschnittliche Preissteigerungs-rate</v>
      </c>
      <c r="E116" s="2" t="str">
        <f>IF(OR(E$111="",$C116="",$A116=""),"",IF($D116="",$C116*Parameter!B36,IF($D116="durchschnittliche Preissteigerungs-rate",($C116*Parameter!B36)*(1+(VLOOKUP($A116,Personalnormkosten!$G$1:$H$4,2,FALSE)))^E$110,($C116*Parameter!B36)*(1+(VLOOKUP($D116,Personalnormkosten!$E$1:$F$9,2,FALSE)))^E$110)))</f>
        <v/>
      </c>
      <c r="F116" s="2" t="str">
        <f>IF(OR(F$111="",$C116="",$A116=""),"",IF($D116="",$C116*Parameter!C36,IF($D116="durchschnittliche Preissteigerungs-rate",($C116*Parameter!C36)*(1+(VLOOKUP($A116,Personalnormkosten!$G$1:$H$4,2,FALSE)))^F$110,($C116*Parameter!C36)*(1+(VLOOKUP($D116,Personalnormkosten!$E$1:$F$9,2,FALSE)))^F$110)))</f>
        <v/>
      </c>
      <c r="G116" s="2" t="str">
        <f>IF(OR(G$111="",$C116="",$A116=""),"",IF($D116="",$C116*Parameter!D36,IF($D116="durchschnittliche Preissteigerungs-rate",($C116*Parameter!D36)*(1+(VLOOKUP($A116,Personalnormkosten!$G$1:$H$4,2,FALSE)))^G$110,($C116*Parameter!D36)*(1+(VLOOKUP($D116,Personalnormkosten!$E$1:$F$9,2,FALSE)))^G$110)))</f>
        <v/>
      </c>
      <c r="H116" s="2" t="str">
        <f>IF(OR(H$111="",$C116="",$A116=""),"",IF($D116="",$C116*Parameter!E36,IF($D116="durchschnittliche Preissteigerungs-rate",($C116*Parameter!E36)*(1+(VLOOKUP($A116,Personalnormkosten!$G$1:$H$4,2,FALSE)))^H$110,($C116*Parameter!E36)*(1+(VLOOKUP($D116,Personalnormkosten!$E$1:$F$9,2,FALSE)))^H$110)))</f>
        <v/>
      </c>
      <c r="I116" s="2" t="str">
        <f>IF(OR(I$111="",$C116="",$A116=""),"",IF($D116="",$C116*Parameter!F36,IF($D116="durchschnittliche Preissteigerungs-rate",($C116*Parameter!F36)*(1+(VLOOKUP($A116,Personalnormkosten!$G$1:$H$4,2,FALSE)))^I$110,($C116*Parameter!F36)*(1+(VLOOKUP($D116,Personalnormkosten!$E$1:$F$9,2,FALSE)))^I$110)))</f>
        <v/>
      </c>
      <c r="J116" s="2" t="str">
        <f>IF(OR(J$111="",$C116="",$A116=""),"",IF($D116="",$C116*Parameter!G36,IF($D116="durchschnittliche Preissteigerungs-rate",($C116*Parameter!G36)*(1+(VLOOKUP($A116,Personalnormkosten!$G$1:$H$4,2,FALSE)))^J$110,($C116*Parameter!G36)*(1+(VLOOKUP($D116,Personalnormkosten!$E$1:$F$9,2,FALSE)))^J$110)))</f>
        <v/>
      </c>
      <c r="K116" s="2" t="str">
        <f>IF(OR(K$111="",$C116="",$A116=""),"",IF($D116="",$C116*Parameter!H36,IF($D116="durchschnittliche Preissteigerungs-rate",($C116*Parameter!H36)*(1+(VLOOKUP($A116,Personalnormkosten!$G$1:$H$4,2,FALSE)))^K$110,($C116*Parameter!H36)*(1+(VLOOKUP($D116,Personalnormkosten!$E$1:$F$9,2,FALSE)))^K$110)))</f>
        <v/>
      </c>
      <c r="L116" s="2" t="str">
        <f>IF(OR(L$111="",$C116="",$A116=""),"",IF($D116="",$C116*Parameter!I36,IF($D116="durchschnittliche Preissteigerungs-rate",($C116*Parameter!I36)*(1+(VLOOKUP($A116,Personalnormkosten!$G$1:$H$4,2,FALSE)))^L$110,($C116*Parameter!I36)*(1+(VLOOKUP($D116,Personalnormkosten!$E$1:$F$9,2,FALSE)))^L$110)))</f>
        <v/>
      </c>
      <c r="M116" s="2" t="str">
        <f>IF(OR(M$111="",$C116="",$A116=""),"",IF($D116="",$C116*Parameter!J36,IF($D116="durchschnittliche Preissteigerungs-rate",($C116*Parameter!J36)*(1+(VLOOKUP($A116,Personalnormkosten!$G$1:$H$4,2,FALSE)))^M$110,($C116*Parameter!J36)*(1+(VLOOKUP($D116,Personalnormkosten!$E$1:$F$9,2,FALSE)))^M$110)))</f>
        <v/>
      </c>
      <c r="N116" s="2" t="str">
        <f>IF(OR(N$111="",$C116="",$A116=""),"",IF($D116="",$C116*Parameter!K36,IF($D116="durchschnittliche Preissteigerungs-rate",($C116*Parameter!K36)*(1+(VLOOKUP($A116,Personalnormkosten!$G$1:$H$4,2,FALSE)))^N$110,($C116*Parameter!K36)*(1+(VLOOKUP($D116,Personalnormkosten!$E$1:$F$9,2,FALSE)))^N$110)))</f>
        <v/>
      </c>
      <c r="O116" s="2" t="str">
        <f>IF(OR(O$111="",$C116="",$A116=""),"",IF($D116="",$C116*Parameter!L36,IF($D116="durchschnittliche Preissteigerungs-rate",($C116*Parameter!L36)*(1+(VLOOKUP($A116,Personalnormkosten!$G$1:$H$4,2,FALSE)))^O$110,($C116*Parameter!L36)*(1+(VLOOKUP($D116,Personalnormkosten!$E$1:$F$9,2,FALSE)))^O$110)))</f>
        <v/>
      </c>
      <c r="P116" s="2" t="str">
        <f>IF(OR(P$111="",$C116="",$A116=""),"",IF($D116="",$C116*Parameter!M36,IF($D116="durchschnittliche Preissteigerungs-rate",($C116*Parameter!M36)*(1+(VLOOKUP($A116,Personalnormkosten!$G$1:$H$4,2,FALSE)))^P$110,($C116*Parameter!M36)*(1+(VLOOKUP($D116,Personalnormkosten!$E$1:$F$9,2,FALSE)))^P$110)))</f>
        <v/>
      </c>
      <c r="Q116" s="2" t="str">
        <f>IF(OR(Q$111="",$C116="",$A116=""),"",IF($D116="",$C116*Parameter!N36,IF($D116="durchschnittliche Preissteigerungs-rate",($C116*Parameter!N36)*(1+(VLOOKUP($A116,Personalnormkosten!$G$1:$H$4,2,FALSE)))^Q$110,($C116*Parameter!N36)*(1+(VLOOKUP($D116,Personalnormkosten!$E$1:$F$9,2,FALSE)))^Q$110)))</f>
        <v/>
      </c>
      <c r="R116" s="2" t="str">
        <f>IF(OR(R$111="",$C116="",$A116=""),"",IF($D116="",$C116*Parameter!O36,IF($D116="durchschnittliche Preissteigerungs-rate",($C116*Parameter!O36)*(1+(VLOOKUP($A116,Personalnormkosten!$G$1:$H$4,2,FALSE)))^R$110,($C116*Parameter!O36)*(1+(VLOOKUP($D116,Personalnormkosten!$E$1:$F$9,2,FALSE)))^R$110)))</f>
        <v/>
      </c>
      <c r="S116" s="2" t="str">
        <f>IF(OR(S$111="",$C116="",$A116=""),"",IF($D116="",$C116*Parameter!P36,IF($D116="durchschnittliche Preissteigerungs-rate",($C116*Parameter!P36)*(1+(VLOOKUP($A116,Personalnormkosten!$G$1:$H$4,2,FALSE)))^S$110,($C116*Parameter!P36)*(1+(VLOOKUP($D116,Personalnormkosten!$E$1:$F$9,2,FALSE)))^S$110)))</f>
        <v/>
      </c>
      <c r="T116" s="2" t="str">
        <f>IF(OR(T$111="",$C116="",$A116=""),"",IF($D116="",$C116*Parameter!Q36,IF($D116="durchschnittliche Preissteigerungs-rate",($C116*Parameter!Q36)*(1+(VLOOKUP($A116,Personalnormkosten!$G$1:$H$4,2,FALSE)))^T$110,($C116*Parameter!Q36)*(1+(VLOOKUP($D116,Personalnormkosten!$E$1:$F$9,2,FALSE)))^T$110)))</f>
        <v/>
      </c>
      <c r="U116" s="2" t="str">
        <f>IF(OR(U$111="",$C116="",$A116=""),"",IF($D116="",$C116*Parameter!R36,IF($D116="durchschnittliche Preissteigerungs-rate",($C116*Parameter!R36)*(1+(VLOOKUP($A116,Personalnormkosten!$G$1:$H$4,2,FALSE)))^U$110,($C116*Parameter!R36)*(1+(VLOOKUP($D116,Personalnormkosten!$E$1:$F$9,2,FALSE)))^U$110)))</f>
        <v/>
      </c>
      <c r="V116" s="2" t="str">
        <f>IF(OR(V$111="",$C116="",$A116=""),"",IF($D116="",$C116*Parameter!S36,IF($D116="durchschnittliche Preissteigerungs-rate",($C116*Parameter!S36)*(1+(VLOOKUP($A116,Personalnormkosten!$G$1:$H$4,2,FALSE)))^V$110,($C116*Parameter!S36)*(1+(VLOOKUP($D116,Personalnormkosten!$E$1:$F$9,2,FALSE)))^V$110)))</f>
        <v/>
      </c>
      <c r="W116" s="2" t="str">
        <f>IF(OR(W$111="",$C116="",$A116=""),"",IF($D116="",$C116*Parameter!T36,IF($D116="durchschnittliche Preissteigerungs-rate",($C116*Parameter!T36)*(1+(VLOOKUP($A116,Personalnormkosten!$G$1:$H$4,2,FALSE)))^W$110,($C116*Parameter!T36)*(1+(VLOOKUP($D116,Personalnormkosten!$E$1:$F$9,2,FALSE)))^W$110)))</f>
        <v/>
      </c>
      <c r="X116" s="2" t="str">
        <f>IF(OR(X$111="",$C116="",$A116=""),"",IF($D116="",$C116*Parameter!U36,IF($D116="durchschnittliche Preissteigerungs-rate",($C116*Parameter!U36)*(1+(VLOOKUP($A116,Personalnormkosten!$G$1:$H$4,2,FALSE)))^X$110,($C116*Parameter!U36)*(1+(VLOOKUP($D116,Personalnormkosten!$E$1:$F$9,2,FALSE)))^X$110)))</f>
        <v/>
      </c>
      <c r="Y116" s="2" t="str">
        <f>IF(OR(Y$111="",$C116="",$A116=""),"",IF($D116="",$C116*Parameter!V36,IF($D116="durchschnittliche Preissteigerungs-rate",($C116*Parameter!V36)*(1+(VLOOKUP($A116,Personalnormkosten!$G$1:$H$4,2,FALSE)))^Y$110,($C116*Parameter!V36)*(1+(VLOOKUP($D116,Personalnormkosten!$E$1:$F$9,2,FALSE)))^Y$110)))</f>
        <v/>
      </c>
      <c r="Z116" s="2" t="str">
        <f>IF(OR(Z$111="",$C116="",$A116=""),"",IF($D116="",$C116*Parameter!W36,IF($D116="durchschnittliche Preissteigerungs-rate",($C116*Parameter!W36)*(1+(VLOOKUP($A116,Personalnormkosten!$G$1:$H$4,2,FALSE)))^Z$110,($C116*Parameter!W36)*(1+(VLOOKUP($D116,Personalnormkosten!$E$1:$F$9,2,FALSE)))^Z$110)))</f>
        <v/>
      </c>
      <c r="AA116" s="2" t="str">
        <f>IF(OR(AA$111="",$C116="",$A116=""),"",IF($D116="",$C116*Parameter!X36,IF($D116="durchschnittliche Preissteigerungs-rate",($C116*Parameter!X36)*(1+(VLOOKUP($A116,Personalnormkosten!$G$1:$H$4,2,FALSE)))^AA$110,($C116*Parameter!X36)*(1+(VLOOKUP($D116,Personalnormkosten!$E$1:$F$9,2,FALSE)))^AA$110)))</f>
        <v/>
      </c>
      <c r="AB116" s="2" t="str">
        <f>IF(OR(AB$111="",$C116="",$A116=""),"",IF($D116="",$C116*Parameter!Y36,IF($D116="durchschnittliche Preissteigerungs-rate",($C116*Parameter!Y36)*(1+(VLOOKUP($A116,Personalnormkosten!$G$1:$H$4,2,FALSE)))^AB$110,($C116*Parameter!Y36)*(1+(VLOOKUP($D116,Personalnormkosten!$E$1:$F$9,2,FALSE)))^AB$110)))</f>
        <v/>
      </c>
      <c r="AC116" s="2" t="str">
        <f>IF(OR(AC$111="",$C116="",$A116=""),"",IF($D116="",$C116*Parameter!Z36,IF($D116="durchschnittliche Preissteigerungs-rate",($C116*Parameter!Z36)*(1+(VLOOKUP($A116,Personalnormkosten!$G$1:$H$4,2,FALSE)))^AC$110,($C116*Parameter!Z36)*(1+(VLOOKUP($D116,Personalnormkosten!$E$1:$F$9,2,FALSE)))^AC$110)))</f>
        <v/>
      </c>
      <c r="AD116" s="2" t="str">
        <f>IF(OR(AD$111="",$C116="",$A116=""),"",IF($D116="",$C116*Parameter!AA36,IF($D116="durchschnittliche Preissteigerungs-rate",($C116*Parameter!AA36)*(1+(VLOOKUP($A116,Personalnormkosten!$G$1:$H$4,2,FALSE)))^AD$110,($C116*Parameter!AA36)*(1+(VLOOKUP($D116,Personalnormkosten!$E$1:$F$9,2,FALSE)))^AD$110)))</f>
        <v/>
      </c>
      <c r="AE116" s="2" t="str">
        <f>IF(OR(AE$111="",$C116="",$A116=""),"",IF($D116="",$C116*Parameter!AB36,IF($D116="durchschnittliche Preissteigerungs-rate",($C116*Parameter!AB36)*(1+(VLOOKUP($A116,Personalnormkosten!$G$1:$H$4,2,FALSE)))^AE$110,($C116*Parameter!AB36)*(1+(VLOOKUP($D116,Personalnormkosten!$E$1:$F$9,2,FALSE)))^AE$110)))</f>
        <v/>
      </c>
      <c r="AF116" s="2" t="str">
        <f>IF(OR(AF$111="",$C116="",$A116=""),"",IF($D116="",$C116*Parameter!AC36,IF($D116="durchschnittliche Preissteigerungs-rate",($C116*Parameter!AC36)*(1+(VLOOKUP($A116,Personalnormkosten!$G$1:$H$4,2,FALSE)))^AF$110,($C116*Parameter!AC36)*(1+(VLOOKUP($D116,Personalnormkosten!$E$1:$F$9,2,FALSE)))^AF$110)))</f>
        <v/>
      </c>
      <c r="AG116" s="2" t="str">
        <f>IF(OR(AG$111="",$C116="",$A116=""),"",IF($D116="",$C116*Parameter!AD36,IF($D116="durchschnittliche Preissteigerungs-rate",($C116*Parameter!AD36)*(1+(VLOOKUP($A116,Personalnormkosten!$G$1:$H$4,2,FALSE)))^AG$110,($C116*Parameter!AD36)*(1+(VLOOKUP($D116,Personalnormkosten!$E$1:$F$9,2,FALSE)))^AG$110)))</f>
        <v/>
      </c>
      <c r="AH116" s="2" t="str">
        <f>IF(OR(AH$111="",$C116="",$A116=""),"",IF($D116="",$C116*Parameter!AE36,IF($D116="durchschnittliche Preissteigerungs-rate",($C116*Parameter!AE36)*(1+(VLOOKUP($A116,Personalnormkosten!$G$1:$H$4,2,FALSE)))^AH$110,($C116*Parameter!AE36)*(1+(VLOOKUP($D116,Personalnormkosten!$E$1:$F$9,2,FALSE)))^AH$110)))</f>
        <v/>
      </c>
      <c r="AI116" s="2" t="str">
        <f>IF(OR(AI$111="",$C116="",$A116=""),"",IF($D116="",$C116*Parameter!AF36,IF($D116="durchschnittliche Preissteigerungs-rate",($C116*Parameter!AF36)*(1+(VLOOKUP($A116,Personalnormkosten!$G$1:$H$4,2,FALSE)))^AI$110,($C116*Parameter!AF36)*(1+(VLOOKUP($D116,Personalnormkosten!$E$1:$F$9,2,FALSE)))^AI$110)))</f>
        <v/>
      </c>
      <c r="AJ116" s="2" t="str">
        <f>IF(OR(AJ$111="",$C116="",$A116=""),"",IF($D116="",$C116*Parameter!AG36,IF($D116="durchschnittliche Preissteigerungs-rate",($C116*Parameter!AG36)*(1+(VLOOKUP($A116,Personalnormkosten!$G$1:$H$4,2,FALSE)))^AJ$110,($C116*Parameter!AG36)*(1+(VLOOKUP($D116,Personalnormkosten!$E$1:$F$9,2,FALSE)))^AJ$110)))</f>
        <v/>
      </c>
      <c r="AK116" s="2" t="str">
        <f>IF(OR(AK$111="",$C116="",$A116=""),"",IF($D116="",$C116*Parameter!AH36,IF($D116="durchschnittliche Preissteigerungs-rate",($C116*Parameter!AH36)*(1+(VLOOKUP($A116,Personalnormkosten!$G$1:$H$4,2,FALSE)))^AK$110,($C116*Parameter!AH36)*(1+(VLOOKUP($D116,Personalnormkosten!$E$1:$F$9,2,FALSE)))^AK$110)))</f>
        <v/>
      </c>
      <c r="AL116" s="2" t="str">
        <f>IF(OR(AL$111="",$C116="",$A116=""),"",IF($D116="",$C116*Parameter!AI36,IF($D116="durchschnittliche Preissteigerungs-rate",($C116*Parameter!AI36)*(1+(VLOOKUP($A116,Personalnormkosten!$G$1:$H$4,2,FALSE)))^AL$110,($C116*Parameter!AI36)*(1+(VLOOKUP($D116,Personalnormkosten!$E$1:$F$9,2,FALSE)))^AL$110)))</f>
        <v/>
      </c>
      <c r="AM116" s="2" t="str">
        <f>IF(OR(AM$111="",$C116="",$A116=""),"",IF($D116="",$C116*Parameter!AJ36,IF($D116="durchschnittliche Preissteigerungs-rate",($C116*Parameter!AJ36)*(1+(VLOOKUP($A116,Personalnormkosten!$G$1:$H$4,2,FALSE)))^AM$110,($C116*Parameter!AJ36)*(1+(VLOOKUP($D116,Personalnormkosten!$E$1:$F$9,2,FALSE)))^AM$110)))</f>
        <v/>
      </c>
      <c r="AN116" s="2" t="str">
        <f>IF(OR(AN$111="",$C116="",$A116=""),"",IF($D116="",$C116*Parameter!AK36,IF($D116="durchschnittliche Preissteigerungs-rate",($C116*Parameter!AK36)*(1+(VLOOKUP($A116,Personalnormkosten!$G$1:$H$4,2,FALSE)))^AN$110,($C116*Parameter!AK36)*(1+(VLOOKUP($D116,Personalnormkosten!$E$1:$F$9,2,FALSE)))^AN$110)))</f>
        <v/>
      </c>
      <c r="AO116" s="2" t="str">
        <f>IF(OR(AO$111="",$C116="",$A116=""),"",IF($D116="",$C116*Parameter!AL36,IF($D116="durchschnittliche Preissteigerungs-rate",($C116*Parameter!AL36)*(1+(VLOOKUP($A116,Personalnormkosten!$G$1:$H$4,2,FALSE)))^AO$110,($C116*Parameter!AL36)*(1+(VLOOKUP($D116,Personalnormkosten!$E$1:$F$9,2,FALSE)))^AO$110)))</f>
        <v/>
      </c>
      <c r="AP116" s="2" t="str">
        <f>IF(OR(AP$111="",$C116="",$A116=""),"",IF($D116="",$C116*Parameter!AM36,IF($D116="durchschnittliche Preissteigerungs-rate",($C116*Parameter!AM36)*(1+(VLOOKUP($A116,Personalnormkosten!$G$1:$H$4,2,FALSE)))^AP$110,($C116*Parameter!AM36)*(1+(VLOOKUP($D116,Personalnormkosten!$E$1:$F$9,2,FALSE)))^AP$110)))</f>
        <v/>
      </c>
      <c r="AQ116" s="2" t="str">
        <f>IF(OR(AQ$111="",$C116="",$A116=""),"",IF($D116="",$C116*Parameter!AN36,IF($D116="durchschnittliche Preissteigerungs-rate",($C116*Parameter!AN36)*(1+(VLOOKUP($A116,Personalnormkosten!$G$1:$H$4,2,FALSE)))^AQ$110,($C116*Parameter!AN36)*(1+(VLOOKUP($D116,Personalnormkosten!$E$1:$F$9,2,FALSE)))^AQ$110)))</f>
        <v/>
      </c>
      <c r="AR116" s="2" t="str">
        <f>IF(OR(AR$111="",$C116="",$A116=""),"",IF($D116="",$C116*Parameter!AO36,IF($D116="durchschnittliche Preissteigerungs-rate",($C116*Parameter!AO36)*(1+(VLOOKUP($A116,Personalnormkosten!$G$1:$H$4,2,FALSE)))^AR$110,($C116*Parameter!AO36)*(1+(VLOOKUP($D116,Personalnormkosten!$E$1:$F$9,2,FALSE)))^AR$110)))</f>
        <v/>
      </c>
      <c r="AS116" s="2" t="str">
        <f>IF(OR(AS$111="",$C116="",$A116=""),"",IF($D116="",$C116*Parameter!AP36,IF($D116="durchschnittliche Preissteigerungs-rate",($C116*Parameter!AP36)*(1+(VLOOKUP($A116,Personalnormkosten!$G$1:$H$4,2,FALSE)))^AS$110,($C116*Parameter!AP36)*(1+(VLOOKUP($D116,Personalnormkosten!$E$1:$F$9,2,FALSE)))^AS$110)))</f>
        <v/>
      </c>
      <c r="AT116" s="2" t="str">
        <f>IF(OR(AT$111="",$C116="",$A116=""),"",IF($D116="",$C116*Parameter!AQ36,IF($D116="durchschnittliche Preissteigerungs-rate",($C116*Parameter!AQ36)*(1+(VLOOKUP($A116,Personalnormkosten!$G$1:$H$4,2,FALSE)))^AT$110,($C116*Parameter!AQ36)*(1+(VLOOKUP($D116,Personalnormkosten!$E$1:$F$9,2,FALSE)))^AT$110)))</f>
        <v/>
      </c>
      <c r="AU116" s="2" t="str">
        <f>IF(OR(AU$111="",$C116="",$A116=""),"",IF($D116="",$C116*Parameter!AR36,IF($D116="durchschnittliche Preissteigerungs-rate",($C116*Parameter!AR36)*(1+(VLOOKUP($A116,Personalnormkosten!$G$1:$H$4,2,FALSE)))^AU$110,($C116*Parameter!AR36)*(1+(VLOOKUP($D116,Personalnormkosten!$E$1:$F$9,2,FALSE)))^AU$110)))</f>
        <v/>
      </c>
      <c r="AV116" s="2" t="str">
        <f>IF(OR(AV$111="",$C116="",$A116=""),"",IF($D116="",$C116*Parameter!AS36,IF($D116="durchschnittliche Preissteigerungs-rate",($C116*Parameter!AS36)*(1+(VLOOKUP($A116,Personalnormkosten!$G$1:$H$4,2,FALSE)))^AV$110,($C116*Parameter!AS36)*(1+(VLOOKUP($D116,Personalnormkosten!$E$1:$F$9,2,FALSE)))^AV$110)))</f>
        <v/>
      </c>
      <c r="AW116" s="2" t="str">
        <f>IF(OR(AW$111="",$C116="",$A116=""),"",IF($D116="",$C116*Parameter!AT36,IF($D116="durchschnittliche Preissteigerungs-rate",($C116*Parameter!AT36)*(1+(VLOOKUP($A116,Personalnormkosten!$G$1:$H$4,2,FALSE)))^AW$110,($C116*Parameter!AT36)*(1+(VLOOKUP($D116,Personalnormkosten!$E$1:$F$9,2,FALSE)))^AW$110)))</f>
        <v/>
      </c>
      <c r="AX116" s="2" t="str">
        <f>IF(OR(AX$111="",$C116="",$A116=""),"",IF($D116="",$C116*Parameter!AU36,IF($D116="durchschnittliche Preissteigerungs-rate",($C116*Parameter!AU36)*(1+(VLOOKUP($A116,Personalnormkosten!$G$1:$H$4,2,FALSE)))^AX$110,($C116*Parameter!AU36)*(1+(VLOOKUP($D116,Personalnormkosten!$E$1:$F$9,2,FALSE)))^AX$110)))</f>
        <v/>
      </c>
      <c r="AY116" s="2" t="str">
        <f>IF(OR(AY$111="",$C116="",$A116=""),"",IF($D116="",$C116*Parameter!AV36,IF($D116="durchschnittliche Preissteigerungs-rate",($C116*Parameter!AV36)*(1+(VLOOKUP($A116,Personalnormkosten!$G$1:$H$4,2,FALSE)))^AY$110,($C116*Parameter!AV36)*(1+(VLOOKUP($D116,Personalnormkosten!$E$1:$F$9,2,FALSE)))^AY$110)))</f>
        <v/>
      </c>
      <c r="AZ116" s="2" t="str">
        <f>IF(OR(AZ$111="",$C116="",$A116=""),"",IF($D116="",$C116*Parameter!AW36,IF($D116="durchschnittliche Preissteigerungs-rate",($C116*Parameter!AW36)*(1+(VLOOKUP($A116,Personalnormkosten!$G$1:$H$4,2,FALSE)))^AZ$110,($C116*Parameter!AW36)*(1+(VLOOKUP($D116,Personalnormkosten!$E$1:$F$9,2,FALSE)))^AZ$110)))</f>
        <v/>
      </c>
      <c r="BA116" s="2" t="str">
        <f>IF(OR(BA$111="",$C116="",$A116=""),"",IF($D116="",$C116*Parameter!AX36,IF($D116="durchschnittliche Preissteigerungs-rate",($C116*Parameter!AX36)*(1+(VLOOKUP($A116,Personalnormkosten!$G$1:$H$4,2,FALSE)))^BA$110,($C116*Parameter!AX36)*(1+(VLOOKUP($D116,Personalnormkosten!$E$1:$F$9,2,FALSE)))^BA$110)))</f>
        <v/>
      </c>
      <c r="BB116" s="2" t="str">
        <f>IF(OR(BB$111="",$C116="",$A116=""),"",IF($D116="",$C116*Parameter!AY36,IF($D116="durchschnittliche Preissteigerungs-rate",($C116*Parameter!AY36)*(1+(VLOOKUP($A116,Personalnormkosten!$G$1:$H$4,2,FALSE)))^BB$110,($C116*Parameter!AY36)*(1+(VLOOKUP($D116,Personalnormkosten!$E$1:$F$9,2,FALSE)))^BB$110)))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Y117" si="188">IF(SUM(F112:F116)=0,0,SUM(F112:F116))</f>
        <v>0</v>
      </c>
      <c r="G117" s="30">
        <f t="shared" si="188"/>
        <v>0</v>
      </c>
      <c r="H117" s="30">
        <f t="shared" si="188"/>
        <v>0</v>
      </c>
      <c r="I117" s="30">
        <f t="shared" si="188"/>
        <v>0</v>
      </c>
      <c r="J117" s="30">
        <f t="shared" si="188"/>
        <v>0</v>
      </c>
      <c r="K117" s="30">
        <f t="shared" si="188"/>
        <v>0</v>
      </c>
      <c r="L117" s="30">
        <f t="shared" si="188"/>
        <v>0</v>
      </c>
      <c r="M117" s="30">
        <f t="shared" si="188"/>
        <v>0</v>
      </c>
      <c r="N117" s="30">
        <f t="shared" si="188"/>
        <v>0</v>
      </c>
      <c r="O117" s="30">
        <f t="shared" si="188"/>
        <v>0</v>
      </c>
      <c r="P117" s="30">
        <f t="shared" si="188"/>
        <v>0</v>
      </c>
      <c r="Q117" s="30">
        <f t="shared" si="188"/>
        <v>0</v>
      </c>
      <c r="R117" s="30">
        <f t="shared" si="188"/>
        <v>0</v>
      </c>
      <c r="S117" s="30">
        <f t="shared" si="188"/>
        <v>0</v>
      </c>
      <c r="T117" s="30">
        <f t="shared" si="188"/>
        <v>0</v>
      </c>
      <c r="U117" s="30">
        <f t="shared" si="188"/>
        <v>0</v>
      </c>
      <c r="V117" s="30">
        <f t="shared" si="188"/>
        <v>0</v>
      </c>
      <c r="W117" s="30">
        <f t="shared" si="188"/>
        <v>0</v>
      </c>
      <c r="X117" s="30">
        <f t="shared" si="188"/>
        <v>0</v>
      </c>
      <c r="Y117" s="30">
        <f t="shared" si="188"/>
        <v>0</v>
      </c>
      <c r="Z117" s="30">
        <f t="shared" ref="Z117:BB117" si="189">IF(SUM(Z112:Z116)=0,0,SUM(Z112:Z116))</f>
        <v>0</v>
      </c>
      <c r="AA117" s="30">
        <f t="shared" si="189"/>
        <v>0</v>
      </c>
      <c r="AB117" s="30">
        <f t="shared" si="189"/>
        <v>0</v>
      </c>
      <c r="AC117" s="30">
        <f t="shared" si="189"/>
        <v>0</v>
      </c>
      <c r="AD117" s="30">
        <f t="shared" si="189"/>
        <v>0</v>
      </c>
      <c r="AE117" s="30">
        <f t="shared" si="189"/>
        <v>0</v>
      </c>
      <c r="AF117" s="30">
        <f t="shared" si="189"/>
        <v>0</v>
      </c>
      <c r="AG117" s="30">
        <f t="shared" si="189"/>
        <v>0</v>
      </c>
      <c r="AH117" s="30">
        <f t="shared" si="189"/>
        <v>0</v>
      </c>
      <c r="AI117" s="30">
        <f t="shared" si="189"/>
        <v>0</v>
      </c>
      <c r="AJ117" s="30">
        <f t="shared" si="189"/>
        <v>0</v>
      </c>
      <c r="AK117" s="30">
        <f t="shared" si="189"/>
        <v>0</v>
      </c>
      <c r="AL117" s="30">
        <f t="shared" si="189"/>
        <v>0</v>
      </c>
      <c r="AM117" s="30">
        <f t="shared" si="189"/>
        <v>0</v>
      </c>
      <c r="AN117" s="30">
        <f t="shared" si="189"/>
        <v>0</v>
      </c>
      <c r="AO117" s="30">
        <f t="shared" si="189"/>
        <v>0</v>
      </c>
      <c r="AP117" s="30">
        <f t="shared" si="189"/>
        <v>0</v>
      </c>
      <c r="AQ117" s="30">
        <f t="shared" si="189"/>
        <v>0</v>
      </c>
      <c r="AR117" s="30">
        <f t="shared" si="189"/>
        <v>0</v>
      </c>
      <c r="AS117" s="30">
        <f t="shared" si="189"/>
        <v>0</v>
      </c>
      <c r="AT117" s="30">
        <f t="shared" si="189"/>
        <v>0</v>
      </c>
      <c r="AU117" s="30">
        <f t="shared" si="189"/>
        <v>0</v>
      </c>
      <c r="AV117" s="30">
        <f t="shared" si="189"/>
        <v>0</v>
      </c>
      <c r="AW117" s="30">
        <f t="shared" si="189"/>
        <v>0</v>
      </c>
      <c r="AX117" s="30">
        <f t="shared" si="189"/>
        <v>0</v>
      </c>
      <c r="AY117" s="30">
        <f t="shared" si="189"/>
        <v>0</v>
      </c>
      <c r="AZ117" s="30">
        <f t="shared" si="189"/>
        <v>0</v>
      </c>
      <c r="BA117" s="30">
        <f t="shared" si="189"/>
        <v>0</v>
      </c>
      <c r="BB117" s="30">
        <f t="shared" si="189"/>
        <v>0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4047" priority="773">
      <formula>$Y$2=""</formula>
    </cfRule>
  </conditionalFormatting>
  <conditionalFormatting sqref="H65:H66 H96:H98 H104 H108:H116">
    <cfRule type="expression" dxfId="4046" priority="966">
      <formula>#REF!=""</formula>
    </cfRule>
  </conditionalFormatting>
  <conditionalFormatting sqref="F65:F66 F96:F98 F104 F108:F116">
    <cfRule type="expression" dxfId="4045" priority="965">
      <formula>#REF!=""</formula>
    </cfRule>
  </conditionalFormatting>
  <conditionalFormatting sqref="G65:G66 G96:G98 G104 G108:G116">
    <cfRule type="expression" dxfId="4044" priority="964">
      <formula>#REF!=""</formula>
    </cfRule>
  </conditionalFormatting>
  <conditionalFormatting sqref="I65:I66 I96:I98 I104 I108:I116">
    <cfRule type="expression" dxfId="4043" priority="963">
      <formula>#REF!=""</formula>
    </cfRule>
  </conditionalFormatting>
  <conditionalFormatting sqref="L65:L66 L96:L98 L104 L108:L116">
    <cfRule type="expression" dxfId="4042" priority="962">
      <formula>#REF!=""</formula>
    </cfRule>
  </conditionalFormatting>
  <conditionalFormatting sqref="V65:V66 V96:V98 V104 V108:V116">
    <cfRule type="expression" dxfId="4041" priority="961">
      <formula>#REF!=""</formula>
    </cfRule>
  </conditionalFormatting>
  <conditionalFormatting sqref="W65:W66 W96:W98 W104 W108:W116">
    <cfRule type="expression" dxfId="4040" priority="960">
      <formula>#REF!=""</formula>
    </cfRule>
  </conditionalFormatting>
  <conditionalFormatting sqref="X65:X66 X96:X98 X104 X108:X116">
    <cfRule type="expression" dxfId="4039" priority="959">
      <formula>#REF!=""</formula>
    </cfRule>
  </conditionalFormatting>
  <conditionalFormatting sqref="M65:M66 M96:M98 M104 M108:M116">
    <cfRule type="expression" dxfId="4038" priority="958">
      <formula>#REF!=""</formula>
    </cfRule>
  </conditionalFormatting>
  <conditionalFormatting sqref="N65:N66 N96:N98 N104 N108:N116">
    <cfRule type="expression" dxfId="4037" priority="957">
      <formula>#REF!=""</formula>
    </cfRule>
  </conditionalFormatting>
  <conditionalFormatting sqref="P65:P66 P96:P98 P104 P108:P116">
    <cfRule type="expression" dxfId="4036" priority="956">
      <formula>#REF!=""</formula>
    </cfRule>
  </conditionalFormatting>
  <conditionalFormatting sqref="Q65:Q66 Q96:Q98 Q104 Q108:Q116">
    <cfRule type="expression" dxfId="4035" priority="955">
      <formula>#REF!=""</formula>
    </cfRule>
  </conditionalFormatting>
  <conditionalFormatting sqref="R65:R66 R96:R98 R104 R108:R116">
    <cfRule type="expression" dxfId="4034" priority="954">
      <formula>#REF!=""</formula>
    </cfRule>
  </conditionalFormatting>
  <conditionalFormatting sqref="S65:S66 S96:S98 S104 S108:S116">
    <cfRule type="expression" dxfId="4033" priority="953">
      <formula>#REF!=""</formula>
    </cfRule>
  </conditionalFormatting>
  <conditionalFormatting sqref="T65:T66 T96:T98 T104 T108:T116">
    <cfRule type="expression" dxfId="4032" priority="952">
      <formula>#REF!=""</formula>
    </cfRule>
  </conditionalFormatting>
  <conditionalFormatting sqref="U65:U66 U96:U98 U104 U108:U116">
    <cfRule type="expression" dxfId="4031" priority="951">
      <formula>#REF!=""</formula>
    </cfRule>
  </conditionalFormatting>
  <conditionalFormatting sqref="H104">
    <cfRule type="expression" dxfId="4030" priority="950">
      <formula>#REF!=""</formula>
    </cfRule>
  </conditionalFormatting>
  <conditionalFormatting sqref="G104">
    <cfRule type="expression" dxfId="4029" priority="949">
      <formula>#REF!=""</formula>
    </cfRule>
  </conditionalFormatting>
  <conditionalFormatting sqref="I104">
    <cfRule type="expression" dxfId="4028" priority="948">
      <formula>#REF!=""</formula>
    </cfRule>
  </conditionalFormatting>
  <conditionalFormatting sqref="J104">
    <cfRule type="expression" dxfId="4027" priority="947">
      <formula>#REF!=""</formula>
    </cfRule>
  </conditionalFormatting>
  <conditionalFormatting sqref="K104">
    <cfRule type="expression" dxfId="4026" priority="946">
      <formula>#REF!=""</formula>
    </cfRule>
  </conditionalFormatting>
  <conditionalFormatting sqref="L104">
    <cfRule type="expression" dxfId="4025" priority="945">
      <formula>#REF!=""</formula>
    </cfRule>
  </conditionalFormatting>
  <conditionalFormatting sqref="M104">
    <cfRule type="expression" dxfId="4024" priority="944">
      <formula>#REF!=""</formula>
    </cfRule>
  </conditionalFormatting>
  <conditionalFormatting sqref="N104">
    <cfRule type="expression" dxfId="4023" priority="943">
      <formula>#REF!=""</formula>
    </cfRule>
  </conditionalFormatting>
  <conditionalFormatting sqref="O104">
    <cfRule type="expression" dxfId="4022" priority="942">
      <formula>#REF!=""</formula>
    </cfRule>
  </conditionalFormatting>
  <conditionalFormatting sqref="P104">
    <cfRule type="expression" dxfId="4021" priority="941">
      <formula>#REF!=""</formula>
    </cfRule>
  </conditionalFormatting>
  <conditionalFormatting sqref="Q104">
    <cfRule type="expression" dxfId="4020" priority="940">
      <formula>#REF!=""</formula>
    </cfRule>
  </conditionalFormatting>
  <conditionalFormatting sqref="R104">
    <cfRule type="expression" dxfId="4019" priority="939">
      <formula>#REF!=""</formula>
    </cfRule>
  </conditionalFormatting>
  <conditionalFormatting sqref="S104">
    <cfRule type="expression" dxfId="4018" priority="938">
      <formula>#REF!=""</formula>
    </cfRule>
  </conditionalFormatting>
  <conditionalFormatting sqref="T104">
    <cfRule type="expression" dxfId="4017" priority="937">
      <formula>#REF!=""</formula>
    </cfRule>
  </conditionalFormatting>
  <conditionalFormatting sqref="U104">
    <cfRule type="expression" dxfId="4016" priority="936">
      <formula>#REF!=""</formula>
    </cfRule>
  </conditionalFormatting>
  <conditionalFormatting sqref="V104">
    <cfRule type="expression" dxfId="4015" priority="935">
      <formula>#REF!=""</formula>
    </cfRule>
  </conditionalFormatting>
  <conditionalFormatting sqref="W104">
    <cfRule type="expression" dxfId="4014" priority="934">
      <formula>#REF!=""</formula>
    </cfRule>
  </conditionalFormatting>
  <conditionalFormatting sqref="X104:BB104">
    <cfRule type="expression" dxfId="4013" priority="933">
      <formula>#REF!=""</formula>
    </cfRule>
  </conditionalFormatting>
  <conditionalFormatting sqref="H104">
    <cfRule type="expression" dxfId="4012" priority="932">
      <formula>#REF!=""</formula>
    </cfRule>
  </conditionalFormatting>
  <conditionalFormatting sqref="G104">
    <cfRule type="expression" dxfId="4011" priority="931">
      <formula>#REF!=""</formula>
    </cfRule>
  </conditionalFormatting>
  <conditionalFormatting sqref="I104">
    <cfRule type="expression" dxfId="4010" priority="930">
      <formula>#REF!=""</formula>
    </cfRule>
  </conditionalFormatting>
  <conditionalFormatting sqref="J104">
    <cfRule type="expression" dxfId="4009" priority="929">
      <formula>#REF!=""</formula>
    </cfRule>
  </conditionalFormatting>
  <conditionalFormatting sqref="K104">
    <cfRule type="expression" dxfId="4008" priority="928">
      <formula>#REF!=""</formula>
    </cfRule>
  </conditionalFormatting>
  <conditionalFormatting sqref="L104">
    <cfRule type="expression" dxfId="4007" priority="927">
      <formula>#REF!=""</formula>
    </cfRule>
  </conditionalFormatting>
  <conditionalFormatting sqref="M104">
    <cfRule type="expression" dxfId="4006" priority="926">
      <formula>#REF!=""</formula>
    </cfRule>
  </conditionalFormatting>
  <conditionalFormatting sqref="N104">
    <cfRule type="expression" dxfId="4005" priority="925">
      <formula>#REF!=""</formula>
    </cfRule>
  </conditionalFormatting>
  <conditionalFormatting sqref="O104">
    <cfRule type="expression" dxfId="4004" priority="924">
      <formula>#REF!=""</formula>
    </cfRule>
  </conditionalFormatting>
  <conditionalFormatting sqref="P104">
    <cfRule type="expression" dxfId="4003" priority="923">
      <formula>#REF!=""</formula>
    </cfRule>
  </conditionalFormatting>
  <conditionalFormatting sqref="Q104">
    <cfRule type="expression" dxfId="4002" priority="922">
      <formula>#REF!=""</formula>
    </cfRule>
  </conditionalFormatting>
  <conditionalFormatting sqref="R104">
    <cfRule type="expression" dxfId="4001" priority="921">
      <formula>#REF!=""</formula>
    </cfRule>
  </conditionalFormatting>
  <conditionalFormatting sqref="S104">
    <cfRule type="expression" dxfId="4000" priority="920">
      <formula>#REF!=""</formula>
    </cfRule>
  </conditionalFormatting>
  <conditionalFormatting sqref="T104">
    <cfRule type="expression" dxfId="3999" priority="919">
      <formula>#REF!=""</formula>
    </cfRule>
  </conditionalFormatting>
  <conditionalFormatting sqref="U104">
    <cfRule type="expression" dxfId="3998" priority="918">
      <formula>#REF!=""</formula>
    </cfRule>
  </conditionalFormatting>
  <conditionalFormatting sqref="V104">
    <cfRule type="expression" dxfId="3997" priority="917">
      <formula>#REF!=""</formula>
    </cfRule>
  </conditionalFormatting>
  <conditionalFormatting sqref="W104">
    <cfRule type="expression" dxfId="3996" priority="916">
      <formula>#REF!=""</formula>
    </cfRule>
  </conditionalFormatting>
  <conditionalFormatting sqref="X104:BB104">
    <cfRule type="expression" dxfId="3995" priority="915">
      <formula>#REF!=""</formula>
    </cfRule>
  </conditionalFormatting>
  <conditionalFormatting sqref="F104">
    <cfRule type="expression" dxfId="3994" priority="914">
      <formula>#REF!=""</formula>
    </cfRule>
  </conditionalFormatting>
  <conditionalFormatting sqref="H112:H116">
    <cfRule type="expression" dxfId="3993" priority="913">
      <formula>#REF!=""</formula>
    </cfRule>
  </conditionalFormatting>
  <conditionalFormatting sqref="G112:G116">
    <cfRule type="expression" dxfId="3992" priority="912">
      <formula>#REF!=""</formula>
    </cfRule>
  </conditionalFormatting>
  <conditionalFormatting sqref="I112:I116">
    <cfRule type="expression" dxfId="3991" priority="911">
      <formula>#REF!=""</formula>
    </cfRule>
  </conditionalFormatting>
  <conditionalFormatting sqref="J112:J116">
    <cfRule type="expression" dxfId="3990" priority="910">
      <formula>#REF!=""</formula>
    </cfRule>
  </conditionalFormatting>
  <conditionalFormatting sqref="K112:K116">
    <cfRule type="expression" dxfId="3989" priority="909">
      <formula>#REF!=""</formula>
    </cfRule>
  </conditionalFormatting>
  <conditionalFormatting sqref="L112:L116">
    <cfRule type="expression" dxfId="3988" priority="908">
      <formula>#REF!=""</formula>
    </cfRule>
  </conditionalFormatting>
  <conditionalFormatting sqref="M112:M116">
    <cfRule type="expression" dxfId="3987" priority="907">
      <formula>#REF!=""</formula>
    </cfRule>
  </conditionalFormatting>
  <conditionalFormatting sqref="N112:N116">
    <cfRule type="expression" dxfId="3986" priority="906">
      <formula>#REF!=""</formula>
    </cfRule>
  </conditionalFormatting>
  <conditionalFormatting sqref="O112:O116">
    <cfRule type="expression" dxfId="3985" priority="905">
      <formula>#REF!=""</formula>
    </cfRule>
  </conditionalFormatting>
  <conditionalFormatting sqref="P112:P116">
    <cfRule type="expression" dxfId="3984" priority="904">
      <formula>#REF!=""</formula>
    </cfRule>
  </conditionalFormatting>
  <conditionalFormatting sqref="Q112:Q116">
    <cfRule type="expression" dxfId="3983" priority="903">
      <formula>#REF!=""</formula>
    </cfRule>
  </conditionalFormatting>
  <conditionalFormatting sqref="R112:R116">
    <cfRule type="expression" dxfId="3982" priority="902">
      <formula>#REF!=""</formula>
    </cfRule>
  </conditionalFormatting>
  <conditionalFormatting sqref="S112:S116">
    <cfRule type="expression" dxfId="3981" priority="901">
      <formula>#REF!=""</formula>
    </cfRule>
  </conditionalFormatting>
  <conditionalFormatting sqref="T112:T116">
    <cfRule type="expression" dxfId="3980" priority="900">
      <formula>#REF!=""</formula>
    </cfRule>
  </conditionalFormatting>
  <conditionalFormatting sqref="U112:U116">
    <cfRule type="expression" dxfId="3979" priority="899">
      <formula>#REF!=""</formula>
    </cfRule>
  </conditionalFormatting>
  <conditionalFormatting sqref="V112:V116">
    <cfRule type="expression" dxfId="3978" priority="898">
      <formula>#REF!=""</formula>
    </cfRule>
  </conditionalFormatting>
  <conditionalFormatting sqref="W112:W116">
    <cfRule type="expression" dxfId="3977" priority="897">
      <formula>#REF!=""</formula>
    </cfRule>
  </conditionalFormatting>
  <conditionalFormatting sqref="X112:BB116">
    <cfRule type="expression" dxfId="3976" priority="896">
      <formula>#REF!=""</formula>
    </cfRule>
  </conditionalFormatting>
  <conditionalFormatting sqref="F112:X112 O113:X114 F113:N116 Y112:BB114">
    <cfRule type="cellIs" dxfId="3975" priority="894" operator="equal">
      <formula>""</formula>
    </cfRule>
    <cfRule type="cellIs" dxfId="3974" priority="895" operator="greaterThan">
      <formula>0</formula>
    </cfRule>
  </conditionalFormatting>
  <conditionalFormatting sqref="O115">
    <cfRule type="expression" dxfId="3973" priority="893">
      <formula>#REF!=""</formula>
    </cfRule>
  </conditionalFormatting>
  <conditionalFormatting sqref="P115">
    <cfRule type="expression" dxfId="3972" priority="892">
      <formula>#REF!=""</formula>
    </cfRule>
  </conditionalFormatting>
  <conditionalFormatting sqref="Q115">
    <cfRule type="expression" dxfId="3971" priority="891">
      <formula>#REF!=""</formula>
    </cfRule>
  </conditionalFormatting>
  <conditionalFormatting sqref="R115">
    <cfRule type="expression" dxfId="3970" priority="890">
      <formula>#REF!=""</formula>
    </cfRule>
  </conditionalFormatting>
  <conditionalFormatting sqref="S115">
    <cfRule type="expression" dxfId="3969" priority="889">
      <formula>#REF!=""</formula>
    </cfRule>
  </conditionalFormatting>
  <conditionalFormatting sqref="T115">
    <cfRule type="expression" dxfId="3968" priority="888">
      <formula>#REF!=""</formula>
    </cfRule>
  </conditionalFormatting>
  <conditionalFormatting sqref="U115">
    <cfRule type="expression" dxfId="3967" priority="887">
      <formula>#REF!=""</formula>
    </cfRule>
  </conditionalFormatting>
  <conditionalFormatting sqref="V115">
    <cfRule type="expression" dxfId="3966" priority="886">
      <formula>#REF!=""</formula>
    </cfRule>
  </conditionalFormatting>
  <conditionalFormatting sqref="W115">
    <cfRule type="expression" dxfId="3965" priority="885">
      <formula>#REF!=""</formula>
    </cfRule>
  </conditionalFormatting>
  <conditionalFormatting sqref="X115:BB115">
    <cfRule type="expression" dxfId="3964" priority="884">
      <formula>#REF!=""</formula>
    </cfRule>
  </conditionalFormatting>
  <conditionalFormatting sqref="O115:BB115">
    <cfRule type="cellIs" dxfId="3963" priority="882" operator="equal">
      <formula>""</formula>
    </cfRule>
    <cfRule type="cellIs" dxfId="3962" priority="883" operator="greaterThan">
      <formula>0</formula>
    </cfRule>
  </conditionalFormatting>
  <conditionalFormatting sqref="O116">
    <cfRule type="expression" dxfId="3961" priority="881">
      <formula>#REF!=""</formula>
    </cfRule>
  </conditionalFormatting>
  <conditionalFormatting sqref="P116">
    <cfRule type="expression" dxfId="3960" priority="880">
      <formula>#REF!=""</formula>
    </cfRule>
  </conditionalFormatting>
  <conditionalFormatting sqref="Q116">
    <cfRule type="expression" dxfId="3959" priority="879">
      <formula>#REF!=""</formula>
    </cfRule>
  </conditionalFormatting>
  <conditionalFormatting sqref="R116">
    <cfRule type="expression" dxfId="3958" priority="878">
      <formula>#REF!=""</formula>
    </cfRule>
  </conditionalFormatting>
  <conditionalFormatting sqref="S116">
    <cfRule type="expression" dxfId="3957" priority="877">
      <formula>#REF!=""</formula>
    </cfRule>
  </conditionalFormatting>
  <conditionalFormatting sqref="T116">
    <cfRule type="expression" dxfId="3956" priority="876">
      <formula>#REF!=""</formula>
    </cfRule>
  </conditionalFormatting>
  <conditionalFormatting sqref="U116">
    <cfRule type="expression" dxfId="3955" priority="875">
      <formula>#REF!=""</formula>
    </cfRule>
  </conditionalFormatting>
  <conditionalFormatting sqref="V116">
    <cfRule type="expression" dxfId="3954" priority="874">
      <formula>#REF!=""</formula>
    </cfRule>
  </conditionalFormatting>
  <conditionalFormatting sqref="W116">
    <cfRule type="expression" dxfId="3953" priority="873">
      <formula>#REF!=""</formula>
    </cfRule>
  </conditionalFormatting>
  <conditionalFormatting sqref="X116:BB116">
    <cfRule type="expression" dxfId="3952" priority="872">
      <formula>#REF!=""</formula>
    </cfRule>
  </conditionalFormatting>
  <conditionalFormatting sqref="O116:BB116">
    <cfRule type="cellIs" dxfId="3951" priority="870" operator="equal">
      <formula>""</formula>
    </cfRule>
    <cfRule type="cellIs" dxfId="3950" priority="871" operator="greaterThan">
      <formula>0</formula>
    </cfRule>
  </conditionalFormatting>
  <conditionalFormatting sqref="E1:E32 E63:E1048576">
    <cfRule type="expression" dxfId="3949" priority="869">
      <formula>$E$66=""</formula>
    </cfRule>
  </conditionalFormatting>
  <conditionalFormatting sqref="F112:F116">
    <cfRule type="expression" dxfId="3948" priority="868">
      <formula>#REF!=""</formula>
    </cfRule>
  </conditionalFormatting>
  <conditionalFormatting sqref="H110:H111">
    <cfRule type="expression" dxfId="3947" priority="867">
      <formula>#REF!=""</formula>
    </cfRule>
  </conditionalFormatting>
  <conditionalFormatting sqref="G110:G111">
    <cfRule type="expression" dxfId="3946" priority="866">
      <formula>#REF!=""</formula>
    </cfRule>
  </conditionalFormatting>
  <conditionalFormatting sqref="I110:I111">
    <cfRule type="expression" dxfId="3945" priority="865">
      <formula>#REF!=""</formula>
    </cfRule>
  </conditionalFormatting>
  <conditionalFormatting sqref="J110:J111">
    <cfRule type="expression" dxfId="3944" priority="864">
      <formula>#REF!=""</formula>
    </cfRule>
  </conditionalFormatting>
  <conditionalFormatting sqref="K110:K111">
    <cfRule type="expression" dxfId="3943" priority="863">
      <formula>#REF!=""</formula>
    </cfRule>
  </conditionalFormatting>
  <conditionalFormatting sqref="L110:L111">
    <cfRule type="expression" dxfId="3942" priority="862">
      <formula>#REF!=""</formula>
    </cfRule>
  </conditionalFormatting>
  <conditionalFormatting sqref="M110:M111">
    <cfRule type="expression" dxfId="3941" priority="861">
      <formula>#REF!=""</formula>
    </cfRule>
  </conditionalFormatting>
  <conditionalFormatting sqref="N110:N111">
    <cfRule type="expression" dxfId="3940" priority="860">
      <formula>#REF!=""</formula>
    </cfRule>
  </conditionalFormatting>
  <conditionalFormatting sqref="O110:O111">
    <cfRule type="expression" dxfId="3939" priority="859">
      <formula>#REF!=""</formula>
    </cfRule>
  </conditionalFormatting>
  <conditionalFormatting sqref="P110:P111">
    <cfRule type="expression" dxfId="3938" priority="858">
      <formula>#REF!=""</formula>
    </cfRule>
  </conditionalFormatting>
  <conditionalFormatting sqref="Q110:Q111">
    <cfRule type="expression" dxfId="3937" priority="857">
      <formula>#REF!=""</formula>
    </cfRule>
  </conditionalFormatting>
  <conditionalFormatting sqref="R110:R111">
    <cfRule type="expression" dxfId="3936" priority="856">
      <formula>#REF!=""</formula>
    </cfRule>
  </conditionalFormatting>
  <conditionalFormatting sqref="S110:S111">
    <cfRule type="expression" dxfId="3935" priority="855">
      <formula>#REF!=""</formula>
    </cfRule>
  </conditionalFormatting>
  <conditionalFormatting sqref="T110:T111">
    <cfRule type="expression" dxfId="3934" priority="854">
      <formula>#REF!=""</formula>
    </cfRule>
  </conditionalFormatting>
  <conditionalFormatting sqref="U110:U111">
    <cfRule type="expression" dxfId="3933" priority="853">
      <formula>#REF!=""</formula>
    </cfRule>
  </conditionalFormatting>
  <conditionalFormatting sqref="V110:V111">
    <cfRule type="expression" dxfId="3932" priority="852">
      <formula>#REF!=""</formula>
    </cfRule>
  </conditionalFormatting>
  <conditionalFormatting sqref="W110:W111">
    <cfRule type="expression" dxfId="3931" priority="851">
      <formula>#REF!=""</formula>
    </cfRule>
  </conditionalFormatting>
  <conditionalFormatting sqref="Y110:BB111">
    <cfRule type="expression" dxfId="3930" priority="850">
      <formula>#REF!=""</formula>
    </cfRule>
  </conditionalFormatting>
  <conditionalFormatting sqref="F110:F111">
    <cfRule type="expression" dxfId="3929" priority="849">
      <formula>#REF!=""</formula>
    </cfRule>
  </conditionalFormatting>
  <conditionalFormatting sqref="I109">
    <cfRule type="expression" dxfId="3928" priority="848">
      <formula>#REF!=""</formula>
    </cfRule>
  </conditionalFormatting>
  <conditionalFormatting sqref="E95:BB95">
    <cfRule type="expression" dxfId="3927" priority="826">
      <formula>#REF!=""</formula>
    </cfRule>
  </conditionalFormatting>
  <conditionalFormatting sqref="F109">
    <cfRule type="expression" dxfId="3926" priority="847">
      <formula>#REF!=""</formula>
    </cfRule>
  </conditionalFormatting>
  <conditionalFormatting sqref="G109">
    <cfRule type="expression" dxfId="3925" priority="846">
      <formula>#REF!=""</formula>
    </cfRule>
  </conditionalFormatting>
  <conditionalFormatting sqref="H109">
    <cfRule type="expression" dxfId="3924" priority="845">
      <formula>#REF!=""</formula>
    </cfRule>
  </conditionalFormatting>
  <conditionalFormatting sqref="J109">
    <cfRule type="expression" dxfId="3923" priority="844">
      <formula>#REF!=""</formula>
    </cfRule>
  </conditionalFormatting>
  <conditionalFormatting sqref="K109">
    <cfRule type="expression" dxfId="3922" priority="843">
      <formula>#REF!=""</formula>
    </cfRule>
  </conditionalFormatting>
  <conditionalFormatting sqref="L109">
    <cfRule type="expression" dxfId="3921" priority="842">
      <formula>#REF!=""</formula>
    </cfRule>
  </conditionalFormatting>
  <conditionalFormatting sqref="M109">
    <cfRule type="expression" dxfId="3920" priority="841">
      <formula>#REF!=""</formula>
    </cfRule>
  </conditionalFormatting>
  <conditionalFormatting sqref="N109">
    <cfRule type="expression" dxfId="3919" priority="840">
      <formula>#REF!=""</formula>
    </cfRule>
  </conditionalFormatting>
  <conditionalFormatting sqref="O109">
    <cfRule type="expression" dxfId="3918" priority="839">
      <formula>#REF!=""</formula>
    </cfRule>
  </conditionalFormatting>
  <conditionalFormatting sqref="P109">
    <cfRule type="expression" dxfId="3917" priority="838">
      <formula>#REF!=""</formula>
    </cfRule>
  </conditionalFormatting>
  <conditionalFormatting sqref="Q109">
    <cfRule type="expression" dxfId="3916" priority="837">
      <formula>#REF!=""</formula>
    </cfRule>
  </conditionalFormatting>
  <conditionalFormatting sqref="R109">
    <cfRule type="expression" dxfId="3915" priority="836">
      <formula>#REF!=""</formula>
    </cfRule>
  </conditionalFormatting>
  <conditionalFormatting sqref="S109">
    <cfRule type="expression" dxfId="3914" priority="835">
      <formula>#REF!=""</formula>
    </cfRule>
  </conditionalFormatting>
  <conditionalFormatting sqref="T109">
    <cfRule type="expression" dxfId="3913" priority="834">
      <formula>#REF!=""</formula>
    </cfRule>
  </conditionalFormatting>
  <conditionalFormatting sqref="U109">
    <cfRule type="expression" dxfId="3912" priority="833">
      <formula>#REF!=""</formula>
    </cfRule>
  </conditionalFormatting>
  <conditionalFormatting sqref="V109">
    <cfRule type="expression" dxfId="3911" priority="832">
      <formula>#REF!=""</formula>
    </cfRule>
  </conditionalFormatting>
  <conditionalFormatting sqref="W109">
    <cfRule type="expression" dxfId="3910" priority="831">
      <formula>#REF!=""</formula>
    </cfRule>
  </conditionalFormatting>
  <conditionalFormatting sqref="X109:BB109">
    <cfRule type="expression" dxfId="3909" priority="830">
      <formula>#REF!=""</formula>
    </cfRule>
  </conditionalFormatting>
  <conditionalFormatting sqref="F109">
    <cfRule type="expression" dxfId="3908" priority="829">
      <formula>#REF!=""</formula>
    </cfRule>
  </conditionalFormatting>
  <conditionalFormatting sqref="G109:BB109">
    <cfRule type="expression" dxfId="3907" priority="828">
      <formula>#REF!=""</formula>
    </cfRule>
  </conditionalFormatting>
  <conditionalFormatting sqref="C99:C103 E99:BB103">
    <cfRule type="cellIs" dxfId="3906" priority="823" operator="lessThan">
      <formula>0</formula>
    </cfRule>
  </conditionalFormatting>
  <conditionalFormatting sqref="E94:BB94">
    <cfRule type="expression" dxfId="3905" priority="827">
      <formula>#REF!=""</formula>
    </cfRule>
  </conditionalFormatting>
  <conditionalFormatting sqref="E106:BB106">
    <cfRule type="expression" dxfId="3904" priority="825">
      <formula>#REF!=""</formula>
    </cfRule>
  </conditionalFormatting>
  <conditionalFormatting sqref="E107:BB107">
    <cfRule type="expression" dxfId="3903" priority="824">
      <formula>#REF!=""</formula>
    </cfRule>
  </conditionalFormatting>
  <conditionalFormatting sqref="E99:BB103">
    <cfRule type="cellIs" dxfId="3902" priority="822" operator="equal">
      <formula>""</formula>
    </cfRule>
  </conditionalFormatting>
  <conditionalFormatting sqref="E104">
    <cfRule type="expression" dxfId="3901" priority="821">
      <formula>#REF!=""</formula>
    </cfRule>
  </conditionalFormatting>
  <conditionalFormatting sqref="E117:BB117">
    <cfRule type="expression" dxfId="3900" priority="820">
      <formula>#REF!=""</formula>
    </cfRule>
  </conditionalFormatting>
  <conditionalFormatting sqref="E112:BB116">
    <cfRule type="cellIs" dxfId="3899" priority="818" operator="equal">
      <formula>""</formula>
    </cfRule>
  </conditionalFormatting>
  <conditionalFormatting sqref="E109">
    <cfRule type="expression" dxfId="3898" priority="817">
      <formula>#REF!=""</formula>
    </cfRule>
  </conditionalFormatting>
  <conditionalFormatting sqref="X65:X66">
    <cfRule type="expression" dxfId="3897" priority="816">
      <formula>#REF!=""</formula>
    </cfRule>
  </conditionalFormatting>
  <conditionalFormatting sqref="X97:X98">
    <cfRule type="expression" dxfId="3896" priority="815">
      <formula>#REF!=""</formula>
    </cfRule>
  </conditionalFormatting>
  <conditionalFormatting sqref="X110:X111">
    <cfRule type="expression" dxfId="3895" priority="814">
      <formula>#REF!=""</formula>
    </cfRule>
  </conditionalFormatting>
  <conditionalFormatting sqref="Y65:BB66 Y96:BB98 Y104:BB104 Y108:BB116">
    <cfRule type="expression" dxfId="3894" priority="967">
      <formula>#REF!=""</formula>
    </cfRule>
  </conditionalFormatting>
  <conditionalFormatting sqref="F96:F98 F104 F108:F116 F64:F66 F21 F24 F27 F30">
    <cfRule type="expression" dxfId="3893" priority="813">
      <formula>$F$66=""</formula>
    </cfRule>
  </conditionalFormatting>
  <conditionalFormatting sqref="G96:G98 G104 G108:G116 G64:G66 G21 G24 G27 G30">
    <cfRule type="expression" dxfId="3892" priority="812">
      <formula>$G$66=""</formula>
    </cfRule>
  </conditionalFormatting>
  <conditionalFormatting sqref="H96:H98 H104 H108:H116 H64:H66 H21 H24 H27 H30">
    <cfRule type="expression" dxfId="3891" priority="811">
      <formula>$H$66=""</formula>
    </cfRule>
  </conditionalFormatting>
  <conditionalFormatting sqref="I96:I98 I104 I108:I116 I64:I66 I21 I24 I27 I30">
    <cfRule type="expression" dxfId="3890" priority="810">
      <formula>$I$66=""</formula>
    </cfRule>
  </conditionalFormatting>
  <conditionalFormatting sqref="J96:J98 J104 J108:J116 J64:J66 J21 J24 J27 J30">
    <cfRule type="expression" dxfId="3889" priority="809">
      <formula>$J$66=""</formula>
    </cfRule>
  </conditionalFormatting>
  <conditionalFormatting sqref="K96:K98 K104 K108:K116 K64:K66 K21 K24 K27 K30">
    <cfRule type="expression" dxfId="3888" priority="808">
      <formula>$K$66=""</formula>
    </cfRule>
  </conditionalFormatting>
  <conditionalFormatting sqref="L96:L98 L104 L108:L116 L64:L66 L21 L24 L27 L30">
    <cfRule type="expression" dxfId="3887" priority="807">
      <formula>$L$66=""</formula>
    </cfRule>
  </conditionalFormatting>
  <conditionalFormatting sqref="M96:M98 M104 M108:M116 M64:M66 M21 M24 M27 M30">
    <cfRule type="expression" dxfId="3886" priority="806">
      <formula>$M$66=""</formula>
    </cfRule>
  </conditionalFormatting>
  <conditionalFormatting sqref="N96:N98 N104 N108:N116 N64:N66 N21 N24 N27 N30">
    <cfRule type="expression" dxfId="3885" priority="805">
      <formula>$N$66=""</formula>
    </cfRule>
  </conditionalFormatting>
  <conditionalFormatting sqref="O96:O98 O104 O108:O116 O64:O66 O21 O24 O27 O30">
    <cfRule type="expression" dxfId="3884" priority="804">
      <formula>$O$66=""</formula>
    </cfRule>
  </conditionalFormatting>
  <conditionalFormatting sqref="P96:P98 P104 P108:P116 P64:P66 P21 P24 P27 P30">
    <cfRule type="expression" dxfId="3883" priority="803">
      <formula>$P$66=""</formula>
    </cfRule>
  </conditionalFormatting>
  <conditionalFormatting sqref="Q96:Q98 Q104 Q108:Q116 Q64:Q66 Q21 Q24 Q27 Q30">
    <cfRule type="expression" dxfId="3882" priority="802">
      <formula>$Q$66=""</formula>
    </cfRule>
  </conditionalFormatting>
  <conditionalFormatting sqref="R96:R98 R104 R108:R116 R64:R66 R21 R24 R27 R30">
    <cfRule type="expression" dxfId="3881" priority="801">
      <formula>$R$66=""</formula>
    </cfRule>
  </conditionalFormatting>
  <conditionalFormatting sqref="S96:S98 S104 S108:S116 S64:S66 S21 S24 S27 S30">
    <cfRule type="expression" dxfId="3880" priority="800">
      <formula>$S$66=""</formula>
    </cfRule>
  </conditionalFormatting>
  <conditionalFormatting sqref="T96:T98 T104 T108:T116 T64:T66 T21 T24 T27 T30">
    <cfRule type="expression" dxfId="3879" priority="799">
      <formula>$T$66=""</formula>
    </cfRule>
  </conditionalFormatting>
  <conditionalFormatting sqref="U96:U98 U104 U108:U116 U64:U66 U21 U24 U27 U30">
    <cfRule type="expression" dxfId="3878" priority="798">
      <formula>$U$66=""</formula>
    </cfRule>
  </conditionalFormatting>
  <conditionalFormatting sqref="V96:V98 V104 V108:V116 V64:V66 V21 V24 V27 V30">
    <cfRule type="expression" dxfId="3877" priority="797">
      <formula>$V$66=""</formula>
    </cfRule>
  </conditionalFormatting>
  <conditionalFormatting sqref="W96:W98 W104 W108:W116 W64:W66 W21 W24 W27 W30">
    <cfRule type="expression" dxfId="3876" priority="796">
      <formula>$W$66=""</formula>
    </cfRule>
  </conditionalFormatting>
  <conditionalFormatting sqref="X96:X98 X104 X108:X116 X64:X66 X21 X24 X27 X30">
    <cfRule type="expression" dxfId="3875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3874" priority="794">
      <formula>$Y$66=""</formula>
    </cfRule>
  </conditionalFormatting>
  <conditionalFormatting sqref="I64">
    <cfRule type="expression" dxfId="3873" priority="793">
      <formula>$I$2=""</formula>
    </cfRule>
  </conditionalFormatting>
  <conditionalFormatting sqref="E64">
    <cfRule type="expression" dxfId="3872" priority="792">
      <formula>$E$2=""</formula>
    </cfRule>
  </conditionalFormatting>
  <conditionalFormatting sqref="F64">
    <cfRule type="expression" dxfId="3871" priority="791">
      <formula>$F$2=""</formula>
    </cfRule>
  </conditionalFormatting>
  <conditionalFormatting sqref="G64">
    <cfRule type="expression" dxfId="3870" priority="790">
      <formula>$G$2=""</formula>
    </cfRule>
  </conditionalFormatting>
  <conditionalFormatting sqref="H64">
    <cfRule type="expression" dxfId="3869" priority="789">
      <formula>$H$2=""</formula>
    </cfRule>
  </conditionalFormatting>
  <conditionalFormatting sqref="J64">
    <cfRule type="expression" dxfId="3868" priority="788">
      <formula>$J$2=""</formula>
    </cfRule>
  </conditionalFormatting>
  <conditionalFormatting sqref="K64">
    <cfRule type="expression" dxfId="3867" priority="787">
      <formula>$K$2=""</formula>
    </cfRule>
  </conditionalFormatting>
  <conditionalFormatting sqref="L64">
    <cfRule type="expression" dxfId="3866" priority="786">
      <formula>$L$2=""</formula>
    </cfRule>
  </conditionalFormatting>
  <conditionalFormatting sqref="M64">
    <cfRule type="expression" dxfId="3865" priority="785">
      <formula>$M$2=""</formula>
    </cfRule>
  </conditionalFormatting>
  <conditionalFormatting sqref="N64">
    <cfRule type="expression" dxfId="3864" priority="784">
      <formula>$N$2=""</formula>
    </cfRule>
  </conditionalFormatting>
  <conditionalFormatting sqref="O64">
    <cfRule type="expression" dxfId="3863" priority="783">
      <formula>$O$2=""</formula>
    </cfRule>
  </conditionalFormatting>
  <conditionalFormatting sqref="P64">
    <cfRule type="expression" dxfId="3862" priority="782">
      <formula>$P$2=""</formula>
    </cfRule>
  </conditionalFormatting>
  <conditionalFormatting sqref="Q64">
    <cfRule type="expression" dxfId="3861" priority="781">
      <formula>$Q$2=""</formula>
    </cfRule>
  </conditionalFormatting>
  <conditionalFormatting sqref="R64">
    <cfRule type="expression" dxfId="3860" priority="780">
      <formula>$R$2=""</formula>
    </cfRule>
  </conditionalFormatting>
  <conditionalFormatting sqref="S64">
    <cfRule type="expression" dxfId="3859" priority="779">
      <formula>$S$2=""</formula>
    </cfRule>
  </conditionalFormatting>
  <conditionalFormatting sqref="T64">
    <cfRule type="expression" dxfId="3858" priority="778">
      <formula>$T$2=""</formula>
    </cfRule>
  </conditionalFormatting>
  <conditionalFormatting sqref="U64">
    <cfRule type="expression" dxfId="3857" priority="777">
      <formula>$U$2=""</formula>
    </cfRule>
  </conditionalFormatting>
  <conditionalFormatting sqref="V64">
    <cfRule type="expression" dxfId="3856" priority="776">
      <formula>$V$2=""</formula>
    </cfRule>
  </conditionalFormatting>
  <conditionalFormatting sqref="W64">
    <cfRule type="expression" dxfId="3855" priority="775">
      <formula>$W$2=""</formula>
    </cfRule>
  </conditionalFormatting>
  <conditionalFormatting sqref="X64">
    <cfRule type="expression" dxfId="3854" priority="774">
      <formula>$X$2=""</formula>
    </cfRule>
  </conditionalFormatting>
  <conditionalFormatting sqref="E92:BB92">
    <cfRule type="expression" dxfId="3853" priority="772">
      <formula>$E$66=""</formula>
    </cfRule>
  </conditionalFormatting>
  <conditionalFormatting sqref="H3">
    <cfRule type="expression" dxfId="3852" priority="771">
      <formula>$H$2=""</formula>
    </cfRule>
  </conditionalFormatting>
  <conditionalFormatting sqref="G3">
    <cfRule type="expression" dxfId="3851" priority="770">
      <formula>$G$2=""</formula>
    </cfRule>
  </conditionalFormatting>
  <conditionalFormatting sqref="I3">
    <cfRule type="expression" dxfId="3850" priority="769">
      <formula>$I$2=""</formula>
    </cfRule>
  </conditionalFormatting>
  <conditionalFormatting sqref="J3">
    <cfRule type="expression" dxfId="3849" priority="768">
      <formula>$J$2=""</formula>
    </cfRule>
  </conditionalFormatting>
  <conditionalFormatting sqref="K3">
    <cfRule type="expression" dxfId="3848" priority="767">
      <formula>$K$2=""</formula>
    </cfRule>
  </conditionalFormatting>
  <conditionalFormatting sqref="L3">
    <cfRule type="expression" dxfId="3847" priority="766">
      <formula>$L$2=""</formula>
    </cfRule>
  </conditionalFormatting>
  <conditionalFormatting sqref="M3">
    <cfRule type="expression" dxfId="3846" priority="765">
      <formula>$M$2=""</formula>
    </cfRule>
  </conditionalFormatting>
  <conditionalFormatting sqref="N3">
    <cfRule type="expression" dxfId="3845" priority="764">
      <formula>$N$2=""</formula>
    </cfRule>
  </conditionalFormatting>
  <conditionalFormatting sqref="O3">
    <cfRule type="expression" dxfId="3844" priority="763">
      <formula>$O$2=""</formula>
    </cfRule>
  </conditionalFormatting>
  <conditionalFormatting sqref="P3">
    <cfRule type="expression" dxfId="3843" priority="762">
      <formula>$P$2=""</formula>
    </cfRule>
  </conditionalFormatting>
  <conditionalFormatting sqref="Q3">
    <cfRule type="expression" dxfId="3842" priority="761">
      <formula>$Q$2=""</formula>
    </cfRule>
  </conditionalFormatting>
  <conditionalFormatting sqref="R3">
    <cfRule type="expression" dxfId="3841" priority="760">
      <formula>$R$2=""</formula>
    </cfRule>
  </conditionalFormatting>
  <conditionalFormatting sqref="S3">
    <cfRule type="expression" dxfId="3840" priority="759">
      <formula>$S$2=""</formula>
    </cfRule>
  </conditionalFormatting>
  <conditionalFormatting sqref="T3">
    <cfRule type="expression" dxfId="3839" priority="758">
      <formula>$T$2=""</formula>
    </cfRule>
  </conditionalFormatting>
  <conditionalFormatting sqref="U3">
    <cfRule type="expression" dxfId="3838" priority="757">
      <formula>$U$2=""</formula>
    </cfRule>
  </conditionalFormatting>
  <conditionalFormatting sqref="V3">
    <cfRule type="expression" dxfId="3837" priority="756">
      <formula>$V$2=""</formula>
    </cfRule>
  </conditionalFormatting>
  <conditionalFormatting sqref="W3">
    <cfRule type="expression" dxfId="3836" priority="755">
      <formula>$W$2=""</formula>
    </cfRule>
  </conditionalFormatting>
  <conditionalFormatting sqref="F3">
    <cfRule type="expression" dxfId="3835" priority="754">
      <formula>$F$2=""</formula>
    </cfRule>
  </conditionalFormatting>
  <conditionalFormatting sqref="H6">
    <cfRule type="expression" dxfId="3834" priority="753">
      <formula>$H$2=""</formula>
    </cfRule>
  </conditionalFormatting>
  <conditionalFormatting sqref="G6">
    <cfRule type="expression" dxfId="3833" priority="752">
      <formula>$G$2=""</formula>
    </cfRule>
  </conditionalFormatting>
  <conditionalFormatting sqref="I6">
    <cfRule type="expression" dxfId="3832" priority="751">
      <formula>$I$2=""</formula>
    </cfRule>
  </conditionalFormatting>
  <conditionalFormatting sqref="J6">
    <cfRule type="expression" dxfId="3831" priority="750">
      <formula>$J$2=""</formula>
    </cfRule>
  </conditionalFormatting>
  <conditionalFormatting sqref="K6">
    <cfRule type="expression" dxfId="3830" priority="749">
      <formula>$K$2=""</formula>
    </cfRule>
  </conditionalFormatting>
  <conditionalFormatting sqref="L6">
    <cfRule type="expression" dxfId="3829" priority="748">
      <formula>$L$2=""</formula>
    </cfRule>
  </conditionalFormatting>
  <conditionalFormatting sqref="M6">
    <cfRule type="expression" dxfId="3828" priority="747">
      <formula>$M$2=""</formula>
    </cfRule>
  </conditionalFormatting>
  <conditionalFormatting sqref="N6">
    <cfRule type="expression" dxfId="3827" priority="746">
      <formula>$N$2=""</formula>
    </cfRule>
  </conditionalFormatting>
  <conditionalFormatting sqref="O6">
    <cfRule type="expression" dxfId="3826" priority="745">
      <formula>$O$2=""</formula>
    </cfRule>
  </conditionalFormatting>
  <conditionalFormatting sqref="P6">
    <cfRule type="expression" dxfId="3825" priority="744">
      <formula>$P$2=""</formula>
    </cfRule>
  </conditionalFormatting>
  <conditionalFormatting sqref="Q6">
    <cfRule type="expression" dxfId="3824" priority="743">
      <formula>$Q$2=""</formula>
    </cfRule>
  </conditionalFormatting>
  <conditionalFormatting sqref="R6">
    <cfRule type="expression" dxfId="3823" priority="742">
      <formula>$R$2=""</formula>
    </cfRule>
  </conditionalFormatting>
  <conditionalFormatting sqref="S6">
    <cfRule type="expression" dxfId="3822" priority="741">
      <formula>$S$2=""</formula>
    </cfRule>
  </conditionalFormatting>
  <conditionalFormatting sqref="T6">
    <cfRule type="expression" dxfId="3821" priority="740">
      <formula>$T$2=""</formula>
    </cfRule>
  </conditionalFormatting>
  <conditionalFormatting sqref="U6">
    <cfRule type="expression" dxfId="3820" priority="739">
      <formula>$U$2=""</formula>
    </cfRule>
  </conditionalFormatting>
  <conditionalFormatting sqref="V6">
    <cfRule type="expression" dxfId="3819" priority="738">
      <formula>$V$2=""</formula>
    </cfRule>
  </conditionalFormatting>
  <conditionalFormatting sqref="W6">
    <cfRule type="expression" dxfId="3818" priority="737">
      <formula>$W$2=""</formula>
    </cfRule>
  </conditionalFormatting>
  <conditionalFormatting sqref="X6:BB6">
    <cfRule type="expression" dxfId="3817" priority="736">
      <formula>$X$2=""</formula>
    </cfRule>
  </conditionalFormatting>
  <conditionalFormatting sqref="F6">
    <cfRule type="expression" dxfId="3816" priority="735">
      <formula>$F$2=""</formula>
    </cfRule>
  </conditionalFormatting>
  <conditionalFormatting sqref="H9">
    <cfRule type="expression" dxfId="3815" priority="734">
      <formula>$H$2=""</formula>
    </cfRule>
  </conditionalFormatting>
  <conditionalFormatting sqref="G9">
    <cfRule type="expression" dxfId="3814" priority="733">
      <formula>$G$2=""</formula>
    </cfRule>
  </conditionalFormatting>
  <conditionalFormatting sqref="I9">
    <cfRule type="expression" dxfId="3813" priority="732">
      <formula>$I$2=""</formula>
    </cfRule>
  </conditionalFormatting>
  <conditionalFormatting sqref="J9">
    <cfRule type="expression" dxfId="3812" priority="731">
      <formula>$J$2=""</formula>
    </cfRule>
  </conditionalFormatting>
  <conditionalFormatting sqref="K9">
    <cfRule type="expression" dxfId="3811" priority="730">
      <formula>$K$2=""</formula>
    </cfRule>
  </conditionalFormatting>
  <conditionalFormatting sqref="L9">
    <cfRule type="expression" dxfId="3810" priority="729">
      <formula>$L$2=""</formula>
    </cfRule>
  </conditionalFormatting>
  <conditionalFormatting sqref="M9">
    <cfRule type="expression" dxfId="3809" priority="728">
      <formula>$M$2=""</formula>
    </cfRule>
  </conditionalFormatting>
  <conditionalFormatting sqref="N9">
    <cfRule type="expression" dxfId="3808" priority="727">
      <formula>$N$2=""</formula>
    </cfRule>
  </conditionalFormatting>
  <conditionalFormatting sqref="O9">
    <cfRule type="expression" dxfId="3807" priority="726">
      <formula>$O$2=""</formula>
    </cfRule>
  </conditionalFormatting>
  <conditionalFormatting sqref="P9">
    <cfRule type="expression" dxfId="3806" priority="725">
      <formula>$P$2=""</formula>
    </cfRule>
  </conditionalFormatting>
  <conditionalFormatting sqref="Q9">
    <cfRule type="expression" dxfId="3805" priority="724">
      <formula>$Q$2=""</formula>
    </cfRule>
  </conditionalFormatting>
  <conditionalFormatting sqref="R9">
    <cfRule type="expression" dxfId="3804" priority="723">
      <formula>$R$2=""</formula>
    </cfRule>
  </conditionalFormatting>
  <conditionalFormatting sqref="S9">
    <cfRule type="expression" dxfId="3803" priority="722">
      <formula>$S$2=""</formula>
    </cfRule>
  </conditionalFormatting>
  <conditionalFormatting sqref="T9">
    <cfRule type="expression" dxfId="3802" priority="721">
      <formula>$T$2=""</formula>
    </cfRule>
  </conditionalFormatting>
  <conditionalFormatting sqref="U9">
    <cfRule type="expression" dxfId="3801" priority="720">
      <formula>$U$2=""</formula>
    </cfRule>
  </conditionalFormatting>
  <conditionalFormatting sqref="V9">
    <cfRule type="expression" dxfId="3800" priority="719">
      <formula>$V$2=""</formula>
    </cfRule>
  </conditionalFormatting>
  <conditionalFormatting sqref="W9">
    <cfRule type="expression" dxfId="3799" priority="718">
      <formula>$W$2=""</formula>
    </cfRule>
  </conditionalFormatting>
  <conditionalFormatting sqref="X9:BB9">
    <cfRule type="expression" dxfId="3798" priority="717">
      <formula>$X$2=""</formula>
    </cfRule>
  </conditionalFormatting>
  <conditionalFormatting sqref="F9">
    <cfRule type="expression" dxfId="3797" priority="716">
      <formula>$F$2=""</formula>
    </cfRule>
  </conditionalFormatting>
  <conditionalFormatting sqref="H12">
    <cfRule type="expression" dxfId="3796" priority="715">
      <formula>$H$2=""</formula>
    </cfRule>
  </conditionalFormatting>
  <conditionalFormatting sqref="G12">
    <cfRule type="expression" dxfId="3795" priority="714">
      <formula>$G$2=""</formula>
    </cfRule>
  </conditionalFormatting>
  <conditionalFormatting sqref="I12">
    <cfRule type="expression" dxfId="3794" priority="713">
      <formula>$I$2=""</formula>
    </cfRule>
  </conditionalFormatting>
  <conditionalFormatting sqref="J12">
    <cfRule type="expression" dxfId="3793" priority="712">
      <formula>$J$2=""</formula>
    </cfRule>
  </conditionalFormatting>
  <conditionalFormatting sqref="K12">
    <cfRule type="expression" dxfId="3792" priority="711">
      <formula>$K$2=""</formula>
    </cfRule>
  </conditionalFormatting>
  <conditionalFormatting sqref="L12">
    <cfRule type="expression" dxfId="3791" priority="710">
      <formula>$L$2=""</formula>
    </cfRule>
  </conditionalFormatting>
  <conditionalFormatting sqref="M12">
    <cfRule type="expression" dxfId="3790" priority="709">
      <formula>$M$2=""</formula>
    </cfRule>
  </conditionalFormatting>
  <conditionalFormatting sqref="N12">
    <cfRule type="expression" dxfId="3789" priority="708">
      <formula>$N$2=""</formula>
    </cfRule>
  </conditionalFormatting>
  <conditionalFormatting sqref="O12">
    <cfRule type="expression" dxfId="3788" priority="707">
      <formula>$O$2=""</formula>
    </cfRule>
  </conditionalFormatting>
  <conditionalFormatting sqref="P12">
    <cfRule type="expression" dxfId="3787" priority="706">
      <formula>$P$2=""</formula>
    </cfRule>
  </conditionalFormatting>
  <conditionalFormatting sqref="Q12">
    <cfRule type="expression" dxfId="3786" priority="705">
      <formula>$Q$2=""</formula>
    </cfRule>
  </conditionalFormatting>
  <conditionalFormatting sqref="R12">
    <cfRule type="expression" dxfId="3785" priority="704">
      <formula>$R$2=""</formula>
    </cfRule>
  </conditionalFormatting>
  <conditionalFormatting sqref="S12">
    <cfRule type="expression" dxfId="3784" priority="703">
      <formula>$S$2=""</formula>
    </cfRule>
  </conditionalFormatting>
  <conditionalFormatting sqref="T12">
    <cfRule type="expression" dxfId="3783" priority="702">
      <formula>$T$2=""</formula>
    </cfRule>
  </conditionalFormatting>
  <conditionalFormatting sqref="U12">
    <cfRule type="expression" dxfId="3782" priority="701">
      <formula>$U$2=""</formula>
    </cfRule>
  </conditionalFormatting>
  <conditionalFormatting sqref="V12">
    <cfRule type="expression" dxfId="3781" priority="700">
      <formula>$V$2=""</formula>
    </cfRule>
  </conditionalFormatting>
  <conditionalFormatting sqref="W12">
    <cfRule type="expression" dxfId="3780" priority="699">
      <formula>$W$2=""</formula>
    </cfRule>
  </conditionalFormatting>
  <conditionalFormatting sqref="X12:BB12">
    <cfRule type="expression" dxfId="3779" priority="698">
      <formula>$X$2=""</formula>
    </cfRule>
  </conditionalFormatting>
  <conditionalFormatting sqref="F12">
    <cfRule type="expression" dxfId="3778" priority="697">
      <formula>$F$2=""</formula>
    </cfRule>
  </conditionalFormatting>
  <conditionalFormatting sqref="H15">
    <cfRule type="expression" dxfId="3777" priority="696">
      <formula>$H$2=""</formula>
    </cfRule>
  </conditionalFormatting>
  <conditionalFormatting sqref="G15">
    <cfRule type="expression" dxfId="3776" priority="695">
      <formula>$G$2=""</formula>
    </cfRule>
  </conditionalFormatting>
  <conditionalFormatting sqref="I15">
    <cfRule type="expression" dxfId="3775" priority="694">
      <formula>$I$2=""</formula>
    </cfRule>
  </conditionalFormatting>
  <conditionalFormatting sqref="J15">
    <cfRule type="expression" dxfId="3774" priority="693">
      <formula>$J$2=""</formula>
    </cfRule>
  </conditionalFormatting>
  <conditionalFormatting sqref="K15">
    <cfRule type="expression" dxfId="3773" priority="692">
      <formula>$K$2=""</formula>
    </cfRule>
  </conditionalFormatting>
  <conditionalFormatting sqref="L15">
    <cfRule type="expression" dxfId="3772" priority="691">
      <formula>$L$2=""</formula>
    </cfRule>
  </conditionalFormatting>
  <conditionalFormatting sqref="M15">
    <cfRule type="expression" dxfId="3771" priority="690">
      <formula>$M$2=""</formula>
    </cfRule>
  </conditionalFormatting>
  <conditionalFormatting sqref="N15">
    <cfRule type="expression" dxfId="3770" priority="689">
      <formula>$N$2=""</formula>
    </cfRule>
  </conditionalFormatting>
  <conditionalFormatting sqref="O15">
    <cfRule type="expression" dxfId="3769" priority="688">
      <formula>$O$2=""</formula>
    </cfRule>
  </conditionalFormatting>
  <conditionalFormatting sqref="P15">
    <cfRule type="expression" dxfId="3768" priority="687">
      <formula>$P$2=""</formula>
    </cfRule>
  </conditionalFormatting>
  <conditionalFormatting sqref="Q15">
    <cfRule type="expression" dxfId="3767" priority="686">
      <formula>$Q$2=""</formula>
    </cfRule>
  </conditionalFormatting>
  <conditionalFormatting sqref="R15">
    <cfRule type="expression" dxfId="3766" priority="685">
      <formula>$R$2=""</formula>
    </cfRule>
  </conditionalFormatting>
  <conditionalFormatting sqref="S15">
    <cfRule type="expression" dxfId="3765" priority="684">
      <formula>$S$2=""</formula>
    </cfRule>
  </conditionalFormatting>
  <conditionalFormatting sqref="T15">
    <cfRule type="expression" dxfId="3764" priority="683">
      <formula>$T$2=""</formula>
    </cfRule>
  </conditionalFormatting>
  <conditionalFormatting sqref="U15">
    <cfRule type="expression" dxfId="3763" priority="682">
      <formula>$U$2=""</formula>
    </cfRule>
  </conditionalFormatting>
  <conditionalFormatting sqref="V15">
    <cfRule type="expression" dxfId="3762" priority="681">
      <formula>$V$2=""</formula>
    </cfRule>
  </conditionalFormatting>
  <conditionalFormatting sqref="W15">
    <cfRule type="expression" dxfId="3761" priority="680">
      <formula>$W$2=""</formula>
    </cfRule>
  </conditionalFormatting>
  <conditionalFormatting sqref="X15:BB15">
    <cfRule type="expression" dxfId="3760" priority="679">
      <formula>$X$2=""</formula>
    </cfRule>
  </conditionalFormatting>
  <conditionalFormatting sqref="F15">
    <cfRule type="expression" dxfId="3759" priority="678">
      <formula>$F$2=""</formula>
    </cfRule>
  </conditionalFormatting>
  <conditionalFormatting sqref="H7">
    <cfRule type="expression" dxfId="3758" priority="677">
      <formula>$H$2=""</formula>
    </cfRule>
  </conditionalFormatting>
  <conditionalFormatting sqref="G7">
    <cfRule type="expression" dxfId="3757" priority="676">
      <formula>$G$2=""</formula>
    </cfRule>
  </conditionalFormatting>
  <conditionalFormatting sqref="I7">
    <cfRule type="expression" dxfId="3756" priority="675">
      <formula>$I$2=""</formula>
    </cfRule>
  </conditionalFormatting>
  <conditionalFormatting sqref="J7">
    <cfRule type="expression" dxfId="3755" priority="674">
      <formula>$J$2=""</formula>
    </cfRule>
  </conditionalFormatting>
  <conditionalFormatting sqref="K7">
    <cfRule type="expression" dxfId="3754" priority="673">
      <formula>$K$2=""</formula>
    </cfRule>
  </conditionalFormatting>
  <conditionalFormatting sqref="L7">
    <cfRule type="expression" dxfId="3753" priority="672">
      <formula>$L$2=""</formula>
    </cfRule>
  </conditionalFormatting>
  <conditionalFormatting sqref="M7">
    <cfRule type="expression" dxfId="3752" priority="671">
      <formula>$M$2=""</formula>
    </cfRule>
  </conditionalFormatting>
  <conditionalFormatting sqref="N7">
    <cfRule type="expression" dxfId="3751" priority="670">
      <formula>$N$2=""</formula>
    </cfRule>
  </conditionalFormatting>
  <conditionalFormatting sqref="O7">
    <cfRule type="expression" dxfId="3750" priority="669">
      <formula>$O$2=""</formula>
    </cfRule>
  </conditionalFormatting>
  <conditionalFormatting sqref="P7">
    <cfRule type="expression" dxfId="3749" priority="668">
      <formula>$P$2=""</formula>
    </cfRule>
  </conditionalFormatting>
  <conditionalFormatting sqref="Q7">
    <cfRule type="expression" dxfId="3748" priority="667">
      <formula>$Q$2=""</formula>
    </cfRule>
  </conditionalFormatting>
  <conditionalFormatting sqref="R7">
    <cfRule type="expression" dxfId="3747" priority="666">
      <formula>$R$2=""</formula>
    </cfRule>
  </conditionalFormatting>
  <conditionalFormatting sqref="S7">
    <cfRule type="expression" dxfId="3746" priority="665">
      <formula>$S$2=""</formula>
    </cfRule>
  </conditionalFormatting>
  <conditionalFormatting sqref="T7">
    <cfRule type="expression" dxfId="3745" priority="664">
      <formula>$T$2=""</formula>
    </cfRule>
  </conditionalFormatting>
  <conditionalFormatting sqref="U7">
    <cfRule type="expression" dxfId="3744" priority="663">
      <formula>$U$2=""</formula>
    </cfRule>
  </conditionalFormatting>
  <conditionalFormatting sqref="V7">
    <cfRule type="expression" dxfId="3743" priority="662">
      <formula>$V$2=""</formula>
    </cfRule>
  </conditionalFormatting>
  <conditionalFormatting sqref="W7">
    <cfRule type="expression" dxfId="3742" priority="661">
      <formula>$W$2=""</formula>
    </cfRule>
  </conditionalFormatting>
  <conditionalFormatting sqref="X7:BB7">
    <cfRule type="expression" dxfId="3741" priority="660">
      <formula>$X$2=""</formula>
    </cfRule>
  </conditionalFormatting>
  <conditionalFormatting sqref="F7">
    <cfRule type="expression" dxfId="3740" priority="659">
      <formula>$F$2=""</formula>
    </cfRule>
  </conditionalFormatting>
  <conditionalFormatting sqref="H10">
    <cfRule type="expression" dxfId="3739" priority="658">
      <formula>$H$2=""</formula>
    </cfRule>
  </conditionalFormatting>
  <conditionalFormatting sqref="G10">
    <cfRule type="expression" dxfId="3738" priority="657">
      <formula>$G$2=""</formula>
    </cfRule>
  </conditionalFormatting>
  <conditionalFormatting sqref="I10">
    <cfRule type="expression" dxfId="3737" priority="656">
      <formula>$I$2=""</formula>
    </cfRule>
  </conditionalFormatting>
  <conditionalFormatting sqref="J10">
    <cfRule type="expression" dxfId="3736" priority="655">
      <formula>$J$2=""</formula>
    </cfRule>
  </conditionalFormatting>
  <conditionalFormatting sqref="K10">
    <cfRule type="expression" dxfId="3735" priority="654">
      <formula>$K$2=""</formula>
    </cfRule>
  </conditionalFormatting>
  <conditionalFormatting sqref="L10">
    <cfRule type="expression" dxfId="3734" priority="653">
      <formula>$L$2=""</formula>
    </cfRule>
  </conditionalFormatting>
  <conditionalFormatting sqref="M10">
    <cfRule type="expression" dxfId="3733" priority="652">
      <formula>$M$2=""</formula>
    </cfRule>
  </conditionalFormatting>
  <conditionalFormatting sqref="N10">
    <cfRule type="expression" dxfId="3732" priority="651">
      <formula>$N$2=""</formula>
    </cfRule>
  </conditionalFormatting>
  <conditionalFormatting sqref="O10">
    <cfRule type="expression" dxfId="3731" priority="650">
      <formula>$O$2=""</formula>
    </cfRule>
  </conditionalFormatting>
  <conditionalFormatting sqref="P10">
    <cfRule type="expression" dxfId="3730" priority="649">
      <formula>$P$2=""</formula>
    </cfRule>
  </conditionalFormatting>
  <conditionalFormatting sqref="Q10">
    <cfRule type="expression" dxfId="3729" priority="648">
      <formula>$Q$2=""</formula>
    </cfRule>
  </conditionalFormatting>
  <conditionalFormatting sqref="R10">
    <cfRule type="expression" dxfId="3728" priority="647">
      <formula>$R$2=""</formula>
    </cfRule>
  </conditionalFormatting>
  <conditionalFormatting sqref="S10">
    <cfRule type="expression" dxfId="3727" priority="646">
      <formula>$S$2=""</formula>
    </cfRule>
  </conditionalFormatting>
  <conditionalFormatting sqref="T10">
    <cfRule type="expression" dxfId="3726" priority="645">
      <formula>$T$2=""</formula>
    </cfRule>
  </conditionalFormatting>
  <conditionalFormatting sqref="U10">
    <cfRule type="expression" dxfId="3725" priority="644">
      <formula>$U$2=""</formula>
    </cfRule>
  </conditionalFormatting>
  <conditionalFormatting sqref="V10">
    <cfRule type="expression" dxfId="3724" priority="643">
      <formula>$V$2=""</formula>
    </cfRule>
  </conditionalFormatting>
  <conditionalFormatting sqref="W10">
    <cfRule type="expression" dxfId="3723" priority="642">
      <formula>$W$2=""</formula>
    </cfRule>
  </conditionalFormatting>
  <conditionalFormatting sqref="X10:BB10">
    <cfRule type="expression" dxfId="3722" priority="641">
      <formula>$X$2=""</formula>
    </cfRule>
  </conditionalFormatting>
  <conditionalFormatting sqref="F10">
    <cfRule type="expression" dxfId="3721" priority="640">
      <formula>$F$2=""</formula>
    </cfRule>
  </conditionalFormatting>
  <conditionalFormatting sqref="H13">
    <cfRule type="expression" dxfId="3720" priority="639">
      <formula>$H$2=""</formula>
    </cfRule>
  </conditionalFormatting>
  <conditionalFormatting sqref="G13">
    <cfRule type="expression" dxfId="3719" priority="638">
      <formula>$G$2=""</formula>
    </cfRule>
  </conditionalFormatting>
  <conditionalFormatting sqref="I13">
    <cfRule type="expression" dxfId="3718" priority="637">
      <formula>$I$2=""</formula>
    </cfRule>
  </conditionalFormatting>
  <conditionalFormatting sqref="J13">
    <cfRule type="expression" dxfId="3717" priority="636">
      <formula>$J$2=""</formula>
    </cfRule>
  </conditionalFormatting>
  <conditionalFormatting sqref="K13">
    <cfRule type="expression" dxfId="3716" priority="635">
      <formula>$K$2=""</formula>
    </cfRule>
  </conditionalFormatting>
  <conditionalFormatting sqref="L13">
    <cfRule type="expression" dxfId="3715" priority="634">
      <formula>$L$2=""</formula>
    </cfRule>
  </conditionalFormatting>
  <conditionalFormatting sqref="M13">
    <cfRule type="expression" dxfId="3714" priority="633">
      <formula>$M$2=""</formula>
    </cfRule>
  </conditionalFormatting>
  <conditionalFormatting sqref="N13">
    <cfRule type="expression" dxfId="3713" priority="632">
      <formula>$N$2=""</formula>
    </cfRule>
  </conditionalFormatting>
  <conditionalFormatting sqref="O13">
    <cfRule type="expression" dxfId="3712" priority="631">
      <formula>$O$2=""</formula>
    </cfRule>
  </conditionalFormatting>
  <conditionalFormatting sqref="P13">
    <cfRule type="expression" dxfId="3711" priority="630">
      <formula>$P$2=""</formula>
    </cfRule>
  </conditionalFormatting>
  <conditionalFormatting sqref="Q13">
    <cfRule type="expression" dxfId="3710" priority="629">
      <formula>$Q$2=""</formula>
    </cfRule>
  </conditionalFormatting>
  <conditionalFormatting sqref="R13">
    <cfRule type="expression" dxfId="3709" priority="628">
      <formula>$R$2=""</formula>
    </cfRule>
  </conditionalFormatting>
  <conditionalFormatting sqref="S13">
    <cfRule type="expression" dxfId="3708" priority="627">
      <formula>$S$2=""</formula>
    </cfRule>
  </conditionalFormatting>
  <conditionalFormatting sqref="T13">
    <cfRule type="expression" dxfId="3707" priority="626">
      <formula>$T$2=""</formula>
    </cfRule>
  </conditionalFormatting>
  <conditionalFormatting sqref="U13">
    <cfRule type="expression" dxfId="3706" priority="625">
      <formula>$U$2=""</formula>
    </cfRule>
  </conditionalFormatting>
  <conditionalFormatting sqref="V13">
    <cfRule type="expression" dxfId="3705" priority="624">
      <formula>$V$2=""</formula>
    </cfRule>
  </conditionalFormatting>
  <conditionalFormatting sqref="W13">
    <cfRule type="expression" dxfId="3704" priority="623">
      <formula>$W$2=""</formula>
    </cfRule>
  </conditionalFormatting>
  <conditionalFormatting sqref="X13:BB13">
    <cfRule type="expression" dxfId="3703" priority="622">
      <formula>$X$2=""</formula>
    </cfRule>
  </conditionalFormatting>
  <conditionalFormatting sqref="F13">
    <cfRule type="expression" dxfId="3702" priority="621">
      <formula>$F$2=""</formula>
    </cfRule>
  </conditionalFormatting>
  <conditionalFormatting sqref="H16">
    <cfRule type="expression" dxfId="3701" priority="620">
      <formula>$H$2=""</formula>
    </cfRule>
  </conditionalFormatting>
  <conditionalFormatting sqref="G16">
    <cfRule type="expression" dxfId="3700" priority="619">
      <formula>$G$2=""</formula>
    </cfRule>
  </conditionalFormatting>
  <conditionalFormatting sqref="I16">
    <cfRule type="expression" dxfId="3699" priority="618">
      <formula>$I$2=""</formula>
    </cfRule>
  </conditionalFormatting>
  <conditionalFormatting sqref="J16">
    <cfRule type="expression" dxfId="3698" priority="617">
      <formula>$J$2=""</formula>
    </cfRule>
  </conditionalFormatting>
  <conditionalFormatting sqref="K16">
    <cfRule type="expression" dxfId="3697" priority="616">
      <formula>$K$2=""</formula>
    </cfRule>
  </conditionalFormatting>
  <conditionalFormatting sqref="L16">
    <cfRule type="expression" dxfId="3696" priority="615">
      <formula>$L$2=""</formula>
    </cfRule>
  </conditionalFormatting>
  <conditionalFormatting sqref="M16">
    <cfRule type="expression" dxfId="3695" priority="614">
      <formula>$M$2=""</formula>
    </cfRule>
  </conditionalFormatting>
  <conditionalFormatting sqref="N16">
    <cfRule type="expression" dxfId="3694" priority="613">
      <formula>$N$2=""</formula>
    </cfRule>
  </conditionalFormatting>
  <conditionalFormatting sqref="O16">
    <cfRule type="expression" dxfId="3693" priority="612">
      <formula>$O$2=""</formula>
    </cfRule>
  </conditionalFormatting>
  <conditionalFormatting sqref="P16">
    <cfRule type="expression" dxfId="3692" priority="611">
      <formula>$P$2=""</formula>
    </cfRule>
  </conditionalFormatting>
  <conditionalFormatting sqref="Q16">
    <cfRule type="expression" dxfId="3691" priority="610">
      <formula>$Q$2=""</formula>
    </cfRule>
  </conditionalFormatting>
  <conditionalFormatting sqref="R16">
    <cfRule type="expression" dxfId="3690" priority="609">
      <formula>$R$2=""</formula>
    </cfRule>
  </conditionalFormatting>
  <conditionalFormatting sqref="S16">
    <cfRule type="expression" dxfId="3689" priority="608">
      <formula>$S$2=""</formula>
    </cfRule>
  </conditionalFormatting>
  <conditionalFormatting sqref="T16">
    <cfRule type="expression" dxfId="3688" priority="607">
      <formula>$T$2=""</formula>
    </cfRule>
  </conditionalFormatting>
  <conditionalFormatting sqref="U16">
    <cfRule type="expression" dxfId="3687" priority="606">
      <formula>$U$2=""</formula>
    </cfRule>
  </conditionalFormatting>
  <conditionalFormatting sqref="V16">
    <cfRule type="expression" dxfId="3686" priority="605">
      <formula>$V$2=""</formula>
    </cfRule>
  </conditionalFormatting>
  <conditionalFormatting sqref="W16">
    <cfRule type="expression" dxfId="3685" priority="604">
      <formula>$W$2=""</formula>
    </cfRule>
  </conditionalFormatting>
  <conditionalFormatting sqref="X16:BB16">
    <cfRule type="expression" dxfId="3684" priority="603">
      <formula>$X$2=""</formula>
    </cfRule>
  </conditionalFormatting>
  <conditionalFormatting sqref="F16">
    <cfRule type="expression" dxfId="3683" priority="602">
      <formula>$F$2=""</formula>
    </cfRule>
  </conditionalFormatting>
  <conditionalFormatting sqref="E6">
    <cfRule type="expression" dxfId="3682" priority="601">
      <formula>$E$2=""</formula>
    </cfRule>
  </conditionalFormatting>
  <conditionalFormatting sqref="E9">
    <cfRule type="expression" dxfId="3681" priority="600">
      <formula>$E$2=""</formula>
    </cfRule>
  </conditionalFormatting>
  <conditionalFormatting sqref="E12">
    <cfRule type="expression" dxfId="3680" priority="599">
      <formula>$E$2=""</formula>
    </cfRule>
  </conditionalFormatting>
  <conditionalFormatting sqref="E15">
    <cfRule type="expression" dxfId="3679" priority="598">
      <formula>$E$2=""</formula>
    </cfRule>
  </conditionalFormatting>
  <conditionalFormatting sqref="E7">
    <cfRule type="expression" dxfId="3678" priority="597">
      <formula>$E$2=""</formula>
    </cfRule>
  </conditionalFormatting>
  <conditionalFormatting sqref="E10">
    <cfRule type="expression" dxfId="3677" priority="596">
      <formula>$E$2=""</formula>
    </cfRule>
  </conditionalFormatting>
  <conditionalFormatting sqref="E13">
    <cfRule type="expression" dxfId="3676" priority="595">
      <formula>$E$2=""</formula>
    </cfRule>
  </conditionalFormatting>
  <conditionalFormatting sqref="E16">
    <cfRule type="expression" dxfId="3675" priority="594">
      <formula>$E$2=""</formula>
    </cfRule>
  </conditionalFormatting>
  <conditionalFormatting sqref="X1">
    <cfRule type="expression" dxfId="3674" priority="593">
      <formula>$W$2=""</formula>
    </cfRule>
  </conditionalFormatting>
  <conditionalFormatting sqref="G1:G32 G63:G1048576">
    <cfRule type="expression" dxfId="3673" priority="592">
      <formula>$G$66=""</formula>
    </cfRule>
  </conditionalFormatting>
  <conditionalFormatting sqref="H1:H32 H63:H1048576">
    <cfRule type="expression" dxfId="3672" priority="591">
      <formula>$H$66=""</formula>
    </cfRule>
  </conditionalFormatting>
  <conditionalFormatting sqref="I68">
    <cfRule type="expression" dxfId="3671" priority="590">
      <formula>$H$66=""</formula>
    </cfRule>
  </conditionalFormatting>
  <conditionalFormatting sqref="I1:I32 I63:I1048576">
    <cfRule type="expression" dxfId="3670" priority="589">
      <formula>$I$66=""</formula>
    </cfRule>
  </conditionalFormatting>
  <conditionalFormatting sqref="J1:J32 J63:J1048576">
    <cfRule type="expression" dxfId="3669" priority="588">
      <formula>$J$66=""</formula>
    </cfRule>
  </conditionalFormatting>
  <conditionalFormatting sqref="K1:K32 K63:K1048576">
    <cfRule type="expression" dxfId="3668" priority="587">
      <formula>$K$66=""</formula>
    </cfRule>
  </conditionalFormatting>
  <conditionalFormatting sqref="L1:L32 L63:L1048576">
    <cfRule type="expression" dxfId="3667" priority="586">
      <formula>$L$66=""</formula>
    </cfRule>
  </conditionalFormatting>
  <conditionalFormatting sqref="M1:M32 M63:M1048576">
    <cfRule type="expression" dxfId="3666" priority="585">
      <formula>$M$66=""</formula>
    </cfRule>
  </conditionalFormatting>
  <conditionalFormatting sqref="N1:N32 N63:N1048576">
    <cfRule type="expression" dxfId="3665" priority="584">
      <formula>$N$66=""</formula>
    </cfRule>
  </conditionalFormatting>
  <conditionalFormatting sqref="O1:O32 O63:O1048576">
    <cfRule type="expression" dxfId="3664" priority="583">
      <formula>$O$66=""</formula>
    </cfRule>
  </conditionalFormatting>
  <conditionalFormatting sqref="P1:P32 P63:P1048576">
    <cfRule type="expression" dxfId="3663" priority="582">
      <formula>$P$66=""</formula>
    </cfRule>
  </conditionalFormatting>
  <conditionalFormatting sqref="R1:R32 R63:R1048576">
    <cfRule type="expression" dxfId="3662" priority="581">
      <formula>$R$66=""</formula>
    </cfRule>
  </conditionalFormatting>
  <conditionalFormatting sqref="S1:S32 S63:S1048576">
    <cfRule type="expression" dxfId="3661" priority="580">
      <formula>$S$66=""</formula>
    </cfRule>
  </conditionalFormatting>
  <conditionalFormatting sqref="T1:T32 T63:T1048576">
    <cfRule type="expression" dxfId="3660" priority="579">
      <formula>$T$66=""</formula>
    </cfRule>
  </conditionalFormatting>
  <conditionalFormatting sqref="U1:U32 U63:U1048576">
    <cfRule type="expression" dxfId="3659" priority="578">
      <formula>$U$66=""</formula>
    </cfRule>
  </conditionalFormatting>
  <conditionalFormatting sqref="V1:V32 V63:V1048576">
    <cfRule type="expression" dxfId="3658" priority="577">
      <formula>$V$66=""</formula>
    </cfRule>
  </conditionalFormatting>
  <conditionalFormatting sqref="W1:W32 W63:W1048576">
    <cfRule type="expression" dxfId="3657" priority="576">
      <formula>$W$66=""</formula>
    </cfRule>
  </conditionalFormatting>
  <conditionalFormatting sqref="X1:X32 X63:X1048576">
    <cfRule type="expression" dxfId="3656" priority="575">
      <formula>$X$66=""</formula>
    </cfRule>
  </conditionalFormatting>
  <conditionalFormatting sqref="BB1:BB32 BB63:BB1048576">
    <cfRule type="expression" dxfId="3655" priority="574">
      <formula>$BB$66=""</formula>
    </cfRule>
  </conditionalFormatting>
  <conditionalFormatting sqref="C112:C116 E112:BB116">
    <cfRule type="cellIs" dxfId="3654" priority="819" operator="greaterThan">
      <formula>0</formula>
    </cfRule>
  </conditionalFormatting>
  <conditionalFormatting sqref="E67:BB91">
    <cfRule type="cellIs" dxfId="3653" priority="572" operator="equal">
      <formula>""</formula>
    </cfRule>
    <cfRule type="cellIs" dxfId="3652" priority="573" operator="greaterThan">
      <formula>0</formula>
    </cfRule>
  </conditionalFormatting>
  <conditionalFormatting sqref="H18 H21 H24 H27 H30">
    <cfRule type="expression" dxfId="3651" priority="571">
      <formula>$H$2=""</formula>
    </cfRule>
  </conditionalFormatting>
  <conditionalFormatting sqref="G18 G21 G24 G27 G30">
    <cfRule type="expression" dxfId="3650" priority="570">
      <formula>$G$2=""</formula>
    </cfRule>
  </conditionalFormatting>
  <conditionalFormatting sqref="I18 I21 I24 I27 I30">
    <cfRule type="expression" dxfId="3649" priority="569">
      <formula>$I$2=""</formula>
    </cfRule>
  </conditionalFormatting>
  <conditionalFormatting sqref="J18 J21 J24 J27">
    <cfRule type="expression" dxfId="3648" priority="568">
      <formula>$J$2=""</formula>
    </cfRule>
  </conditionalFormatting>
  <conditionalFormatting sqref="K18 K21 K24 K27">
    <cfRule type="expression" dxfId="3647" priority="567">
      <formula>$K$2=""</formula>
    </cfRule>
  </conditionalFormatting>
  <conditionalFormatting sqref="L18 L21 L24 L27 L30">
    <cfRule type="expression" dxfId="3646" priority="566">
      <formula>$L$2=""</formula>
    </cfRule>
  </conditionalFormatting>
  <conditionalFormatting sqref="M18 M21 M24 M27 M30">
    <cfRule type="expression" dxfId="3645" priority="565">
      <formula>$M$2=""</formula>
    </cfRule>
  </conditionalFormatting>
  <conditionalFormatting sqref="N18 N21 N24 N27 N30">
    <cfRule type="expression" dxfId="3644" priority="564">
      <formula>$N$2=""</formula>
    </cfRule>
  </conditionalFormatting>
  <conditionalFormatting sqref="O18 O21 O24 O27">
    <cfRule type="expression" dxfId="3643" priority="563">
      <formula>$O$2=""</formula>
    </cfRule>
  </conditionalFormatting>
  <conditionalFormatting sqref="P18 P21 P24 P27 P30">
    <cfRule type="expression" dxfId="3642" priority="562">
      <formula>$P$2=""</formula>
    </cfRule>
  </conditionalFormatting>
  <conditionalFormatting sqref="Q18 Q21 Q24 Q27 Q30">
    <cfRule type="expression" dxfId="3641" priority="561">
      <formula>$Q$2=""</formula>
    </cfRule>
  </conditionalFormatting>
  <conditionalFormatting sqref="R18 R21 R24 R27 R30">
    <cfRule type="expression" dxfId="3640" priority="560">
      <formula>$R$2=""</formula>
    </cfRule>
  </conditionalFormatting>
  <conditionalFormatting sqref="S18 S21 S24 S27 S30">
    <cfRule type="expression" dxfId="3639" priority="559">
      <formula>$S$2=""</formula>
    </cfRule>
  </conditionalFormatting>
  <conditionalFormatting sqref="T18 T21 T24 T27 T30">
    <cfRule type="expression" dxfId="3638" priority="558">
      <formula>$T$2=""</formula>
    </cfRule>
  </conditionalFormatting>
  <conditionalFormatting sqref="U18 U21 U24 U27 U30">
    <cfRule type="expression" dxfId="3637" priority="557">
      <formula>$U$2=""</formula>
    </cfRule>
  </conditionalFormatting>
  <conditionalFormatting sqref="V18 V21 V24 V27 V30">
    <cfRule type="expression" dxfId="3636" priority="556">
      <formula>$V$2=""</formula>
    </cfRule>
  </conditionalFormatting>
  <conditionalFormatting sqref="W18 W21 W24 W27 W30">
    <cfRule type="expression" dxfId="3635" priority="555">
      <formula>$W$2=""</formula>
    </cfRule>
  </conditionalFormatting>
  <conditionalFormatting sqref="Y18:BB18 Y21:BB21 Y24:BB24 Y27:BB27 Y30:BB30 E20:BB20 E23:BB23 E26:BB26 E29:BB29 E32:BB32">
    <cfRule type="expression" dxfId="3634" priority="554">
      <formula>$Y$2=""</formula>
    </cfRule>
  </conditionalFormatting>
  <conditionalFormatting sqref="F18 F21 F24 F27 F30">
    <cfRule type="expression" dxfId="3633" priority="553">
      <formula>$F$2=""</formula>
    </cfRule>
  </conditionalFormatting>
  <conditionalFormatting sqref="H18">
    <cfRule type="expression" dxfId="3632" priority="552">
      <formula>$H$2=""</formula>
    </cfRule>
  </conditionalFormatting>
  <conditionalFormatting sqref="G18">
    <cfRule type="expression" dxfId="3631" priority="551">
      <formula>$G$2=""</formula>
    </cfRule>
  </conditionalFormatting>
  <conditionalFormatting sqref="I18">
    <cfRule type="expression" dxfId="3630" priority="550">
      <formula>$I$2=""</formula>
    </cfRule>
  </conditionalFormatting>
  <conditionalFormatting sqref="J18">
    <cfRule type="expression" dxfId="3629" priority="549">
      <formula>$J$2=""</formula>
    </cfRule>
  </conditionalFormatting>
  <conditionalFormatting sqref="K18">
    <cfRule type="expression" dxfId="3628" priority="548">
      <formula>$K$2=""</formula>
    </cfRule>
  </conditionalFormatting>
  <conditionalFormatting sqref="L18">
    <cfRule type="expression" dxfId="3627" priority="547">
      <formula>$L$2=""</formula>
    </cfRule>
  </conditionalFormatting>
  <conditionalFormatting sqref="M18">
    <cfRule type="expression" dxfId="3626" priority="546">
      <formula>$M$2=""</formula>
    </cfRule>
  </conditionalFormatting>
  <conditionalFormatting sqref="N18">
    <cfRule type="expression" dxfId="3625" priority="545">
      <formula>$N$2=""</formula>
    </cfRule>
  </conditionalFormatting>
  <conditionalFormatting sqref="O18">
    <cfRule type="expression" dxfId="3624" priority="544">
      <formula>$O$2=""</formula>
    </cfRule>
  </conditionalFormatting>
  <conditionalFormatting sqref="P18">
    <cfRule type="expression" dxfId="3623" priority="543">
      <formula>$P$2=""</formula>
    </cfRule>
  </conditionalFormatting>
  <conditionalFormatting sqref="Q18">
    <cfRule type="expression" dxfId="3622" priority="542">
      <formula>$Q$2=""</formula>
    </cfRule>
  </conditionalFormatting>
  <conditionalFormatting sqref="R18">
    <cfRule type="expression" dxfId="3621" priority="541">
      <formula>$R$2=""</formula>
    </cfRule>
  </conditionalFormatting>
  <conditionalFormatting sqref="S18">
    <cfRule type="expression" dxfId="3620" priority="540">
      <formula>$S$2=""</formula>
    </cfRule>
  </conditionalFormatting>
  <conditionalFormatting sqref="T18">
    <cfRule type="expression" dxfId="3619" priority="539">
      <formula>$T$2=""</formula>
    </cfRule>
  </conditionalFormatting>
  <conditionalFormatting sqref="U18">
    <cfRule type="expression" dxfId="3618" priority="538">
      <formula>$U$2=""</formula>
    </cfRule>
  </conditionalFormatting>
  <conditionalFormatting sqref="V18">
    <cfRule type="expression" dxfId="3617" priority="537">
      <formula>$V$2=""</formula>
    </cfRule>
  </conditionalFormatting>
  <conditionalFormatting sqref="W18">
    <cfRule type="expression" dxfId="3616" priority="536">
      <formula>$W$2=""</formula>
    </cfRule>
  </conditionalFormatting>
  <conditionalFormatting sqref="X18:BB18">
    <cfRule type="expression" dxfId="3615" priority="535">
      <formula>$X$2=""</formula>
    </cfRule>
  </conditionalFormatting>
  <conditionalFormatting sqref="F18">
    <cfRule type="expression" dxfId="3614" priority="534">
      <formula>$F$2=""</formula>
    </cfRule>
  </conditionalFormatting>
  <conditionalFormatting sqref="H21">
    <cfRule type="expression" dxfId="3613" priority="533">
      <formula>$H$2=""</formula>
    </cfRule>
  </conditionalFormatting>
  <conditionalFormatting sqref="G21">
    <cfRule type="expression" dxfId="3612" priority="532">
      <formula>$G$2=""</formula>
    </cfRule>
  </conditionalFormatting>
  <conditionalFormatting sqref="I21">
    <cfRule type="expression" dxfId="3611" priority="531">
      <formula>$I$2=""</formula>
    </cfRule>
  </conditionalFormatting>
  <conditionalFormatting sqref="J21">
    <cfRule type="expression" dxfId="3610" priority="530">
      <formula>$J$2=""</formula>
    </cfRule>
  </conditionalFormatting>
  <conditionalFormatting sqref="K21">
    <cfRule type="expression" dxfId="3609" priority="529">
      <formula>$K$2=""</formula>
    </cfRule>
  </conditionalFormatting>
  <conditionalFormatting sqref="L21">
    <cfRule type="expression" dxfId="3608" priority="528">
      <formula>$L$2=""</formula>
    </cfRule>
  </conditionalFormatting>
  <conditionalFormatting sqref="M21">
    <cfRule type="expression" dxfId="3607" priority="527">
      <formula>$M$2=""</formula>
    </cfRule>
  </conditionalFormatting>
  <conditionalFormatting sqref="N21">
    <cfRule type="expression" dxfId="3606" priority="526">
      <formula>$N$2=""</formula>
    </cfRule>
  </conditionalFormatting>
  <conditionalFormatting sqref="O21">
    <cfRule type="expression" dxfId="3605" priority="525">
      <formula>$O$2=""</formula>
    </cfRule>
  </conditionalFormatting>
  <conditionalFormatting sqref="P21">
    <cfRule type="expression" dxfId="3604" priority="524">
      <formula>$P$2=""</formula>
    </cfRule>
  </conditionalFormatting>
  <conditionalFormatting sqref="Q21">
    <cfRule type="expression" dxfId="3603" priority="523">
      <formula>$Q$2=""</formula>
    </cfRule>
  </conditionalFormatting>
  <conditionalFormatting sqref="R21">
    <cfRule type="expression" dxfId="3602" priority="522">
      <formula>$R$2=""</formula>
    </cfRule>
  </conditionalFormatting>
  <conditionalFormatting sqref="S21">
    <cfRule type="expression" dxfId="3601" priority="521">
      <formula>$S$2=""</formula>
    </cfRule>
  </conditionalFormatting>
  <conditionalFormatting sqref="T21">
    <cfRule type="expression" dxfId="3600" priority="520">
      <formula>$T$2=""</formula>
    </cfRule>
  </conditionalFormatting>
  <conditionalFormatting sqref="U21">
    <cfRule type="expression" dxfId="3599" priority="519">
      <formula>$U$2=""</formula>
    </cfRule>
  </conditionalFormatting>
  <conditionalFormatting sqref="V21">
    <cfRule type="expression" dxfId="3598" priority="518">
      <formula>$V$2=""</formula>
    </cfRule>
  </conditionalFormatting>
  <conditionalFormatting sqref="W21">
    <cfRule type="expression" dxfId="3597" priority="517">
      <formula>$W$2=""</formula>
    </cfRule>
  </conditionalFormatting>
  <conditionalFormatting sqref="X21:BB21">
    <cfRule type="expression" dxfId="3596" priority="516">
      <formula>$X$2=""</formula>
    </cfRule>
  </conditionalFormatting>
  <conditionalFormatting sqref="F21">
    <cfRule type="expression" dxfId="3595" priority="515">
      <formula>$F$2=""</formula>
    </cfRule>
  </conditionalFormatting>
  <conditionalFormatting sqref="H24">
    <cfRule type="expression" dxfId="3594" priority="514">
      <formula>$H$2=""</formula>
    </cfRule>
  </conditionalFormatting>
  <conditionalFormatting sqref="G24">
    <cfRule type="expression" dxfId="3593" priority="513">
      <formula>$G$2=""</formula>
    </cfRule>
  </conditionalFormatting>
  <conditionalFormatting sqref="I24">
    <cfRule type="expression" dxfId="3592" priority="512">
      <formula>$I$2=""</formula>
    </cfRule>
  </conditionalFormatting>
  <conditionalFormatting sqref="J24">
    <cfRule type="expression" dxfId="3591" priority="511">
      <formula>$J$2=""</formula>
    </cfRule>
  </conditionalFormatting>
  <conditionalFormatting sqref="K24">
    <cfRule type="expression" dxfId="3590" priority="510">
      <formula>$K$2=""</formula>
    </cfRule>
  </conditionalFormatting>
  <conditionalFormatting sqref="L24">
    <cfRule type="expression" dxfId="3589" priority="509">
      <formula>$L$2=""</formula>
    </cfRule>
  </conditionalFormatting>
  <conditionalFormatting sqref="M24">
    <cfRule type="expression" dxfId="3588" priority="508">
      <formula>$M$2=""</formula>
    </cfRule>
  </conditionalFormatting>
  <conditionalFormatting sqref="N24">
    <cfRule type="expression" dxfId="3587" priority="507">
      <formula>$N$2=""</formula>
    </cfRule>
  </conditionalFormatting>
  <conditionalFormatting sqref="O24">
    <cfRule type="expression" dxfId="3586" priority="506">
      <formula>$O$2=""</formula>
    </cfRule>
  </conditionalFormatting>
  <conditionalFormatting sqref="P24">
    <cfRule type="expression" dxfId="3585" priority="505">
      <formula>$P$2=""</formula>
    </cfRule>
  </conditionalFormatting>
  <conditionalFormatting sqref="Q24">
    <cfRule type="expression" dxfId="3584" priority="504">
      <formula>$Q$2=""</formula>
    </cfRule>
  </conditionalFormatting>
  <conditionalFormatting sqref="R24">
    <cfRule type="expression" dxfId="3583" priority="503">
      <formula>$R$2=""</formula>
    </cfRule>
  </conditionalFormatting>
  <conditionalFormatting sqref="S24">
    <cfRule type="expression" dxfId="3582" priority="502">
      <formula>$S$2=""</formula>
    </cfRule>
  </conditionalFormatting>
  <conditionalFormatting sqref="T24">
    <cfRule type="expression" dxfId="3581" priority="501">
      <formula>$T$2=""</formula>
    </cfRule>
  </conditionalFormatting>
  <conditionalFormatting sqref="U24">
    <cfRule type="expression" dxfId="3580" priority="500">
      <formula>$U$2=""</formula>
    </cfRule>
  </conditionalFormatting>
  <conditionalFormatting sqref="V24">
    <cfRule type="expression" dxfId="3579" priority="499">
      <formula>$V$2=""</formula>
    </cfRule>
  </conditionalFormatting>
  <conditionalFormatting sqref="W24">
    <cfRule type="expression" dxfId="3578" priority="498">
      <formula>$W$2=""</formula>
    </cfRule>
  </conditionalFormatting>
  <conditionalFormatting sqref="X24:BB24">
    <cfRule type="expression" dxfId="3577" priority="497">
      <formula>$X$2=""</formula>
    </cfRule>
  </conditionalFormatting>
  <conditionalFormatting sqref="F24">
    <cfRule type="expression" dxfId="3576" priority="496">
      <formula>$F$2=""</formula>
    </cfRule>
  </conditionalFormatting>
  <conditionalFormatting sqref="H27">
    <cfRule type="expression" dxfId="3575" priority="495">
      <formula>$H$2=""</formula>
    </cfRule>
  </conditionalFormatting>
  <conditionalFormatting sqref="G27">
    <cfRule type="expression" dxfId="3574" priority="494">
      <formula>$G$2=""</formula>
    </cfRule>
  </conditionalFormatting>
  <conditionalFormatting sqref="I27">
    <cfRule type="expression" dxfId="3573" priority="493">
      <formula>$I$2=""</formula>
    </cfRule>
  </conditionalFormatting>
  <conditionalFormatting sqref="J27">
    <cfRule type="expression" dxfId="3572" priority="492">
      <formula>$J$2=""</formula>
    </cfRule>
  </conditionalFormatting>
  <conditionalFormatting sqref="K27">
    <cfRule type="expression" dxfId="3571" priority="491">
      <formula>$K$2=""</formula>
    </cfRule>
  </conditionalFormatting>
  <conditionalFormatting sqref="L27">
    <cfRule type="expression" dxfId="3570" priority="490">
      <formula>$L$2=""</formula>
    </cfRule>
  </conditionalFormatting>
  <conditionalFormatting sqref="M27">
    <cfRule type="expression" dxfId="3569" priority="489">
      <formula>$M$2=""</formula>
    </cfRule>
  </conditionalFormatting>
  <conditionalFormatting sqref="N27">
    <cfRule type="expression" dxfId="3568" priority="488">
      <formula>$N$2=""</formula>
    </cfRule>
  </conditionalFormatting>
  <conditionalFormatting sqref="O27">
    <cfRule type="expression" dxfId="3567" priority="487">
      <formula>$O$2=""</formula>
    </cfRule>
  </conditionalFormatting>
  <conditionalFormatting sqref="P27">
    <cfRule type="expression" dxfId="3566" priority="486">
      <formula>$P$2=""</formula>
    </cfRule>
  </conditionalFormatting>
  <conditionalFormatting sqref="Q27">
    <cfRule type="expression" dxfId="3565" priority="485">
      <formula>$Q$2=""</formula>
    </cfRule>
  </conditionalFormatting>
  <conditionalFormatting sqref="R27">
    <cfRule type="expression" dxfId="3564" priority="484">
      <formula>$R$2=""</formula>
    </cfRule>
  </conditionalFormatting>
  <conditionalFormatting sqref="S27">
    <cfRule type="expression" dxfId="3563" priority="483">
      <formula>$S$2=""</formula>
    </cfRule>
  </conditionalFormatting>
  <conditionalFormatting sqref="T27">
    <cfRule type="expression" dxfId="3562" priority="482">
      <formula>$T$2=""</formula>
    </cfRule>
  </conditionalFormatting>
  <conditionalFormatting sqref="U27">
    <cfRule type="expression" dxfId="3561" priority="481">
      <formula>$U$2=""</formula>
    </cfRule>
  </conditionalFormatting>
  <conditionalFormatting sqref="V27">
    <cfRule type="expression" dxfId="3560" priority="480">
      <formula>$V$2=""</formula>
    </cfRule>
  </conditionalFormatting>
  <conditionalFormatting sqref="W27">
    <cfRule type="expression" dxfId="3559" priority="479">
      <formula>$W$2=""</formula>
    </cfRule>
  </conditionalFormatting>
  <conditionalFormatting sqref="X27:BB27">
    <cfRule type="expression" dxfId="3558" priority="478">
      <formula>$X$2=""</formula>
    </cfRule>
  </conditionalFormatting>
  <conditionalFormatting sqref="F27">
    <cfRule type="expression" dxfId="3557" priority="477">
      <formula>$F$2=""</formula>
    </cfRule>
  </conditionalFormatting>
  <conditionalFormatting sqref="H30">
    <cfRule type="expression" dxfId="3556" priority="476">
      <formula>$H$2=""</formula>
    </cfRule>
  </conditionalFormatting>
  <conditionalFormatting sqref="G30">
    <cfRule type="expression" dxfId="3555" priority="475">
      <formula>$G$2=""</formula>
    </cfRule>
  </conditionalFormatting>
  <conditionalFormatting sqref="I30">
    <cfRule type="expression" dxfId="3554" priority="474">
      <formula>$I$2=""</formula>
    </cfRule>
  </conditionalFormatting>
  <conditionalFormatting sqref="J30">
    <cfRule type="expression" dxfId="3553" priority="473">
      <formula>$J$2=""</formula>
    </cfRule>
  </conditionalFormatting>
  <conditionalFormatting sqref="K30">
    <cfRule type="expression" dxfId="3552" priority="472">
      <formula>$K$2=""</formula>
    </cfRule>
  </conditionalFormatting>
  <conditionalFormatting sqref="L30">
    <cfRule type="expression" dxfId="3551" priority="471">
      <formula>$L$2=""</formula>
    </cfRule>
  </conditionalFormatting>
  <conditionalFormatting sqref="M30">
    <cfRule type="expression" dxfId="3550" priority="470">
      <formula>$M$2=""</formula>
    </cfRule>
  </conditionalFormatting>
  <conditionalFormatting sqref="N30">
    <cfRule type="expression" dxfId="3549" priority="469">
      <formula>$N$2=""</formula>
    </cfRule>
  </conditionalFormatting>
  <conditionalFormatting sqref="O30">
    <cfRule type="expression" dxfId="3548" priority="468">
      <formula>$O$2=""</formula>
    </cfRule>
  </conditionalFormatting>
  <conditionalFormatting sqref="P30">
    <cfRule type="expression" dxfId="3547" priority="467">
      <formula>$P$2=""</formula>
    </cfRule>
  </conditionalFormatting>
  <conditionalFormatting sqref="Q30">
    <cfRule type="expression" dxfId="3546" priority="466">
      <formula>$Q$2=""</formula>
    </cfRule>
  </conditionalFormatting>
  <conditionalFormatting sqref="R30">
    <cfRule type="expression" dxfId="3545" priority="465">
      <formula>$R$2=""</formula>
    </cfRule>
  </conditionalFormatting>
  <conditionalFormatting sqref="S30">
    <cfRule type="expression" dxfId="3544" priority="464">
      <formula>$S$2=""</formula>
    </cfRule>
  </conditionalFormatting>
  <conditionalFormatting sqref="T30">
    <cfRule type="expression" dxfId="3543" priority="463">
      <formula>$T$2=""</formula>
    </cfRule>
  </conditionalFormatting>
  <conditionalFormatting sqref="U30">
    <cfRule type="expression" dxfId="3542" priority="462">
      <formula>$U$2=""</formula>
    </cfRule>
  </conditionalFormatting>
  <conditionalFormatting sqref="V30">
    <cfRule type="expression" dxfId="3541" priority="461">
      <formula>$V$2=""</formula>
    </cfRule>
  </conditionalFormatting>
  <conditionalFormatting sqref="W30">
    <cfRule type="expression" dxfId="3540" priority="460">
      <formula>$W$2=""</formula>
    </cfRule>
  </conditionalFormatting>
  <conditionalFormatting sqref="X30:BB30">
    <cfRule type="expression" dxfId="3539" priority="459">
      <formula>$X$2=""</formula>
    </cfRule>
  </conditionalFormatting>
  <conditionalFormatting sqref="F30">
    <cfRule type="expression" dxfId="3538" priority="458">
      <formula>$F$2=""</formula>
    </cfRule>
  </conditionalFormatting>
  <conditionalFormatting sqref="E18">
    <cfRule type="expression" dxfId="3537" priority="457">
      <formula>$E$2=""</formula>
    </cfRule>
  </conditionalFormatting>
  <conditionalFormatting sqref="E21">
    <cfRule type="expression" dxfId="3536" priority="456">
      <formula>$E$2=""</formula>
    </cfRule>
  </conditionalFormatting>
  <conditionalFormatting sqref="E24">
    <cfRule type="expression" dxfId="3535" priority="455">
      <formula>$E$2=""</formula>
    </cfRule>
  </conditionalFormatting>
  <conditionalFormatting sqref="E27">
    <cfRule type="expression" dxfId="3534" priority="454">
      <formula>$E$2=""</formula>
    </cfRule>
  </conditionalFormatting>
  <conditionalFormatting sqref="E30">
    <cfRule type="expression" dxfId="3533" priority="453">
      <formula>$E$2=""</formula>
    </cfRule>
  </conditionalFormatting>
  <conditionalFormatting sqref="E22:BB22">
    <cfRule type="expression" dxfId="3532" priority="452">
      <formula>$E$2=""</formula>
    </cfRule>
  </conditionalFormatting>
  <conditionalFormatting sqref="E25:BB25">
    <cfRule type="expression" dxfId="3531" priority="451">
      <formula>$E$2=""</formula>
    </cfRule>
  </conditionalFormatting>
  <conditionalFormatting sqref="E28:BB28">
    <cfRule type="expression" dxfId="3530" priority="450">
      <formula>$E$2=""</formula>
    </cfRule>
  </conditionalFormatting>
  <conditionalFormatting sqref="X18 X21 X24 X27 X30">
    <cfRule type="expression" dxfId="3529" priority="449">
      <formula>$X$2=""</formula>
    </cfRule>
  </conditionalFormatting>
  <conditionalFormatting sqref="J18 J21 J24 J27 J30">
    <cfRule type="expression" dxfId="3528" priority="448">
      <formula>$J$2=""</formula>
    </cfRule>
  </conditionalFormatting>
  <conditionalFormatting sqref="K18 K21 K24 K27 K30">
    <cfRule type="expression" dxfId="3527" priority="447">
      <formula>$K$2=""</formula>
    </cfRule>
  </conditionalFormatting>
  <conditionalFormatting sqref="O18 O21 O24 O27 O30">
    <cfRule type="expression" dxfId="3526" priority="446">
      <formula>$O$2=""</formula>
    </cfRule>
  </conditionalFormatting>
  <conditionalFormatting sqref="F18">
    <cfRule type="expression" dxfId="3525" priority="445">
      <formula>$F$66=""</formula>
    </cfRule>
  </conditionalFormatting>
  <conditionalFormatting sqref="G18">
    <cfRule type="expression" dxfId="3524" priority="444">
      <formula>$G$66=""</formula>
    </cfRule>
  </conditionalFormatting>
  <conditionalFormatting sqref="H18">
    <cfRule type="expression" dxfId="3523" priority="443">
      <formula>$H$66=""</formula>
    </cfRule>
  </conditionalFormatting>
  <conditionalFormatting sqref="I18">
    <cfRule type="expression" dxfId="3522" priority="442">
      <formula>$I$66=""</formula>
    </cfRule>
  </conditionalFormatting>
  <conditionalFormatting sqref="J18">
    <cfRule type="expression" dxfId="3521" priority="441">
      <formula>$J$66=""</formula>
    </cfRule>
  </conditionalFormatting>
  <conditionalFormatting sqref="K18">
    <cfRule type="expression" dxfId="3520" priority="440">
      <formula>$K$66=""</formula>
    </cfRule>
  </conditionalFormatting>
  <conditionalFormatting sqref="L18">
    <cfRule type="expression" dxfId="3519" priority="439">
      <formula>$L$66=""</formula>
    </cfRule>
  </conditionalFormatting>
  <conditionalFormatting sqref="M18">
    <cfRule type="expression" dxfId="3518" priority="438">
      <formula>$M$66=""</formula>
    </cfRule>
  </conditionalFormatting>
  <conditionalFormatting sqref="N18">
    <cfRule type="expression" dxfId="3517" priority="437">
      <formula>$N$66=""</formula>
    </cfRule>
  </conditionalFormatting>
  <conditionalFormatting sqref="O18">
    <cfRule type="expression" dxfId="3516" priority="436">
      <formula>$O$66=""</formula>
    </cfRule>
  </conditionalFormatting>
  <conditionalFormatting sqref="P18">
    <cfRule type="expression" dxfId="3515" priority="435">
      <formula>$P$66=""</formula>
    </cfRule>
  </conditionalFormatting>
  <conditionalFormatting sqref="Q18">
    <cfRule type="expression" dxfId="3514" priority="434">
      <formula>$Q$66=""</formula>
    </cfRule>
  </conditionalFormatting>
  <conditionalFormatting sqref="R18">
    <cfRule type="expression" dxfId="3513" priority="433">
      <formula>$R$66=""</formula>
    </cfRule>
  </conditionalFormatting>
  <conditionalFormatting sqref="S18">
    <cfRule type="expression" dxfId="3512" priority="432">
      <formula>$S$66=""</formula>
    </cfRule>
  </conditionalFormatting>
  <conditionalFormatting sqref="T18">
    <cfRule type="expression" dxfId="3511" priority="431">
      <formula>$T$66=""</formula>
    </cfRule>
  </conditionalFormatting>
  <conditionalFormatting sqref="U18">
    <cfRule type="expression" dxfId="3510" priority="430">
      <formula>$U$66=""</formula>
    </cfRule>
  </conditionalFormatting>
  <conditionalFormatting sqref="V18">
    <cfRule type="expression" dxfId="3509" priority="429">
      <formula>$V$66=""</formula>
    </cfRule>
  </conditionalFormatting>
  <conditionalFormatting sqref="W18">
    <cfRule type="expression" dxfId="3508" priority="428">
      <formula>$W$66=""</formula>
    </cfRule>
  </conditionalFormatting>
  <conditionalFormatting sqref="X18">
    <cfRule type="expression" dxfId="3507" priority="427">
      <formula>$X$66=""</formula>
    </cfRule>
  </conditionalFormatting>
  <conditionalFormatting sqref="Y18:BB18">
    <cfRule type="expression" dxfId="3506" priority="426">
      <formula>$Y$66=""</formula>
    </cfRule>
  </conditionalFormatting>
  <conditionalFormatting sqref="F1:F32 F63:F1048576">
    <cfRule type="expression" dxfId="3505" priority="425">
      <formula>$F$66=""</formula>
    </cfRule>
  </conditionalFormatting>
  <conditionalFormatting sqref="AA1:AA32 AA63:AA1048576">
    <cfRule type="expression" dxfId="3504" priority="424">
      <formula>$AA$66=""</formula>
    </cfRule>
  </conditionalFormatting>
  <conditionalFormatting sqref="Y1:Y32 Y63:Y1048576">
    <cfRule type="expression" dxfId="3503" priority="423">
      <formula>$Y$66=""</formula>
    </cfRule>
  </conditionalFormatting>
  <conditionalFormatting sqref="Z1:Z32 Z63:Z1048576">
    <cfRule type="expression" dxfId="3502" priority="422">
      <formula>$Z$66=""</formula>
    </cfRule>
  </conditionalFormatting>
  <conditionalFormatting sqref="AB1:AB32 AB63:AB1048576">
    <cfRule type="expression" dxfId="3501" priority="421">
      <formula>$AB$66=""</formula>
    </cfRule>
  </conditionalFormatting>
  <conditionalFormatting sqref="AC1:AC32 AC63:AC1048576">
    <cfRule type="expression" dxfId="3500" priority="420">
      <formula>$AC$66=""</formula>
    </cfRule>
  </conditionalFormatting>
  <conditionalFormatting sqref="Q1:Q32 Q63:Q1048576">
    <cfRule type="expression" dxfId="3499" priority="419">
      <formula>$Q$66=""</formula>
    </cfRule>
  </conditionalFormatting>
  <conditionalFormatting sqref="AD1:AD32 AD63:AD1048576">
    <cfRule type="expression" dxfId="3498" priority="418">
      <formula>$AD$66=""</formula>
    </cfRule>
  </conditionalFormatting>
  <conditionalFormatting sqref="AE1:AE32 AE63:AE1048576">
    <cfRule type="expression" dxfId="3497" priority="417">
      <formula>$AE$66=""</formula>
    </cfRule>
  </conditionalFormatting>
  <conditionalFormatting sqref="AF1:AF32 AF63:AF1048576">
    <cfRule type="expression" dxfId="3496" priority="416">
      <formula>$AF$66=""</formula>
    </cfRule>
  </conditionalFormatting>
  <conditionalFormatting sqref="AG1:AG32 AG63:AG1048576">
    <cfRule type="expression" dxfId="3495" priority="415">
      <formula>$AG$66=""</formula>
    </cfRule>
  </conditionalFormatting>
  <conditionalFormatting sqref="AH1:AH32 AH63:AH1048576">
    <cfRule type="expression" dxfId="3494" priority="414">
      <formula>$AH$66=""</formula>
    </cfRule>
  </conditionalFormatting>
  <conditionalFormatting sqref="AI1:AI32 AI63:AI1048576">
    <cfRule type="expression" dxfId="3493" priority="413">
      <formula>$AI$66=""</formula>
    </cfRule>
  </conditionalFormatting>
  <conditionalFormatting sqref="AJ1:AJ32 AJ63:AJ1048576">
    <cfRule type="expression" dxfId="3492" priority="412">
      <formula>$AJ$66=""</formula>
    </cfRule>
  </conditionalFormatting>
  <conditionalFormatting sqref="AK1:AK32 AK63:AK1048576">
    <cfRule type="expression" dxfId="3491" priority="411">
      <formula>$AK$66=""</formula>
    </cfRule>
  </conditionalFormatting>
  <conditionalFormatting sqref="AL1:AL32 AL63:AL1048576">
    <cfRule type="expression" dxfId="3490" priority="410">
      <formula>$AL$66=""</formula>
    </cfRule>
  </conditionalFormatting>
  <conditionalFormatting sqref="AM1:AM32 AM63:AM1048576">
    <cfRule type="expression" dxfId="3489" priority="409">
      <formula>$AM$66=""</formula>
    </cfRule>
  </conditionalFormatting>
  <conditionalFormatting sqref="AN1:AN32 AN63:AN1048576">
    <cfRule type="expression" dxfId="3488" priority="408">
      <formula>$AN$66=""</formula>
    </cfRule>
  </conditionalFormatting>
  <conditionalFormatting sqref="AO1:AO32 AO63:AO1048576">
    <cfRule type="expression" dxfId="3487" priority="407">
      <formula>$AO$66=""</formula>
    </cfRule>
  </conditionalFormatting>
  <conditionalFormatting sqref="AP1:AP32 AP63:AP1048576">
    <cfRule type="expression" dxfId="3486" priority="406">
      <formula>$AP$66=""</formula>
    </cfRule>
  </conditionalFormatting>
  <conditionalFormatting sqref="AQ1:AQ32 AQ63:AQ1048576">
    <cfRule type="expression" dxfId="3485" priority="405">
      <formula>$AQ$66=""</formula>
    </cfRule>
  </conditionalFormatting>
  <conditionalFormatting sqref="AR1:AR32 AR63:AR1048576">
    <cfRule type="expression" dxfId="3484" priority="404">
      <formula>$AR$66=""</formula>
    </cfRule>
  </conditionalFormatting>
  <conditionalFormatting sqref="AS1:AS32 AS63:AS1048576">
    <cfRule type="expression" dxfId="3483" priority="403">
      <formula>$AS$66=""</formula>
    </cfRule>
  </conditionalFormatting>
  <conditionalFormatting sqref="AT1:AT32 AT63:AT1048576">
    <cfRule type="expression" dxfId="3482" priority="402">
      <formula>$AT$66=""</formula>
    </cfRule>
  </conditionalFormatting>
  <conditionalFormatting sqref="AU1:AU32 AU63:AU1048576">
    <cfRule type="expression" dxfId="3481" priority="401">
      <formula>$AU$66=""</formula>
    </cfRule>
  </conditionalFormatting>
  <conditionalFormatting sqref="AV1:AV32 AV63:AV1048576">
    <cfRule type="expression" dxfId="3480" priority="400">
      <formula>$AV$66=""</formula>
    </cfRule>
  </conditionalFormatting>
  <conditionalFormatting sqref="AW1:AW32 AW63:AW1048576">
    <cfRule type="expression" dxfId="3479" priority="399">
      <formula>$AW$66=""</formula>
    </cfRule>
  </conditionalFormatting>
  <conditionalFormatting sqref="AX1:AX32 AX63:AX1048576">
    <cfRule type="expression" dxfId="3478" priority="398">
      <formula>$AX$66=""</formula>
    </cfRule>
  </conditionalFormatting>
  <conditionalFormatting sqref="AY1:AY32 AY63:AY1048576">
    <cfRule type="expression" dxfId="3477" priority="397">
      <formula>$AY$66=""</formula>
    </cfRule>
  </conditionalFormatting>
  <conditionalFormatting sqref="AZ1:AZ32 AZ63:AZ1048576">
    <cfRule type="expression" dxfId="3476" priority="396">
      <formula>$AZ$66=""</formula>
    </cfRule>
  </conditionalFormatting>
  <conditionalFormatting sqref="BA1:BA32 BA63:BA1048576">
    <cfRule type="expression" dxfId="3475" priority="395">
      <formula>$BA$66=""</formula>
    </cfRule>
  </conditionalFormatting>
  <conditionalFormatting sqref="E33:E62">
    <cfRule type="expression" dxfId="3474" priority="394">
      <formula>$E$66=""</formula>
    </cfRule>
  </conditionalFormatting>
  <conditionalFormatting sqref="F51 F54 F57 F60">
    <cfRule type="expression" dxfId="3473" priority="393">
      <formula>$F$66=""</formula>
    </cfRule>
  </conditionalFormatting>
  <conditionalFormatting sqref="G51 G54 G57 G60">
    <cfRule type="expression" dxfId="3472" priority="392">
      <formula>$G$66=""</formula>
    </cfRule>
  </conditionalFormatting>
  <conditionalFormatting sqref="H51 H54 H57 H60">
    <cfRule type="expression" dxfId="3471" priority="391">
      <formula>$H$66=""</formula>
    </cfRule>
  </conditionalFormatting>
  <conditionalFormatting sqref="I51 I54 I57 I60">
    <cfRule type="expression" dxfId="3470" priority="390">
      <formula>$I$66=""</formula>
    </cfRule>
  </conditionalFormatting>
  <conditionalFormatting sqref="J51 J54 J57 J60">
    <cfRule type="expression" dxfId="3469" priority="389">
      <formula>$J$66=""</formula>
    </cfRule>
  </conditionalFormatting>
  <conditionalFormatting sqref="K51 K54 K57 K60">
    <cfRule type="expression" dxfId="3468" priority="388">
      <formula>$K$66=""</formula>
    </cfRule>
  </conditionalFormatting>
  <conditionalFormatting sqref="L51 L54 L57 L60">
    <cfRule type="expression" dxfId="3467" priority="387">
      <formula>$L$66=""</formula>
    </cfRule>
  </conditionalFormatting>
  <conditionalFormatting sqref="M51 M54 M57 M60">
    <cfRule type="expression" dxfId="3466" priority="386">
      <formula>$M$66=""</formula>
    </cfRule>
  </conditionalFormatting>
  <conditionalFormatting sqref="N51 N54 N57 N60">
    <cfRule type="expression" dxfId="3465" priority="385">
      <formula>$N$66=""</formula>
    </cfRule>
  </conditionalFormatting>
  <conditionalFormatting sqref="O51 O54 O57 O60">
    <cfRule type="expression" dxfId="3464" priority="384">
      <formula>$O$66=""</formula>
    </cfRule>
  </conditionalFormatting>
  <conditionalFormatting sqref="P51 P54 P57 P60">
    <cfRule type="expression" dxfId="3463" priority="383">
      <formula>$P$66=""</formula>
    </cfRule>
  </conditionalFormatting>
  <conditionalFormatting sqref="Q51 Q54 Q57 Q60">
    <cfRule type="expression" dxfId="3462" priority="382">
      <formula>$Q$66=""</formula>
    </cfRule>
  </conditionalFormatting>
  <conditionalFormatting sqref="R51 R54 R57 R60">
    <cfRule type="expression" dxfId="3461" priority="381">
      <formula>$R$66=""</formula>
    </cfRule>
  </conditionalFormatting>
  <conditionalFormatting sqref="S51 S54 S57 S60">
    <cfRule type="expression" dxfId="3460" priority="380">
      <formula>$S$66=""</formula>
    </cfRule>
  </conditionalFormatting>
  <conditionalFormatting sqref="T51 T54 T57 T60">
    <cfRule type="expression" dxfId="3459" priority="379">
      <formula>$T$66=""</formula>
    </cfRule>
  </conditionalFormatting>
  <conditionalFormatting sqref="U51 U54 U57 U60">
    <cfRule type="expression" dxfId="3458" priority="378">
      <formula>$U$66=""</formula>
    </cfRule>
  </conditionalFormatting>
  <conditionalFormatting sqref="V51 V54 V57 V60">
    <cfRule type="expression" dxfId="3457" priority="377">
      <formula>$V$66=""</formula>
    </cfRule>
  </conditionalFormatting>
  <conditionalFormatting sqref="W51 W54 W57 W60">
    <cfRule type="expression" dxfId="3456" priority="376">
      <formula>$W$66=""</formula>
    </cfRule>
  </conditionalFormatting>
  <conditionalFormatting sqref="X51 X54 X57 X60">
    <cfRule type="expression" dxfId="3455" priority="375">
      <formula>$X$66=""</formula>
    </cfRule>
  </conditionalFormatting>
  <conditionalFormatting sqref="Y51:BB51 Y54:BB54 Y57:BB57 Y60:BB60 E50:BB50 E53:BB53 E56:BB56 E59:BB59 E62:BB62">
    <cfRule type="expression" dxfId="3454" priority="374">
      <formula>$Y$66=""</formula>
    </cfRule>
  </conditionalFormatting>
  <conditionalFormatting sqref="H33">
    <cfRule type="expression" dxfId="3453" priority="373">
      <formula>$H$2=""</formula>
    </cfRule>
  </conditionalFormatting>
  <conditionalFormatting sqref="G33">
    <cfRule type="expression" dxfId="3452" priority="372">
      <formula>$G$2=""</formula>
    </cfRule>
  </conditionalFormatting>
  <conditionalFormatting sqref="I33">
    <cfRule type="expression" dxfId="3451" priority="371">
      <formula>$I$2=""</formula>
    </cfRule>
  </conditionalFormatting>
  <conditionalFormatting sqref="J33">
    <cfRule type="expression" dxfId="3450" priority="370">
      <formula>$J$2=""</formula>
    </cfRule>
  </conditionalFormatting>
  <conditionalFormatting sqref="K33">
    <cfRule type="expression" dxfId="3449" priority="369">
      <formula>$K$2=""</formula>
    </cfRule>
  </conditionalFormatting>
  <conditionalFormatting sqref="L33">
    <cfRule type="expression" dxfId="3448" priority="368">
      <formula>$L$2=""</formula>
    </cfRule>
  </conditionalFormatting>
  <conditionalFormatting sqref="M33">
    <cfRule type="expression" dxfId="3447" priority="367">
      <formula>$M$2=""</formula>
    </cfRule>
  </conditionalFormatting>
  <conditionalFormatting sqref="N33">
    <cfRule type="expression" dxfId="3446" priority="366">
      <formula>$N$2=""</formula>
    </cfRule>
  </conditionalFormatting>
  <conditionalFormatting sqref="O33">
    <cfRule type="expression" dxfId="3445" priority="365">
      <formula>$O$2=""</formula>
    </cfRule>
  </conditionalFormatting>
  <conditionalFormatting sqref="P33">
    <cfRule type="expression" dxfId="3444" priority="364">
      <formula>$P$2=""</formula>
    </cfRule>
  </conditionalFormatting>
  <conditionalFormatting sqref="Q33">
    <cfRule type="expression" dxfId="3443" priority="363">
      <formula>$Q$2=""</formula>
    </cfRule>
  </conditionalFormatting>
  <conditionalFormatting sqref="R33">
    <cfRule type="expression" dxfId="3442" priority="362">
      <formula>$R$2=""</formula>
    </cfRule>
  </conditionalFormatting>
  <conditionalFormatting sqref="S33">
    <cfRule type="expression" dxfId="3441" priority="361">
      <formula>$S$2=""</formula>
    </cfRule>
  </conditionalFormatting>
  <conditionalFormatting sqref="T33">
    <cfRule type="expression" dxfId="3440" priority="360">
      <formula>$T$2=""</formula>
    </cfRule>
  </conditionalFormatting>
  <conditionalFormatting sqref="U33">
    <cfRule type="expression" dxfId="3439" priority="359">
      <formula>$U$2=""</formula>
    </cfRule>
  </conditionalFormatting>
  <conditionalFormatting sqref="V33">
    <cfRule type="expression" dxfId="3438" priority="358">
      <formula>$V$2=""</formula>
    </cfRule>
  </conditionalFormatting>
  <conditionalFormatting sqref="W33">
    <cfRule type="expression" dxfId="3437" priority="357">
      <formula>$W$2=""</formula>
    </cfRule>
  </conditionalFormatting>
  <conditionalFormatting sqref="F33">
    <cfRule type="expression" dxfId="3436" priority="356">
      <formula>$F$2=""</formula>
    </cfRule>
  </conditionalFormatting>
  <conditionalFormatting sqref="H36">
    <cfRule type="expression" dxfId="3435" priority="355">
      <formula>$H$2=""</formula>
    </cfRule>
  </conditionalFormatting>
  <conditionalFormatting sqref="G36">
    <cfRule type="expression" dxfId="3434" priority="354">
      <formula>$G$2=""</formula>
    </cfRule>
  </conditionalFormatting>
  <conditionalFormatting sqref="I36">
    <cfRule type="expression" dxfId="3433" priority="353">
      <formula>$I$2=""</formula>
    </cfRule>
  </conditionalFormatting>
  <conditionalFormatting sqref="J36">
    <cfRule type="expression" dxfId="3432" priority="352">
      <formula>$J$2=""</formula>
    </cfRule>
  </conditionalFormatting>
  <conditionalFormatting sqref="K36">
    <cfRule type="expression" dxfId="3431" priority="351">
      <formula>$K$2=""</formula>
    </cfRule>
  </conditionalFormatting>
  <conditionalFormatting sqref="L36">
    <cfRule type="expression" dxfId="3430" priority="350">
      <formula>$L$2=""</formula>
    </cfRule>
  </conditionalFormatting>
  <conditionalFormatting sqref="M36">
    <cfRule type="expression" dxfId="3429" priority="349">
      <formula>$M$2=""</formula>
    </cfRule>
  </conditionalFormatting>
  <conditionalFormatting sqref="N36">
    <cfRule type="expression" dxfId="3428" priority="348">
      <formula>$N$2=""</formula>
    </cfRule>
  </conditionalFormatting>
  <conditionalFormatting sqref="O36">
    <cfRule type="expression" dxfId="3427" priority="347">
      <formula>$O$2=""</formula>
    </cfRule>
  </conditionalFormatting>
  <conditionalFormatting sqref="P36">
    <cfRule type="expression" dxfId="3426" priority="346">
      <formula>$P$2=""</formula>
    </cfRule>
  </conditionalFormatting>
  <conditionalFormatting sqref="Q36">
    <cfRule type="expression" dxfId="3425" priority="345">
      <formula>$Q$2=""</formula>
    </cfRule>
  </conditionalFormatting>
  <conditionalFormatting sqref="R36">
    <cfRule type="expression" dxfId="3424" priority="344">
      <formula>$R$2=""</formula>
    </cfRule>
  </conditionalFormatting>
  <conditionalFormatting sqref="S36">
    <cfRule type="expression" dxfId="3423" priority="343">
      <formula>$S$2=""</formula>
    </cfRule>
  </conditionalFormatting>
  <conditionalFormatting sqref="T36">
    <cfRule type="expression" dxfId="3422" priority="342">
      <formula>$T$2=""</formula>
    </cfRule>
  </conditionalFormatting>
  <conditionalFormatting sqref="U36">
    <cfRule type="expression" dxfId="3421" priority="341">
      <formula>$U$2=""</formula>
    </cfRule>
  </conditionalFormatting>
  <conditionalFormatting sqref="V36">
    <cfRule type="expression" dxfId="3420" priority="340">
      <formula>$V$2=""</formula>
    </cfRule>
  </conditionalFormatting>
  <conditionalFormatting sqref="W36">
    <cfRule type="expression" dxfId="3419" priority="339">
      <formula>$W$2=""</formula>
    </cfRule>
  </conditionalFormatting>
  <conditionalFormatting sqref="X36:BB36">
    <cfRule type="expression" dxfId="3418" priority="338">
      <formula>$X$2=""</formula>
    </cfRule>
  </conditionalFormatting>
  <conditionalFormatting sqref="F36">
    <cfRule type="expression" dxfId="3417" priority="337">
      <formula>$F$2=""</formula>
    </cfRule>
  </conditionalFormatting>
  <conditionalFormatting sqref="H39">
    <cfRule type="expression" dxfId="3416" priority="336">
      <formula>$H$2=""</formula>
    </cfRule>
  </conditionalFormatting>
  <conditionalFormatting sqref="G39">
    <cfRule type="expression" dxfId="3415" priority="335">
      <formula>$G$2=""</formula>
    </cfRule>
  </conditionalFormatting>
  <conditionalFormatting sqref="I39">
    <cfRule type="expression" dxfId="3414" priority="334">
      <formula>$I$2=""</formula>
    </cfRule>
  </conditionalFormatting>
  <conditionalFormatting sqref="J39">
    <cfRule type="expression" dxfId="3413" priority="333">
      <formula>$J$2=""</formula>
    </cfRule>
  </conditionalFormatting>
  <conditionalFormatting sqref="K39">
    <cfRule type="expression" dxfId="3412" priority="332">
      <formula>$K$2=""</formula>
    </cfRule>
  </conditionalFormatting>
  <conditionalFormatting sqref="L39">
    <cfRule type="expression" dxfId="3411" priority="331">
      <formula>$L$2=""</formula>
    </cfRule>
  </conditionalFormatting>
  <conditionalFormatting sqref="M39">
    <cfRule type="expression" dxfId="3410" priority="330">
      <formula>$M$2=""</formula>
    </cfRule>
  </conditionalFormatting>
  <conditionalFormatting sqref="N39">
    <cfRule type="expression" dxfId="3409" priority="329">
      <formula>$N$2=""</formula>
    </cfRule>
  </conditionalFormatting>
  <conditionalFormatting sqref="O39">
    <cfRule type="expression" dxfId="3408" priority="328">
      <formula>$O$2=""</formula>
    </cfRule>
  </conditionalFormatting>
  <conditionalFormatting sqref="P39">
    <cfRule type="expression" dxfId="3407" priority="327">
      <formula>$P$2=""</formula>
    </cfRule>
  </conditionalFormatting>
  <conditionalFormatting sqref="Q39">
    <cfRule type="expression" dxfId="3406" priority="326">
      <formula>$Q$2=""</formula>
    </cfRule>
  </conditionalFormatting>
  <conditionalFormatting sqref="R39">
    <cfRule type="expression" dxfId="3405" priority="325">
      <formula>$R$2=""</formula>
    </cfRule>
  </conditionalFormatting>
  <conditionalFormatting sqref="S39">
    <cfRule type="expression" dxfId="3404" priority="324">
      <formula>$S$2=""</formula>
    </cfRule>
  </conditionalFormatting>
  <conditionalFormatting sqref="T39">
    <cfRule type="expression" dxfId="3403" priority="323">
      <formula>$T$2=""</formula>
    </cfRule>
  </conditionalFormatting>
  <conditionalFormatting sqref="U39">
    <cfRule type="expression" dxfId="3402" priority="322">
      <formula>$U$2=""</formula>
    </cfRule>
  </conditionalFormatting>
  <conditionalFormatting sqref="V39">
    <cfRule type="expression" dxfId="3401" priority="321">
      <formula>$V$2=""</formula>
    </cfRule>
  </conditionalFormatting>
  <conditionalFormatting sqref="W39">
    <cfRule type="expression" dxfId="3400" priority="320">
      <formula>$W$2=""</formula>
    </cfRule>
  </conditionalFormatting>
  <conditionalFormatting sqref="X39:BB39">
    <cfRule type="expression" dxfId="3399" priority="319">
      <formula>$X$2=""</formula>
    </cfRule>
  </conditionalFormatting>
  <conditionalFormatting sqref="F39">
    <cfRule type="expression" dxfId="3398" priority="318">
      <formula>$F$2=""</formula>
    </cfRule>
  </conditionalFormatting>
  <conditionalFormatting sqref="H42">
    <cfRule type="expression" dxfId="3397" priority="317">
      <formula>$H$2=""</formula>
    </cfRule>
  </conditionalFormatting>
  <conditionalFormatting sqref="G42">
    <cfRule type="expression" dxfId="3396" priority="316">
      <formula>$G$2=""</formula>
    </cfRule>
  </conditionalFormatting>
  <conditionalFormatting sqref="I42">
    <cfRule type="expression" dxfId="3395" priority="315">
      <formula>$I$2=""</formula>
    </cfRule>
  </conditionalFormatting>
  <conditionalFormatting sqref="J42">
    <cfRule type="expression" dxfId="3394" priority="314">
      <formula>$J$2=""</formula>
    </cfRule>
  </conditionalFormatting>
  <conditionalFormatting sqref="K42">
    <cfRule type="expression" dxfId="3393" priority="313">
      <formula>$K$2=""</formula>
    </cfRule>
  </conditionalFormatting>
  <conditionalFormatting sqref="L42">
    <cfRule type="expression" dxfId="3392" priority="312">
      <formula>$L$2=""</formula>
    </cfRule>
  </conditionalFormatting>
  <conditionalFormatting sqref="M42">
    <cfRule type="expression" dxfId="3391" priority="311">
      <formula>$M$2=""</formula>
    </cfRule>
  </conditionalFormatting>
  <conditionalFormatting sqref="N42">
    <cfRule type="expression" dxfId="3390" priority="310">
      <formula>$N$2=""</formula>
    </cfRule>
  </conditionalFormatting>
  <conditionalFormatting sqref="O42">
    <cfRule type="expression" dxfId="3389" priority="309">
      <formula>$O$2=""</formula>
    </cfRule>
  </conditionalFormatting>
  <conditionalFormatting sqref="P42">
    <cfRule type="expression" dxfId="3388" priority="308">
      <formula>$P$2=""</formula>
    </cfRule>
  </conditionalFormatting>
  <conditionalFormatting sqref="Q42">
    <cfRule type="expression" dxfId="3387" priority="307">
      <formula>$Q$2=""</formula>
    </cfRule>
  </conditionalFormatting>
  <conditionalFormatting sqref="R42">
    <cfRule type="expression" dxfId="3386" priority="306">
      <formula>$R$2=""</formula>
    </cfRule>
  </conditionalFormatting>
  <conditionalFormatting sqref="S42">
    <cfRule type="expression" dxfId="3385" priority="305">
      <formula>$S$2=""</formula>
    </cfRule>
  </conditionalFormatting>
  <conditionalFormatting sqref="T42">
    <cfRule type="expression" dxfId="3384" priority="304">
      <formula>$T$2=""</formula>
    </cfRule>
  </conditionalFormatting>
  <conditionalFormatting sqref="U42">
    <cfRule type="expression" dxfId="3383" priority="303">
      <formula>$U$2=""</formula>
    </cfRule>
  </conditionalFormatting>
  <conditionalFormatting sqref="V42">
    <cfRule type="expression" dxfId="3382" priority="302">
      <formula>$V$2=""</formula>
    </cfRule>
  </conditionalFormatting>
  <conditionalFormatting sqref="W42">
    <cfRule type="expression" dxfId="3381" priority="301">
      <formula>$W$2=""</formula>
    </cfRule>
  </conditionalFormatting>
  <conditionalFormatting sqref="X42:BB42">
    <cfRule type="expression" dxfId="3380" priority="300">
      <formula>$X$2=""</formula>
    </cfRule>
  </conditionalFormatting>
  <conditionalFormatting sqref="F42">
    <cfRule type="expression" dxfId="3379" priority="299">
      <formula>$F$2=""</formula>
    </cfRule>
  </conditionalFormatting>
  <conditionalFormatting sqref="H45">
    <cfRule type="expression" dxfId="3378" priority="298">
      <formula>$H$2=""</formula>
    </cfRule>
  </conditionalFormatting>
  <conditionalFormatting sqref="G45">
    <cfRule type="expression" dxfId="3377" priority="297">
      <formula>$G$2=""</formula>
    </cfRule>
  </conditionalFormatting>
  <conditionalFormatting sqref="I45">
    <cfRule type="expression" dxfId="3376" priority="296">
      <formula>$I$2=""</formula>
    </cfRule>
  </conditionalFormatting>
  <conditionalFormatting sqref="J45">
    <cfRule type="expression" dxfId="3375" priority="295">
      <formula>$J$2=""</formula>
    </cfRule>
  </conditionalFormatting>
  <conditionalFormatting sqref="K45">
    <cfRule type="expression" dxfId="3374" priority="294">
      <formula>$K$2=""</formula>
    </cfRule>
  </conditionalFormatting>
  <conditionalFormatting sqref="L45">
    <cfRule type="expression" dxfId="3373" priority="293">
      <formula>$L$2=""</formula>
    </cfRule>
  </conditionalFormatting>
  <conditionalFormatting sqref="M45">
    <cfRule type="expression" dxfId="3372" priority="292">
      <formula>$M$2=""</formula>
    </cfRule>
  </conditionalFormatting>
  <conditionalFormatting sqref="N45">
    <cfRule type="expression" dxfId="3371" priority="291">
      <formula>$N$2=""</formula>
    </cfRule>
  </conditionalFormatting>
  <conditionalFormatting sqref="O45">
    <cfRule type="expression" dxfId="3370" priority="290">
      <formula>$O$2=""</formula>
    </cfRule>
  </conditionalFormatting>
  <conditionalFormatting sqref="P45">
    <cfRule type="expression" dxfId="3369" priority="289">
      <formula>$P$2=""</formula>
    </cfRule>
  </conditionalFormatting>
  <conditionalFormatting sqref="Q45">
    <cfRule type="expression" dxfId="3368" priority="288">
      <formula>$Q$2=""</formula>
    </cfRule>
  </conditionalFormatting>
  <conditionalFormatting sqref="R45">
    <cfRule type="expression" dxfId="3367" priority="287">
      <formula>$R$2=""</formula>
    </cfRule>
  </conditionalFormatting>
  <conditionalFormatting sqref="S45">
    <cfRule type="expression" dxfId="3366" priority="286">
      <formula>$S$2=""</formula>
    </cfRule>
  </conditionalFormatting>
  <conditionalFormatting sqref="T45">
    <cfRule type="expression" dxfId="3365" priority="285">
      <formula>$T$2=""</formula>
    </cfRule>
  </conditionalFormatting>
  <conditionalFormatting sqref="U45">
    <cfRule type="expression" dxfId="3364" priority="284">
      <formula>$U$2=""</formula>
    </cfRule>
  </conditionalFormatting>
  <conditionalFormatting sqref="V45">
    <cfRule type="expression" dxfId="3363" priority="283">
      <formula>$V$2=""</formula>
    </cfRule>
  </conditionalFormatting>
  <conditionalFormatting sqref="W45">
    <cfRule type="expression" dxfId="3362" priority="282">
      <formula>$W$2=""</formula>
    </cfRule>
  </conditionalFormatting>
  <conditionalFormatting sqref="X45:BB45">
    <cfRule type="expression" dxfId="3361" priority="281">
      <formula>$X$2=""</formula>
    </cfRule>
  </conditionalFormatting>
  <conditionalFormatting sqref="F45">
    <cfRule type="expression" dxfId="3360" priority="280">
      <formula>$F$2=""</formula>
    </cfRule>
  </conditionalFormatting>
  <conditionalFormatting sqref="H37">
    <cfRule type="expression" dxfId="3359" priority="279">
      <formula>$H$2=""</formula>
    </cfRule>
  </conditionalFormatting>
  <conditionalFormatting sqref="G37">
    <cfRule type="expression" dxfId="3358" priority="278">
      <formula>$G$2=""</formula>
    </cfRule>
  </conditionalFormatting>
  <conditionalFormatting sqref="I37">
    <cfRule type="expression" dxfId="3357" priority="277">
      <formula>$I$2=""</formula>
    </cfRule>
  </conditionalFormatting>
  <conditionalFormatting sqref="J37">
    <cfRule type="expression" dxfId="3356" priority="276">
      <formula>$J$2=""</formula>
    </cfRule>
  </conditionalFormatting>
  <conditionalFormatting sqref="K37">
    <cfRule type="expression" dxfId="3355" priority="275">
      <formula>$K$2=""</formula>
    </cfRule>
  </conditionalFormatting>
  <conditionalFormatting sqref="L37">
    <cfRule type="expression" dxfId="3354" priority="274">
      <formula>$L$2=""</formula>
    </cfRule>
  </conditionalFormatting>
  <conditionalFormatting sqref="M37">
    <cfRule type="expression" dxfId="3353" priority="273">
      <formula>$M$2=""</formula>
    </cfRule>
  </conditionalFormatting>
  <conditionalFormatting sqref="N37">
    <cfRule type="expression" dxfId="3352" priority="272">
      <formula>$N$2=""</formula>
    </cfRule>
  </conditionalFormatting>
  <conditionalFormatting sqref="O37">
    <cfRule type="expression" dxfId="3351" priority="271">
      <formula>$O$2=""</formula>
    </cfRule>
  </conditionalFormatting>
  <conditionalFormatting sqref="P37">
    <cfRule type="expression" dxfId="3350" priority="270">
      <formula>$P$2=""</formula>
    </cfRule>
  </conditionalFormatting>
  <conditionalFormatting sqref="Q37">
    <cfRule type="expression" dxfId="3349" priority="269">
      <formula>$Q$2=""</formula>
    </cfRule>
  </conditionalFormatting>
  <conditionalFormatting sqref="R37">
    <cfRule type="expression" dxfId="3348" priority="268">
      <formula>$R$2=""</formula>
    </cfRule>
  </conditionalFormatting>
  <conditionalFormatting sqref="S37">
    <cfRule type="expression" dxfId="3347" priority="267">
      <formula>$S$2=""</formula>
    </cfRule>
  </conditionalFormatting>
  <conditionalFormatting sqref="T37">
    <cfRule type="expression" dxfId="3346" priority="266">
      <formula>$T$2=""</formula>
    </cfRule>
  </conditionalFormatting>
  <conditionalFormatting sqref="U37">
    <cfRule type="expression" dxfId="3345" priority="265">
      <formula>$U$2=""</formula>
    </cfRule>
  </conditionalFormatting>
  <conditionalFormatting sqref="V37">
    <cfRule type="expression" dxfId="3344" priority="264">
      <formula>$V$2=""</formula>
    </cfRule>
  </conditionalFormatting>
  <conditionalFormatting sqref="W37">
    <cfRule type="expression" dxfId="3343" priority="263">
      <formula>$W$2=""</formula>
    </cfRule>
  </conditionalFormatting>
  <conditionalFormatting sqref="X37:BB37">
    <cfRule type="expression" dxfId="3342" priority="262">
      <formula>$X$2=""</formula>
    </cfRule>
  </conditionalFormatting>
  <conditionalFormatting sqref="F37">
    <cfRule type="expression" dxfId="3341" priority="261">
      <formula>$F$2=""</formula>
    </cfRule>
  </conditionalFormatting>
  <conditionalFormatting sqref="H40">
    <cfRule type="expression" dxfId="3340" priority="260">
      <formula>$H$2=""</formula>
    </cfRule>
  </conditionalFormatting>
  <conditionalFormatting sqref="G40">
    <cfRule type="expression" dxfId="3339" priority="259">
      <formula>$G$2=""</formula>
    </cfRule>
  </conditionalFormatting>
  <conditionalFormatting sqref="I40">
    <cfRule type="expression" dxfId="3338" priority="258">
      <formula>$I$2=""</formula>
    </cfRule>
  </conditionalFormatting>
  <conditionalFormatting sqref="J40">
    <cfRule type="expression" dxfId="3337" priority="257">
      <formula>$J$2=""</formula>
    </cfRule>
  </conditionalFormatting>
  <conditionalFormatting sqref="K40">
    <cfRule type="expression" dxfId="3336" priority="256">
      <formula>$K$2=""</formula>
    </cfRule>
  </conditionalFormatting>
  <conditionalFormatting sqref="L40">
    <cfRule type="expression" dxfId="3335" priority="255">
      <formula>$L$2=""</formula>
    </cfRule>
  </conditionalFormatting>
  <conditionalFormatting sqref="M40">
    <cfRule type="expression" dxfId="3334" priority="254">
      <formula>$M$2=""</formula>
    </cfRule>
  </conditionalFormatting>
  <conditionalFormatting sqref="N40">
    <cfRule type="expression" dxfId="3333" priority="253">
      <formula>$N$2=""</formula>
    </cfRule>
  </conditionalFormatting>
  <conditionalFormatting sqref="O40">
    <cfRule type="expression" dxfId="3332" priority="252">
      <formula>$O$2=""</formula>
    </cfRule>
  </conditionalFormatting>
  <conditionalFormatting sqref="P40">
    <cfRule type="expression" dxfId="3331" priority="251">
      <formula>$P$2=""</formula>
    </cfRule>
  </conditionalFormatting>
  <conditionalFormatting sqref="Q40">
    <cfRule type="expression" dxfId="3330" priority="250">
      <formula>$Q$2=""</formula>
    </cfRule>
  </conditionalFormatting>
  <conditionalFormatting sqref="R40">
    <cfRule type="expression" dxfId="3329" priority="249">
      <formula>$R$2=""</formula>
    </cfRule>
  </conditionalFormatting>
  <conditionalFormatting sqref="S40">
    <cfRule type="expression" dxfId="3328" priority="248">
      <formula>$S$2=""</formula>
    </cfRule>
  </conditionalFormatting>
  <conditionalFormatting sqref="T40">
    <cfRule type="expression" dxfId="3327" priority="247">
      <formula>$T$2=""</formula>
    </cfRule>
  </conditionalFormatting>
  <conditionalFormatting sqref="U40">
    <cfRule type="expression" dxfId="3326" priority="246">
      <formula>$U$2=""</formula>
    </cfRule>
  </conditionalFormatting>
  <conditionalFormatting sqref="V40">
    <cfRule type="expression" dxfId="3325" priority="245">
      <formula>$V$2=""</formula>
    </cfRule>
  </conditionalFormatting>
  <conditionalFormatting sqref="W40">
    <cfRule type="expression" dxfId="3324" priority="244">
      <formula>$W$2=""</formula>
    </cfRule>
  </conditionalFormatting>
  <conditionalFormatting sqref="X40:BB40">
    <cfRule type="expression" dxfId="3323" priority="243">
      <formula>$X$2=""</formula>
    </cfRule>
  </conditionalFormatting>
  <conditionalFormatting sqref="F40">
    <cfRule type="expression" dxfId="3322" priority="242">
      <formula>$F$2=""</formula>
    </cfRule>
  </conditionalFormatting>
  <conditionalFormatting sqref="H43">
    <cfRule type="expression" dxfId="3321" priority="241">
      <formula>$H$2=""</formula>
    </cfRule>
  </conditionalFormatting>
  <conditionalFormatting sqref="G43">
    <cfRule type="expression" dxfId="3320" priority="240">
      <formula>$G$2=""</formula>
    </cfRule>
  </conditionalFormatting>
  <conditionalFormatting sqref="I43">
    <cfRule type="expression" dxfId="3319" priority="239">
      <formula>$I$2=""</formula>
    </cfRule>
  </conditionalFormatting>
  <conditionalFormatting sqref="J43">
    <cfRule type="expression" dxfId="3318" priority="238">
      <formula>$J$2=""</formula>
    </cfRule>
  </conditionalFormatting>
  <conditionalFormatting sqref="K43">
    <cfRule type="expression" dxfId="3317" priority="237">
      <formula>$K$2=""</formula>
    </cfRule>
  </conditionalFormatting>
  <conditionalFormatting sqref="L43">
    <cfRule type="expression" dxfId="3316" priority="236">
      <formula>$L$2=""</formula>
    </cfRule>
  </conditionalFormatting>
  <conditionalFormatting sqref="M43">
    <cfRule type="expression" dxfId="3315" priority="235">
      <formula>$M$2=""</formula>
    </cfRule>
  </conditionalFormatting>
  <conditionalFormatting sqref="N43">
    <cfRule type="expression" dxfId="3314" priority="234">
      <formula>$N$2=""</formula>
    </cfRule>
  </conditionalFormatting>
  <conditionalFormatting sqref="O43">
    <cfRule type="expression" dxfId="3313" priority="233">
      <formula>$O$2=""</formula>
    </cfRule>
  </conditionalFormatting>
  <conditionalFormatting sqref="P43">
    <cfRule type="expression" dxfId="3312" priority="232">
      <formula>$P$2=""</formula>
    </cfRule>
  </conditionalFormatting>
  <conditionalFormatting sqref="Q43">
    <cfRule type="expression" dxfId="3311" priority="231">
      <formula>$Q$2=""</formula>
    </cfRule>
  </conditionalFormatting>
  <conditionalFormatting sqref="R43">
    <cfRule type="expression" dxfId="3310" priority="230">
      <formula>$R$2=""</formula>
    </cfRule>
  </conditionalFormatting>
  <conditionalFormatting sqref="S43">
    <cfRule type="expression" dxfId="3309" priority="229">
      <formula>$S$2=""</formula>
    </cfRule>
  </conditionalFormatting>
  <conditionalFormatting sqref="T43">
    <cfRule type="expression" dxfId="3308" priority="228">
      <formula>$T$2=""</formula>
    </cfRule>
  </conditionalFormatting>
  <conditionalFormatting sqref="U43">
    <cfRule type="expression" dxfId="3307" priority="227">
      <formula>$U$2=""</formula>
    </cfRule>
  </conditionalFormatting>
  <conditionalFormatting sqref="V43">
    <cfRule type="expression" dxfId="3306" priority="226">
      <formula>$V$2=""</formula>
    </cfRule>
  </conditionalFormatting>
  <conditionalFormatting sqref="W43">
    <cfRule type="expression" dxfId="3305" priority="225">
      <formula>$W$2=""</formula>
    </cfRule>
  </conditionalFormatting>
  <conditionalFormatting sqref="X43:BB43">
    <cfRule type="expression" dxfId="3304" priority="224">
      <formula>$X$2=""</formula>
    </cfRule>
  </conditionalFormatting>
  <conditionalFormatting sqref="F43">
    <cfRule type="expression" dxfId="3303" priority="223">
      <formula>$F$2=""</formula>
    </cfRule>
  </conditionalFormatting>
  <conditionalFormatting sqref="H46">
    <cfRule type="expression" dxfId="3302" priority="222">
      <formula>$H$2=""</formula>
    </cfRule>
  </conditionalFormatting>
  <conditionalFormatting sqref="G46">
    <cfRule type="expression" dxfId="3301" priority="221">
      <formula>$G$2=""</formula>
    </cfRule>
  </conditionalFormatting>
  <conditionalFormatting sqref="I46">
    <cfRule type="expression" dxfId="3300" priority="220">
      <formula>$I$2=""</formula>
    </cfRule>
  </conditionalFormatting>
  <conditionalFormatting sqref="J46">
    <cfRule type="expression" dxfId="3299" priority="219">
      <formula>$J$2=""</formula>
    </cfRule>
  </conditionalFormatting>
  <conditionalFormatting sqref="K46">
    <cfRule type="expression" dxfId="3298" priority="218">
      <formula>$K$2=""</formula>
    </cfRule>
  </conditionalFormatting>
  <conditionalFormatting sqref="L46">
    <cfRule type="expression" dxfId="3297" priority="217">
      <formula>$L$2=""</formula>
    </cfRule>
  </conditionalFormatting>
  <conditionalFormatting sqref="M46">
    <cfRule type="expression" dxfId="3296" priority="216">
      <formula>$M$2=""</formula>
    </cfRule>
  </conditionalFormatting>
  <conditionalFormatting sqref="N46">
    <cfRule type="expression" dxfId="3295" priority="215">
      <formula>$N$2=""</formula>
    </cfRule>
  </conditionalFormatting>
  <conditionalFormatting sqref="O46">
    <cfRule type="expression" dxfId="3294" priority="214">
      <formula>$O$2=""</formula>
    </cfRule>
  </conditionalFormatting>
  <conditionalFormatting sqref="P46">
    <cfRule type="expression" dxfId="3293" priority="213">
      <formula>$P$2=""</formula>
    </cfRule>
  </conditionalFormatting>
  <conditionalFormatting sqref="Q46">
    <cfRule type="expression" dxfId="3292" priority="212">
      <formula>$Q$2=""</formula>
    </cfRule>
  </conditionalFormatting>
  <conditionalFormatting sqref="R46">
    <cfRule type="expression" dxfId="3291" priority="211">
      <formula>$R$2=""</formula>
    </cfRule>
  </conditionalFormatting>
  <conditionalFormatting sqref="S46">
    <cfRule type="expression" dxfId="3290" priority="210">
      <formula>$S$2=""</formula>
    </cfRule>
  </conditionalFormatting>
  <conditionalFormatting sqref="T46">
    <cfRule type="expression" dxfId="3289" priority="209">
      <formula>$T$2=""</formula>
    </cfRule>
  </conditionalFormatting>
  <conditionalFormatting sqref="U46">
    <cfRule type="expression" dxfId="3288" priority="208">
      <formula>$U$2=""</formula>
    </cfRule>
  </conditionalFormatting>
  <conditionalFormatting sqref="V46">
    <cfRule type="expression" dxfId="3287" priority="207">
      <formula>$V$2=""</formula>
    </cfRule>
  </conditionalFormatting>
  <conditionalFormatting sqref="W46">
    <cfRule type="expression" dxfId="3286" priority="206">
      <formula>$W$2=""</formula>
    </cfRule>
  </conditionalFormatting>
  <conditionalFormatting sqref="X46:BB46">
    <cfRule type="expression" dxfId="3285" priority="205">
      <formula>$X$2=""</formula>
    </cfRule>
  </conditionalFormatting>
  <conditionalFormatting sqref="F46">
    <cfRule type="expression" dxfId="3284" priority="204">
      <formula>$F$2=""</formula>
    </cfRule>
  </conditionalFormatting>
  <conditionalFormatting sqref="E36">
    <cfRule type="expression" dxfId="3283" priority="203">
      <formula>$E$2=""</formula>
    </cfRule>
  </conditionalFormatting>
  <conditionalFormatting sqref="E39">
    <cfRule type="expression" dxfId="3282" priority="202">
      <formula>$E$2=""</formula>
    </cfRule>
  </conditionalFormatting>
  <conditionalFormatting sqref="E42">
    <cfRule type="expression" dxfId="3281" priority="201">
      <formula>$E$2=""</formula>
    </cfRule>
  </conditionalFormatting>
  <conditionalFormatting sqref="E45">
    <cfRule type="expression" dxfId="3280" priority="200">
      <formula>$E$2=""</formula>
    </cfRule>
  </conditionalFormatting>
  <conditionalFormatting sqref="E37">
    <cfRule type="expression" dxfId="3279" priority="199">
      <formula>$E$2=""</formula>
    </cfRule>
  </conditionalFormatting>
  <conditionalFormatting sqref="E40">
    <cfRule type="expression" dxfId="3278" priority="198">
      <formula>$E$2=""</formula>
    </cfRule>
  </conditionalFormatting>
  <conditionalFormatting sqref="E43">
    <cfRule type="expression" dxfId="3277" priority="197">
      <formula>$E$2=""</formula>
    </cfRule>
  </conditionalFormatting>
  <conditionalFormatting sqref="E46">
    <cfRule type="expression" dxfId="3276" priority="196">
      <formula>$E$2=""</formula>
    </cfRule>
  </conditionalFormatting>
  <conditionalFormatting sqref="G33:G62">
    <cfRule type="expression" dxfId="3275" priority="195">
      <formula>$G$66=""</formula>
    </cfRule>
  </conditionalFormatting>
  <conditionalFormatting sqref="H33:H62">
    <cfRule type="expression" dxfId="3274" priority="194">
      <formula>$H$66=""</formula>
    </cfRule>
  </conditionalFormatting>
  <conditionalFormatting sqref="I33:I62">
    <cfRule type="expression" dxfId="3273" priority="193">
      <formula>$I$66=""</formula>
    </cfRule>
  </conditionalFormatting>
  <conditionalFormatting sqref="J33:J62">
    <cfRule type="expression" dxfId="3272" priority="192">
      <formula>$J$66=""</formula>
    </cfRule>
  </conditionalFormatting>
  <conditionalFormatting sqref="K33:K62">
    <cfRule type="expression" dxfId="3271" priority="191">
      <formula>$K$66=""</formula>
    </cfRule>
  </conditionalFormatting>
  <conditionalFormatting sqref="L33:L62">
    <cfRule type="expression" dxfId="3270" priority="190">
      <formula>$L$66=""</formula>
    </cfRule>
  </conditionalFormatting>
  <conditionalFormatting sqref="M33:M62">
    <cfRule type="expression" dxfId="3269" priority="189">
      <formula>$M$66=""</formula>
    </cfRule>
  </conditionalFormatting>
  <conditionalFormatting sqref="N33:N62">
    <cfRule type="expression" dxfId="3268" priority="188">
      <formula>$N$66=""</formula>
    </cfRule>
  </conditionalFormatting>
  <conditionalFormatting sqref="O33:O62">
    <cfRule type="expression" dxfId="3267" priority="187">
      <formula>$O$66=""</formula>
    </cfRule>
  </conditionalFormatting>
  <conditionalFormatting sqref="P33:P62">
    <cfRule type="expression" dxfId="3266" priority="186">
      <formula>$P$66=""</formula>
    </cfRule>
  </conditionalFormatting>
  <conditionalFormatting sqref="R33:R62">
    <cfRule type="expression" dxfId="3265" priority="185">
      <formula>$R$66=""</formula>
    </cfRule>
  </conditionalFormatting>
  <conditionalFormatting sqref="S33:S62">
    <cfRule type="expression" dxfId="3264" priority="184">
      <formula>$S$66=""</formula>
    </cfRule>
  </conditionalFormatting>
  <conditionalFormatting sqref="T33:T62">
    <cfRule type="expression" dxfId="3263" priority="183">
      <formula>$T$66=""</formula>
    </cfRule>
  </conditionalFormatting>
  <conditionalFormatting sqref="U33:U62">
    <cfRule type="expression" dxfId="3262" priority="182">
      <formula>$U$66=""</formula>
    </cfRule>
  </conditionalFormatting>
  <conditionalFormatting sqref="V33:V62">
    <cfRule type="expression" dxfId="3261" priority="181">
      <formula>$V$66=""</formula>
    </cfRule>
  </conditionalFormatting>
  <conditionalFormatting sqref="W33:W62">
    <cfRule type="expression" dxfId="3260" priority="180">
      <formula>$W$66=""</formula>
    </cfRule>
  </conditionalFormatting>
  <conditionalFormatting sqref="X33:X62">
    <cfRule type="expression" dxfId="3259" priority="179">
      <formula>$X$66=""</formula>
    </cfRule>
  </conditionalFormatting>
  <conditionalFormatting sqref="BB33:BB62">
    <cfRule type="expression" dxfId="3258" priority="178">
      <formula>$BB$66=""</formula>
    </cfRule>
  </conditionalFormatting>
  <conditionalFormatting sqref="H48 H51 H54 H57 H60">
    <cfRule type="expression" dxfId="3257" priority="177">
      <formula>$H$2=""</formula>
    </cfRule>
  </conditionalFormatting>
  <conditionalFormatting sqref="G48 G51 G54 G57 G60">
    <cfRule type="expression" dxfId="3256" priority="176">
      <formula>$G$2=""</formula>
    </cfRule>
  </conditionalFormatting>
  <conditionalFormatting sqref="I48 I51 I54 I57 I60">
    <cfRule type="expression" dxfId="3255" priority="175">
      <formula>$I$2=""</formula>
    </cfRule>
  </conditionalFormatting>
  <conditionalFormatting sqref="J48 J51 J54 J57">
    <cfRule type="expression" dxfId="3254" priority="174">
      <formula>$J$2=""</formula>
    </cfRule>
  </conditionalFormatting>
  <conditionalFormatting sqref="K48 K51 K54 K57">
    <cfRule type="expression" dxfId="3253" priority="173">
      <formula>$K$2=""</formula>
    </cfRule>
  </conditionalFormatting>
  <conditionalFormatting sqref="L48 L51 L54 L57 L60">
    <cfRule type="expression" dxfId="3252" priority="172">
      <formula>$L$2=""</formula>
    </cfRule>
  </conditionalFormatting>
  <conditionalFormatting sqref="M48 M51 M54 M57 M60">
    <cfRule type="expression" dxfId="3251" priority="171">
      <formula>$M$2=""</formula>
    </cfRule>
  </conditionalFormatting>
  <conditionalFormatting sqref="N48 N51 N54 N57 N60">
    <cfRule type="expression" dxfId="3250" priority="170">
      <formula>$N$2=""</formula>
    </cfRule>
  </conditionalFormatting>
  <conditionalFormatting sqref="O48 O51 O54 O57">
    <cfRule type="expression" dxfId="3249" priority="169">
      <formula>$O$2=""</formula>
    </cfRule>
  </conditionalFormatting>
  <conditionalFormatting sqref="P48 P51 P54 P57 P60">
    <cfRule type="expression" dxfId="3248" priority="168">
      <formula>$P$2=""</formula>
    </cfRule>
  </conditionalFormatting>
  <conditionalFormatting sqref="Q48 Q51 Q54 Q57 Q60">
    <cfRule type="expression" dxfId="3247" priority="167">
      <formula>$Q$2=""</formula>
    </cfRule>
  </conditionalFormatting>
  <conditionalFormatting sqref="R48 R51 R54 R57 R60">
    <cfRule type="expression" dxfId="3246" priority="166">
      <formula>$R$2=""</formula>
    </cfRule>
  </conditionalFormatting>
  <conditionalFormatting sqref="S48 S51 S54 S57 S60">
    <cfRule type="expression" dxfId="3245" priority="165">
      <formula>$S$2=""</formula>
    </cfRule>
  </conditionalFormatting>
  <conditionalFormatting sqref="T48 T51 T54 T57 T60">
    <cfRule type="expression" dxfId="3244" priority="164">
      <formula>$T$2=""</formula>
    </cfRule>
  </conditionalFormatting>
  <conditionalFormatting sqref="U48 U51 U54 U57 U60">
    <cfRule type="expression" dxfId="3243" priority="163">
      <formula>$U$2=""</formula>
    </cfRule>
  </conditionalFormatting>
  <conditionalFormatting sqref="V48 V51 V54 V57 V60">
    <cfRule type="expression" dxfId="3242" priority="162">
      <formula>$V$2=""</formula>
    </cfRule>
  </conditionalFormatting>
  <conditionalFormatting sqref="W48 W51 W54 W57 W60">
    <cfRule type="expression" dxfId="3241" priority="161">
      <formula>$W$2=""</formula>
    </cfRule>
  </conditionalFormatting>
  <conditionalFormatting sqref="Y48:BB48 Y51:BB51 Y54:BB54 Y57:BB57 Y60:BB60 E50:BB50 E53:BB53 E56:BB56 E59:BB59 E62:BB62">
    <cfRule type="expression" dxfId="3240" priority="160">
      <formula>$Y$2=""</formula>
    </cfRule>
  </conditionalFormatting>
  <conditionalFormatting sqref="F48 F51 F54 F57 F60">
    <cfRule type="expression" dxfId="3239" priority="159">
      <formula>$F$2=""</formula>
    </cfRule>
  </conditionalFormatting>
  <conditionalFormatting sqref="H48">
    <cfRule type="expression" dxfId="3238" priority="158">
      <formula>$H$2=""</formula>
    </cfRule>
  </conditionalFormatting>
  <conditionalFormatting sqref="G48">
    <cfRule type="expression" dxfId="3237" priority="157">
      <formula>$G$2=""</formula>
    </cfRule>
  </conditionalFormatting>
  <conditionalFormatting sqref="I48">
    <cfRule type="expression" dxfId="3236" priority="156">
      <formula>$I$2=""</formula>
    </cfRule>
  </conditionalFormatting>
  <conditionalFormatting sqref="J48">
    <cfRule type="expression" dxfId="3235" priority="155">
      <formula>$J$2=""</formula>
    </cfRule>
  </conditionalFormatting>
  <conditionalFormatting sqref="K48">
    <cfRule type="expression" dxfId="3234" priority="154">
      <formula>$K$2=""</formula>
    </cfRule>
  </conditionalFormatting>
  <conditionalFormatting sqref="L48">
    <cfRule type="expression" dxfId="3233" priority="153">
      <formula>$L$2=""</formula>
    </cfRule>
  </conditionalFormatting>
  <conditionalFormatting sqref="M48">
    <cfRule type="expression" dxfId="3232" priority="152">
      <formula>$M$2=""</formula>
    </cfRule>
  </conditionalFormatting>
  <conditionalFormatting sqref="N48">
    <cfRule type="expression" dxfId="3231" priority="151">
      <formula>$N$2=""</formula>
    </cfRule>
  </conditionalFormatting>
  <conditionalFormatting sqref="O48">
    <cfRule type="expression" dxfId="3230" priority="150">
      <formula>$O$2=""</formula>
    </cfRule>
  </conditionalFormatting>
  <conditionalFormatting sqref="P48">
    <cfRule type="expression" dxfId="3229" priority="149">
      <formula>$P$2=""</formula>
    </cfRule>
  </conditionalFormatting>
  <conditionalFormatting sqref="Q48">
    <cfRule type="expression" dxfId="3228" priority="148">
      <formula>$Q$2=""</formula>
    </cfRule>
  </conditionalFormatting>
  <conditionalFormatting sqref="R48">
    <cfRule type="expression" dxfId="3227" priority="147">
      <formula>$R$2=""</formula>
    </cfRule>
  </conditionalFormatting>
  <conditionalFormatting sqref="S48">
    <cfRule type="expression" dxfId="3226" priority="146">
      <formula>$S$2=""</formula>
    </cfRule>
  </conditionalFormatting>
  <conditionalFormatting sqref="T48">
    <cfRule type="expression" dxfId="3225" priority="145">
      <formula>$T$2=""</formula>
    </cfRule>
  </conditionalFormatting>
  <conditionalFormatting sqref="U48">
    <cfRule type="expression" dxfId="3224" priority="144">
      <formula>$U$2=""</formula>
    </cfRule>
  </conditionalFormatting>
  <conditionalFormatting sqref="V48">
    <cfRule type="expression" dxfId="3223" priority="143">
      <formula>$V$2=""</formula>
    </cfRule>
  </conditionalFormatting>
  <conditionalFormatting sqref="W48">
    <cfRule type="expression" dxfId="3222" priority="142">
      <formula>$W$2=""</formula>
    </cfRule>
  </conditionalFormatting>
  <conditionalFormatting sqref="X48:BB48">
    <cfRule type="expression" dxfId="3221" priority="141">
      <formula>$X$2=""</formula>
    </cfRule>
  </conditionalFormatting>
  <conditionalFormatting sqref="F48">
    <cfRule type="expression" dxfId="3220" priority="140">
      <formula>$F$2=""</formula>
    </cfRule>
  </conditionalFormatting>
  <conditionalFormatting sqref="H51">
    <cfRule type="expression" dxfId="3219" priority="139">
      <formula>$H$2=""</formula>
    </cfRule>
  </conditionalFormatting>
  <conditionalFormatting sqref="G51">
    <cfRule type="expression" dxfId="3218" priority="138">
      <formula>$G$2=""</formula>
    </cfRule>
  </conditionalFormatting>
  <conditionalFormatting sqref="I51">
    <cfRule type="expression" dxfId="3217" priority="137">
      <formula>$I$2=""</formula>
    </cfRule>
  </conditionalFormatting>
  <conditionalFormatting sqref="J51">
    <cfRule type="expression" dxfId="3216" priority="136">
      <formula>$J$2=""</formula>
    </cfRule>
  </conditionalFormatting>
  <conditionalFormatting sqref="K51">
    <cfRule type="expression" dxfId="3215" priority="135">
      <formula>$K$2=""</formula>
    </cfRule>
  </conditionalFormatting>
  <conditionalFormatting sqref="L51">
    <cfRule type="expression" dxfId="3214" priority="134">
      <formula>$L$2=""</formula>
    </cfRule>
  </conditionalFormatting>
  <conditionalFormatting sqref="M51">
    <cfRule type="expression" dxfId="3213" priority="133">
      <formula>$M$2=""</formula>
    </cfRule>
  </conditionalFormatting>
  <conditionalFormatting sqref="N51">
    <cfRule type="expression" dxfId="3212" priority="132">
      <formula>$N$2=""</formula>
    </cfRule>
  </conditionalFormatting>
  <conditionalFormatting sqref="O51">
    <cfRule type="expression" dxfId="3211" priority="131">
      <formula>$O$2=""</formula>
    </cfRule>
  </conditionalFormatting>
  <conditionalFormatting sqref="P51">
    <cfRule type="expression" dxfId="3210" priority="130">
      <formula>$P$2=""</formula>
    </cfRule>
  </conditionalFormatting>
  <conditionalFormatting sqref="Q51">
    <cfRule type="expression" dxfId="3209" priority="129">
      <formula>$Q$2=""</formula>
    </cfRule>
  </conditionalFormatting>
  <conditionalFormatting sqref="R51">
    <cfRule type="expression" dxfId="3208" priority="128">
      <formula>$R$2=""</formula>
    </cfRule>
  </conditionalFormatting>
  <conditionalFormatting sqref="S51">
    <cfRule type="expression" dxfId="3207" priority="127">
      <formula>$S$2=""</formula>
    </cfRule>
  </conditionalFormatting>
  <conditionalFormatting sqref="T51">
    <cfRule type="expression" dxfId="3206" priority="126">
      <formula>$T$2=""</formula>
    </cfRule>
  </conditionalFormatting>
  <conditionalFormatting sqref="U51">
    <cfRule type="expression" dxfId="3205" priority="125">
      <formula>$U$2=""</formula>
    </cfRule>
  </conditionalFormatting>
  <conditionalFormatting sqref="V51">
    <cfRule type="expression" dxfId="3204" priority="124">
      <formula>$V$2=""</formula>
    </cfRule>
  </conditionalFormatting>
  <conditionalFormatting sqref="W51">
    <cfRule type="expression" dxfId="3203" priority="123">
      <formula>$W$2=""</formula>
    </cfRule>
  </conditionalFormatting>
  <conditionalFormatting sqref="X51:BB51">
    <cfRule type="expression" dxfId="3202" priority="122">
      <formula>$X$2=""</formula>
    </cfRule>
  </conditionalFormatting>
  <conditionalFormatting sqref="F51">
    <cfRule type="expression" dxfId="3201" priority="121">
      <formula>$F$2=""</formula>
    </cfRule>
  </conditionalFormatting>
  <conditionalFormatting sqref="H54">
    <cfRule type="expression" dxfId="3200" priority="120">
      <formula>$H$2=""</formula>
    </cfRule>
  </conditionalFormatting>
  <conditionalFormatting sqref="G54">
    <cfRule type="expression" dxfId="3199" priority="119">
      <formula>$G$2=""</formula>
    </cfRule>
  </conditionalFormatting>
  <conditionalFormatting sqref="I54">
    <cfRule type="expression" dxfId="3198" priority="118">
      <formula>$I$2=""</formula>
    </cfRule>
  </conditionalFormatting>
  <conditionalFormatting sqref="J54">
    <cfRule type="expression" dxfId="3197" priority="117">
      <formula>$J$2=""</formula>
    </cfRule>
  </conditionalFormatting>
  <conditionalFormatting sqref="K54">
    <cfRule type="expression" dxfId="3196" priority="116">
      <formula>$K$2=""</formula>
    </cfRule>
  </conditionalFormatting>
  <conditionalFormatting sqref="L54">
    <cfRule type="expression" dxfId="3195" priority="115">
      <formula>$L$2=""</formula>
    </cfRule>
  </conditionalFormatting>
  <conditionalFormatting sqref="M54">
    <cfRule type="expression" dxfId="3194" priority="114">
      <formula>$M$2=""</formula>
    </cfRule>
  </conditionalFormatting>
  <conditionalFormatting sqref="N54">
    <cfRule type="expression" dxfId="3193" priority="113">
      <formula>$N$2=""</formula>
    </cfRule>
  </conditionalFormatting>
  <conditionalFormatting sqref="O54">
    <cfRule type="expression" dxfId="3192" priority="112">
      <formula>$O$2=""</formula>
    </cfRule>
  </conditionalFormatting>
  <conditionalFormatting sqref="P54">
    <cfRule type="expression" dxfId="3191" priority="111">
      <formula>$P$2=""</formula>
    </cfRule>
  </conditionalFormatting>
  <conditionalFormatting sqref="Q54">
    <cfRule type="expression" dxfId="3190" priority="110">
      <formula>$Q$2=""</formula>
    </cfRule>
  </conditionalFormatting>
  <conditionalFormatting sqref="R54">
    <cfRule type="expression" dxfId="3189" priority="109">
      <formula>$R$2=""</formula>
    </cfRule>
  </conditionalFormatting>
  <conditionalFormatting sqref="S54">
    <cfRule type="expression" dxfId="3188" priority="108">
      <formula>$S$2=""</formula>
    </cfRule>
  </conditionalFormatting>
  <conditionalFormatting sqref="T54">
    <cfRule type="expression" dxfId="3187" priority="107">
      <formula>$T$2=""</formula>
    </cfRule>
  </conditionalFormatting>
  <conditionalFormatting sqref="U54">
    <cfRule type="expression" dxfId="3186" priority="106">
      <formula>$U$2=""</formula>
    </cfRule>
  </conditionalFormatting>
  <conditionalFormatting sqref="V54">
    <cfRule type="expression" dxfId="3185" priority="105">
      <formula>$V$2=""</formula>
    </cfRule>
  </conditionalFormatting>
  <conditionalFormatting sqref="W54">
    <cfRule type="expression" dxfId="3184" priority="104">
      <formula>$W$2=""</formula>
    </cfRule>
  </conditionalFormatting>
  <conditionalFormatting sqref="X54:BB54">
    <cfRule type="expression" dxfId="3183" priority="103">
      <formula>$X$2=""</formula>
    </cfRule>
  </conditionalFormatting>
  <conditionalFormatting sqref="F54">
    <cfRule type="expression" dxfId="3182" priority="102">
      <formula>$F$2=""</formula>
    </cfRule>
  </conditionalFormatting>
  <conditionalFormatting sqref="H57">
    <cfRule type="expression" dxfId="3181" priority="101">
      <formula>$H$2=""</formula>
    </cfRule>
  </conditionalFormatting>
  <conditionalFormatting sqref="G57">
    <cfRule type="expression" dxfId="3180" priority="100">
      <formula>$G$2=""</formula>
    </cfRule>
  </conditionalFormatting>
  <conditionalFormatting sqref="I57">
    <cfRule type="expression" dxfId="3179" priority="99">
      <formula>$I$2=""</formula>
    </cfRule>
  </conditionalFormatting>
  <conditionalFormatting sqref="J57">
    <cfRule type="expression" dxfId="3178" priority="98">
      <formula>$J$2=""</formula>
    </cfRule>
  </conditionalFormatting>
  <conditionalFormatting sqref="K57">
    <cfRule type="expression" dxfId="3177" priority="97">
      <formula>$K$2=""</formula>
    </cfRule>
  </conditionalFormatting>
  <conditionalFormatting sqref="L57">
    <cfRule type="expression" dxfId="3176" priority="96">
      <formula>$L$2=""</formula>
    </cfRule>
  </conditionalFormatting>
  <conditionalFormatting sqref="M57">
    <cfRule type="expression" dxfId="3175" priority="95">
      <formula>$M$2=""</formula>
    </cfRule>
  </conditionalFormatting>
  <conditionalFormatting sqref="N57">
    <cfRule type="expression" dxfId="3174" priority="94">
      <formula>$N$2=""</formula>
    </cfRule>
  </conditionalFormatting>
  <conditionalFormatting sqref="O57">
    <cfRule type="expression" dxfId="3173" priority="93">
      <formula>$O$2=""</formula>
    </cfRule>
  </conditionalFormatting>
  <conditionalFormatting sqref="P57">
    <cfRule type="expression" dxfId="3172" priority="92">
      <formula>$P$2=""</formula>
    </cfRule>
  </conditionalFormatting>
  <conditionalFormatting sqref="Q57">
    <cfRule type="expression" dxfId="3171" priority="91">
      <formula>$Q$2=""</formula>
    </cfRule>
  </conditionalFormatting>
  <conditionalFormatting sqref="R57">
    <cfRule type="expression" dxfId="3170" priority="90">
      <formula>$R$2=""</formula>
    </cfRule>
  </conditionalFormatting>
  <conditionalFormatting sqref="S57">
    <cfRule type="expression" dxfId="3169" priority="89">
      <formula>$S$2=""</formula>
    </cfRule>
  </conditionalFormatting>
  <conditionalFormatting sqref="T57">
    <cfRule type="expression" dxfId="3168" priority="88">
      <formula>$T$2=""</formula>
    </cfRule>
  </conditionalFormatting>
  <conditionalFormatting sqref="U57">
    <cfRule type="expression" dxfId="3167" priority="87">
      <formula>$U$2=""</formula>
    </cfRule>
  </conditionalFormatting>
  <conditionalFormatting sqref="V57">
    <cfRule type="expression" dxfId="3166" priority="86">
      <formula>$V$2=""</formula>
    </cfRule>
  </conditionalFormatting>
  <conditionalFormatting sqref="W57">
    <cfRule type="expression" dxfId="3165" priority="85">
      <formula>$W$2=""</formula>
    </cfRule>
  </conditionalFormatting>
  <conditionalFormatting sqref="X57:BB57">
    <cfRule type="expression" dxfId="3164" priority="84">
      <formula>$X$2=""</formula>
    </cfRule>
  </conditionalFormatting>
  <conditionalFormatting sqref="F57">
    <cfRule type="expression" dxfId="3163" priority="83">
      <formula>$F$2=""</formula>
    </cfRule>
  </conditionalFormatting>
  <conditionalFormatting sqref="H60">
    <cfRule type="expression" dxfId="3162" priority="82">
      <formula>$H$2=""</formula>
    </cfRule>
  </conditionalFormatting>
  <conditionalFormatting sqref="G60">
    <cfRule type="expression" dxfId="3161" priority="81">
      <formula>$G$2=""</formula>
    </cfRule>
  </conditionalFormatting>
  <conditionalFormatting sqref="I60">
    <cfRule type="expression" dxfId="3160" priority="80">
      <formula>$I$2=""</formula>
    </cfRule>
  </conditionalFormatting>
  <conditionalFormatting sqref="J60">
    <cfRule type="expression" dxfId="3159" priority="79">
      <formula>$J$2=""</formula>
    </cfRule>
  </conditionalFormatting>
  <conditionalFormatting sqref="K60">
    <cfRule type="expression" dxfId="3158" priority="78">
      <formula>$K$2=""</formula>
    </cfRule>
  </conditionalFormatting>
  <conditionalFormatting sqref="L60">
    <cfRule type="expression" dxfId="3157" priority="77">
      <formula>$L$2=""</formula>
    </cfRule>
  </conditionalFormatting>
  <conditionalFormatting sqref="M60">
    <cfRule type="expression" dxfId="3156" priority="76">
      <formula>$M$2=""</formula>
    </cfRule>
  </conditionalFormatting>
  <conditionalFormatting sqref="N60">
    <cfRule type="expression" dxfId="3155" priority="75">
      <formula>$N$2=""</formula>
    </cfRule>
  </conditionalFormatting>
  <conditionalFormatting sqref="O60">
    <cfRule type="expression" dxfId="3154" priority="74">
      <formula>$O$2=""</formula>
    </cfRule>
  </conditionalFormatting>
  <conditionalFormatting sqref="P60">
    <cfRule type="expression" dxfId="3153" priority="73">
      <formula>$P$2=""</formula>
    </cfRule>
  </conditionalFormatting>
  <conditionalFormatting sqref="Q60">
    <cfRule type="expression" dxfId="3152" priority="72">
      <formula>$Q$2=""</formula>
    </cfRule>
  </conditionalFormatting>
  <conditionalFormatting sqref="R60">
    <cfRule type="expression" dxfId="3151" priority="71">
      <formula>$R$2=""</formula>
    </cfRule>
  </conditionalFormatting>
  <conditionalFormatting sqref="S60">
    <cfRule type="expression" dxfId="3150" priority="70">
      <formula>$S$2=""</formula>
    </cfRule>
  </conditionalFormatting>
  <conditionalFormatting sqref="T60">
    <cfRule type="expression" dxfId="3149" priority="69">
      <formula>$T$2=""</formula>
    </cfRule>
  </conditionalFormatting>
  <conditionalFormatting sqref="U60">
    <cfRule type="expression" dxfId="3148" priority="68">
      <formula>$U$2=""</formula>
    </cfRule>
  </conditionalFormatting>
  <conditionalFormatting sqref="V60">
    <cfRule type="expression" dxfId="3147" priority="67">
      <formula>$V$2=""</formula>
    </cfRule>
  </conditionalFormatting>
  <conditionalFormatting sqref="W60">
    <cfRule type="expression" dxfId="3146" priority="66">
      <formula>$W$2=""</formula>
    </cfRule>
  </conditionalFormatting>
  <conditionalFormatting sqref="X60:BB60">
    <cfRule type="expression" dxfId="3145" priority="65">
      <formula>$X$2=""</formula>
    </cfRule>
  </conditionalFormatting>
  <conditionalFormatting sqref="F60">
    <cfRule type="expression" dxfId="3144" priority="64">
      <formula>$F$2=""</formula>
    </cfRule>
  </conditionalFormatting>
  <conditionalFormatting sqref="E48">
    <cfRule type="expression" dxfId="3143" priority="63">
      <formula>$E$2=""</formula>
    </cfRule>
  </conditionalFormatting>
  <conditionalFormatting sqref="E51">
    <cfRule type="expression" dxfId="3142" priority="62">
      <formula>$E$2=""</formula>
    </cfRule>
  </conditionalFormatting>
  <conditionalFormatting sqref="E54">
    <cfRule type="expression" dxfId="3141" priority="61">
      <formula>$E$2=""</formula>
    </cfRule>
  </conditionalFormatting>
  <conditionalFormatting sqref="E57">
    <cfRule type="expression" dxfId="3140" priority="60">
      <formula>$E$2=""</formula>
    </cfRule>
  </conditionalFormatting>
  <conditionalFormatting sqref="E60">
    <cfRule type="expression" dxfId="3139" priority="59">
      <formula>$E$2=""</formula>
    </cfRule>
  </conditionalFormatting>
  <conditionalFormatting sqref="E52:BB52">
    <cfRule type="expression" dxfId="3138" priority="58">
      <formula>$E$2=""</formula>
    </cfRule>
  </conditionalFormatting>
  <conditionalFormatting sqref="E55:BB55">
    <cfRule type="expression" dxfId="3137" priority="57">
      <formula>$E$2=""</formula>
    </cfRule>
  </conditionalFormatting>
  <conditionalFormatting sqref="E58:BB58">
    <cfRule type="expression" dxfId="3136" priority="56">
      <formula>$E$2=""</formula>
    </cfRule>
  </conditionalFormatting>
  <conditionalFormatting sqref="X48 X51 X54 X57 X60">
    <cfRule type="expression" dxfId="3135" priority="55">
      <formula>$X$2=""</formula>
    </cfRule>
  </conditionalFormatting>
  <conditionalFormatting sqref="J48 J51 J54 J57 J60">
    <cfRule type="expression" dxfId="3134" priority="54">
      <formula>$J$2=""</formula>
    </cfRule>
  </conditionalFormatting>
  <conditionalFormatting sqref="K48 K51 K54 K57 K60">
    <cfRule type="expression" dxfId="3133" priority="53">
      <formula>$K$2=""</formula>
    </cfRule>
  </conditionalFormatting>
  <conditionalFormatting sqref="O48 O51 O54 O57 O60">
    <cfRule type="expression" dxfId="3132" priority="52">
      <formula>$O$2=""</formula>
    </cfRule>
  </conditionalFormatting>
  <conditionalFormatting sqref="F48">
    <cfRule type="expression" dxfId="3131" priority="51">
      <formula>$F$66=""</formula>
    </cfRule>
  </conditionalFormatting>
  <conditionalFormatting sqref="G48">
    <cfRule type="expression" dxfId="3130" priority="50">
      <formula>$G$66=""</formula>
    </cfRule>
  </conditionalFormatting>
  <conditionalFormatting sqref="H48">
    <cfRule type="expression" dxfId="3129" priority="49">
      <formula>$H$66=""</formula>
    </cfRule>
  </conditionalFormatting>
  <conditionalFormatting sqref="I48">
    <cfRule type="expression" dxfId="3128" priority="48">
      <formula>$I$66=""</formula>
    </cfRule>
  </conditionalFormatting>
  <conditionalFormatting sqref="J48">
    <cfRule type="expression" dxfId="3127" priority="47">
      <formula>$J$66=""</formula>
    </cfRule>
  </conditionalFormatting>
  <conditionalFormatting sqref="K48">
    <cfRule type="expression" dxfId="3126" priority="46">
      <formula>$K$66=""</formula>
    </cfRule>
  </conditionalFormatting>
  <conditionalFormatting sqref="L48">
    <cfRule type="expression" dxfId="3125" priority="45">
      <formula>$L$66=""</formula>
    </cfRule>
  </conditionalFormatting>
  <conditionalFormatting sqref="M48">
    <cfRule type="expression" dxfId="3124" priority="44">
      <formula>$M$66=""</formula>
    </cfRule>
  </conditionalFormatting>
  <conditionalFormatting sqref="N48">
    <cfRule type="expression" dxfId="3123" priority="43">
      <formula>$N$66=""</formula>
    </cfRule>
  </conditionalFormatting>
  <conditionalFormatting sqref="O48">
    <cfRule type="expression" dxfId="3122" priority="42">
      <formula>$O$66=""</formula>
    </cfRule>
  </conditionalFormatting>
  <conditionalFormatting sqref="P48">
    <cfRule type="expression" dxfId="3121" priority="41">
      <formula>$P$66=""</formula>
    </cfRule>
  </conditionalFormatting>
  <conditionalFormatting sqref="Q48">
    <cfRule type="expression" dxfId="3120" priority="40">
      <formula>$Q$66=""</formula>
    </cfRule>
  </conditionalFormatting>
  <conditionalFormatting sqref="R48">
    <cfRule type="expression" dxfId="3119" priority="39">
      <formula>$R$66=""</formula>
    </cfRule>
  </conditionalFormatting>
  <conditionalFormatting sqref="S48">
    <cfRule type="expression" dxfId="3118" priority="38">
      <formula>$S$66=""</formula>
    </cfRule>
  </conditionalFormatting>
  <conditionalFormatting sqref="T48">
    <cfRule type="expression" dxfId="3117" priority="37">
      <formula>$T$66=""</formula>
    </cfRule>
  </conditionalFormatting>
  <conditionalFormatting sqref="U48">
    <cfRule type="expression" dxfId="3116" priority="36">
      <formula>$U$66=""</formula>
    </cfRule>
  </conditionalFormatting>
  <conditionalFormatting sqref="V48">
    <cfRule type="expression" dxfId="3115" priority="35">
      <formula>$V$66=""</formula>
    </cfRule>
  </conditionalFormatting>
  <conditionalFormatting sqref="W48">
    <cfRule type="expression" dxfId="3114" priority="34">
      <formula>$W$66=""</formula>
    </cfRule>
  </conditionalFormatting>
  <conditionalFormatting sqref="X48">
    <cfRule type="expression" dxfId="3113" priority="33">
      <formula>$X$66=""</formula>
    </cfRule>
  </conditionalFormatting>
  <conditionalFormatting sqref="Y48:BB48">
    <cfRule type="expression" dxfId="3112" priority="32">
      <formula>$Y$66=""</formula>
    </cfRule>
  </conditionalFormatting>
  <conditionalFormatting sqref="F33:F62">
    <cfRule type="expression" dxfId="3111" priority="31">
      <formula>$F$66=""</formula>
    </cfRule>
  </conditionalFormatting>
  <conditionalFormatting sqref="AA33:AA62">
    <cfRule type="expression" dxfId="3110" priority="30">
      <formula>$AA$66=""</formula>
    </cfRule>
  </conditionalFormatting>
  <conditionalFormatting sqref="Y33:Y62">
    <cfRule type="expression" dxfId="3109" priority="29">
      <formula>$Y$66=""</formula>
    </cfRule>
  </conditionalFormatting>
  <conditionalFormatting sqref="Z33:Z62">
    <cfRule type="expression" dxfId="3108" priority="28">
      <formula>$Z$66=""</formula>
    </cfRule>
  </conditionalFormatting>
  <conditionalFormatting sqref="AB33:AB62">
    <cfRule type="expression" dxfId="3107" priority="27">
      <formula>$AB$66=""</formula>
    </cfRule>
  </conditionalFormatting>
  <conditionalFormatting sqref="AC33:AC62">
    <cfRule type="expression" dxfId="3106" priority="26">
      <formula>$AC$66=""</formula>
    </cfRule>
  </conditionalFormatting>
  <conditionalFormatting sqref="Q33:Q62">
    <cfRule type="expression" dxfId="3105" priority="25">
      <formula>$Q$66=""</formula>
    </cfRule>
  </conditionalFormatting>
  <conditionalFormatting sqref="AD33:AD62">
    <cfRule type="expression" dxfId="3104" priority="24">
      <formula>$AD$66=""</formula>
    </cfRule>
  </conditionalFormatting>
  <conditionalFormatting sqref="AE33:AE62">
    <cfRule type="expression" dxfId="3103" priority="23">
      <formula>$AE$66=""</formula>
    </cfRule>
  </conditionalFormatting>
  <conditionalFormatting sqref="AF33:AF62">
    <cfRule type="expression" dxfId="3102" priority="22">
      <formula>$AF$66=""</formula>
    </cfRule>
  </conditionalFormatting>
  <conditionalFormatting sqref="AG33:AG62">
    <cfRule type="expression" dxfId="3101" priority="21">
      <formula>$AG$66=""</formula>
    </cfRule>
  </conditionalFormatting>
  <conditionalFormatting sqref="AH33:AH62">
    <cfRule type="expression" dxfId="3100" priority="20">
      <formula>$AH$66=""</formula>
    </cfRule>
  </conditionalFormatting>
  <conditionalFormatting sqref="AI33:AI62">
    <cfRule type="expression" dxfId="3099" priority="19">
      <formula>$AI$66=""</formula>
    </cfRule>
  </conditionalFormatting>
  <conditionalFormatting sqref="AJ33:AJ62">
    <cfRule type="expression" dxfId="3098" priority="18">
      <formula>$AJ$66=""</formula>
    </cfRule>
  </conditionalFormatting>
  <conditionalFormatting sqref="AK33:AK62">
    <cfRule type="expression" dxfId="3097" priority="17">
      <formula>$AK$66=""</formula>
    </cfRule>
  </conditionalFormatting>
  <conditionalFormatting sqref="AL33:AL62">
    <cfRule type="expression" dxfId="3096" priority="16">
      <formula>$AL$66=""</formula>
    </cfRule>
  </conditionalFormatting>
  <conditionalFormatting sqref="AM33:AM62">
    <cfRule type="expression" dxfId="3095" priority="15">
      <formula>$AM$66=""</formula>
    </cfRule>
  </conditionalFormatting>
  <conditionalFormatting sqref="AN33:AN62">
    <cfRule type="expression" dxfId="3094" priority="14">
      <formula>$AN$66=""</formula>
    </cfRule>
  </conditionalFormatting>
  <conditionalFormatting sqref="AO33:AO62">
    <cfRule type="expression" dxfId="3093" priority="13">
      <formula>$AO$66=""</formula>
    </cfRule>
  </conditionalFormatting>
  <conditionalFormatting sqref="AP33:AP62">
    <cfRule type="expression" dxfId="3092" priority="12">
      <formula>$AP$66=""</formula>
    </cfRule>
  </conditionalFormatting>
  <conditionalFormatting sqref="AQ33:AQ62">
    <cfRule type="expression" dxfId="3091" priority="11">
      <formula>$AQ$66=""</formula>
    </cfRule>
  </conditionalFormatting>
  <conditionalFormatting sqref="AR33:AR62">
    <cfRule type="expression" dxfId="3090" priority="10">
      <formula>$AR$66=""</formula>
    </cfRule>
  </conditionalFormatting>
  <conditionalFormatting sqref="AS33:AS62">
    <cfRule type="expression" dxfId="3089" priority="9">
      <formula>$AS$66=""</formula>
    </cfRule>
  </conditionalFormatting>
  <conditionalFormatting sqref="AT33:AT62">
    <cfRule type="expression" dxfId="3088" priority="8">
      <formula>$AT$66=""</formula>
    </cfRule>
  </conditionalFormatting>
  <conditionalFormatting sqref="AU33:AU62">
    <cfRule type="expression" dxfId="3087" priority="7">
      <formula>$AU$66=""</formula>
    </cfRule>
  </conditionalFormatting>
  <conditionalFormatting sqref="AV33:AV62">
    <cfRule type="expression" dxfId="3086" priority="6">
      <formula>$AV$66=""</formula>
    </cfRule>
  </conditionalFormatting>
  <conditionalFormatting sqref="AW33:AW62">
    <cfRule type="expression" dxfId="3085" priority="5">
      <formula>$AW$66=""</formula>
    </cfRule>
  </conditionalFormatting>
  <conditionalFormatting sqref="AX33:AX62">
    <cfRule type="expression" dxfId="3084" priority="4">
      <formula>$AX$66=""</formula>
    </cfRule>
  </conditionalFormatting>
  <conditionalFormatting sqref="AY33:AY62">
    <cfRule type="expression" dxfId="3083" priority="3">
      <formula>$AY$66=""</formula>
    </cfRule>
  </conditionalFormatting>
  <conditionalFormatting sqref="AZ33:AZ62">
    <cfRule type="expression" dxfId="3082" priority="2">
      <formula>$AZ$66=""</formula>
    </cfRule>
  </conditionalFormatting>
  <conditionalFormatting sqref="BA33:BA62">
    <cfRule type="expression" dxfId="3081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D76429-1EF5-4100-A8EC-2B5B839A5D51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175D-9916-42F8-95C3-EDB546F014E6}">
  <sheetPr codeName="Tabelle10">
    <pageSetUpPr fitToPage="1"/>
  </sheetPr>
  <dimension ref="A1:BB117"/>
  <sheetViews>
    <sheetView zoomScale="80" zoomScaleNormal="80" workbookViewId="0">
      <selection activeCell="E10" sqref="E10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1" width="25.77734375" customWidth="1"/>
    <col min="52" max="54" width="25.77734375" hidden="1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">
        <v>164</v>
      </c>
      <c r="C4" s="111" t="str">
        <f ca="1">IF(B4="Gehalt auswählen","",IF(Parameter!E1&lt;(YEAR(TODAY())),VLOOKUP(B4,'Personalnormkosten alt'!$A$2:$B$95,2,FALSE)*-1,VLOOKUP(B4,Personalnormkosten!$A$2:$B$95,2,FALSE)*-1))</f>
        <v/>
      </c>
      <c r="D4" s="97" t="s">
        <v>198</v>
      </c>
      <c r="E4" s="18" t="str">
        <f>'Option 6 (2)'!E4</f>
        <v/>
      </c>
      <c r="F4" s="18" t="str">
        <f>'Option 6 (2)'!F4</f>
        <v/>
      </c>
      <c r="G4" s="18" t="str">
        <f>'Option 6 (2)'!G4</f>
        <v/>
      </c>
      <c r="H4" s="18" t="str">
        <f>'Option 6 (2)'!H4</f>
        <v/>
      </c>
      <c r="I4" s="18" t="str">
        <f>'Option 6 (2)'!I4</f>
        <v/>
      </c>
      <c r="J4" s="18" t="str">
        <f>'Option 6 (2)'!J4</f>
        <v/>
      </c>
      <c r="K4" s="18" t="str">
        <f>'Option 6 (2)'!K4</f>
        <v/>
      </c>
      <c r="L4" s="18" t="str">
        <f>'Option 6 (2)'!L4</f>
        <v/>
      </c>
      <c r="M4" s="18" t="str">
        <f>'Option 6 (2)'!M4</f>
        <v/>
      </c>
      <c r="N4" s="18" t="str">
        <f>'Option 6 (2)'!N4</f>
        <v/>
      </c>
      <c r="O4" s="18" t="str">
        <f>'Option 6 (2)'!O4</f>
        <v/>
      </c>
      <c r="P4" s="18" t="str">
        <f>'Option 6 (2)'!P4</f>
        <v/>
      </c>
      <c r="Q4" s="18" t="str">
        <f>'Option 6 (2)'!Q4</f>
        <v/>
      </c>
      <c r="R4" s="18" t="str">
        <f>'Option 6 (2)'!R4</f>
        <v/>
      </c>
      <c r="S4" s="18" t="str">
        <f>'Option 6 (2)'!S4</f>
        <v/>
      </c>
      <c r="T4" s="18" t="str">
        <f>'Option 6 (2)'!T4</f>
        <v/>
      </c>
      <c r="U4" s="18" t="str">
        <f>'Option 6 (2)'!U4</f>
        <v/>
      </c>
      <c r="V4" s="18" t="str">
        <f>'Option 6 (2)'!V4</f>
        <v/>
      </c>
      <c r="W4" s="18" t="str">
        <f>'Option 6 (2)'!W4</f>
        <v/>
      </c>
      <c r="X4" s="18" t="str">
        <f>'Option 6 (2)'!X4</f>
        <v/>
      </c>
      <c r="Y4" s="18" t="str">
        <f>'Option 6 (2)'!Y4</f>
        <v/>
      </c>
      <c r="Z4" s="18" t="str">
        <f>'Option 6 (2)'!Z4</f>
        <v/>
      </c>
      <c r="AA4" s="18" t="str">
        <f>'Option 6 (2)'!AA4</f>
        <v/>
      </c>
      <c r="AB4" s="18" t="str">
        <f>'Option 6 (2)'!AB4</f>
        <v/>
      </c>
      <c r="AC4" s="18" t="str">
        <f>'Option 6 (2)'!AC4</f>
        <v/>
      </c>
      <c r="AD4" s="18" t="str">
        <f>'Option 6 (2)'!AD4</f>
        <v/>
      </c>
      <c r="AE4" s="18" t="str">
        <f>'Option 6 (2)'!AE4</f>
        <v/>
      </c>
      <c r="AF4" s="18" t="str">
        <f>'Option 6 (2)'!AF4</f>
        <v/>
      </c>
      <c r="AG4" s="18" t="str">
        <f>'Option 6 (2)'!AG4</f>
        <v/>
      </c>
      <c r="AH4" s="18" t="str">
        <f>'Option 6 (2)'!AH4</f>
        <v/>
      </c>
      <c r="AI4" s="18" t="str">
        <f>'Option 6 (2)'!AI4</f>
        <v/>
      </c>
      <c r="AJ4" s="18" t="str">
        <f>'Option 6 (2)'!AJ4</f>
        <v/>
      </c>
      <c r="AK4" s="18" t="str">
        <f>'Option 6 (2)'!AK4</f>
        <v/>
      </c>
      <c r="AL4" s="18" t="str">
        <f>'Option 6 (2)'!AL4</f>
        <v/>
      </c>
      <c r="AM4" s="18" t="str">
        <f>'Option 6 (2)'!AM4</f>
        <v/>
      </c>
      <c r="AN4" s="18" t="str">
        <f>'Option 6 (2)'!AN4</f>
        <v/>
      </c>
      <c r="AO4" s="18" t="str">
        <f>'Option 6 (2)'!AO4</f>
        <v/>
      </c>
      <c r="AP4" s="18" t="str">
        <f>'Option 6 (2)'!AP4</f>
        <v/>
      </c>
      <c r="AQ4" s="18" t="str">
        <f>'Option 6 (2)'!AQ4</f>
        <v/>
      </c>
      <c r="AR4" s="18" t="str">
        <f>'Option 6 (2)'!AR4</f>
        <v/>
      </c>
      <c r="AS4" s="18" t="str">
        <f>'Option 6 (2)'!AS4</f>
        <v/>
      </c>
      <c r="AT4" s="18" t="str">
        <f>'Option 6 (2)'!AT4</f>
        <v/>
      </c>
      <c r="AU4" s="18" t="str">
        <f>'Option 6 (2)'!AU4</f>
        <v/>
      </c>
      <c r="AV4" s="18" t="str">
        <f>'Option 6 (2)'!AV4</f>
        <v/>
      </c>
      <c r="AW4" s="18" t="str">
        <f>'Option 6 (2)'!AW4</f>
        <v/>
      </c>
      <c r="AX4" s="18" t="str">
        <f>'Option 6 (2)'!AX4</f>
        <v/>
      </c>
      <c r="AY4" s="18" t="str">
        <f>'Option 6 (2)'!AY4</f>
        <v/>
      </c>
      <c r="AZ4" s="18" t="str">
        <f>'Option 6 (2)'!AZ4</f>
        <v/>
      </c>
      <c r="BA4" s="18" t="str">
        <f>'Option 6 (2)'!BA4</f>
        <v/>
      </c>
      <c r="BB4" s="18" t="str">
        <f>'Option 6 (2)'!BB4</f>
        <v/>
      </c>
    </row>
    <row r="5" spans="1:54" ht="16.2" thickBot="1" x14ac:dyDescent="0.3">
      <c r="A5" s="115"/>
      <c r="B5" s="19" t="s">
        <v>1</v>
      </c>
      <c r="C5" s="112" t="str">
        <f>IF(C3="","",C3*C4)</f>
        <v/>
      </c>
      <c r="D5" s="117"/>
      <c r="E5" s="20" t="str">
        <f>IF(E3="","",E3*E4)</f>
        <v/>
      </c>
      <c r="F5" s="20" t="str">
        <f t="shared" ref="F5:BB5" si="30">IF(F3="","",F3*F4)</f>
        <v/>
      </c>
      <c r="G5" s="20" t="str">
        <f t="shared" si="30"/>
        <v/>
      </c>
      <c r="H5" s="20" t="str">
        <f t="shared" si="30"/>
        <v/>
      </c>
      <c r="I5" s="20" t="str">
        <f t="shared" si="30"/>
        <v/>
      </c>
      <c r="J5" s="20" t="str">
        <f t="shared" si="30"/>
        <v/>
      </c>
      <c r="K5" s="20" t="str">
        <f t="shared" si="30"/>
        <v/>
      </c>
      <c r="L5" s="20" t="str">
        <f t="shared" si="30"/>
        <v/>
      </c>
      <c r="M5" s="20" t="str">
        <f t="shared" si="30"/>
        <v/>
      </c>
      <c r="N5" s="20" t="str">
        <f t="shared" si="30"/>
        <v/>
      </c>
      <c r="O5" s="20" t="str">
        <f t="shared" si="30"/>
        <v/>
      </c>
      <c r="P5" s="20" t="str">
        <f t="shared" si="30"/>
        <v/>
      </c>
      <c r="Q5" s="20" t="str">
        <f t="shared" si="30"/>
        <v/>
      </c>
      <c r="R5" s="20" t="str">
        <f t="shared" si="30"/>
        <v/>
      </c>
      <c r="S5" s="20" t="str">
        <f t="shared" si="30"/>
        <v/>
      </c>
      <c r="T5" s="20" t="str">
        <f t="shared" si="30"/>
        <v/>
      </c>
      <c r="U5" s="20" t="str">
        <f t="shared" si="30"/>
        <v/>
      </c>
      <c r="V5" s="20" t="str">
        <f t="shared" si="30"/>
        <v/>
      </c>
      <c r="W5" s="20" t="str">
        <f t="shared" si="30"/>
        <v/>
      </c>
      <c r="X5" s="20" t="str">
        <f t="shared" si="30"/>
        <v/>
      </c>
      <c r="Y5" s="20" t="str">
        <f t="shared" si="30"/>
        <v/>
      </c>
      <c r="Z5" s="20" t="str">
        <f t="shared" si="30"/>
        <v/>
      </c>
      <c r="AA5" s="20" t="str">
        <f t="shared" si="30"/>
        <v/>
      </c>
      <c r="AB5" s="20" t="str">
        <f t="shared" si="30"/>
        <v/>
      </c>
      <c r="AC5" s="20" t="str">
        <f t="shared" si="30"/>
        <v/>
      </c>
      <c r="AD5" s="20" t="str">
        <f t="shared" si="30"/>
        <v/>
      </c>
      <c r="AE5" s="20" t="str">
        <f t="shared" si="30"/>
        <v/>
      </c>
      <c r="AF5" s="20" t="str">
        <f t="shared" si="30"/>
        <v/>
      </c>
      <c r="AG5" s="20" t="str">
        <f t="shared" si="30"/>
        <v/>
      </c>
      <c r="AH5" s="20" t="str">
        <f t="shared" si="30"/>
        <v/>
      </c>
      <c r="AI5" s="20" t="str">
        <f t="shared" si="30"/>
        <v/>
      </c>
      <c r="AJ5" s="20" t="str">
        <f t="shared" si="30"/>
        <v/>
      </c>
      <c r="AK5" s="20" t="str">
        <f t="shared" si="30"/>
        <v/>
      </c>
      <c r="AL5" s="20" t="str">
        <f t="shared" si="30"/>
        <v/>
      </c>
      <c r="AM5" s="20" t="str">
        <f t="shared" si="30"/>
        <v/>
      </c>
      <c r="AN5" s="20" t="str">
        <f t="shared" si="30"/>
        <v/>
      </c>
      <c r="AO5" s="20" t="str">
        <f t="shared" si="30"/>
        <v/>
      </c>
      <c r="AP5" s="20" t="str">
        <f t="shared" si="30"/>
        <v/>
      </c>
      <c r="AQ5" s="20" t="str">
        <f t="shared" si="30"/>
        <v/>
      </c>
      <c r="AR5" s="20" t="str">
        <f t="shared" si="30"/>
        <v/>
      </c>
      <c r="AS5" s="20" t="str">
        <f t="shared" si="30"/>
        <v/>
      </c>
      <c r="AT5" s="20" t="str">
        <f t="shared" si="30"/>
        <v/>
      </c>
      <c r="AU5" s="20" t="str">
        <f t="shared" si="30"/>
        <v/>
      </c>
      <c r="AV5" s="20" t="str">
        <f t="shared" si="30"/>
        <v/>
      </c>
      <c r="AW5" s="20" t="str">
        <f t="shared" si="30"/>
        <v/>
      </c>
      <c r="AX5" s="20" t="str">
        <f t="shared" si="30"/>
        <v/>
      </c>
      <c r="AY5" s="20" t="str">
        <f t="shared" si="30"/>
        <v/>
      </c>
      <c r="AZ5" s="20" t="str">
        <f t="shared" si="30"/>
        <v/>
      </c>
      <c r="BA5" s="20" t="str">
        <f t="shared" si="30"/>
        <v/>
      </c>
      <c r="BB5" s="20" t="str">
        <f t="shared" si="30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">
        <v>164</v>
      </c>
      <c r="C7" s="111" t="str">
        <f ca="1">IF(B7="Gehalt auswählen","",IF(E2&lt;YEAR(TODAY()),VLOOKUP(B7,'Personalnormkosten alt'!$A$2:$B$95,2,FALSE)*-1,VLOOKUP(B7,Personalnormkosten!$A$2:$B$95,2,FALSE)*-1))</f>
        <v/>
      </c>
      <c r="D7" s="97" t="s">
        <v>198</v>
      </c>
      <c r="E7" s="18" t="str">
        <f>'Option 6 (2)'!E7</f>
        <v/>
      </c>
      <c r="F7" s="18" t="str">
        <f>'Option 6 (2)'!F7</f>
        <v/>
      </c>
      <c r="G7" s="18" t="str">
        <f>'Option 6 (2)'!G7</f>
        <v/>
      </c>
      <c r="H7" s="18" t="str">
        <f>'Option 6 (2)'!H7</f>
        <v/>
      </c>
      <c r="I7" s="18" t="str">
        <f>'Option 6 (2)'!I7</f>
        <v/>
      </c>
      <c r="J7" s="18" t="str">
        <f>'Option 6 (2)'!J7</f>
        <v/>
      </c>
      <c r="K7" s="18" t="str">
        <f>'Option 6 (2)'!K7</f>
        <v/>
      </c>
      <c r="L7" s="18" t="str">
        <f>'Option 6 (2)'!L7</f>
        <v/>
      </c>
      <c r="M7" s="18" t="str">
        <f>'Option 6 (2)'!M7</f>
        <v/>
      </c>
      <c r="N7" s="18" t="str">
        <f>'Option 6 (2)'!N7</f>
        <v/>
      </c>
      <c r="O7" s="18" t="str">
        <f>'Option 6 (2)'!O7</f>
        <v/>
      </c>
      <c r="P7" s="18" t="str">
        <f>'Option 6 (2)'!P7</f>
        <v/>
      </c>
      <c r="Q7" s="18" t="str">
        <f>'Option 6 (2)'!Q7</f>
        <v/>
      </c>
      <c r="R7" s="18" t="str">
        <f>'Option 6 (2)'!R7</f>
        <v/>
      </c>
      <c r="S7" s="18" t="str">
        <f>'Option 6 (2)'!S7</f>
        <v/>
      </c>
      <c r="T7" s="18" t="str">
        <f>'Option 6 (2)'!T7</f>
        <v/>
      </c>
      <c r="U7" s="18" t="str">
        <f>'Option 6 (2)'!U7</f>
        <v/>
      </c>
      <c r="V7" s="18" t="str">
        <f>'Option 6 (2)'!V7</f>
        <v/>
      </c>
      <c r="W7" s="18" t="str">
        <f>'Option 6 (2)'!W7</f>
        <v/>
      </c>
      <c r="X7" s="18" t="str">
        <f>'Option 6 (2)'!X7</f>
        <v/>
      </c>
      <c r="Y7" s="18" t="str">
        <f>'Option 6 (2)'!Y7</f>
        <v/>
      </c>
      <c r="Z7" s="18" t="str">
        <f>'Option 6 (2)'!Z7</f>
        <v/>
      </c>
      <c r="AA7" s="18" t="str">
        <f>'Option 6 (2)'!AA7</f>
        <v/>
      </c>
      <c r="AB7" s="18" t="str">
        <f>'Option 6 (2)'!AB7</f>
        <v/>
      </c>
      <c r="AC7" s="18" t="str">
        <f>'Option 6 (2)'!AC7</f>
        <v/>
      </c>
      <c r="AD7" s="18" t="str">
        <f>'Option 6 (2)'!AD7</f>
        <v/>
      </c>
      <c r="AE7" s="18" t="str">
        <f>'Option 6 (2)'!AE7</f>
        <v/>
      </c>
      <c r="AF7" s="18" t="str">
        <f>'Option 6 (2)'!AF7</f>
        <v/>
      </c>
      <c r="AG7" s="18" t="str">
        <f>'Option 6 (2)'!AG7</f>
        <v/>
      </c>
      <c r="AH7" s="18" t="str">
        <f>'Option 6 (2)'!AH7</f>
        <v/>
      </c>
      <c r="AI7" s="18" t="str">
        <f>'Option 6 (2)'!AI7</f>
        <v/>
      </c>
      <c r="AJ7" s="18" t="str">
        <f>'Option 6 (2)'!AJ7</f>
        <v/>
      </c>
      <c r="AK7" s="18" t="str">
        <f>'Option 6 (2)'!AK7</f>
        <v/>
      </c>
      <c r="AL7" s="18" t="str">
        <f>'Option 6 (2)'!AL7</f>
        <v/>
      </c>
      <c r="AM7" s="18" t="str">
        <f>'Option 6 (2)'!AM7</f>
        <v/>
      </c>
      <c r="AN7" s="18" t="str">
        <f>'Option 6 (2)'!AN7</f>
        <v/>
      </c>
      <c r="AO7" s="18" t="str">
        <f>'Option 6 (2)'!AO7</f>
        <v/>
      </c>
      <c r="AP7" s="18" t="str">
        <f>'Option 6 (2)'!AP7</f>
        <v/>
      </c>
      <c r="AQ7" s="18" t="str">
        <f>'Option 6 (2)'!AQ7</f>
        <v/>
      </c>
      <c r="AR7" s="18" t="str">
        <f>'Option 6 (2)'!AR7</f>
        <v/>
      </c>
      <c r="AS7" s="18" t="str">
        <f>'Option 6 (2)'!AS7</f>
        <v/>
      </c>
      <c r="AT7" s="18" t="str">
        <f>'Option 6 (2)'!AT7</f>
        <v/>
      </c>
      <c r="AU7" s="18" t="str">
        <f>'Option 6 (2)'!AU7</f>
        <v/>
      </c>
      <c r="AV7" s="18" t="str">
        <f>'Option 6 (2)'!AV7</f>
        <v/>
      </c>
      <c r="AW7" s="18" t="str">
        <f>'Option 6 (2)'!AW7</f>
        <v/>
      </c>
      <c r="AX7" s="18" t="str">
        <f>'Option 6 (2)'!AX7</f>
        <v/>
      </c>
      <c r="AY7" s="18" t="str">
        <f>'Option 6 (2)'!AY7</f>
        <v/>
      </c>
      <c r="AZ7" s="18" t="str">
        <f>'Option 6 (2)'!AZ7</f>
        <v/>
      </c>
      <c r="BA7" s="18" t="str">
        <f>'Option 6 (2)'!BA7</f>
        <v/>
      </c>
      <c r="BB7" s="18" t="str">
        <f>'Option 6 (2)'!BB7</f>
        <v/>
      </c>
    </row>
    <row r="8" spans="1:54" ht="16.2" thickBot="1" x14ac:dyDescent="0.3">
      <c r="A8" s="115"/>
      <c r="B8" s="19" t="s">
        <v>1</v>
      </c>
      <c r="C8" s="112" t="str">
        <f>IF(C6="","",C6*C7)</f>
        <v/>
      </c>
      <c r="D8" s="117"/>
      <c r="E8" s="20" t="str">
        <f t="shared" ref="E8:BB8" si="31">IF(E6="","",E6*E7)</f>
        <v/>
      </c>
      <c r="F8" s="20" t="str">
        <f t="shared" si="31"/>
        <v/>
      </c>
      <c r="G8" s="20" t="str">
        <f t="shared" si="31"/>
        <v/>
      </c>
      <c r="H8" s="20" t="str">
        <f t="shared" si="31"/>
        <v/>
      </c>
      <c r="I8" s="20" t="str">
        <f t="shared" si="31"/>
        <v/>
      </c>
      <c r="J8" s="20" t="str">
        <f t="shared" si="31"/>
        <v/>
      </c>
      <c r="K8" s="20" t="str">
        <f t="shared" si="31"/>
        <v/>
      </c>
      <c r="L8" s="20" t="str">
        <f t="shared" si="31"/>
        <v/>
      </c>
      <c r="M8" s="20" t="str">
        <f t="shared" si="31"/>
        <v/>
      </c>
      <c r="N8" s="20" t="str">
        <f t="shared" si="31"/>
        <v/>
      </c>
      <c r="O8" s="20" t="str">
        <f t="shared" si="31"/>
        <v/>
      </c>
      <c r="P8" s="20" t="str">
        <f t="shared" si="31"/>
        <v/>
      </c>
      <c r="Q8" s="20" t="str">
        <f t="shared" si="31"/>
        <v/>
      </c>
      <c r="R8" s="20" t="str">
        <f t="shared" si="31"/>
        <v/>
      </c>
      <c r="S8" s="20" t="str">
        <f t="shared" si="31"/>
        <v/>
      </c>
      <c r="T8" s="20" t="str">
        <f t="shared" si="31"/>
        <v/>
      </c>
      <c r="U8" s="20" t="str">
        <f t="shared" si="31"/>
        <v/>
      </c>
      <c r="V8" s="20" t="str">
        <f t="shared" si="31"/>
        <v/>
      </c>
      <c r="W8" s="20" t="str">
        <f t="shared" si="31"/>
        <v/>
      </c>
      <c r="X8" s="20" t="str">
        <f t="shared" si="31"/>
        <v/>
      </c>
      <c r="Y8" s="20" t="str">
        <f t="shared" si="31"/>
        <v/>
      </c>
      <c r="Z8" s="20" t="str">
        <f t="shared" si="31"/>
        <v/>
      </c>
      <c r="AA8" s="20" t="str">
        <f t="shared" si="31"/>
        <v/>
      </c>
      <c r="AB8" s="20" t="str">
        <f t="shared" si="31"/>
        <v/>
      </c>
      <c r="AC8" s="20" t="str">
        <f t="shared" si="31"/>
        <v/>
      </c>
      <c r="AD8" s="20" t="str">
        <f t="shared" si="31"/>
        <v/>
      </c>
      <c r="AE8" s="20" t="str">
        <f t="shared" si="31"/>
        <v/>
      </c>
      <c r="AF8" s="20" t="str">
        <f t="shared" si="31"/>
        <v/>
      </c>
      <c r="AG8" s="20" t="str">
        <f t="shared" si="31"/>
        <v/>
      </c>
      <c r="AH8" s="20" t="str">
        <f t="shared" si="31"/>
        <v/>
      </c>
      <c r="AI8" s="20" t="str">
        <f t="shared" si="31"/>
        <v/>
      </c>
      <c r="AJ8" s="20" t="str">
        <f t="shared" si="31"/>
        <v/>
      </c>
      <c r="AK8" s="20" t="str">
        <f t="shared" si="31"/>
        <v/>
      </c>
      <c r="AL8" s="20" t="str">
        <f t="shared" si="31"/>
        <v/>
      </c>
      <c r="AM8" s="20" t="str">
        <f t="shared" si="31"/>
        <v/>
      </c>
      <c r="AN8" s="20" t="str">
        <f t="shared" si="31"/>
        <v/>
      </c>
      <c r="AO8" s="20" t="str">
        <f t="shared" si="31"/>
        <v/>
      </c>
      <c r="AP8" s="20" t="str">
        <f t="shared" si="31"/>
        <v/>
      </c>
      <c r="AQ8" s="20" t="str">
        <f t="shared" si="31"/>
        <v/>
      </c>
      <c r="AR8" s="20" t="str">
        <f t="shared" si="31"/>
        <v/>
      </c>
      <c r="AS8" s="20" t="str">
        <f t="shared" si="31"/>
        <v/>
      </c>
      <c r="AT8" s="20" t="str">
        <f t="shared" si="31"/>
        <v/>
      </c>
      <c r="AU8" s="20" t="str">
        <f t="shared" si="31"/>
        <v/>
      </c>
      <c r="AV8" s="20" t="str">
        <f t="shared" si="31"/>
        <v/>
      </c>
      <c r="AW8" s="20" t="str">
        <f t="shared" si="31"/>
        <v/>
      </c>
      <c r="AX8" s="20" t="str">
        <f t="shared" si="31"/>
        <v/>
      </c>
      <c r="AY8" s="20" t="str">
        <f t="shared" si="31"/>
        <v/>
      </c>
      <c r="AZ8" s="20" t="str">
        <f t="shared" si="31"/>
        <v/>
      </c>
      <c r="BA8" s="20" t="str">
        <f t="shared" si="31"/>
        <v/>
      </c>
      <c r="BB8" s="20" t="str">
        <f t="shared" si="31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">
        <v>164</v>
      </c>
      <c r="C10" s="111" t="str">
        <f ca="1">IF(B10="Gehalt auswählen","",IF(E2&lt;YEAR(TODAY()),VLOOKUP(B10,'Personalnormkosten alt'!$A$2:$B$95,2,FALSE)*-1,VLOOKUP(B10,Personalnormkosten!$A$2:$B$95,2,FALSE)*-1))</f>
        <v/>
      </c>
      <c r="D10" s="97" t="s">
        <v>198</v>
      </c>
      <c r="E10" s="18" t="str">
        <f>'Option 6 (2)'!E10</f>
        <v/>
      </c>
      <c r="F10" s="18" t="str">
        <f>'Option 6 (2)'!F10</f>
        <v/>
      </c>
      <c r="G10" s="18" t="str">
        <f>'Option 6 (2)'!G10</f>
        <v/>
      </c>
      <c r="H10" s="18" t="str">
        <f>'Option 6 (2)'!H10</f>
        <v/>
      </c>
      <c r="I10" s="18" t="str">
        <f>'Option 6 (2)'!I10</f>
        <v/>
      </c>
      <c r="J10" s="18" t="str">
        <f>'Option 6 (2)'!J10</f>
        <v/>
      </c>
      <c r="K10" s="18" t="str">
        <f>'Option 6 (2)'!K10</f>
        <v/>
      </c>
      <c r="L10" s="18" t="str">
        <f>'Option 6 (2)'!L10</f>
        <v/>
      </c>
      <c r="M10" s="18" t="str">
        <f>'Option 6 (2)'!M10</f>
        <v/>
      </c>
      <c r="N10" s="18" t="str">
        <f>'Option 6 (2)'!N10</f>
        <v/>
      </c>
      <c r="O10" s="18" t="str">
        <f>'Option 6 (2)'!O10</f>
        <v/>
      </c>
      <c r="P10" s="18" t="str">
        <f>'Option 6 (2)'!P10</f>
        <v/>
      </c>
      <c r="Q10" s="18" t="str">
        <f>'Option 6 (2)'!Q10</f>
        <v/>
      </c>
      <c r="R10" s="18" t="str">
        <f>'Option 6 (2)'!R10</f>
        <v/>
      </c>
      <c r="S10" s="18" t="str">
        <f>'Option 6 (2)'!S10</f>
        <v/>
      </c>
      <c r="T10" s="18" t="str">
        <f>'Option 6 (2)'!T10</f>
        <v/>
      </c>
      <c r="U10" s="18" t="str">
        <f>'Option 6 (2)'!U10</f>
        <v/>
      </c>
      <c r="V10" s="18" t="str">
        <f>'Option 6 (2)'!V10</f>
        <v/>
      </c>
      <c r="W10" s="18" t="str">
        <f>'Option 6 (2)'!W10</f>
        <v/>
      </c>
      <c r="X10" s="18" t="str">
        <f>'Option 6 (2)'!X10</f>
        <v/>
      </c>
      <c r="Y10" s="18" t="str">
        <f>'Option 6 (2)'!Y10</f>
        <v/>
      </c>
      <c r="Z10" s="18" t="str">
        <f>'Option 6 (2)'!Z10</f>
        <v/>
      </c>
      <c r="AA10" s="18" t="str">
        <f>'Option 6 (2)'!AA10</f>
        <v/>
      </c>
      <c r="AB10" s="18" t="str">
        <f>'Option 6 (2)'!AB10</f>
        <v/>
      </c>
      <c r="AC10" s="18" t="str">
        <f>'Option 6 (2)'!AC10</f>
        <v/>
      </c>
      <c r="AD10" s="18" t="str">
        <f>'Option 6 (2)'!AD10</f>
        <v/>
      </c>
      <c r="AE10" s="18" t="str">
        <f>'Option 6 (2)'!AE10</f>
        <v/>
      </c>
      <c r="AF10" s="18" t="str">
        <f>'Option 6 (2)'!AF10</f>
        <v/>
      </c>
      <c r="AG10" s="18" t="str">
        <f>'Option 6 (2)'!AG10</f>
        <v/>
      </c>
      <c r="AH10" s="18" t="str">
        <f>'Option 6 (2)'!AH10</f>
        <v/>
      </c>
      <c r="AI10" s="18" t="str">
        <f>'Option 6 (2)'!AI10</f>
        <v/>
      </c>
      <c r="AJ10" s="18" t="str">
        <f>'Option 6 (2)'!AJ10</f>
        <v/>
      </c>
      <c r="AK10" s="18" t="str">
        <f>'Option 6 (2)'!AK10</f>
        <v/>
      </c>
      <c r="AL10" s="18" t="str">
        <f>'Option 6 (2)'!AL10</f>
        <v/>
      </c>
      <c r="AM10" s="18" t="str">
        <f>'Option 6 (2)'!AM10</f>
        <v/>
      </c>
      <c r="AN10" s="18" t="str">
        <f>'Option 6 (2)'!AN10</f>
        <v/>
      </c>
      <c r="AO10" s="18" t="str">
        <f>'Option 6 (2)'!AO10</f>
        <v/>
      </c>
      <c r="AP10" s="18" t="str">
        <f>'Option 6 (2)'!AP10</f>
        <v/>
      </c>
      <c r="AQ10" s="18" t="str">
        <f>'Option 6 (2)'!AQ10</f>
        <v/>
      </c>
      <c r="AR10" s="18" t="str">
        <f>'Option 6 (2)'!AR10</f>
        <v/>
      </c>
      <c r="AS10" s="18" t="str">
        <f>'Option 6 (2)'!AS10</f>
        <v/>
      </c>
      <c r="AT10" s="18" t="str">
        <f>'Option 6 (2)'!AT10</f>
        <v/>
      </c>
      <c r="AU10" s="18" t="str">
        <f>'Option 6 (2)'!AU10</f>
        <v/>
      </c>
      <c r="AV10" s="18" t="str">
        <f>'Option 6 (2)'!AV10</f>
        <v/>
      </c>
      <c r="AW10" s="18" t="str">
        <f>'Option 6 (2)'!AW10</f>
        <v/>
      </c>
      <c r="AX10" s="18" t="str">
        <f>'Option 6 (2)'!AX10</f>
        <v/>
      </c>
      <c r="AY10" s="18" t="str">
        <f>'Option 6 (2)'!AY10</f>
        <v/>
      </c>
      <c r="AZ10" s="18" t="str">
        <f>'Option 6 (2)'!AZ10</f>
        <v/>
      </c>
      <c r="BA10" s="18" t="str">
        <f>'Option 6 (2)'!BA10</f>
        <v/>
      </c>
      <c r="BB10" s="18" t="str">
        <f>'Option 6 (2)'!BB10</f>
        <v/>
      </c>
    </row>
    <row r="11" spans="1:54" ht="16.2" thickBot="1" x14ac:dyDescent="0.3">
      <c r="A11" s="115"/>
      <c r="B11" s="19" t="s">
        <v>1</v>
      </c>
      <c r="C11" s="112" t="str">
        <f t="shared" ref="C11" si="32">IF(C9="","",C9*C10)</f>
        <v/>
      </c>
      <c r="D11" s="117"/>
      <c r="E11" s="20" t="str">
        <f t="shared" ref="E11:BB11" si="33">IF(E9="","",E9*E10)</f>
        <v/>
      </c>
      <c r="F11" s="20" t="str">
        <f t="shared" si="33"/>
        <v/>
      </c>
      <c r="G11" s="20" t="str">
        <f t="shared" si="33"/>
        <v/>
      </c>
      <c r="H11" s="20" t="str">
        <f t="shared" si="33"/>
        <v/>
      </c>
      <c r="I11" s="20" t="str">
        <f t="shared" si="33"/>
        <v/>
      </c>
      <c r="J11" s="20" t="str">
        <f t="shared" si="33"/>
        <v/>
      </c>
      <c r="K11" s="20" t="str">
        <f t="shared" si="33"/>
        <v/>
      </c>
      <c r="L11" s="20" t="str">
        <f t="shared" si="33"/>
        <v/>
      </c>
      <c r="M11" s="20" t="str">
        <f t="shared" si="33"/>
        <v/>
      </c>
      <c r="N11" s="20" t="str">
        <f t="shared" si="33"/>
        <v/>
      </c>
      <c r="O11" s="20" t="str">
        <f t="shared" si="33"/>
        <v/>
      </c>
      <c r="P11" s="20" t="str">
        <f t="shared" si="33"/>
        <v/>
      </c>
      <c r="Q11" s="20" t="str">
        <f t="shared" si="33"/>
        <v/>
      </c>
      <c r="R11" s="20" t="str">
        <f t="shared" si="33"/>
        <v/>
      </c>
      <c r="S11" s="20" t="str">
        <f t="shared" si="33"/>
        <v/>
      </c>
      <c r="T11" s="20" t="str">
        <f t="shared" si="33"/>
        <v/>
      </c>
      <c r="U11" s="20" t="str">
        <f t="shared" si="33"/>
        <v/>
      </c>
      <c r="V11" s="20" t="str">
        <f t="shared" si="33"/>
        <v/>
      </c>
      <c r="W11" s="20" t="str">
        <f t="shared" si="33"/>
        <v/>
      </c>
      <c r="X11" s="20" t="str">
        <f t="shared" si="33"/>
        <v/>
      </c>
      <c r="Y11" s="20" t="str">
        <f t="shared" si="33"/>
        <v/>
      </c>
      <c r="Z11" s="20" t="str">
        <f t="shared" si="33"/>
        <v/>
      </c>
      <c r="AA11" s="20" t="str">
        <f t="shared" si="33"/>
        <v/>
      </c>
      <c r="AB11" s="20" t="str">
        <f t="shared" si="33"/>
        <v/>
      </c>
      <c r="AC11" s="20" t="str">
        <f t="shared" si="33"/>
        <v/>
      </c>
      <c r="AD11" s="20" t="str">
        <f t="shared" si="33"/>
        <v/>
      </c>
      <c r="AE11" s="20" t="str">
        <f t="shared" si="33"/>
        <v/>
      </c>
      <c r="AF11" s="20" t="str">
        <f t="shared" si="33"/>
        <v/>
      </c>
      <c r="AG11" s="20" t="str">
        <f t="shared" si="33"/>
        <v/>
      </c>
      <c r="AH11" s="20" t="str">
        <f t="shared" si="33"/>
        <v/>
      </c>
      <c r="AI11" s="20" t="str">
        <f t="shared" si="33"/>
        <v/>
      </c>
      <c r="AJ11" s="20" t="str">
        <f t="shared" si="33"/>
        <v/>
      </c>
      <c r="AK11" s="20" t="str">
        <f t="shared" si="33"/>
        <v/>
      </c>
      <c r="AL11" s="20" t="str">
        <f t="shared" si="33"/>
        <v/>
      </c>
      <c r="AM11" s="20" t="str">
        <f t="shared" si="33"/>
        <v/>
      </c>
      <c r="AN11" s="20" t="str">
        <f t="shared" si="33"/>
        <v/>
      </c>
      <c r="AO11" s="20" t="str">
        <f t="shared" si="33"/>
        <v/>
      </c>
      <c r="AP11" s="20" t="str">
        <f t="shared" si="33"/>
        <v/>
      </c>
      <c r="AQ11" s="20" t="str">
        <f t="shared" si="33"/>
        <v/>
      </c>
      <c r="AR11" s="20" t="str">
        <f t="shared" si="33"/>
        <v/>
      </c>
      <c r="AS11" s="20" t="str">
        <f t="shared" si="33"/>
        <v/>
      </c>
      <c r="AT11" s="20" t="str">
        <f t="shared" si="33"/>
        <v/>
      </c>
      <c r="AU11" s="20" t="str">
        <f t="shared" si="33"/>
        <v/>
      </c>
      <c r="AV11" s="20" t="str">
        <f t="shared" si="33"/>
        <v/>
      </c>
      <c r="AW11" s="20" t="str">
        <f t="shared" si="33"/>
        <v/>
      </c>
      <c r="AX11" s="20" t="str">
        <f t="shared" si="33"/>
        <v/>
      </c>
      <c r="AY11" s="20" t="str">
        <f t="shared" si="33"/>
        <v/>
      </c>
      <c r="AZ11" s="20" t="str">
        <f t="shared" si="33"/>
        <v/>
      </c>
      <c r="BA11" s="20" t="str">
        <f t="shared" si="33"/>
        <v/>
      </c>
      <c r="BB11" s="20" t="str">
        <f t="shared" si="33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">
        <v>164</v>
      </c>
      <c r="C13" s="111" t="str">
        <f ca="1">IF(B13="Gehalt auswählen","",IF(E2&lt;YEAR(TODAY()),VLOOKUP(B13,'Personalnormkosten alt'!$A$2:$B$95,2,FALSE)*-1,VLOOKUP(B13,Personalnormkosten!$A$2:$B$95,2,FALSE)*-1))</f>
        <v/>
      </c>
      <c r="D13" s="97" t="s">
        <v>198</v>
      </c>
      <c r="E13" s="18" t="str">
        <f>'Option 6 (2)'!E13</f>
        <v/>
      </c>
      <c r="F13" s="18" t="str">
        <f>'Option 6 (2)'!F13</f>
        <v/>
      </c>
      <c r="G13" s="18" t="str">
        <f>'Option 6 (2)'!G13</f>
        <v/>
      </c>
      <c r="H13" s="18" t="str">
        <f>'Option 6 (2)'!H13</f>
        <v/>
      </c>
      <c r="I13" s="18" t="str">
        <f>'Option 6 (2)'!I13</f>
        <v/>
      </c>
      <c r="J13" s="18" t="str">
        <f>'Option 6 (2)'!J13</f>
        <v/>
      </c>
      <c r="K13" s="18" t="str">
        <f>'Option 6 (2)'!K13</f>
        <v/>
      </c>
      <c r="L13" s="18" t="str">
        <f>'Option 6 (2)'!L13</f>
        <v/>
      </c>
      <c r="M13" s="18" t="str">
        <f>'Option 6 (2)'!M13</f>
        <v/>
      </c>
      <c r="N13" s="18" t="str">
        <f>'Option 6 (2)'!N13</f>
        <v/>
      </c>
      <c r="O13" s="18" t="str">
        <f>'Option 6 (2)'!O13</f>
        <v/>
      </c>
      <c r="P13" s="18" t="str">
        <f>'Option 6 (2)'!P13</f>
        <v/>
      </c>
      <c r="Q13" s="18" t="str">
        <f>'Option 6 (2)'!Q13</f>
        <v/>
      </c>
      <c r="R13" s="18" t="str">
        <f>'Option 6 (2)'!R13</f>
        <v/>
      </c>
      <c r="S13" s="18" t="str">
        <f>'Option 6 (2)'!S13</f>
        <v/>
      </c>
      <c r="T13" s="18" t="str">
        <f>'Option 6 (2)'!T13</f>
        <v/>
      </c>
      <c r="U13" s="18" t="str">
        <f>'Option 6 (2)'!U13</f>
        <v/>
      </c>
      <c r="V13" s="18" t="str">
        <f>'Option 6 (2)'!V13</f>
        <v/>
      </c>
      <c r="W13" s="18" t="str">
        <f>'Option 6 (2)'!W13</f>
        <v/>
      </c>
      <c r="X13" s="18" t="str">
        <f>'Option 6 (2)'!X13</f>
        <v/>
      </c>
      <c r="Y13" s="18" t="str">
        <f>'Option 6 (2)'!Y13</f>
        <v/>
      </c>
      <c r="Z13" s="18" t="str">
        <f>'Option 6 (2)'!Z13</f>
        <v/>
      </c>
      <c r="AA13" s="18" t="str">
        <f>'Option 6 (2)'!AA13</f>
        <v/>
      </c>
      <c r="AB13" s="18" t="str">
        <f>'Option 6 (2)'!AB13</f>
        <v/>
      </c>
      <c r="AC13" s="18" t="str">
        <f>'Option 6 (2)'!AC13</f>
        <v/>
      </c>
      <c r="AD13" s="18" t="str">
        <f>'Option 6 (2)'!AD13</f>
        <v/>
      </c>
      <c r="AE13" s="18" t="str">
        <f>'Option 6 (2)'!AE13</f>
        <v/>
      </c>
      <c r="AF13" s="18" t="str">
        <f>'Option 6 (2)'!AF13</f>
        <v/>
      </c>
      <c r="AG13" s="18" t="str">
        <f>'Option 6 (2)'!AG13</f>
        <v/>
      </c>
      <c r="AH13" s="18" t="str">
        <f>'Option 6 (2)'!AH13</f>
        <v/>
      </c>
      <c r="AI13" s="18" t="str">
        <f>'Option 6 (2)'!AI13</f>
        <v/>
      </c>
      <c r="AJ13" s="18" t="str">
        <f>'Option 6 (2)'!AJ13</f>
        <v/>
      </c>
      <c r="AK13" s="18" t="str">
        <f>'Option 6 (2)'!AK13</f>
        <v/>
      </c>
      <c r="AL13" s="18" t="str">
        <f>'Option 6 (2)'!AL13</f>
        <v/>
      </c>
      <c r="AM13" s="18" t="str">
        <f>'Option 6 (2)'!AM13</f>
        <v/>
      </c>
      <c r="AN13" s="18" t="str">
        <f>'Option 6 (2)'!AN13</f>
        <v/>
      </c>
      <c r="AO13" s="18" t="str">
        <f>'Option 6 (2)'!AO13</f>
        <v/>
      </c>
      <c r="AP13" s="18" t="str">
        <f>'Option 6 (2)'!AP13</f>
        <v/>
      </c>
      <c r="AQ13" s="18" t="str">
        <f>'Option 6 (2)'!AQ13</f>
        <v/>
      </c>
      <c r="AR13" s="18" t="str">
        <f>'Option 6 (2)'!AR13</f>
        <v/>
      </c>
      <c r="AS13" s="18" t="str">
        <f>'Option 6 (2)'!AS13</f>
        <v/>
      </c>
      <c r="AT13" s="18" t="str">
        <f>'Option 6 (2)'!AT13</f>
        <v/>
      </c>
      <c r="AU13" s="18" t="str">
        <f>'Option 6 (2)'!AU13</f>
        <v/>
      </c>
      <c r="AV13" s="18" t="str">
        <f>'Option 6 (2)'!AV13</f>
        <v/>
      </c>
      <c r="AW13" s="18" t="str">
        <f>'Option 6 (2)'!AW13</f>
        <v/>
      </c>
      <c r="AX13" s="18" t="str">
        <f>'Option 6 (2)'!AX13</f>
        <v/>
      </c>
      <c r="AY13" s="18" t="str">
        <f>'Option 6 (2)'!AY13</f>
        <v/>
      </c>
      <c r="AZ13" s="18" t="str">
        <f>'Option 6 (2)'!AZ13</f>
        <v/>
      </c>
      <c r="BA13" s="18" t="str">
        <f>'Option 6 (2)'!BA13</f>
        <v/>
      </c>
      <c r="BB13" s="18" t="str">
        <f>'Option 6 (2)'!BB13</f>
        <v/>
      </c>
    </row>
    <row r="14" spans="1:54" ht="16.2" thickBot="1" x14ac:dyDescent="0.3">
      <c r="A14" s="115"/>
      <c r="B14" s="19" t="s">
        <v>1</v>
      </c>
      <c r="C14" s="112" t="str">
        <f t="shared" ref="C14" si="34">IF(C12="","",C12*C13)</f>
        <v/>
      </c>
      <c r="D14" s="117"/>
      <c r="E14" s="20" t="str">
        <f t="shared" ref="E14:BB14" si="35">IF(E12="","",E12*E13)</f>
        <v/>
      </c>
      <c r="F14" s="20" t="str">
        <f t="shared" si="35"/>
        <v/>
      </c>
      <c r="G14" s="20" t="str">
        <f t="shared" si="35"/>
        <v/>
      </c>
      <c r="H14" s="20" t="str">
        <f t="shared" si="35"/>
        <v/>
      </c>
      <c r="I14" s="20" t="str">
        <f t="shared" si="35"/>
        <v/>
      </c>
      <c r="J14" s="20" t="str">
        <f t="shared" si="35"/>
        <v/>
      </c>
      <c r="K14" s="20" t="str">
        <f t="shared" si="35"/>
        <v/>
      </c>
      <c r="L14" s="20" t="str">
        <f t="shared" si="35"/>
        <v/>
      </c>
      <c r="M14" s="20" t="str">
        <f t="shared" si="35"/>
        <v/>
      </c>
      <c r="N14" s="20" t="str">
        <f t="shared" si="35"/>
        <v/>
      </c>
      <c r="O14" s="20" t="str">
        <f t="shared" si="35"/>
        <v/>
      </c>
      <c r="P14" s="20" t="str">
        <f t="shared" si="35"/>
        <v/>
      </c>
      <c r="Q14" s="20" t="str">
        <f t="shared" si="35"/>
        <v/>
      </c>
      <c r="R14" s="20" t="str">
        <f t="shared" si="35"/>
        <v/>
      </c>
      <c r="S14" s="20" t="str">
        <f t="shared" si="35"/>
        <v/>
      </c>
      <c r="T14" s="20" t="str">
        <f t="shared" si="35"/>
        <v/>
      </c>
      <c r="U14" s="20" t="str">
        <f t="shared" si="35"/>
        <v/>
      </c>
      <c r="V14" s="20" t="str">
        <f t="shared" si="35"/>
        <v/>
      </c>
      <c r="W14" s="20" t="str">
        <f t="shared" si="35"/>
        <v/>
      </c>
      <c r="X14" s="20" t="str">
        <f t="shared" si="35"/>
        <v/>
      </c>
      <c r="Y14" s="20" t="str">
        <f t="shared" si="35"/>
        <v/>
      </c>
      <c r="Z14" s="20" t="str">
        <f t="shared" si="35"/>
        <v/>
      </c>
      <c r="AA14" s="20" t="str">
        <f t="shared" si="35"/>
        <v/>
      </c>
      <c r="AB14" s="20" t="str">
        <f t="shared" si="35"/>
        <v/>
      </c>
      <c r="AC14" s="20" t="str">
        <f t="shared" si="35"/>
        <v/>
      </c>
      <c r="AD14" s="20" t="str">
        <f t="shared" si="35"/>
        <v/>
      </c>
      <c r="AE14" s="20" t="str">
        <f t="shared" si="35"/>
        <v/>
      </c>
      <c r="AF14" s="20" t="str">
        <f t="shared" si="35"/>
        <v/>
      </c>
      <c r="AG14" s="20" t="str">
        <f t="shared" si="35"/>
        <v/>
      </c>
      <c r="AH14" s="20" t="str">
        <f t="shared" si="35"/>
        <v/>
      </c>
      <c r="AI14" s="20" t="str">
        <f t="shared" si="35"/>
        <v/>
      </c>
      <c r="AJ14" s="20" t="str">
        <f t="shared" si="35"/>
        <v/>
      </c>
      <c r="AK14" s="20" t="str">
        <f t="shared" si="35"/>
        <v/>
      </c>
      <c r="AL14" s="20" t="str">
        <f t="shared" si="35"/>
        <v/>
      </c>
      <c r="AM14" s="20" t="str">
        <f t="shared" si="35"/>
        <v/>
      </c>
      <c r="AN14" s="20" t="str">
        <f t="shared" si="35"/>
        <v/>
      </c>
      <c r="AO14" s="20" t="str">
        <f t="shared" si="35"/>
        <v/>
      </c>
      <c r="AP14" s="20" t="str">
        <f t="shared" si="35"/>
        <v/>
      </c>
      <c r="AQ14" s="20" t="str">
        <f t="shared" si="35"/>
        <v/>
      </c>
      <c r="AR14" s="20" t="str">
        <f t="shared" si="35"/>
        <v/>
      </c>
      <c r="AS14" s="20" t="str">
        <f t="shared" si="35"/>
        <v/>
      </c>
      <c r="AT14" s="20" t="str">
        <f t="shared" si="35"/>
        <v/>
      </c>
      <c r="AU14" s="20" t="str">
        <f t="shared" si="35"/>
        <v/>
      </c>
      <c r="AV14" s="20" t="str">
        <f t="shared" si="35"/>
        <v/>
      </c>
      <c r="AW14" s="20" t="str">
        <f t="shared" si="35"/>
        <v/>
      </c>
      <c r="AX14" s="20" t="str">
        <f t="shared" si="35"/>
        <v/>
      </c>
      <c r="AY14" s="20" t="str">
        <f t="shared" si="35"/>
        <v/>
      </c>
      <c r="AZ14" s="20" t="str">
        <f t="shared" si="35"/>
        <v/>
      </c>
      <c r="BA14" s="20" t="str">
        <f t="shared" si="35"/>
        <v/>
      </c>
      <c r="BB14" s="20" t="str">
        <f t="shared" si="35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">
        <v>164</v>
      </c>
      <c r="C16" s="111" t="str">
        <f ca="1">IF(B16="Gehalt auswählen","",IF(E2&lt;YEAR(TODAY()),VLOOKUP(B16,'Personalnormkosten alt'!$A$2:$B$95,2,FALSE)*-1,VLOOKUP(B16,Personalnormkosten!$A$2:$B$95,2,FALSE)*-1))</f>
        <v/>
      </c>
      <c r="D16" s="97" t="s">
        <v>198</v>
      </c>
      <c r="E16" s="18" t="str">
        <f>'Option 6 (2)'!E16</f>
        <v/>
      </c>
      <c r="F16" s="18" t="str">
        <f>'Option 6 (2)'!F16</f>
        <v/>
      </c>
      <c r="G16" s="18" t="str">
        <f>'Option 6 (2)'!G16</f>
        <v/>
      </c>
      <c r="H16" s="18" t="str">
        <f>'Option 6 (2)'!H16</f>
        <v/>
      </c>
      <c r="I16" s="18" t="str">
        <f>'Option 6 (2)'!I16</f>
        <v/>
      </c>
      <c r="J16" s="18" t="str">
        <f>'Option 6 (2)'!J16</f>
        <v/>
      </c>
      <c r="K16" s="18" t="str">
        <f>'Option 6 (2)'!K16</f>
        <v/>
      </c>
      <c r="L16" s="18" t="str">
        <f>'Option 6 (2)'!L16</f>
        <v/>
      </c>
      <c r="M16" s="18" t="str">
        <f>'Option 6 (2)'!M16</f>
        <v/>
      </c>
      <c r="N16" s="18" t="str">
        <f>'Option 6 (2)'!N16</f>
        <v/>
      </c>
      <c r="O16" s="18" t="str">
        <f>'Option 6 (2)'!O16</f>
        <v/>
      </c>
      <c r="P16" s="18" t="str">
        <f>'Option 6 (2)'!P16</f>
        <v/>
      </c>
      <c r="Q16" s="18" t="str">
        <f>'Option 6 (2)'!Q16</f>
        <v/>
      </c>
      <c r="R16" s="18" t="str">
        <f>'Option 6 (2)'!R16</f>
        <v/>
      </c>
      <c r="S16" s="18" t="str">
        <f>'Option 6 (2)'!S16</f>
        <v/>
      </c>
      <c r="T16" s="18" t="str">
        <f>'Option 6 (2)'!T16</f>
        <v/>
      </c>
      <c r="U16" s="18" t="str">
        <f>'Option 6 (2)'!U16</f>
        <v/>
      </c>
      <c r="V16" s="18" t="str">
        <f>'Option 6 (2)'!V16</f>
        <v/>
      </c>
      <c r="W16" s="18" t="str">
        <f>'Option 6 (2)'!W16</f>
        <v/>
      </c>
      <c r="X16" s="18" t="str">
        <f>'Option 6 (2)'!X16</f>
        <v/>
      </c>
      <c r="Y16" s="18" t="str">
        <f>'Option 6 (2)'!Y16</f>
        <v/>
      </c>
      <c r="Z16" s="18" t="str">
        <f>'Option 6 (2)'!Z16</f>
        <v/>
      </c>
      <c r="AA16" s="18" t="str">
        <f>'Option 6 (2)'!AA16</f>
        <v/>
      </c>
      <c r="AB16" s="18" t="str">
        <f>'Option 6 (2)'!AB16</f>
        <v/>
      </c>
      <c r="AC16" s="18" t="str">
        <f>'Option 6 (2)'!AC16</f>
        <v/>
      </c>
      <c r="AD16" s="18" t="str">
        <f>'Option 6 (2)'!AD16</f>
        <v/>
      </c>
      <c r="AE16" s="18" t="str">
        <f>'Option 6 (2)'!AE16</f>
        <v/>
      </c>
      <c r="AF16" s="18" t="str">
        <f>'Option 6 (2)'!AF16</f>
        <v/>
      </c>
      <c r="AG16" s="18" t="str">
        <f>'Option 6 (2)'!AG16</f>
        <v/>
      </c>
      <c r="AH16" s="18" t="str">
        <f>'Option 6 (2)'!AH16</f>
        <v/>
      </c>
      <c r="AI16" s="18" t="str">
        <f>'Option 6 (2)'!AI16</f>
        <v/>
      </c>
      <c r="AJ16" s="18" t="str">
        <f>'Option 6 (2)'!AJ16</f>
        <v/>
      </c>
      <c r="AK16" s="18" t="str">
        <f>'Option 6 (2)'!AK16</f>
        <v/>
      </c>
      <c r="AL16" s="18" t="str">
        <f>'Option 6 (2)'!AL16</f>
        <v/>
      </c>
      <c r="AM16" s="18" t="str">
        <f>'Option 6 (2)'!AM16</f>
        <v/>
      </c>
      <c r="AN16" s="18" t="str">
        <f>'Option 6 (2)'!AN16</f>
        <v/>
      </c>
      <c r="AO16" s="18" t="str">
        <f>'Option 6 (2)'!AO16</f>
        <v/>
      </c>
      <c r="AP16" s="18" t="str">
        <f>'Option 6 (2)'!AP16</f>
        <v/>
      </c>
      <c r="AQ16" s="18" t="str">
        <f>'Option 6 (2)'!AQ16</f>
        <v/>
      </c>
      <c r="AR16" s="18" t="str">
        <f>'Option 6 (2)'!AR16</f>
        <v/>
      </c>
      <c r="AS16" s="18" t="str">
        <f>'Option 6 (2)'!AS16</f>
        <v/>
      </c>
      <c r="AT16" s="18" t="str">
        <f>'Option 6 (2)'!AT16</f>
        <v/>
      </c>
      <c r="AU16" s="18" t="str">
        <f>'Option 6 (2)'!AU16</f>
        <v/>
      </c>
      <c r="AV16" s="18" t="str">
        <f>'Option 6 (2)'!AV16</f>
        <v/>
      </c>
      <c r="AW16" s="18" t="str">
        <f>'Option 6 (2)'!AW16</f>
        <v/>
      </c>
      <c r="AX16" s="18" t="str">
        <f>'Option 6 (2)'!AX16</f>
        <v/>
      </c>
      <c r="AY16" s="18" t="str">
        <f>'Option 6 (2)'!AY16</f>
        <v/>
      </c>
      <c r="AZ16" s="18" t="str">
        <f>'Option 6 (2)'!AZ16</f>
        <v/>
      </c>
      <c r="BA16" s="18" t="str">
        <f>'Option 6 (2)'!BA16</f>
        <v/>
      </c>
      <c r="BB16" s="18" t="str">
        <f>'Option 6 (2)'!BB16</f>
        <v/>
      </c>
    </row>
    <row r="17" spans="1:54" ht="16.2" thickBot="1" x14ac:dyDescent="0.3">
      <c r="A17" s="115"/>
      <c r="B17" s="19" t="s">
        <v>1</v>
      </c>
      <c r="C17" s="112" t="str">
        <f t="shared" ref="C17" si="36">IF(C15="","",C15*C16)</f>
        <v/>
      </c>
      <c r="D17" s="117"/>
      <c r="E17" s="20" t="str">
        <f t="shared" ref="E17:BB17" si="37">IF(E15="","",E15*E16)</f>
        <v/>
      </c>
      <c r="F17" s="20" t="str">
        <f t="shared" si="37"/>
        <v/>
      </c>
      <c r="G17" s="20" t="str">
        <f t="shared" si="37"/>
        <v/>
      </c>
      <c r="H17" s="20" t="str">
        <f t="shared" si="37"/>
        <v/>
      </c>
      <c r="I17" s="20" t="str">
        <f t="shared" si="37"/>
        <v/>
      </c>
      <c r="J17" s="20" t="str">
        <f t="shared" si="37"/>
        <v/>
      </c>
      <c r="K17" s="20" t="str">
        <f t="shared" si="37"/>
        <v/>
      </c>
      <c r="L17" s="20" t="str">
        <f t="shared" si="37"/>
        <v/>
      </c>
      <c r="M17" s="20" t="str">
        <f t="shared" si="37"/>
        <v/>
      </c>
      <c r="N17" s="20" t="str">
        <f t="shared" si="37"/>
        <v/>
      </c>
      <c r="O17" s="20" t="str">
        <f t="shared" si="37"/>
        <v/>
      </c>
      <c r="P17" s="20" t="str">
        <f t="shared" si="37"/>
        <v/>
      </c>
      <c r="Q17" s="20" t="str">
        <f t="shared" si="37"/>
        <v/>
      </c>
      <c r="R17" s="20" t="str">
        <f t="shared" si="37"/>
        <v/>
      </c>
      <c r="S17" s="20" t="str">
        <f t="shared" si="37"/>
        <v/>
      </c>
      <c r="T17" s="20" t="str">
        <f t="shared" si="37"/>
        <v/>
      </c>
      <c r="U17" s="20" t="str">
        <f t="shared" si="37"/>
        <v/>
      </c>
      <c r="V17" s="20" t="str">
        <f t="shared" si="37"/>
        <v/>
      </c>
      <c r="W17" s="20" t="str">
        <f t="shared" si="37"/>
        <v/>
      </c>
      <c r="X17" s="20" t="str">
        <f t="shared" si="37"/>
        <v/>
      </c>
      <c r="Y17" s="20" t="str">
        <f t="shared" si="37"/>
        <v/>
      </c>
      <c r="Z17" s="20" t="str">
        <f t="shared" si="37"/>
        <v/>
      </c>
      <c r="AA17" s="20" t="str">
        <f t="shared" si="37"/>
        <v/>
      </c>
      <c r="AB17" s="20" t="str">
        <f t="shared" si="37"/>
        <v/>
      </c>
      <c r="AC17" s="20" t="str">
        <f t="shared" si="37"/>
        <v/>
      </c>
      <c r="AD17" s="20" t="str">
        <f t="shared" si="37"/>
        <v/>
      </c>
      <c r="AE17" s="20" t="str">
        <f t="shared" si="37"/>
        <v/>
      </c>
      <c r="AF17" s="20" t="str">
        <f t="shared" si="37"/>
        <v/>
      </c>
      <c r="AG17" s="20" t="str">
        <f t="shared" si="37"/>
        <v/>
      </c>
      <c r="AH17" s="20" t="str">
        <f t="shared" si="37"/>
        <v/>
      </c>
      <c r="AI17" s="20" t="str">
        <f t="shared" si="37"/>
        <v/>
      </c>
      <c r="AJ17" s="20" t="str">
        <f t="shared" si="37"/>
        <v/>
      </c>
      <c r="AK17" s="20" t="str">
        <f t="shared" si="37"/>
        <v/>
      </c>
      <c r="AL17" s="20" t="str">
        <f t="shared" si="37"/>
        <v/>
      </c>
      <c r="AM17" s="20" t="str">
        <f t="shared" si="37"/>
        <v/>
      </c>
      <c r="AN17" s="20" t="str">
        <f t="shared" si="37"/>
        <v/>
      </c>
      <c r="AO17" s="20" t="str">
        <f t="shared" si="37"/>
        <v/>
      </c>
      <c r="AP17" s="20" t="str">
        <f t="shared" si="37"/>
        <v/>
      </c>
      <c r="AQ17" s="20" t="str">
        <f t="shared" si="37"/>
        <v/>
      </c>
      <c r="AR17" s="20" t="str">
        <f t="shared" si="37"/>
        <v/>
      </c>
      <c r="AS17" s="20" t="str">
        <f t="shared" si="37"/>
        <v/>
      </c>
      <c r="AT17" s="20" t="str">
        <f t="shared" si="37"/>
        <v/>
      </c>
      <c r="AU17" s="20" t="str">
        <f t="shared" si="37"/>
        <v/>
      </c>
      <c r="AV17" s="20" t="str">
        <f t="shared" si="37"/>
        <v/>
      </c>
      <c r="AW17" s="20" t="str">
        <f t="shared" si="37"/>
        <v/>
      </c>
      <c r="AX17" s="20" t="str">
        <f t="shared" si="37"/>
        <v/>
      </c>
      <c r="AY17" s="20" t="str">
        <f t="shared" si="37"/>
        <v/>
      </c>
      <c r="AZ17" s="20" t="str">
        <f t="shared" si="37"/>
        <v/>
      </c>
      <c r="BA17" s="20" t="str">
        <f t="shared" si="37"/>
        <v/>
      </c>
      <c r="BB17" s="20" t="str">
        <f t="shared" si="37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">
        <v>164</v>
      </c>
      <c r="C19" s="111" t="str">
        <f ca="1">IF(B19="Gehalt auswählen","",IF(E2&lt;YEAR(TODAY()),VLOOKUP(B19,'Personalnormkosten alt'!$A$2:$B$95,2,FALSE)*-1,VLOOKUP(B19,Personalnormkosten!$A$2:$B$95,2,FALSE)*-1))</f>
        <v/>
      </c>
      <c r="D19" s="97" t="s">
        <v>198</v>
      </c>
      <c r="E19" s="18" t="str">
        <f>'Option 6 (2)'!E19</f>
        <v/>
      </c>
      <c r="F19" s="18" t="str">
        <f>'Option 6 (2)'!F19</f>
        <v/>
      </c>
      <c r="G19" s="18" t="str">
        <f>'Option 6 (2)'!G19</f>
        <v/>
      </c>
      <c r="H19" s="18" t="str">
        <f>'Option 6 (2)'!H19</f>
        <v/>
      </c>
      <c r="I19" s="18" t="str">
        <f>'Option 6 (2)'!I19</f>
        <v/>
      </c>
      <c r="J19" s="18" t="str">
        <f>'Option 6 (2)'!J19</f>
        <v/>
      </c>
      <c r="K19" s="18" t="str">
        <f>'Option 6 (2)'!K19</f>
        <v/>
      </c>
      <c r="L19" s="18" t="str">
        <f>'Option 6 (2)'!L19</f>
        <v/>
      </c>
      <c r="M19" s="18" t="str">
        <f>'Option 6 (2)'!M19</f>
        <v/>
      </c>
      <c r="N19" s="18" t="str">
        <f>'Option 6 (2)'!N19</f>
        <v/>
      </c>
      <c r="O19" s="18" t="str">
        <f>'Option 6 (2)'!O19</f>
        <v/>
      </c>
      <c r="P19" s="18" t="str">
        <f>'Option 6 (2)'!P19</f>
        <v/>
      </c>
      <c r="Q19" s="18" t="str">
        <f>'Option 6 (2)'!Q19</f>
        <v/>
      </c>
      <c r="R19" s="18" t="str">
        <f>'Option 6 (2)'!R19</f>
        <v/>
      </c>
      <c r="S19" s="18" t="str">
        <f>'Option 6 (2)'!S19</f>
        <v/>
      </c>
      <c r="T19" s="18" t="str">
        <f>'Option 6 (2)'!T19</f>
        <v/>
      </c>
      <c r="U19" s="18" t="str">
        <f>'Option 6 (2)'!U19</f>
        <v/>
      </c>
      <c r="V19" s="18" t="str">
        <f>'Option 6 (2)'!V19</f>
        <v/>
      </c>
      <c r="W19" s="18" t="str">
        <f>'Option 6 (2)'!W19</f>
        <v/>
      </c>
      <c r="X19" s="18" t="str">
        <f>'Option 6 (2)'!X19</f>
        <v/>
      </c>
      <c r="Y19" s="18" t="str">
        <f>'Option 6 (2)'!Y19</f>
        <v/>
      </c>
      <c r="Z19" s="18" t="str">
        <f>'Option 6 (2)'!Z19</f>
        <v/>
      </c>
      <c r="AA19" s="18" t="str">
        <f>'Option 6 (2)'!AA19</f>
        <v/>
      </c>
      <c r="AB19" s="18" t="str">
        <f>'Option 6 (2)'!AB19</f>
        <v/>
      </c>
      <c r="AC19" s="18" t="str">
        <f>'Option 6 (2)'!AC19</f>
        <v/>
      </c>
      <c r="AD19" s="18" t="str">
        <f>'Option 6 (2)'!AD19</f>
        <v/>
      </c>
      <c r="AE19" s="18" t="str">
        <f>'Option 6 (2)'!AE19</f>
        <v/>
      </c>
      <c r="AF19" s="18" t="str">
        <f>'Option 6 (2)'!AF19</f>
        <v/>
      </c>
      <c r="AG19" s="18" t="str">
        <f>'Option 6 (2)'!AG19</f>
        <v/>
      </c>
      <c r="AH19" s="18" t="str">
        <f>'Option 6 (2)'!AH19</f>
        <v/>
      </c>
      <c r="AI19" s="18" t="str">
        <f>'Option 6 (2)'!AI19</f>
        <v/>
      </c>
      <c r="AJ19" s="18" t="str">
        <f>'Option 6 (2)'!AJ19</f>
        <v/>
      </c>
      <c r="AK19" s="18" t="str">
        <f>'Option 6 (2)'!AK19</f>
        <v/>
      </c>
      <c r="AL19" s="18" t="str">
        <f>'Option 6 (2)'!AL19</f>
        <v/>
      </c>
      <c r="AM19" s="18" t="str">
        <f>'Option 6 (2)'!AM19</f>
        <v/>
      </c>
      <c r="AN19" s="18" t="str">
        <f>'Option 6 (2)'!AN19</f>
        <v/>
      </c>
      <c r="AO19" s="18" t="str">
        <f>'Option 6 (2)'!AO19</f>
        <v/>
      </c>
      <c r="AP19" s="18" t="str">
        <f>'Option 6 (2)'!AP19</f>
        <v/>
      </c>
      <c r="AQ19" s="18" t="str">
        <f>'Option 6 (2)'!AQ19</f>
        <v/>
      </c>
      <c r="AR19" s="18" t="str">
        <f>'Option 6 (2)'!AR19</f>
        <v/>
      </c>
      <c r="AS19" s="18" t="str">
        <f>'Option 6 (2)'!AS19</f>
        <v/>
      </c>
      <c r="AT19" s="18" t="str">
        <f>'Option 6 (2)'!AT19</f>
        <v/>
      </c>
      <c r="AU19" s="18" t="str">
        <f>'Option 6 (2)'!AU19</f>
        <v/>
      </c>
      <c r="AV19" s="18" t="str">
        <f>'Option 6 (2)'!AV19</f>
        <v/>
      </c>
      <c r="AW19" s="18" t="str">
        <f>'Option 6 (2)'!AW19</f>
        <v/>
      </c>
      <c r="AX19" s="18" t="str">
        <f>'Option 6 (2)'!AX19</f>
        <v/>
      </c>
      <c r="AY19" s="18" t="str">
        <f>'Option 6 (2)'!AY19</f>
        <v/>
      </c>
      <c r="AZ19" s="18" t="str">
        <f>'Option 6 (2)'!AZ19</f>
        <v/>
      </c>
      <c r="BA19" s="18" t="str">
        <f>'Option 6 (2)'!BA19</f>
        <v/>
      </c>
      <c r="BB19" s="18" t="str">
        <f>'Option 6 (2)'!BB19</f>
        <v/>
      </c>
    </row>
    <row r="20" spans="1:54" ht="16.2" thickBot="1" x14ac:dyDescent="0.3">
      <c r="A20" s="115"/>
      <c r="B20" s="19" t="s">
        <v>1</v>
      </c>
      <c r="C20" s="112" t="str">
        <f>IF(C18="","",C18*C19)</f>
        <v/>
      </c>
      <c r="D20" s="117"/>
      <c r="E20" s="20" t="str">
        <f>IF(E18="","",E18*E19)</f>
        <v/>
      </c>
      <c r="F20" s="20" t="str">
        <f t="shared" ref="F20:BB20" si="38">IF(F18="","",F18*F19)</f>
        <v/>
      </c>
      <c r="G20" s="20" t="str">
        <f t="shared" si="38"/>
        <v/>
      </c>
      <c r="H20" s="20" t="str">
        <f t="shared" si="38"/>
        <v/>
      </c>
      <c r="I20" s="20" t="str">
        <f t="shared" si="38"/>
        <v/>
      </c>
      <c r="J20" s="20" t="str">
        <f t="shared" si="38"/>
        <v/>
      </c>
      <c r="K20" s="20" t="str">
        <f t="shared" si="38"/>
        <v/>
      </c>
      <c r="L20" s="20" t="str">
        <f t="shared" si="38"/>
        <v/>
      </c>
      <c r="M20" s="20" t="str">
        <f t="shared" si="38"/>
        <v/>
      </c>
      <c r="N20" s="20" t="str">
        <f t="shared" si="38"/>
        <v/>
      </c>
      <c r="O20" s="20" t="str">
        <f t="shared" si="38"/>
        <v/>
      </c>
      <c r="P20" s="20" t="str">
        <f t="shared" si="38"/>
        <v/>
      </c>
      <c r="Q20" s="20" t="str">
        <f t="shared" si="38"/>
        <v/>
      </c>
      <c r="R20" s="20" t="str">
        <f t="shared" si="38"/>
        <v/>
      </c>
      <c r="S20" s="20" t="str">
        <f t="shared" si="38"/>
        <v/>
      </c>
      <c r="T20" s="20" t="str">
        <f t="shared" si="38"/>
        <v/>
      </c>
      <c r="U20" s="20" t="str">
        <f t="shared" si="38"/>
        <v/>
      </c>
      <c r="V20" s="20" t="str">
        <f t="shared" si="38"/>
        <v/>
      </c>
      <c r="W20" s="20" t="str">
        <f t="shared" si="38"/>
        <v/>
      </c>
      <c r="X20" s="20" t="str">
        <f t="shared" si="38"/>
        <v/>
      </c>
      <c r="Y20" s="20" t="str">
        <f t="shared" si="38"/>
        <v/>
      </c>
      <c r="Z20" s="20" t="str">
        <f t="shared" si="38"/>
        <v/>
      </c>
      <c r="AA20" s="20" t="str">
        <f t="shared" si="38"/>
        <v/>
      </c>
      <c r="AB20" s="20" t="str">
        <f t="shared" si="38"/>
        <v/>
      </c>
      <c r="AC20" s="20" t="str">
        <f t="shared" si="38"/>
        <v/>
      </c>
      <c r="AD20" s="20" t="str">
        <f t="shared" si="38"/>
        <v/>
      </c>
      <c r="AE20" s="20" t="str">
        <f t="shared" si="38"/>
        <v/>
      </c>
      <c r="AF20" s="20" t="str">
        <f t="shared" si="38"/>
        <v/>
      </c>
      <c r="AG20" s="20" t="str">
        <f t="shared" si="38"/>
        <v/>
      </c>
      <c r="AH20" s="20" t="str">
        <f t="shared" si="38"/>
        <v/>
      </c>
      <c r="AI20" s="20" t="str">
        <f t="shared" si="38"/>
        <v/>
      </c>
      <c r="AJ20" s="20" t="str">
        <f t="shared" si="38"/>
        <v/>
      </c>
      <c r="AK20" s="20" t="str">
        <f t="shared" si="38"/>
        <v/>
      </c>
      <c r="AL20" s="20" t="str">
        <f t="shared" si="38"/>
        <v/>
      </c>
      <c r="AM20" s="20" t="str">
        <f t="shared" si="38"/>
        <v/>
      </c>
      <c r="AN20" s="20" t="str">
        <f t="shared" si="38"/>
        <v/>
      </c>
      <c r="AO20" s="20" t="str">
        <f t="shared" si="38"/>
        <v/>
      </c>
      <c r="AP20" s="20" t="str">
        <f t="shared" si="38"/>
        <v/>
      </c>
      <c r="AQ20" s="20" t="str">
        <f t="shared" si="38"/>
        <v/>
      </c>
      <c r="AR20" s="20" t="str">
        <f t="shared" si="38"/>
        <v/>
      </c>
      <c r="AS20" s="20" t="str">
        <f t="shared" si="38"/>
        <v/>
      </c>
      <c r="AT20" s="20" t="str">
        <f t="shared" si="38"/>
        <v/>
      </c>
      <c r="AU20" s="20" t="str">
        <f t="shared" si="38"/>
        <v/>
      </c>
      <c r="AV20" s="20" t="str">
        <f t="shared" si="38"/>
        <v/>
      </c>
      <c r="AW20" s="20" t="str">
        <f t="shared" si="38"/>
        <v/>
      </c>
      <c r="AX20" s="20" t="str">
        <f t="shared" si="38"/>
        <v/>
      </c>
      <c r="AY20" s="20" t="str">
        <f t="shared" si="38"/>
        <v/>
      </c>
      <c r="AZ20" s="20" t="str">
        <f t="shared" si="38"/>
        <v/>
      </c>
      <c r="BA20" s="20" t="str">
        <f t="shared" si="38"/>
        <v/>
      </c>
      <c r="BB20" s="20" t="str">
        <f t="shared" si="38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">
        <v>164</v>
      </c>
      <c r="C22" s="111" t="str">
        <f ca="1">IF(B22="Gehalt auswählen","",IF(E2&lt;YEAR(TODAY()),VLOOKUP(B22,'Personalnormkosten alt'!$A$2:$B$95,2,FALSE)*-1,VLOOKUP(B22,Personalnormkosten!$A$2:$B$95,2,FALSE)*-1))</f>
        <v/>
      </c>
      <c r="D22" s="97" t="s">
        <v>198</v>
      </c>
      <c r="E22" s="18" t="str">
        <f>'Option 6 (2)'!E22</f>
        <v/>
      </c>
      <c r="F22" s="18" t="str">
        <f>'Option 6 (2)'!F22</f>
        <v/>
      </c>
      <c r="G22" s="18" t="str">
        <f>'Option 6 (2)'!G22</f>
        <v/>
      </c>
      <c r="H22" s="18" t="str">
        <f>'Option 6 (2)'!H22</f>
        <v/>
      </c>
      <c r="I22" s="18" t="str">
        <f>'Option 6 (2)'!I22</f>
        <v/>
      </c>
      <c r="J22" s="18" t="str">
        <f>'Option 6 (2)'!J22</f>
        <v/>
      </c>
      <c r="K22" s="18" t="str">
        <f>'Option 6 (2)'!K22</f>
        <v/>
      </c>
      <c r="L22" s="18" t="str">
        <f>'Option 6 (2)'!L22</f>
        <v/>
      </c>
      <c r="M22" s="18" t="str">
        <f>'Option 6 (2)'!M22</f>
        <v/>
      </c>
      <c r="N22" s="18" t="str">
        <f>'Option 6 (2)'!N22</f>
        <v/>
      </c>
      <c r="O22" s="18" t="str">
        <f>'Option 6 (2)'!O22</f>
        <v/>
      </c>
      <c r="P22" s="18" t="str">
        <f>'Option 6 (2)'!P22</f>
        <v/>
      </c>
      <c r="Q22" s="18" t="str">
        <f>'Option 6 (2)'!Q22</f>
        <v/>
      </c>
      <c r="R22" s="18" t="str">
        <f>'Option 6 (2)'!R22</f>
        <v/>
      </c>
      <c r="S22" s="18" t="str">
        <f>'Option 6 (2)'!S22</f>
        <v/>
      </c>
      <c r="T22" s="18" t="str">
        <f>'Option 6 (2)'!T22</f>
        <v/>
      </c>
      <c r="U22" s="18" t="str">
        <f>'Option 6 (2)'!U22</f>
        <v/>
      </c>
      <c r="V22" s="18" t="str">
        <f>'Option 6 (2)'!V22</f>
        <v/>
      </c>
      <c r="W22" s="18" t="str">
        <f>'Option 6 (2)'!W22</f>
        <v/>
      </c>
      <c r="X22" s="18" t="str">
        <f>'Option 6 (2)'!X22</f>
        <v/>
      </c>
      <c r="Y22" s="18" t="str">
        <f>'Option 6 (2)'!Y22</f>
        <v/>
      </c>
      <c r="Z22" s="18" t="str">
        <f>'Option 6 (2)'!Z22</f>
        <v/>
      </c>
      <c r="AA22" s="18" t="str">
        <f>'Option 6 (2)'!AA22</f>
        <v/>
      </c>
      <c r="AB22" s="18" t="str">
        <f>'Option 6 (2)'!AB22</f>
        <v/>
      </c>
      <c r="AC22" s="18" t="str">
        <f>'Option 6 (2)'!AC22</f>
        <v/>
      </c>
      <c r="AD22" s="18" t="str">
        <f>'Option 6 (2)'!AD22</f>
        <v/>
      </c>
      <c r="AE22" s="18" t="str">
        <f>'Option 6 (2)'!AE22</f>
        <v/>
      </c>
      <c r="AF22" s="18" t="str">
        <f>'Option 6 (2)'!AF22</f>
        <v/>
      </c>
      <c r="AG22" s="18" t="str">
        <f>'Option 6 (2)'!AG22</f>
        <v/>
      </c>
      <c r="AH22" s="18" t="str">
        <f>'Option 6 (2)'!AH22</f>
        <v/>
      </c>
      <c r="AI22" s="18" t="str">
        <f>'Option 6 (2)'!AI22</f>
        <v/>
      </c>
      <c r="AJ22" s="18" t="str">
        <f>'Option 6 (2)'!AJ22</f>
        <v/>
      </c>
      <c r="AK22" s="18" t="str">
        <f>'Option 6 (2)'!AK22</f>
        <v/>
      </c>
      <c r="AL22" s="18" t="str">
        <f>'Option 6 (2)'!AL22</f>
        <v/>
      </c>
      <c r="AM22" s="18" t="str">
        <f>'Option 6 (2)'!AM22</f>
        <v/>
      </c>
      <c r="AN22" s="18" t="str">
        <f>'Option 6 (2)'!AN22</f>
        <v/>
      </c>
      <c r="AO22" s="18" t="str">
        <f>'Option 6 (2)'!AO22</f>
        <v/>
      </c>
      <c r="AP22" s="18" t="str">
        <f>'Option 6 (2)'!AP22</f>
        <v/>
      </c>
      <c r="AQ22" s="18" t="str">
        <f>'Option 6 (2)'!AQ22</f>
        <v/>
      </c>
      <c r="AR22" s="18" t="str">
        <f>'Option 6 (2)'!AR22</f>
        <v/>
      </c>
      <c r="AS22" s="18" t="str">
        <f>'Option 6 (2)'!AS22</f>
        <v/>
      </c>
      <c r="AT22" s="18" t="str">
        <f>'Option 6 (2)'!AT22</f>
        <v/>
      </c>
      <c r="AU22" s="18" t="str">
        <f>'Option 6 (2)'!AU22</f>
        <v/>
      </c>
      <c r="AV22" s="18" t="str">
        <f>'Option 6 (2)'!AV22</f>
        <v/>
      </c>
      <c r="AW22" s="18" t="str">
        <f>'Option 6 (2)'!AW22</f>
        <v/>
      </c>
      <c r="AX22" s="18" t="str">
        <f>'Option 6 (2)'!AX22</f>
        <v/>
      </c>
      <c r="AY22" s="18" t="str">
        <f>'Option 6 (2)'!AY22</f>
        <v/>
      </c>
      <c r="AZ22" s="18" t="str">
        <f>'Option 6 (2)'!AZ22</f>
        <v/>
      </c>
      <c r="BA22" s="18" t="str">
        <f>'Option 6 (2)'!BA22</f>
        <v/>
      </c>
      <c r="BB22" s="18" t="str">
        <f>'Option 6 (2)'!BB22</f>
        <v/>
      </c>
    </row>
    <row r="23" spans="1:54" ht="16.2" thickBot="1" x14ac:dyDescent="0.3">
      <c r="A23" s="115"/>
      <c r="B23" s="19" t="s">
        <v>1</v>
      </c>
      <c r="C23" s="112" t="str">
        <f t="shared" ref="C23" si="39">IF(C21="","",C21*C22)</f>
        <v/>
      </c>
      <c r="D23" s="117"/>
      <c r="E23" s="20" t="str">
        <f t="shared" ref="E23:BB23" si="40">IF(E21="","",E21*E22)</f>
        <v/>
      </c>
      <c r="F23" s="20" t="str">
        <f t="shared" si="40"/>
        <v/>
      </c>
      <c r="G23" s="20" t="str">
        <f t="shared" si="40"/>
        <v/>
      </c>
      <c r="H23" s="20" t="str">
        <f t="shared" si="40"/>
        <v/>
      </c>
      <c r="I23" s="20" t="str">
        <f t="shared" si="40"/>
        <v/>
      </c>
      <c r="J23" s="20" t="str">
        <f t="shared" si="40"/>
        <v/>
      </c>
      <c r="K23" s="20" t="str">
        <f t="shared" si="40"/>
        <v/>
      </c>
      <c r="L23" s="20" t="str">
        <f t="shared" si="40"/>
        <v/>
      </c>
      <c r="M23" s="20" t="str">
        <f t="shared" si="40"/>
        <v/>
      </c>
      <c r="N23" s="20" t="str">
        <f t="shared" si="40"/>
        <v/>
      </c>
      <c r="O23" s="20" t="str">
        <f t="shared" si="40"/>
        <v/>
      </c>
      <c r="P23" s="20" t="str">
        <f t="shared" si="40"/>
        <v/>
      </c>
      <c r="Q23" s="20" t="str">
        <f t="shared" si="40"/>
        <v/>
      </c>
      <c r="R23" s="20" t="str">
        <f t="shared" si="40"/>
        <v/>
      </c>
      <c r="S23" s="20" t="str">
        <f t="shared" si="40"/>
        <v/>
      </c>
      <c r="T23" s="20" t="str">
        <f t="shared" si="40"/>
        <v/>
      </c>
      <c r="U23" s="20" t="str">
        <f t="shared" si="40"/>
        <v/>
      </c>
      <c r="V23" s="20" t="str">
        <f t="shared" si="40"/>
        <v/>
      </c>
      <c r="W23" s="20" t="str">
        <f t="shared" si="40"/>
        <v/>
      </c>
      <c r="X23" s="20" t="str">
        <f t="shared" si="40"/>
        <v/>
      </c>
      <c r="Y23" s="20" t="str">
        <f t="shared" si="40"/>
        <v/>
      </c>
      <c r="Z23" s="20" t="str">
        <f t="shared" si="40"/>
        <v/>
      </c>
      <c r="AA23" s="20" t="str">
        <f t="shared" si="40"/>
        <v/>
      </c>
      <c r="AB23" s="20" t="str">
        <f t="shared" si="40"/>
        <v/>
      </c>
      <c r="AC23" s="20" t="str">
        <f t="shared" si="40"/>
        <v/>
      </c>
      <c r="AD23" s="20" t="str">
        <f t="shared" si="40"/>
        <v/>
      </c>
      <c r="AE23" s="20" t="str">
        <f t="shared" si="40"/>
        <v/>
      </c>
      <c r="AF23" s="20" t="str">
        <f t="shared" si="40"/>
        <v/>
      </c>
      <c r="AG23" s="20" t="str">
        <f t="shared" si="40"/>
        <v/>
      </c>
      <c r="AH23" s="20" t="str">
        <f t="shared" si="40"/>
        <v/>
      </c>
      <c r="AI23" s="20" t="str">
        <f t="shared" si="40"/>
        <v/>
      </c>
      <c r="AJ23" s="20" t="str">
        <f t="shared" si="40"/>
        <v/>
      </c>
      <c r="AK23" s="20" t="str">
        <f t="shared" si="40"/>
        <v/>
      </c>
      <c r="AL23" s="20" t="str">
        <f t="shared" si="40"/>
        <v/>
      </c>
      <c r="AM23" s="20" t="str">
        <f t="shared" si="40"/>
        <v/>
      </c>
      <c r="AN23" s="20" t="str">
        <f t="shared" si="40"/>
        <v/>
      </c>
      <c r="AO23" s="20" t="str">
        <f t="shared" si="40"/>
        <v/>
      </c>
      <c r="AP23" s="20" t="str">
        <f t="shared" si="40"/>
        <v/>
      </c>
      <c r="AQ23" s="20" t="str">
        <f t="shared" si="40"/>
        <v/>
      </c>
      <c r="AR23" s="20" t="str">
        <f t="shared" si="40"/>
        <v/>
      </c>
      <c r="AS23" s="20" t="str">
        <f t="shared" si="40"/>
        <v/>
      </c>
      <c r="AT23" s="20" t="str">
        <f t="shared" si="40"/>
        <v/>
      </c>
      <c r="AU23" s="20" t="str">
        <f t="shared" si="40"/>
        <v/>
      </c>
      <c r="AV23" s="20" t="str">
        <f t="shared" si="40"/>
        <v/>
      </c>
      <c r="AW23" s="20" t="str">
        <f t="shared" si="40"/>
        <v/>
      </c>
      <c r="AX23" s="20" t="str">
        <f t="shared" si="40"/>
        <v/>
      </c>
      <c r="AY23" s="20" t="str">
        <f t="shared" si="40"/>
        <v/>
      </c>
      <c r="AZ23" s="20" t="str">
        <f t="shared" si="40"/>
        <v/>
      </c>
      <c r="BA23" s="20" t="str">
        <f t="shared" si="40"/>
        <v/>
      </c>
      <c r="BB23" s="20" t="str">
        <f t="shared" si="4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">
        <v>164</v>
      </c>
      <c r="C25" s="111" t="str">
        <f ca="1">IF(B25="Gehalt auswählen","",IF(E2&lt;YEAR(TODAY()),VLOOKUP(B25,'Personalnormkosten alt'!$A$2:$B$95,2,FALSE)*-1,VLOOKUP(B25,Personalnormkosten!$A$2:$B$95,2,FALSE)*-1))</f>
        <v/>
      </c>
      <c r="D25" s="97" t="s">
        <v>198</v>
      </c>
      <c r="E25" s="18" t="str">
        <f>'Option 6 (2)'!E25</f>
        <v/>
      </c>
      <c r="F25" s="18" t="str">
        <f>'Option 6 (2)'!F25</f>
        <v/>
      </c>
      <c r="G25" s="18" t="str">
        <f>'Option 6 (2)'!G25</f>
        <v/>
      </c>
      <c r="H25" s="18" t="str">
        <f>'Option 6 (2)'!H25</f>
        <v/>
      </c>
      <c r="I25" s="18" t="str">
        <f>'Option 6 (2)'!I25</f>
        <v/>
      </c>
      <c r="J25" s="18" t="str">
        <f>'Option 6 (2)'!J25</f>
        <v/>
      </c>
      <c r="K25" s="18" t="str">
        <f>'Option 6 (2)'!K25</f>
        <v/>
      </c>
      <c r="L25" s="18" t="str">
        <f>'Option 6 (2)'!L25</f>
        <v/>
      </c>
      <c r="M25" s="18" t="str">
        <f>'Option 6 (2)'!M25</f>
        <v/>
      </c>
      <c r="N25" s="18" t="str">
        <f>'Option 6 (2)'!N25</f>
        <v/>
      </c>
      <c r="O25" s="18" t="str">
        <f>'Option 6 (2)'!O25</f>
        <v/>
      </c>
      <c r="P25" s="18" t="str">
        <f>'Option 6 (2)'!P25</f>
        <v/>
      </c>
      <c r="Q25" s="18" t="str">
        <f>'Option 6 (2)'!Q25</f>
        <v/>
      </c>
      <c r="R25" s="18" t="str">
        <f>'Option 6 (2)'!R25</f>
        <v/>
      </c>
      <c r="S25" s="18" t="str">
        <f>'Option 6 (2)'!S25</f>
        <v/>
      </c>
      <c r="T25" s="18" t="str">
        <f>'Option 6 (2)'!T25</f>
        <v/>
      </c>
      <c r="U25" s="18" t="str">
        <f>'Option 6 (2)'!U25</f>
        <v/>
      </c>
      <c r="V25" s="18" t="str">
        <f>'Option 6 (2)'!V25</f>
        <v/>
      </c>
      <c r="W25" s="18" t="str">
        <f>'Option 6 (2)'!W25</f>
        <v/>
      </c>
      <c r="X25" s="18" t="str">
        <f>'Option 6 (2)'!X25</f>
        <v/>
      </c>
      <c r="Y25" s="18" t="str">
        <f>'Option 6 (2)'!Y25</f>
        <v/>
      </c>
      <c r="Z25" s="18" t="str">
        <f>'Option 6 (2)'!Z25</f>
        <v/>
      </c>
      <c r="AA25" s="18" t="str">
        <f>'Option 6 (2)'!AA25</f>
        <v/>
      </c>
      <c r="AB25" s="18" t="str">
        <f>'Option 6 (2)'!AB25</f>
        <v/>
      </c>
      <c r="AC25" s="18" t="str">
        <f>'Option 6 (2)'!AC25</f>
        <v/>
      </c>
      <c r="AD25" s="18" t="str">
        <f>'Option 6 (2)'!AD25</f>
        <v/>
      </c>
      <c r="AE25" s="18" t="str">
        <f>'Option 6 (2)'!AE25</f>
        <v/>
      </c>
      <c r="AF25" s="18" t="str">
        <f>'Option 6 (2)'!AF25</f>
        <v/>
      </c>
      <c r="AG25" s="18" t="str">
        <f>'Option 6 (2)'!AG25</f>
        <v/>
      </c>
      <c r="AH25" s="18" t="str">
        <f>'Option 6 (2)'!AH25</f>
        <v/>
      </c>
      <c r="AI25" s="18" t="str">
        <f>'Option 6 (2)'!AI25</f>
        <v/>
      </c>
      <c r="AJ25" s="18" t="str">
        <f>'Option 6 (2)'!AJ25</f>
        <v/>
      </c>
      <c r="AK25" s="18" t="str">
        <f>'Option 6 (2)'!AK25</f>
        <v/>
      </c>
      <c r="AL25" s="18" t="str">
        <f>'Option 6 (2)'!AL25</f>
        <v/>
      </c>
      <c r="AM25" s="18" t="str">
        <f>'Option 6 (2)'!AM25</f>
        <v/>
      </c>
      <c r="AN25" s="18" t="str">
        <f>'Option 6 (2)'!AN25</f>
        <v/>
      </c>
      <c r="AO25" s="18" t="str">
        <f>'Option 6 (2)'!AO25</f>
        <v/>
      </c>
      <c r="AP25" s="18" t="str">
        <f>'Option 6 (2)'!AP25</f>
        <v/>
      </c>
      <c r="AQ25" s="18" t="str">
        <f>'Option 6 (2)'!AQ25</f>
        <v/>
      </c>
      <c r="AR25" s="18" t="str">
        <f>'Option 6 (2)'!AR25</f>
        <v/>
      </c>
      <c r="AS25" s="18" t="str">
        <f>'Option 6 (2)'!AS25</f>
        <v/>
      </c>
      <c r="AT25" s="18" t="str">
        <f>'Option 6 (2)'!AT25</f>
        <v/>
      </c>
      <c r="AU25" s="18" t="str">
        <f>'Option 6 (2)'!AU25</f>
        <v/>
      </c>
      <c r="AV25" s="18" t="str">
        <f>'Option 6 (2)'!AV25</f>
        <v/>
      </c>
      <c r="AW25" s="18" t="str">
        <f>'Option 6 (2)'!AW25</f>
        <v/>
      </c>
      <c r="AX25" s="18" t="str">
        <f>'Option 6 (2)'!AX25</f>
        <v/>
      </c>
      <c r="AY25" s="18" t="str">
        <f>'Option 6 (2)'!AY25</f>
        <v/>
      </c>
      <c r="AZ25" s="18" t="str">
        <f>'Option 6 (2)'!AZ25</f>
        <v/>
      </c>
      <c r="BA25" s="18" t="str">
        <f>'Option 6 (2)'!BA25</f>
        <v/>
      </c>
      <c r="BB25" s="18" t="str">
        <f>'Option 6 (2)'!BB25</f>
        <v/>
      </c>
    </row>
    <row r="26" spans="1:54" ht="16.2" thickBot="1" x14ac:dyDescent="0.3">
      <c r="A26" s="115"/>
      <c r="B26" s="19" t="s">
        <v>1</v>
      </c>
      <c r="C26" s="112" t="str">
        <f>IF(C24="","",C24*C25)</f>
        <v/>
      </c>
      <c r="D26" s="117"/>
      <c r="E26" s="20" t="str">
        <f t="shared" ref="E26:BB26" si="41">IF(E24="","",E24*E25)</f>
        <v/>
      </c>
      <c r="F26" s="20" t="str">
        <f t="shared" si="41"/>
        <v/>
      </c>
      <c r="G26" s="20" t="str">
        <f t="shared" si="41"/>
        <v/>
      </c>
      <c r="H26" s="20" t="str">
        <f t="shared" si="41"/>
        <v/>
      </c>
      <c r="I26" s="20" t="str">
        <f t="shared" si="41"/>
        <v/>
      </c>
      <c r="J26" s="20" t="str">
        <f t="shared" si="41"/>
        <v/>
      </c>
      <c r="K26" s="20" t="str">
        <f t="shared" si="41"/>
        <v/>
      </c>
      <c r="L26" s="20" t="str">
        <f t="shared" si="41"/>
        <v/>
      </c>
      <c r="M26" s="20" t="str">
        <f t="shared" si="41"/>
        <v/>
      </c>
      <c r="N26" s="20" t="str">
        <f t="shared" si="41"/>
        <v/>
      </c>
      <c r="O26" s="20" t="str">
        <f t="shared" si="41"/>
        <v/>
      </c>
      <c r="P26" s="20" t="str">
        <f t="shared" si="41"/>
        <v/>
      </c>
      <c r="Q26" s="20" t="str">
        <f t="shared" si="41"/>
        <v/>
      </c>
      <c r="R26" s="20" t="str">
        <f t="shared" si="41"/>
        <v/>
      </c>
      <c r="S26" s="20" t="str">
        <f t="shared" si="41"/>
        <v/>
      </c>
      <c r="T26" s="20" t="str">
        <f t="shared" si="41"/>
        <v/>
      </c>
      <c r="U26" s="20" t="str">
        <f t="shared" si="41"/>
        <v/>
      </c>
      <c r="V26" s="20" t="str">
        <f t="shared" si="41"/>
        <v/>
      </c>
      <c r="W26" s="20" t="str">
        <f t="shared" si="41"/>
        <v/>
      </c>
      <c r="X26" s="20" t="str">
        <f t="shared" si="41"/>
        <v/>
      </c>
      <c r="Y26" s="20" t="str">
        <f t="shared" si="41"/>
        <v/>
      </c>
      <c r="Z26" s="20" t="str">
        <f t="shared" si="41"/>
        <v/>
      </c>
      <c r="AA26" s="20" t="str">
        <f t="shared" si="41"/>
        <v/>
      </c>
      <c r="AB26" s="20" t="str">
        <f t="shared" si="41"/>
        <v/>
      </c>
      <c r="AC26" s="20" t="str">
        <f t="shared" si="41"/>
        <v/>
      </c>
      <c r="AD26" s="20" t="str">
        <f t="shared" si="41"/>
        <v/>
      </c>
      <c r="AE26" s="20" t="str">
        <f t="shared" si="41"/>
        <v/>
      </c>
      <c r="AF26" s="20" t="str">
        <f t="shared" si="41"/>
        <v/>
      </c>
      <c r="AG26" s="20" t="str">
        <f t="shared" si="41"/>
        <v/>
      </c>
      <c r="AH26" s="20" t="str">
        <f t="shared" si="41"/>
        <v/>
      </c>
      <c r="AI26" s="20" t="str">
        <f t="shared" si="41"/>
        <v/>
      </c>
      <c r="AJ26" s="20" t="str">
        <f t="shared" si="41"/>
        <v/>
      </c>
      <c r="AK26" s="20" t="str">
        <f t="shared" si="41"/>
        <v/>
      </c>
      <c r="AL26" s="20" t="str">
        <f t="shared" si="41"/>
        <v/>
      </c>
      <c r="AM26" s="20" t="str">
        <f t="shared" si="41"/>
        <v/>
      </c>
      <c r="AN26" s="20" t="str">
        <f t="shared" si="41"/>
        <v/>
      </c>
      <c r="AO26" s="20" t="str">
        <f t="shared" si="41"/>
        <v/>
      </c>
      <c r="AP26" s="20" t="str">
        <f t="shared" si="41"/>
        <v/>
      </c>
      <c r="AQ26" s="20" t="str">
        <f t="shared" si="41"/>
        <v/>
      </c>
      <c r="AR26" s="20" t="str">
        <f t="shared" si="41"/>
        <v/>
      </c>
      <c r="AS26" s="20" t="str">
        <f t="shared" si="41"/>
        <v/>
      </c>
      <c r="AT26" s="20" t="str">
        <f t="shared" si="41"/>
        <v/>
      </c>
      <c r="AU26" s="20" t="str">
        <f t="shared" si="41"/>
        <v/>
      </c>
      <c r="AV26" s="20" t="str">
        <f t="shared" si="41"/>
        <v/>
      </c>
      <c r="AW26" s="20" t="str">
        <f t="shared" si="41"/>
        <v/>
      </c>
      <c r="AX26" s="20" t="str">
        <f t="shared" si="41"/>
        <v/>
      </c>
      <c r="AY26" s="20" t="str">
        <f t="shared" si="41"/>
        <v/>
      </c>
      <c r="AZ26" s="20" t="str">
        <f t="shared" si="41"/>
        <v/>
      </c>
      <c r="BA26" s="20" t="str">
        <f t="shared" si="41"/>
        <v/>
      </c>
      <c r="BB26" s="20" t="str">
        <f t="shared" si="41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">
        <v>164</v>
      </c>
      <c r="C28" s="111" t="str">
        <f ca="1">IF(B28="Gehalt auswählen","",IF($E$2&lt;YEAR(TODAY()),VLOOKUP(B28,'Personalnormkosten alt'!$A$2:$B$95,2,FALSE)*-1,VLOOKUP(B28,Personalnormkosten!$A$2:$B$95,2,FALSE)*-1))</f>
        <v/>
      </c>
      <c r="D28" s="97" t="s">
        <v>198</v>
      </c>
      <c r="E28" s="18" t="str">
        <f>'Option 6 (2)'!E28</f>
        <v/>
      </c>
      <c r="F28" s="18" t="str">
        <f>'Option 6 (2)'!F28</f>
        <v/>
      </c>
      <c r="G28" s="18" t="str">
        <f>'Option 6 (2)'!G28</f>
        <v/>
      </c>
      <c r="H28" s="18" t="str">
        <f>'Option 6 (2)'!H28</f>
        <v/>
      </c>
      <c r="I28" s="18" t="str">
        <f>'Option 6 (2)'!I28</f>
        <v/>
      </c>
      <c r="J28" s="18" t="str">
        <f>'Option 6 (2)'!J28</f>
        <v/>
      </c>
      <c r="K28" s="18" t="str">
        <f>'Option 6 (2)'!K28</f>
        <v/>
      </c>
      <c r="L28" s="18" t="str">
        <f>'Option 6 (2)'!L28</f>
        <v/>
      </c>
      <c r="M28" s="18" t="str">
        <f>'Option 6 (2)'!M28</f>
        <v/>
      </c>
      <c r="N28" s="18" t="str">
        <f>'Option 6 (2)'!N28</f>
        <v/>
      </c>
      <c r="O28" s="18" t="str">
        <f>'Option 6 (2)'!O28</f>
        <v/>
      </c>
      <c r="P28" s="18" t="str">
        <f>'Option 6 (2)'!P28</f>
        <v/>
      </c>
      <c r="Q28" s="18" t="str">
        <f>'Option 6 (2)'!Q28</f>
        <v/>
      </c>
      <c r="R28" s="18" t="str">
        <f>'Option 6 (2)'!R28</f>
        <v/>
      </c>
      <c r="S28" s="18" t="str">
        <f>'Option 6 (2)'!S28</f>
        <v/>
      </c>
      <c r="T28" s="18" t="str">
        <f>'Option 6 (2)'!T28</f>
        <v/>
      </c>
      <c r="U28" s="18" t="str">
        <f>'Option 6 (2)'!U28</f>
        <v/>
      </c>
      <c r="V28" s="18" t="str">
        <f>'Option 6 (2)'!V28</f>
        <v/>
      </c>
      <c r="W28" s="18" t="str">
        <f>'Option 6 (2)'!W28</f>
        <v/>
      </c>
      <c r="X28" s="18" t="str">
        <f>'Option 6 (2)'!X28</f>
        <v/>
      </c>
      <c r="Y28" s="18" t="str">
        <f>'Option 6 (2)'!Y28</f>
        <v/>
      </c>
      <c r="Z28" s="18" t="str">
        <f>'Option 6 (2)'!Z28</f>
        <v/>
      </c>
      <c r="AA28" s="18" t="str">
        <f>'Option 6 (2)'!AA28</f>
        <v/>
      </c>
      <c r="AB28" s="18" t="str">
        <f>'Option 6 (2)'!AB28</f>
        <v/>
      </c>
      <c r="AC28" s="18" t="str">
        <f>'Option 6 (2)'!AC28</f>
        <v/>
      </c>
      <c r="AD28" s="18" t="str">
        <f>'Option 6 (2)'!AD28</f>
        <v/>
      </c>
      <c r="AE28" s="18" t="str">
        <f>'Option 6 (2)'!AE28</f>
        <v/>
      </c>
      <c r="AF28" s="18" t="str">
        <f>'Option 6 (2)'!AF28</f>
        <v/>
      </c>
      <c r="AG28" s="18" t="str">
        <f>'Option 6 (2)'!AG28</f>
        <v/>
      </c>
      <c r="AH28" s="18" t="str">
        <f>'Option 6 (2)'!AH28</f>
        <v/>
      </c>
      <c r="AI28" s="18" t="str">
        <f>'Option 6 (2)'!AI28</f>
        <v/>
      </c>
      <c r="AJ28" s="18" t="str">
        <f>'Option 6 (2)'!AJ28</f>
        <v/>
      </c>
      <c r="AK28" s="18" t="str">
        <f>'Option 6 (2)'!AK28</f>
        <v/>
      </c>
      <c r="AL28" s="18" t="str">
        <f>'Option 6 (2)'!AL28</f>
        <v/>
      </c>
      <c r="AM28" s="18" t="str">
        <f>'Option 6 (2)'!AM28</f>
        <v/>
      </c>
      <c r="AN28" s="18" t="str">
        <f>'Option 6 (2)'!AN28</f>
        <v/>
      </c>
      <c r="AO28" s="18" t="str">
        <f>'Option 6 (2)'!AO28</f>
        <v/>
      </c>
      <c r="AP28" s="18" t="str">
        <f>'Option 6 (2)'!AP28</f>
        <v/>
      </c>
      <c r="AQ28" s="18" t="str">
        <f>'Option 6 (2)'!AQ28</f>
        <v/>
      </c>
      <c r="AR28" s="18" t="str">
        <f>'Option 6 (2)'!AR28</f>
        <v/>
      </c>
      <c r="AS28" s="18" t="str">
        <f>'Option 6 (2)'!AS28</f>
        <v/>
      </c>
      <c r="AT28" s="18" t="str">
        <f>'Option 6 (2)'!AT28</f>
        <v/>
      </c>
      <c r="AU28" s="18" t="str">
        <f>'Option 6 (2)'!AU28</f>
        <v/>
      </c>
      <c r="AV28" s="18" t="str">
        <f>'Option 6 (2)'!AV28</f>
        <v/>
      </c>
      <c r="AW28" s="18" t="str">
        <f>'Option 6 (2)'!AW28</f>
        <v/>
      </c>
      <c r="AX28" s="18" t="str">
        <f>'Option 6 (2)'!AX28</f>
        <v/>
      </c>
      <c r="AY28" s="18" t="str">
        <f>'Option 6 (2)'!AY28</f>
        <v/>
      </c>
      <c r="AZ28" s="18" t="str">
        <f>'Option 6 (2)'!AZ28</f>
        <v/>
      </c>
      <c r="BA28" s="18" t="str">
        <f>'Option 6 (2)'!BA28</f>
        <v/>
      </c>
      <c r="BB28" s="18" t="str">
        <f>'Option 6 (2)'!BB28</f>
        <v/>
      </c>
    </row>
    <row r="29" spans="1:54" ht="16.2" thickBot="1" x14ac:dyDescent="0.3">
      <c r="A29" s="115"/>
      <c r="B29" s="19" t="s">
        <v>1</v>
      </c>
      <c r="C29" s="112" t="str">
        <f>IF(C27="","",C27*C28)</f>
        <v/>
      </c>
      <c r="D29" s="117"/>
      <c r="E29" s="20" t="str">
        <f t="shared" ref="E29:BB29" si="42">IF(E27="","",E27*E28)</f>
        <v/>
      </c>
      <c r="F29" s="20" t="str">
        <f t="shared" si="42"/>
        <v/>
      </c>
      <c r="G29" s="20" t="str">
        <f t="shared" si="42"/>
        <v/>
      </c>
      <c r="H29" s="20" t="str">
        <f t="shared" si="42"/>
        <v/>
      </c>
      <c r="I29" s="20" t="str">
        <f t="shared" si="42"/>
        <v/>
      </c>
      <c r="J29" s="20" t="str">
        <f t="shared" si="42"/>
        <v/>
      </c>
      <c r="K29" s="20" t="str">
        <f t="shared" si="42"/>
        <v/>
      </c>
      <c r="L29" s="20" t="str">
        <f t="shared" si="42"/>
        <v/>
      </c>
      <c r="M29" s="20" t="str">
        <f t="shared" si="42"/>
        <v/>
      </c>
      <c r="N29" s="20" t="str">
        <f t="shared" si="42"/>
        <v/>
      </c>
      <c r="O29" s="20" t="str">
        <f t="shared" si="42"/>
        <v/>
      </c>
      <c r="P29" s="20" t="str">
        <f t="shared" si="42"/>
        <v/>
      </c>
      <c r="Q29" s="20" t="str">
        <f t="shared" si="42"/>
        <v/>
      </c>
      <c r="R29" s="20" t="str">
        <f t="shared" si="42"/>
        <v/>
      </c>
      <c r="S29" s="20" t="str">
        <f t="shared" si="42"/>
        <v/>
      </c>
      <c r="T29" s="20" t="str">
        <f t="shared" si="42"/>
        <v/>
      </c>
      <c r="U29" s="20" t="str">
        <f t="shared" si="42"/>
        <v/>
      </c>
      <c r="V29" s="20" t="str">
        <f t="shared" si="42"/>
        <v/>
      </c>
      <c r="W29" s="20" t="str">
        <f t="shared" si="42"/>
        <v/>
      </c>
      <c r="X29" s="20" t="str">
        <f t="shared" si="42"/>
        <v/>
      </c>
      <c r="Y29" s="20" t="str">
        <f t="shared" si="42"/>
        <v/>
      </c>
      <c r="Z29" s="20" t="str">
        <f t="shared" si="42"/>
        <v/>
      </c>
      <c r="AA29" s="20" t="str">
        <f t="shared" si="42"/>
        <v/>
      </c>
      <c r="AB29" s="20" t="str">
        <f t="shared" si="42"/>
        <v/>
      </c>
      <c r="AC29" s="20" t="str">
        <f t="shared" si="42"/>
        <v/>
      </c>
      <c r="AD29" s="20" t="str">
        <f t="shared" si="42"/>
        <v/>
      </c>
      <c r="AE29" s="20" t="str">
        <f t="shared" si="42"/>
        <v/>
      </c>
      <c r="AF29" s="20" t="str">
        <f t="shared" si="42"/>
        <v/>
      </c>
      <c r="AG29" s="20" t="str">
        <f t="shared" si="42"/>
        <v/>
      </c>
      <c r="AH29" s="20" t="str">
        <f t="shared" si="42"/>
        <v/>
      </c>
      <c r="AI29" s="20" t="str">
        <f t="shared" si="42"/>
        <v/>
      </c>
      <c r="AJ29" s="20" t="str">
        <f t="shared" si="42"/>
        <v/>
      </c>
      <c r="AK29" s="20" t="str">
        <f t="shared" si="42"/>
        <v/>
      </c>
      <c r="AL29" s="20" t="str">
        <f t="shared" si="42"/>
        <v/>
      </c>
      <c r="AM29" s="20" t="str">
        <f t="shared" si="42"/>
        <v/>
      </c>
      <c r="AN29" s="20" t="str">
        <f t="shared" si="42"/>
        <v/>
      </c>
      <c r="AO29" s="20" t="str">
        <f t="shared" si="42"/>
        <v/>
      </c>
      <c r="AP29" s="20" t="str">
        <f t="shared" si="42"/>
        <v/>
      </c>
      <c r="AQ29" s="20" t="str">
        <f t="shared" si="42"/>
        <v/>
      </c>
      <c r="AR29" s="20" t="str">
        <f t="shared" si="42"/>
        <v/>
      </c>
      <c r="AS29" s="20" t="str">
        <f t="shared" si="42"/>
        <v/>
      </c>
      <c r="AT29" s="20" t="str">
        <f t="shared" si="42"/>
        <v/>
      </c>
      <c r="AU29" s="20" t="str">
        <f t="shared" si="42"/>
        <v/>
      </c>
      <c r="AV29" s="20" t="str">
        <f t="shared" si="42"/>
        <v/>
      </c>
      <c r="AW29" s="20" t="str">
        <f t="shared" si="42"/>
        <v/>
      </c>
      <c r="AX29" s="20" t="str">
        <f t="shared" si="42"/>
        <v/>
      </c>
      <c r="AY29" s="20" t="str">
        <f t="shared" si="42"/>
        <v/>
      </c>
      <c r="AZ29" s="20" t="str">
        <f t="shared" si="42"/>
        <v/>
      </c>
      <c r="BA29" s="20" t="str">
        <f t="shared" si="42"/>
        <v/>
      </c>
      <c r="BB29" s="20" t="str">
        <f t="shared" si="42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">
        <v>164</v>
      </c>
      <c r="C31" s="111" t="str">
        <f ca="1">IF(B31="Gehalt auswählen","",IF($E$2&lt;YEAR(TODAY()),VLOOKUP(B31,'Personalnormkosten alt'!$A$2:$B$95,2,FALSE)*-1,VLOOKUP(B31,Personalnormkosten!$A$2:$B$95,2,FALSE)*-1))</f>
        <v/>
      </c>
      <c r="D31" s="97" t="s">
        <v>198</v>
      </c>
      <c r="E31" s="18" t="str">
        <f>'Option 6 (2)'!E31</f>
        <v/>
      </c>
      <c r="F31" s="18" t="str">
        <f>'Option 6 (2)'!F31</f>
        <v/>
      </c>
      <c r="G31" s="18" t="str">
        <f>'Option 6 (2)'!G31</f>
        <v/>
      </c>
      <c r="H31" s="18" t="str">
        <f>'Option 6 (2)'!H31</f>
        <v/>
      </c>
      <c r="I31" s="18" t="str">
        <f>'Option 6 (2)'!I31</f>
        <v/>
      </c>
      <c r="J31" s="18" t="str">
        <f>'Option 6 (2)'!J31</f>
        <v/>
      </c>
      <c r="K31" s="18" t="str">
        <f>'Option 6 (2)'!K31</f>
        <v/>
      </c>
      <c r="L31" s="18" t="str">
        <f>'Option 6 (2)'!L31</f>
        <v/>
      </c>
      <c r="M31" s="18" t="str">
        <f>'Option 6 (2)'!M31</f>
        <v/>
      </c>
      <c r="N31" s="18" t="str">
        <f>'Option 6 (2)'!N31</f>
        <v/>
      </c>
      <c r="O31" s="18" t="str">
        <f>'Option 6 (2)'!O31</f>
        <v/>
      </c>
      <c r="P31" s="18" t="str">
        <f>'Option 6 (2)'!P31</f>
        <v/>
      </c>
      <c r="Q31" s="18" t="str">
        <f>'Option 6 (2)'!Q31</f>
        <v/>
      </c>
      <c r="R31" s="18" t="str">
        <f>'Option 6 (2)'!R31</f>
        <v/>
      </c>
      <c r="S31" s="18" t="str">
        <f>'Option 6 (2)'!S31</f>
        <v/>
      </c>
      <c r="T31" s="18" t="str">
        <f>'Option 6 (2)'!T31</f>
        <v/>
      </c>
      <c r="U31" s="18" t="str">
        <f>'Option 6 (2)'!U31</f>
        <v/>
      </c>
      <c r="V31" s="18" t="str">
        <f>'Option 6 (2)'!V31</f>
        <v/>
      </c>
      <c r="W31" s="18" t="str">
        <f>'Option 6 (2)'!W31</f>
        <v/>
      </c>
      <c r="X31" s="18" t="str">
        <f>'Option 6 (2)'!X31</f>
        <v/>
      </c>
      <c r="Y31" s="18" t="str">
        <f>'Option 6 (2)'!Y31</f>
        <v/>
      </c>
      <c r="Z31" s="18" t="str">
        <f>'Option 6 (2)'!Z31</f>
        <v/>
      </c>
      <c r="AA31" s="18" t="str">
        <f>'Option 6 (2)'!AA31</f>
        <v/>
      </c>
      <c r="AB31" s="18" t="str">
        <f>'Option 6 (2)'!AB31</f>
        <v/>
      </c>
      <c r="AC31" s="18" t="str">
        <f>'Option 6 (2)'!AC31</f>
        <v/>
      </c>
      <c r="AD31" s="18" t="str">
        <f>'Option 6 (2)'!AD31</f>
        <v/>
      </c>
      <c r="AE31" s="18" t="str">
        <f>'Option 6 (2)'!AE31</f>
        <v/>
      </c>
      <c r="AF31" s="18" t="str">
        <f>'Option 6 (2)'!AF31</f>
        <v/>
      </c>
      <c r="AG31" s="18" t="str">
        <f>'Option 6 (2)'!AG31</f>
        <v/>
      </c>
      <c r="AH31" s="18" t="str">
        <f>'Option 6 (2)'!AH31</f>
        <v/>
      </c>
      <c r="AI31" s="18" t="str">
        <f>'Option 6 (2)'!AI31</f>
        <v/>
      </c>
      <c r="AJ31" s="18" t="str">
        <f>'Option 6 (2)'!AJ31</f>
        <v/>
      </c>
      <c r="AK31" s="18" t="str">
        <f>'Option 6 (2)'!AK31</f>
        <v/>
      </c>
      <c r="AL31" s="18" t="str">
        <f>'Option 6 (2)'!AL31</f>
        <v/>
      </c>
      <c r="AM31" s="18" t="str">
        <f>'Option 6 (2)'!AM31</f>
        <v/>
      </c>
      <c r="AN31" s="18" t="str">
        <f>'Option 6 (2)'!AN31</f>
        <v/>
      </c>
      <c r="AO31" s="18" t="str">
        <f>'Option 6 (2)'!AO31</f>
        <v/>
      </c>
      <c r="AP31" s="18" t="str">
        <f>'Option 6 (2)'!AP31</f>
        <v/>
      </c>
      <c r="AQ31" s="18" t="str">
        <f>'Option 6 (2)'!AQ31</f>
        <v/>
      </c>
      <c r="AR31" s="18" t="str">
        <f>'Option 6 (2)'!AR31</f>
        <v/>
      </c>
      <c r="AS31" s="18" t="str">
        <f>'Option 6 (2)'!AS31</f>
        <v/>
      </c>
      <c r="AT31" s="18" t="str">
        <f>'Option 6 (2)'!AT31</f>
        <v/>
      </c>
      <c r="AU31" s="18" t="str">
        <f>'Option 6 (2)'!AU31</f>
        <v/>
      </c>
      <c r="AV31" s="18" t="str">
        <f>'Option 6 (2)'!AV31</f>
        <v/>
      </c>
      <c r="AW31" s="18" t="str">
        <f>'Option 6 (2)'!AW31</f>
        <v/>
      </c>
      <c r="AX31" s="18" t="str">
        <f>'Option 6 (2)'!AX31</f>
        <v/>
      </c>
      <c r="AY31" s="18" t="str">
        <f>'Option 6 (2)'!AY31</f>
        <v/>
      </c>
      <c r="AZ31" s="18" t="str">
        <f>'Option 6 (2)'!AZ31</f>
        <v/>
      </c>
      <c r="BA31" s="18" t="str">
        <f>'Option 6 (2)'!BA31</f>
        <v/>
      </c>
      <c r="BB31" s="18" t="str">
        <f>'Option 6 (2)'!BB31</f>
        <v/>
      </c>
    </row>
    <row r="32" spans="1:54" ht="16.2" thickBot="1" x14ac:dyDescent="0.3">
      <c r="A32" s="115"/>
      <c r="B32" s="19" t="s">
        <v>1</v>
      </c>
      <c r="C32" s="112" t="str">
        <f>IF(C30="","",C30*C31)</f>
        <v/>
      </c>
      <c r="D32" s="117"/>
      <c r="E32" s="20" t="str">
        <f t="shared" ref="E32:BB32" si="43">IF(E30="","",E30*E31)</f>
        <v/>
      </c>
      <c r="F32" s="20" t="str">
        <f t="shared" si="43"/>
        <v/>
      </c>
      <c r="G32" s="20" t="str">
        <f t="shared" si="43"/>
        <v/>
      </c>
      <c r="H32" s="20" t="str">
        <f t="shared" si="43"/>
        <v/>
      </c>
      <c r="I32" s="20" t="str">
        <f t="shared" si="43"/>
        <v/>
      </c>
      <c r="J32" s="20" t="str">
        <f t="shared" si="43"/>
        <v/>
      </c>
      <c r="K32" s="20" t="str">
        <f t="shared" si="43"/>
        <v/>
      </c>
      <c r="L32" s="20" t="str">
        <f t="shared" si="43"/>
        <v/>
      </c>
      <c r="M32" s="20" t="str">
        <f t="shared" si="43"/>
        <v/>
      </c>
      <c r="N32" s="20" t="str">
        <f t="shared" si="43"/>
        <v/>
      </c>
      <c r="O32" s="20" t="str">
        <f t="shared" si="43"/>
        <v/>
      </c>
      <c r="P32" s="20" t="str">
        <f t="shared" si="43"/>
        <v/>
      </c>
      <c r="Q32" s="20" t="str">
        <f t="shared" si="43"/>
        <v/>
      </c>
      <c r="R32" s="20" t="str">
        <f t="shared" si="43"/>
        <v/>
      </c>
      <c r="S32" s="20" t="str">
        <f t="shared" si="43"/>
        <v/>
      </c>
      <c r="T32" s="20" t="str">
        <f t="shared" si="43"/>
        <v/>
      </c>
      <c r="U32" s="20" t="str">
        <f t="shared" si="43"/>
        <v/>
      </c>
      <c r="V32" s="20" t="str">
        <f t="shared" si="43"/>
        <v/>
      </c>
      <c r="W32" s="20" t="str">
        <f t="shared" si="43"/>
        <v/>
      </c>
      <c r="X32" s="20" t="str">
        <f t="shared" si="43"/>
        <v/>
      </c>
      <c r="Y32" s="20" t="str">
        <f t="shared" si="43"/>
        <v/>
      </c>
      <c r="Z32" s="20" t="str">
        <f t="shared" si="43"/>
        <v/>
      </c>
      <c r="AA32" s="20" t="str">
        <f t="shared" si="43"/>
        <v/>
      </c>
      <c r="AB32" s="20" t="str">
        <f t="shared" si="43"/>
        <v/>
      </c>
      <c r="AC32" s="20" t="str">
        <f t="shared" si="43"/>
        <v/>
      </c>
      <c r="AD32" s="20" t="str">
        <f t="shared" si="43"/>
        <v/>
      </c>
      <c r="AE32" s="20" t="str">
        <f t="shared" si="43"/>
        <v/>
      </c>
      <c r="AF32" s="20" t="str">
        <f t="shared" si="43"/>
        <v/>
      </c>
      <c r="AG32" s="20" t="str">
        <f t="shared" si="43"/>
        <v/>
      </c>
      <c r="AH32" s="20" t="str">
        <f t="shared" si="43"/>
        <v/>
      </c>
      <c r="AI32" s="20" t="str">
        <f t="shared" si="43"/>
        <v/>
      </c>
      <c r="AJ32" s="20" t="str">
        <f t="shared" si="43"/>
        <v/>
      </c>
      <c r="AK32" s="20" t="str">
        <f t="shared" si="43"/>
        <v/>
      </c>
      <c r="AL32" s="20" t="str">
        <f t="shared" si="43"/>
        <v/>
      </c>
      <c r="AM32" s="20" t="str">
        <f t="shared" si="43"/>
        <v/>
      </c>
      <c r="AN32" s="20" t="str">
        <f t="shared" si="43"/>
        <v/>
      </c>
      <c r="AO32" s="20" t="str">
        <f t="shared" si="43"/>
        <v/>
      </c>
      <c r="AP32" s="20" t="str">
        <f t="shared" si="43"/>
        <v/>
      </c>
      <c r="AQ32" s="20" t="str">
        <f t="shared" si="43"/>
        <v/>
      </c>
      <c r="AR32" s="20" t="str">
        <f t="shared" si="43"/>
        <v/>
      </c>
      <c r="AS32" s="20" t="str">
        <f t="shared" si="43"/>
        <v/>
      </c>
      <c r="AT32" s="20" t="str">
        <f t="shared" si="43"/>
        <v/>
      </c>
      <c r="AU32" s="20" t="str">
        <f t="shared" si="43"/>
        <v/>
      </c>
      <c r="AV32" s="20" t="str">
        <f t="shared" si="43"/>
        <v/>
      </c>
      <c r="AW32" s="20" t="str">
        <f t="shared" si="43"/>
        <v/>
      </c>
      <c r="AX32" s="20" t="str">
        <f t="shared" si="43"/>
        <v/>
      </c>
      <c r="AY32" s="20" t="str">
        <f t="shared" si="43"/>
        <v/>
      </c>
      <c r="AZ32" s="20" t="str">
        <f t="shared" si="43"/>
        <v/>
      </c>
      <c r="BA32" s="20" t="str">
        <f t="shared" si="43"/>
        <v/>
      </c>
      <c r="BB32" s="20" t="str">
        <f t="shared" si="43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">
        <v>164</v>
      </c>
      <c r="C34" s="111" t="str">
        <f ca="1">IF(B34="Gehalt auswählen","",IF($E$2&lt;YEAR(TODAY()),VLOOKUP(B34,'Personalnormkosten alt'!$A$2:$B$95,2,FALSE)*-1,VLOOKUP(B34,Personalnormkosten!$A$2:$B$95,2,FALSE)*-1))</f>
        <v/>
      </c>
      <c r="D34" s="97" t="s">
        <v>198</v>
      </c>
      <c r="E34" s="18" t="str">
        <f>'Option 6 (2)'!E34</f>
        <v/>
      </c>
      <c r="F34" s="18" t="str">
        <f>'Option 6 (2)'!F34</f>
        <v/>
      </c>
      <c r="G34" s="18" t="str">
        <f>'Option 6 (2)'!G34</f>
        <v/>
      </c>
      <c r="H34" s="18" t="str">
        <f>'Option 6 (2)'!H34</f>
        <v/>
      </c>
      <c r="I34" s="18" t="str">
        <f>'Option 6 (2)'!I34</f>
        <v/>
      </c>
      <c r="J34" s="18" t="str">
        <f>'Option 6 (2)'!J34</f>
        <v/>
      </c>
      <c r="K34" s="18" t="str">
        <f>'Option 6 (2)'!K34</f>
        <v/>
      </c>
      <c r="L34" s="18" t="str">
        <f>'Option 6 (2)'!L34</f>
        <v/>
      </c>
      <c r="M34" s="18" t="str">
        <f>'Option 6 (2)'!M34</f>
        <v/>
      </c>
      <c r="N34" s="18" t="str">
        <f>'Option 6 (2)'!N34</f>
        <v/>
      </c>
      <c r="O34" s="18" t="str">
        <f>'Option 6 (2)'!O34</f>
        <v/>
      </c>
      <c r="P34" s="18" t="str">
        <f>'Option 6 (2)'!P34</f>
        <v/>
      </c>
      <c r="Q34" s="18" t="str">
        <f>'Option 6 (2)'!Q34</f>
        <v/>
      </c>
      <c r="R34" s="18" t="str">
        <f>'Option 6 (2)'!R34</f>
        <v/>
      </c>
      <c r="S34" s="18" t="str">
        <f>'Option 6 (2)'!S34</f>
        <v/>
      </c>
      <c r="T34" s="18" t="str">
        <f>'Option 6 (2)'!T34</f>
        <v/>
      </c>
      <c r="U34" s="18" t="str">
        <f>'Option 6 (2)'!U34</f>
        <v/>
      </c>
      <c r="V34" s="18" t="str">
        <f>'Option 6 (2)'!V34</f>
        <v/>
      </c>
      <c r="W34" s="18" t="str">
        <f>'Option 6 (2)'!W34</f>
        <v/>
      </c>
      <c r="X34" s="18" t="str">
        <f>'Option 6 (2)'!X34</f>
        <v/>
      </c>
      <c r="Y34" s="18" t="str">
        <f>'Option 6 (2)'!Y34</f>
        <v/>
      </c>
      <c r="Z34" s="18" t="str">
        <f>'Option 6 (2)'!Z34</f>
        <v/>
      </c>
      <c r="AA34" s="18" t="str">
        <f>'Option 6 (2)'!AA34</f>
        <v/>
      </c>
      <c r="AB34" s="18" t="str">
        <f>'Option 6 (2)'!AB34</f>
        <v/>
      </c>
      <c r="AC34" s="18" t="str">
        <f>'Option 6 (2)'!AC34</f>
        <v/>
      </c>
      <c r="AD34" s="18" t="str">
        <f>'Option 6 (2)'!AD34</f>
        <v/>
      </c>
      <c r="AE34" s="18" t="str">
        <f>'Option 6 (2)'!AE34</f>
        <v/>
      </c>
      <c r="AF34" s="18" t="str">
        <f>'Option 6 (2)'!AF34</f>
        <v/>
      </c>
      <c r="AG34" s="18" t="str">
        <f>'Option 6 (2)'!AG34</f>
        <v/>
      </c>
      <c r="AH34" s="18" t="str">
        <f>'Option 6 (2)'!AH34</f>
        <v/>
      </c>
      <c r="AI34" s="18" t="str">
        <f>'Option 6 (2)'!AI34</f>
        <v/>
      </c>
      <c r="AJ34" s="18" t="str">
        <f>'Option 6 (2)'!AJ34</f>
        <v/>
      </c>
      <c r="AK34" s="18" t="str">
        <f>'Option 6 (2)'!AK34</f>
        <v/>
      </c>
      <c r="AL34" s="18" t="str">
        <f>'Option 6 (2)'!AL34</f>
        <v/>
      </c>
      <c r="AM34" s="18" t="str">
        <f>'Option 6 (2)'!AM34</f>
        <v/>
      </c>
      <c r="AN34" s="18" t="str">
        <f>'Option 6 (2)'!AN34</f>
        <v/>
      </c>
      <c r="AO34" s="18" t="str">
        <f>'Option 6 (2)'!AO34</f>
        <v/>
      </c>
      <c r="AP34" s="18" t="str">
        <f>'Option 6 (2)'!AP34</f>
        <v/>
      </c>
      <c r="AQ34" s="18" t="str">
        <f>'Option 6 (2)'!AQ34</f>
        <v/>
      </c>
      <c r="AR34" s="18" t="str">
        <f>'Option 6 (2)'!AR34</f>
        <v/>
      </c>
      <c r="AS34" s="18" t="str">
        <f>'Option 6 (2)'!AS34</f>
        <v/>
      </c>
      <c r="AT34" s="18" t="str">
        <f>'Option 6 (2)'!AT34</f>
        <v/>
      </c>
      <c r="AU34" s="18" t="str">
        <f>'Option 6 (2)'!AU34</f>
        <v/>
      </c>
      <c r="AV34" s="18" t="str">
        <f>'Option 6 (2)'!AV34</f>
        <v/>
      </c>
      <c r="AW34" s="18" t="str">
        <f>'Option 6 (2)'!AW34</f>
        <v/>
      </c>
      <c r="AX34" s="18" t="str">
        <f>'Option 6 (2)'!AX34</f>
        <v/>
      </c>
      <c r="AY34" s="18" t="str">
        <f>'Option 6 (2)'!AY34</f>
        <v/>
      </c>
      <c r="AZ34" s="18" t="str">
        <f>'Option 6 (2)'!AZ34</f>
        <v/>
      </c>
      <c r="BA34" s="18" t="str">
        <f>'Option 6 (2)'!BA34</f>
        <v/>
      </c>
      <c r="BB34" s="18" t="str">
        <f>'Option 6 (2)'!BB34</f>
        <v/>
      </c>
    </row>
    <row r="35" spans="1:54" ht="16.2" thickBot="1" x14ac:dyDescent="0.3">
      <c r="A35" s="115"/>
      <c r="B35" s="19" t="s">
        <v>1</v>
      </c>
      <c r="C35" s="112" t="str">
        <f>IF(C33="","",C33*C34)</f>
        <v/>
      </c>
      <c r="D35" s="117"/>
      <c r="E35" s="20" t="str">
        <f>IF(E33="","",E33*E34)</f>
        <v/>
      </c>
      <c r="F35" s="20" t="str">
        <f t="shared" ref="F35:BB35" si="44">IF(F33="","",F33*F34)</f>
        <v/>
      </c>
      <c r="G35" s="20" t="str">
        <f t="shared" si="44"/>
        <v/>
      </c>
      <c r="H35" s="20" t="str">
        <f t="shared" si="44"/>
        <v/>
      </c>
      <c r="I35" s="20" t="str">
        <f t="shared" si="44"/>
        <v/>
      </c>
      <c r="J35" s="20" t="str">
        <f t="shared" si="44"/>
        <v/>
      </c>
      <c r="K35" s="20" t="str">
        <f t="shared" si="44"/>
        <v/>
      </c>
      <c r="L35" s="20" t="str">
        <f t="shared" si="44"/>
        <v/>
      </c>
      <c r="M35" s="20" t="str">
        <f t="shared" si="44"/>
        <v/>
      </c>
      <c r="N35" s="20" t="str">
        <f t="shared" si="44"/>
        <v/>
      </c>
      <c r="O35" s="20" t="str">
        <f t="shared" si="44"/>
        <v/>
      </c>
      <c r="P35" s="20" t="str">
        <f t="shared" si="44"/>
        <v/>
      </c>
      <c r="Q35" s="20" t="str">
        <f t="shared" si="44"/>
        <v/>
      </c>
      <c r="R35" s="20" t="str">
        <f t="shared" si="44"/>
        <v/>
      </c>
      <c r="S35" s="20" t="str">
        <f t="shared" si="44"/>
        <v/>
      </c>
      <c r="T35" s="20" t="str">
        <f t="shared" si="44"/>
        <v/>
      </c>
      <c r="U35" s="20" t="str">
        <f t="shared" si="44"/>
        <v/>
      </c>
      <c r="V35" s="20" t="str">
        <f t="shared" si="44"/>
        <v/>
      </c>
      <c r="W35" s="20" t="str">
        <f t="shared" si="44"/>
        <v/>
      </c>
      <c r="X35" s="20" t="str">
        <f t="shared" si="44"/>
        <v/>
      </c>
      <c r="Y35" s="20" t="str">
        <f t="shared" si="44"/>
        <v/>
      </c>
      <c r="Z35" s="20" t="str">
        <f t="shared" si="44"/>
        <v/>
      </c>
      <c r="AA35" s="20" t="str">
        <f t="shared" si="44"/>
        <v/>
      </c>
      <c r="AB35" s="20" t="str">
        <f t="shared" si="44"/>
        <v/>
      </c>
      <c r="AC35" s="20" t="str">
        <f t="shared" si="44"/>
        <v/>
      </c>
      <c r="AD35" s="20" t="str">
        <f t="shared" si="44"/>
        <v/>
      </c>
      <c r="AE35" s="20" t="str">
        <f t="shared" si="44"/>
        <v/>
      </c>
      <c r="AF35" s="20" t="str">
        <f t="shared" si="44"/>
        <v/>
      </c>
      <c r="AG35" s="20" t="str">
        <f t="shared" si="44"/>
        <v/>
      </c>
      <c r="AH35" s="20" t="str">
        <f t="shared" si="44"/>
        <v/>
      </c>
      <c r="AI35" s="20" t="str">
        <f t="shared" si="44"/>
        <v/>
      </c>
      <c r="AJ35" s="20" t="str">
        <f t="shared" si="44"/>
        <v/>
      </c>
      <c r="AK35" s="20" t="str">
        <f t="shared" si="44"/>
        <v/>
      </c>
      <c r="AL35" s="20" t="str">
        <f t="shared" si="44"/>
        <v/>
      </c>
      <c r="AM35" s="20" t="str">
        <f t="shared" si="44"/>
        <v/>
      </c>
      <c r="AN35" s="20" t="str">
        <f t="shared" si="44"/>
        <v/>
      </c>
      <c r="AO35" s="20" t="str">
        <f t="shared" si="44"/>
        <v/>
      </c>
      <c r="AP35" s="20" t="str">
        <f t="shared" si="44"/>
        <v/>
      </c>
      <c r="AQ35" s="20" t="str">
        <f t="shared" si="44"/>
        <v/>
      </c>
      <c r="AR35" s="20" t="str">
        <f t="shared" si="44"/>
        <v/>
      </c>
      <c r="AS35" s="20" t="str">
        <f t="shared" si="44"/>
        <v/>
      </c>
      <c r="AT35" s="20" t="str">
        <f t="shared" si="44"/>
        <v/>
      </c>
      <c r="AU35" s="20" t="str">
        <f t="shared" si="44"/>
        <v/>
      </c>
      <c r="AV35" s="20" t="str">
        <f t="shared" si="44"/>
        <v/>
      </c>
      <c r="AW35" s="20" t="str">
        <f t="shared" si="44"/>
        <v/>
      </c>
      <c r="AX35" s="20" t="str">
        <f t="shared" si="44"/>
        <v/>
      </c>
      <c r="AY35" s="20" t="str">
        <f t="shared" si="44"/>
        <v/>
      </c>
      <c r="AZ35" s="20" t="str">
        <f t="shared" si="44"/>
        <v/>
      </c>
      <c r="BA35" s="20" t="str">
        <f t="shared" si="44"/>
        <v/>
      </c>
      <c r="BB35" s="20" t="str">
        <f t="shared" si="44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">
        <v>164</v>
      </c>
      <c r="C37" s="111" t="str">
        <f ca="1">IF(B37="Gehalt auswählen","",IF($E$2&lt;YEAR(TODAY()),VLOOKUP(B37,'Personalnormkosten alt'!$A$2:$B$95,2,FALSE)*-1,VLOOKUP(B37,Personalnormkosten!$A$2:$B$95,2,FALSE)*-1))</f>
        <v/>
      </c>
      <c r="D37" s="97" t="s">
        <v>198</v>
      </c>
      <c r="E37" s="18" t="str">
        <f>'Option 6 (2)'!E37</f>
        <v/>
      </c>
      <c r="F37" s="18" t="str">
        <f>'Option 6 (2)'!F37</f>
        <v/>
      </c>
      <c r="G37" s="18" t="str">
        <f>'Option 6 (2)'!G37</f>
        <v/>
      </c>
      <c r="H37" s="18" t="str">
        <f>'Option 6 (2)'!H37</f>
        <v/>
      </c>
      <c r="I37" s="18" t="str">
        <f>'Option 6 (2)'!I37</f>
        <v/>
      </c>
      <c r="J37" s="18" t="str">
        <f>'Option 6 (2)'!J37</f>
        <v/>
      </c>
      <c r="K37" s="18" t="str">
        <f>'Option 6 (2)'!K37</f>
        <v/>
      </c>
      <c r="L37" s="18" t="str">
        <f>'Option 6 (2)'!L37</f>
        <v/>
      </c>
      <c r="M37" s="18" t="str">
        <f>'Option 6 (2)'!M37</f>
        <v/>
      </c>
      <c r="N37" s="18" t="str">
        <f>'Option 6 (2)'!N37</f>
        <v/>
      </c>
      <c r="O37" s="18" t="str">
        <f>'Option 6 (2)'!O37</f>
        <v/>
      </c>
      <c r="P37" s="18" t="str">
        <f>'Option 6 (2)'!P37</f>
        <v/>
      </c>
      <c r="Q37" s="18" t="str">
        <f>'Option 6 (2)'!Q37</f>
        <v/>
      </c>
      <c r="R37" s="18" t="str">
        <f>'Option 6 (2)'!R37</f>
        <v/>
      </c>
      <c r="S37" s="18" t="str">
        <f>'Option 6 (2)'!S37</f>
        <v/>
      </c>
      <c r="T37" s="18" t="str">
        <f>'Option 6 (2)'!T37</f>
        <v/>
      </c>
      <c r="U37" s="18" t="str">
        <f>'Option 6 (2)'!U37</f>
        <v/>
      </c>
      <c r="V37" s="18" t="str">
        <f>'Option 6 (2)'!V37</f>
        <v/>
      </c>
      <c r="W37" s="18" t="str">
        <f>'Option 6 (2)'!W37</f>
        <v/>
      </c>
      <c r="X37" s="18" t="str">
        <f>'Option 6 (2)'!X37</f>
        <v/>
      </c>
      <c r="Y37" s="18" t="str">
        <f>'Option 6 (2)'!Y37</f>
        <v/>
      </c>
      <c r="Z37" s="18" t="str">
        <f>'Option 6 (2)'!Z37</f>
        <v/>
      </c>
      <c r="AA37" s="18" t="str">
        <f>'Option 6 (2)'!AA37</f>
        <v/>
      </c>
      <c r="AB37" s="18" t="str">
        <f>'Option 6 (2)'!AB37</f>
        <v/>
      </c>
      <c r="AC37" s="18" t="str">
        <f>'Option 6 (2)'!AC37</f>
        <v/>
      </c>
      <c r="AD37" s="18" t="str">
        <f>'Option 6 (2)'!AD37</f>
        <v/>
      </c>
      <c r="AE37" s="18" t="str">
        <f>'Option 6 (2)'!AE37</f>
        <v/>
      </c>
      <c r="AF37" s="18" t="str">
        <f>'Option 6 (2)'!AF37</f>
        <v/>
      </c>
      <c r="AG37" s="18" t="str">
        <f>'Option 6 (2)'!AG37</f>
        <v/>
      </c>
      <c r="AH37" s="18" t="str">
        <f>'Option 6 (2)'!AH37</f>
        <v/>
      </c>
      <c r="AI37" s="18" t="str">
        <f>'Option 6 (2)'!AI37</f>
        <v/>
      </c>
      <c r="AJ37" s="18" t="str">
        <f>'Option 6 (2)'!AJ37</f>
        <v/>
      </c>
      <c r="AK37" s="18" t="str">
        <f>'Option 6 (2)'!AK37</f>
        <v/>
      </c>
      <c r="AL37" s="18" t="str">
        <f>'Option 6 (2)'!AL37</f>
        <v/>
      </c>
      <c r="AM37" s="18" t="str">
        <f>'Option 6 (2)'!AM37</f>
        <v/>
      </c>
      <c r="AN37" s="18" t="str">
        <f>'Option 6 (2)'!AN37</f>
        <v/>
      </c>
      <c r="AO37" s="18" t="str">
        <f>'Option 6 (2)'!AO37</f>
        <v/>
      </c>
      <c r="AP37" s="18" t="str">
        <f>'Option 6 (2)'!AP37</f>
        <v/>
      </c>
      <c r="AQ37" s="18" t="str">
        <f>'Option 6 (2)'!AQ37</f>
        <v/>
      </c>
      <c r="AR37" s="18" t="str">
        <f>'Option 6 (2)'!AR37</f>
        <v/>
      </c>
      <c r="AS37" s="18" t="str">
        <f>'Option 6 (2)'!AS37</f>
        <v/>
      </c>
      <c r="AT37" s="18" t="str">
        <f>'Option 6 (2)'!AT37</f>
        <v/>
      </c>
      <c r="AU37" s="18" t="str">
        <f>'Option 6 (2)'!AU37</f>
        <v/>
      </c>
      <c r="AV37" s="18" t="str">
        <f>'Option 6 (2)'!AV37</f>
        <v/>
      </c>
      <c r="AW37" s="18" t="str">
        <f>'Option 6 (2)'!AW37</f>
        <v/>
      </c>
      <c r="AX37" s="18" t="str">
        <f>'Option 6 (2)'!AX37</f>
        <v/>
      </c>
      <c r="AY37" s="18" t="str">
        <f>'Option 6 (2)'!AY37</f>
        <v/>
      </c>
      <c r="AZ37" s="18" t="str">
        <f>'Option 6 (2)'!AZ37</f>
        <v/>
      </c>
      <c r="BA37" s="18" t="str">
        <f>'Option 6 (2)'!BA37</f>
        <v/>
      </c>
      <c r="BB37" s="18" t="str">
        <f>'Option 6 (2)'!BB37</f>
        <v/>
      </c>
    </row>
    <row r="38" spans="1:54" ht="16.2" thickBot="1" x14ac:dyDescent="0.3">
      <c r="A38" s="115"/>
      <c r="B38" s="19" t="s">
        <v>1</v>
      </c>
      <c r="C38" s="112" t="str">
        <f>IF(C36="","",C36*C37)</f>
        <v/>
      </c>
      <c r="D38" s="117"/>
      <c r="E38" s="20" t="str">
        <f t="shared" ref="E38:BB38" si="45">IF(E36="","",E36*E37)</f>
        <v/>
      </c>
      <c r="F38" s="20" t="str">
        <f t="shared" si="45"/>
        <v/>
      </c>
      <c r="G38" s="20" t="str">
        <f t="shared" si="45"/>
        <v/>
      </c>
      <c r="H38" s="20" t="str">
        <f t="shared" si="45"/>
        <v/>
      </c>
      <c r="I38" s="20" t="str">
        <f t="shared" si="45"/>
        <v/>
      </c>
      <c r="J38" s="20" t="str">
        <f t="shared" si="45"/>
        <v/>
      </c>
      <c r="K38" s="20" t="str">
        <f t="shared" si="45"/>
        <v/>
      </c>
      <c r="L38" s="20" t="str">
        <f t="shared" si="45"/>
        <v/>
      </c>
      <c r="M38" s="20" t="str">
        <f t="shared" si="45"/>
        <v/>
      </c>
      <c r="N38" s="20" t="str">
        <f t="shared" si="45"/>
        <v/>
      </c>
      <c r="O38" s="20" t="str">
        <f t="shared" si="45"/>
        <v/>
      </c>
      <c r="P38" s="20" t="str">
        <f t="shared" si="45"/>
        <v/>
      </c>
      <c r="Q38" s="20" t="str">
        <f t="shared" si="45"/>
        <v/>
      </c>
      <c r="R38" s="20" t="str">
        <f t="shared" si="45"/>
        <v/>
      </c>
      <c r="S38" s="20" t="str">
        <f t="shared" si="45"/>
        <v/>
      </c>
      <c r="T38" s="20" t="str">
        <f t="shared" si="45"/>
        <v/>
      </c>
      <c r="U38" s="20" t="str">
        <f t="shared" si="45"/>
        <v/>
      </c>
      <c r="V38" s="20" t="str">
        <f t="shared" si="45"/>
        <v/>
      </c>
      <c r="W38" s="20" t="str">
        <f t="shared" si="45"/>
        <v/>
      </c>
      <c r="X38" s="20" t="str">
        <f t="shared" si="45"/>
        <v/>
      </c>
      <c r="Y38" s="20" t="str">
        <f t="shared" si="45"/>
        <v/>
      </c>
      <c r="Z38" s="20" t="str">
        <f t="shared" si="45"/>
        <v/>
      </c>
      <c r="AA38" s="20" t="str">
        <f t="shared" si="45"/>
        <v/>
      </c>
      <c r="AB38" s="20" t="str">
        <f t="shared" si="45"/>
        <v/>
      </c>
      <c r="AC38" s="20" t="str">
        <f t="shared" si="45"/>
        <v/>
      </c>
      <c r="AD38" s="20" t="str">
        <f t="shared" si="45"/>
        <v/>
      </c>
      <c r="AE38" s="20" t="str">
        <f t="shared" si="45"/>
        <v/>
      </c>
      <c r="AF38" s="20" t="str">
        <f t="shared" si="45"/>
        <v/>
      </c>
      <c r="AG38" s="20" t="str">
        <f t="shared" si="45"/>
        <v/>
      </c>
      <c r="AH38" s="20" t="str">
        <f t="shared" si="45"/>
        <v/>
      </c>
      <c r="AI38" s="20" t="str">
        <f t="shared" si="45"/>
        <v/>
      </c>
      <c r="AJ38" s="20" t="str">
        <f t="shared" si="45"/>
        <v/>
      </c>
      <c r="AK38" s="20" t="str">
        <f t="shared" si="45"/>
        <v/>
      </c>
      <c r="AL38" s="20" t="str">
        <f t="shared" si="45"/>
        <v/>
      </c>
      <c r="AM38" s="20" t="str">
        <f t="shared" si="45"/>
        <v/>
      </c>
      <c r="AN38" s="20" t="str">
        <f t="shared" si="45"/>
        <v/>
      </c>
      <c r="AO38" s="20" t="str">
        <f t="shared" si="45"/>
        <v/>
      </c>
      <c r="AP38" s="20" t="str">
        <f t="shared" si="45"/>
        <v/>
      </c>
      <c r="AQ38" s="20" t="str">
        <f t="shared" si="45"/>
        <v/>
      </c>
      <c r="AR38" s="20" t="str">
        <f t="shared" si="45"/>
        <v/>
      </c>
      <c r="AS38" s="20" t="str">
        <f t="shared" si="45"/>
        <v/>
      </c>
      <c r="AT38" s="20" t="str">
        <f t="shared" si="45"/>
        <v/>
      </c>
      <c r="AU38" s="20" t="str">
        <f t="shared" si="45"/>
        <v/>
      </c>
      <c r="AV38" s="20" t="str">
        <f t="shared" si="45"/>
        <v/>
      </c>
      <c r="AW38" s="20" t="str">
        <f t="shared" si="45"/>
        <v/>
      </c>
      <c r="AX38" s="20" t="str">
        <f t="shared" si="45"/>
        <v/>
      </c>
      <c r="AY38" s="20" t="str">
        <f t="shared" si="45"/>
        <v/>
      </c>
      <c r="AZ38" s="20" t="str">
        <f t="shared" si="45"/>
        <v/>
      </c>
      <c r="BA38" s="20" t="str">
        <f t="shared" si="45"/>
        <v/>
      </c>
      <c r="BB38" s="20" t="str">
        <f t="shared" si="45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">
        <v>164</v>
      </c>
      <c r="C40" s="111" t="str">
        <f ca="1">IF(B40="Gehalt auswählen","",IF($E$2&lt;YEAR(TODAY()),VLOOKUP(B40,'Personalnormkosten alt'!$A$2:$B$95,2,FALSE)*-1,VLOOKUP(B40,Personalnormkosten!$A$2:$B$95,2,FALSE)*-1))</f>
        <v/>
      </c>
      <c r="D40" s="97" t="s">
        <v>198</v>
      </c>
      <c r="E40" s="18" t="str">
        <f>'Option 6 (2)'!E40</f>
        <v/>
      </c>
      <c r="F40" s="18" t="str">
        <f>'Option 6 (2)'!F40</f>
        <v/>
      </c>
      <c r="G40" s="18" t="str">
        <f>'Option 6 (2)'!G40</f>
        <v/>
      </c>
      <c r="H40" s="18" t="str">
        <f>'Option 6 (2)'!H40</f>
        <v/>
      </c>
      <c r="I40" s="18" t="str">
        <f>'Option 6 (2)'!I40</f>
        <v/>
      </c>
      <c r="J40" s="18" t="str">
        <f>'Option 6 (2)'!J40</f>
        <v/>
      </c>
      <c r="K40" s="18" t="str">
        <f>'Option 6 (2)'!K40</f>
        <v/>
      </c>
      <c r="L40" s="18" t="str">
        <f>'Option 6 (2)'!L40</f>
        <v/>
      </c>
      <c r="M40" s="18" t="str">
        <f>'Option 6 (2)'!M40</f>
        <v/>
      </c>
      <c r="N40" s="18" t="str">
        <f>'Option 6 (2)'!N40</f>
        <v/>
      </c>
      <c r="O40" s="18" t="str">
        <f>'Option 6 (2)'!O40</f>
        <v/>
      </c>
      <c r="P40" s="18" t="str">
        <f>'Option 6 (2)'!P40</f>
        <v/>
      </c>
      <c r="Q40" s="18" t="str">
        <f>'Option 6 (2)'!Q40</f>
        <v/>
      </c>
      <c r="R40" s="18" t="str">
        <f>'Option 6 (2)'!R40</f>
        <v/>
      </c>
      <c r="S40" s="18" t="str">
        <f>'Option 6 (2)'!S40</f>
        <v/>
      </c>
      <c r="T40" s="18" t="str">
        <f>'Option 6 (2)'!T40</f>
        <v/>
      </c>
      <c r="U40" s="18" t="str">
        <f>'Option 6 (2)'!U40</f>
        <v/>
      </c>
      <c r="V40" s="18" t="str">
        <f>'Option 6 (2)'!V40</f>
        <v/>
      </c>
      <c r="W40" s="18" t="str">
        <f>'Option 6 (2)'!W40</f>
        <v/>
      </c>
      <c r="X40" s="18" t="str">
        <f>'Option 6 (2)'!X40</f>
        <v/>
      </c>
      <c r="Y40" s="18" t="str">
        <f>'Option 6 (2)'!Y40</f>
        <v/>
      </c>
      <c r="Z40" s="18" t="str">
        <f>'Option 6 (2)'!Z40</f>
        <v/>
      </c>
      <c r="AA40" s="18" t="str">
        <f>'Option 6 (2)'!AA40</f>
        <v/>
      </c>
      <c r="AB40" s="18" t="str">
        <f>'Option 6 (2)'!AB40</f>
        <v/>
      </c>
      <c r="AC40" s="18" t="str">
        <f>'Option 6 (2)'!AC40</f>
        <v/>
      </c>
      <c r="AD40" s="18" t="str">
        <f>'Option 6 (2)'!AD40</f>
        <v/>
      </c>
      <c r="AE40" s="18" t="str">
        <f>'Option 6 (2)'!AE40</f>
        <v/>
      </c>
      <c r="AF40" s="18" t="str">
        <f>'Option 6 (2)'!AF40</f>
        <v/>
      </c>
      <c r="AG40" s="18" t="str">
        <f>'Option 6 (2)'!AG40</f>
        <v/>
      </c>
      <c r="AH40" s="18" t="str">
        <f>'Option 6 (2)'!AH40</f>
        <v/>
      </c>
      <c r="AI40" s="18" t="str">
        <f>'Option 6 (2)'!AI40</f>
        <v/>
      </c>
      <c r="AJ40" s="18" t="str">
        <f>'Option 6 (2)'!AJ40</f>
        <v/>
      </c>
      <c r="AK40" s="18" t="str">
        <f>'Option 6 (2)'!AK40</f>
        <v/>
      </c>
      <c r="AL40" s="18" t="str">
        <f>'Option 6 (2)'!AL40</f>
        <v/>
      </c>
      <c r="AM40" s="18" t="str">
        <f>'Option 6 (2)'!AM40</f>
        <v/>
      </c>
      <c r="AN40" s="18" t="str">
        <f>'Option 6 (2)'!AN40</f>
        <v/>
      </c>
      <c r="AO40" s="18" t="str">
        <f>'Option 6 (2)'!AO40</f>
        <v/>
      </c>
      <c r="AP40" s="18" t="str">
        <f>'Option 6 (2)'!AP40</f>
        <v/>
      </c>
      <c r="AQ40" s="18" t="str">
        <f>'Option 6 (2)'!AQ40</f>
        <v/>
      </c>
      <c r="AR40" s="18" t="str">
        <f>'Option 6 (2)'!AR40</f>
        <v/>
      </c>
      <c r="AS40" s="18" t="str">
        <f>'Option 6 (2)'!AS40</f>
        <v/>
      </c>
      <c r="AT40" s="18" t="str">
        <f>'Option 6 (2)'!AT40</f>
        <v/>
      </c>
      <c r="AU40" s="18" t="str">
        <f>'Option 6 (2)'!AU40</f>
        <v/>
      </c>
      <c r="AV40" s="18" t="str">
        <f>'Option 6 (2)'!AV40</f>
        <v/>
      </c>
      <c r="AW40" s="18" t="str">
        <f>'Option 6 (2)'!AW40</f>
        <v/>
      </c>
      <c r="AX40" s="18" t="str">
        <f>'Option 6 (2)'!AX40</f>
        <v/>
      </c>
      <c r="AY40" s="18" t="str">
        <f>'Option 6 (2)'!AY40</f>
        <v/>
      </c>
      <c r="AZ40" s="18" t="str">
        <f>'Option 6 (2)'!AZ40</f>
        <v/>
      </c>
      <c r="BA40" s="18" t="str">
        <f>'Option 6 (2)'!BA40</f>
        <v/>
      </c>
      <c r="BB40" s="18" t="str">
        <f>'Option 6 (2)'!BB40</f>
        <v/>
      </c>
    </row>
    <row r="41" spans="1:54" ht="16.2" thickBot="1" x14ac:dyDescent="0.3">
      <c r="A41" s="115"/>
      <c r="B41" s="19" t="s">
        <v>1</v>
      </c>
      <c r="C41" s="112" t="str">
        <f>IF(C39="","",C39*C40)</f>
        <v/>
      </c>
      <c r="D41" s="117"/>
      <c r="E41" s="20" t="str">
        <f t="shared" ref="E41:BB41" si="46">IF(E39="","",E39*E40)</f>
        <v/>
      </c>
      <c r="F41" s="20" t="str">
        <f t="shared" si="46"/>
        <v/>
      </c>
      <c r="G41" s="20" t="str">
        <f t="shared" si="46"/>
        <v/>
      </c>
      <c r="H41" s="20" t="str">
        <f t="shared" si="46"/>
        <v/>
      </c>
      <c r="I41" s="20" t="str">
        <f t="shared" si="46"/>
        <v/>
      </c>
      <c r="J41" s="20" t="str">
        <f t="shared" si="46"/>
        <v/>
      </c>
      <c r="K41" s="20" t="str">
        <f t="shared" si="46"/>
        <v/>
      </c>
      <c r="L41" s="20" t="str">
        <f t="shared" si="46"/>
        <v/>
      </c>
      <c r="M41" s="20" t="str">
        <f t="shared" si="46"/>
        <v/>
      </c>
      <c r="N41" s="20" t="str">
        <f t="shared" si="46"/>
        <v/>
      </c>
      <c r="O41" s="20" t="str">
        <f t="shared" si="46"/>
        <v/>
      </c>
      <c r="P41" s="20" t="str">
        <f t="shared" si="46"/>
        <v/>
      </c>
      <c r="Q41" s="20" t="str">
        <f t="shared" si="46"/>
        <v/>
      </c>
      <c r="R41" s="20" t="str">
        <f t="shared" si="46"/>
        <v/>
      </c>
      <c r="S41" s="20" t="str">
        <f t="shared" si="46"/>
        <v/>
      </c>
      <c r="T41" s="20" t="str">
        <f t="shared" si="46"/>
        <v/>
      </c>
      <c r="U41" s="20" t="str">
        <f t="shared" si="46"/>
        <v/>
      </c>
      <c r="V41" s="20" t="str">
        <f t="shared" si="46"/>
        <v/>
      </c>
      <c r="W41" s="20" t="str">
        <f t="shared" si="46"/>
        <v/>
      </c>
      <c r="X41" s="20" t="str">
        <f t="shared" si="46"/>
        <v/>
      </c>
      <c r="Y41" s="20" t="str">
        <f t="shared" si="46"/>
        <v/>
      </c>
      <c r="Z41" s="20" t="str">
        <f t="shared" si="46"/>
        <v/>
      </c>
      <c r="AA41" s="20" t="str">
        <f t="shared" si="46"/>
        <v/>
      </c>
      <c r="AB41" s="20" t="str">
        <f t="shared" si="46"/>
        <v/>
      </c>
      <c r="AC41" s="20" t="str">
        <f t="shared" si="46"/>
        <v/>
      </c>
      <c r="AD41" s="20" t="str">
        <f t="shared" si="46"/>
        <v/>
      </c>
      <c r="AE41" s="20" t="str">
        <f t="shared" si="46"/>
        <v/>
      </c>
      <c r="AF41" s="20" t="str">
        <f t="shared" si="46"/>
        <v/>
      </c>
      <c r="AG41" s="20" t="str">
        <f t="shared" si="46"/>
        <v/>
      </c>
      <c r="AH41" s="20" t="str">
        <f t="shared" si="46"/>
        <v/>
      </c>
      <c r="AI41" s="20" t="str">
        <f t="shared" si="46"/>
        <v/>
      </c>
      <c r="AJ41" s="20" t="str">
        <f t="shared" si="46"/>
        <v/>
      </c>
      <c r="AK41" s="20" t="str">
        <f t="shared" si="46"/>
        <v/>
      </c>
      <c r="AL41" s="20" t="str">
        <f t="shared" si="46"/>
        <v/>
      </c>
      <c r="AM41" s="20" t="str">
        <f t="shared" si="46"/>
        <v/>
      </c>
      <c r="AN41" s="20" t="str">
        <f t="shared" si="46"/>
        <v/>
      </c>
      <c r="AO41" s="20" t="str">
        <f t="shared" si="46"/>
        <v/>
      </c>
      <c r="AP41" s="20" t="str">
        <f t="shared" si="46"/>
        <v/>
      </c>
      <c r="AQ41" s="20" t="str">
        <f t="shared" si="46"/>
        <v/>
      </c>
      <c r="AR41" s="20" t="str">
        <f t="shared" si="46"/>
        <v/>
      </c>
      <c r="AS41" s="20" t="str">
        <f t="shared" si="46"/>
        <v/>
      </c>
      <c r="AT41" s="20" t="str">
        <f t="shared" si="46"/>
        <v/>
      </c>
      <c r="AU41" s="20" t="str">
        <f t="shared" si="46"/>
        <v/>
      </c>
      <c r="AV41" s="20" t="str">
        <f t="shared" si="46"/>
        <v/>
      </c>
      <c r="AW41" s="20" t="str">
        <f t="shared" si="46"/>
        <v/>
      </c>
      <c r="AX41" s="20" t="str">
        <f t="shared" si="46"/>
        <v/>
      </c>
      <c r="AY41" s="20" t="str">
        <f t="shared" si="46"/>
        <v/>
      </c>
      <c r="AZ41" s="20" t="str">
        <f t="shared" si="46"/>
        <v/>
      </c>
      <c r="BA41" s="20" t="str">
        <f t="shared" si="46"/>
        <v/>
      </c>
      <c r="BB41" s="20" t="str">
        <f t="shared" si="46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">
        <v>164</v>
      </c>
      <c r="C43" s="111" t="str">
        <f ca="1">IF(B43="Gehalt auswählen","",IF($E$2&lt;YEAR(TODAY()),VLOOKUP(B43,'Personalnormkosten alt'!$A$2:$B$95,2,FALSE)*-1,VLOOKUP(B43,Personalnormkosten!$A$2:$B$95,2,FALSE)*-1))</f>
        <v/>
      </c>
      <c r="D43" s="97" t="s">
        <v>198</v>
      </c>
      <c r="E43" s="18" t="str">
        <f>'Option 6 (2)'!E43</f>
        <v/>
      </c>
      <c r="F43" s="18" t="str">
        <f>'Option 6 (2)'!F43</f>
        <v/>
      </c>
      <c r="G43" s="18" t="str">
        <f>'Option 6 (2)'!G43</f>
        <v/>
      </c>
      <c r="H43" s="18" t="str">
        <f>'Option 6 (2)'!H43</f>
        <v/>
      </c>
      <c r="I43" s="18" t="str">
        <f>'Option 6 (2)'!I43</f>
        <v/>
      </c>
      <c r="J43" s="18" t="str">
        <f>'Option 6 (2)'!J43</f>
        <v/>
      </c>
      <c r="K43" s="18" t="str">
        <f>'Option 6 (2)'!K43</f>
        <v/>
      </c>
      <c r="L43" s="18" t="str">
        <f>'Option 6 (2)'!L43</f>
        <v/>
      </c>
      <c r="M43" s="18" t="str">
        <f>'Option 6 (2)'!M43</f>
        <v/>
      </c>
      <c r="N43" s="18" t="str">
        <f>'Option 6 (2)'!N43</f>
        <v/>
      </c>
      <c r="O43" s="18" t="str">
        <f>'Option 6 (2)'!O43</f>
        <v/>
      </c>
      <c r="P43" s="18" t="str">
        <f>'Option 6 (2)'!P43</f>
        <v/>
      </c>
      <c r="Q43" s="18" t="str">
        <f>'Option 6 (2)'!Q43</f>
        <v/>
      </c>
      <c r="R43" s="18" t="str">
        <f>'Option 6 (2)'!R43</f>
        <v/>
      </c>
      <c r="S43" s="18" t="str">
        <f>'Option 6 (2)'!S43</f>
        <v/>
      </c>
      <c r="T43" s="18" t="str">
        <f>'Option 6 (2)'!T43</f>
        <v/>
      </c>
      <c r="U43" s="18" t="str">
        <f>'Option 6 (2)'!U43</f>
        <v/>
      </c>
      <c r="V43" s="18" t="str">
        <f>'Option 6 (2)'!V43</f>
        <v/>
      </c>
      <c r="W43" s="18" t="str">
        <f>'Option 6 (2)'!W43</f>
        <v/>
      </c>
      <c r="X43" s="18" t="str">
        <f>'Option 6 (2)'!X43</f>
        <v/>
      </c>
      <c r="Y43" s="18" t="str">
        <f>'Option 6 (2)'!Y43</f>
        <v/>
      </c>
      <c r="Z43" s="18" t="str">
        <f>'Option 6 (2)'!Z43</f>
        <v/>
      </c>
      <c r="AA43" s="18" t="str">
        <f>'Option 6 (2)'!AA43</f>
        <v/>
      </c>
      <c r="AB43" s="18" t="str">
        <f>'Option 6 (2)'!AB43</f>
        <v/>
      </c>
      <c r="AC43" s="18" t="str">
        <f>'Option 6 (2)'!AC43</f>
        <v/>
      </c>
      <c r="AD43" s="18" t="str">
        <f>'Option 6 (2)'!AD43</f>
        <v/>
      </c>
      <c r="AE43" s="18" t="str">
        <f>'Option 6 (2)'!AE43</f>
        <v/>
      </c>
      <c r="AF43" s="18" t="str">
        <f>'Option 6 (2)'!AF43</f>
        <v/>
      </c>
      <c r="AG43" s="18" t="str">
        <f>'Option 6 (2)'!AG43</f>
        <v/>
      </c>
      <c r="AH43" s="18" t="str">
        <f>'Option 6 (2)'!AH43</f>
        <v/>
      </c>
      <c r="AI43" s="18" t="str">
        <f>'Option 6 (2)'!AI43</f>
        <v/>
      </c>
      <c r="AJ43" s="18" t="str">
        <f>'Option 6 (2)'!AJ43</f>
        <v/>
      </c>
      <c r="AK43" s="18" t="str">
        <f>'Option 6 (2)'!AK43</f>
        <v/>
      </c>
      <c r="AL43" s="18" t="str">
        <f>'Option 6 (2)'!AL43</f>
        <v/>
      </c>
      <c r="AM43" s="18" t="str">
        <f>'Option 6 (2)'!AM43</f>
        <v/>
      </c>
      <c r="AN43" s="18" t="str">
        <f>'Option 6 (2)'!AN43</f>
        <v/>
      </c>
      <c r="AO43" s="18" t="str">
        <f>'Option 6 (2)'!AO43</f>
        <v/>
      </c>
      <c r="AP43" s="18" t="str">
        <f>'Option 6 (2)'!AP43</f>
        <v/>
      </c>
      <c r="AQ43" s="18" t="str">
        <f>'Option 6 (2)'!AQ43</f>
        <v/>
      </c>
      <c r="AR43" s="18" t="str">
        <f>'Option 6 (2)'!AR43</f>
        <v/>
      </c>
      <c r="AS43" s="18" t="str">
        <f>'Option 6 (2)'!AS43</f>
        <v/>
      </c>
      <c r="AT43" s="18" t="str">
        <f>'Option 6 (2)'!AT43</f>
        <v/>
      </c>
      <c r="AU43" s="18" t="str">
        <f>'Option 6 (2)'!AU43</f>
        <v/>
      </c>
      <c r="AV43" s="18" t="str">
        <f>'Option 6 (2)'!AV43</f>
        <v/>
      </c>
      <c r="AW43" s="18" t="str">
        <f>'Option 6 (2)'!AW43</f>
        <v/>
      </c>
      <c r="AX43" s="18" t="str">
        <f>'Option 6 (2)'!AX43</f>
        <v/>
      </c>
      <c r="AY43" s="18" t="str">
        <f>'Option 6 (2)'!AY43</f>
        <v/>
      </c>
      <c r="AZ43" s="18" t="str">
        <f>'Option 6 (2)'!AZ43</f>
        <v/>
      </c>
      <c r="BA43" s="18" t="str">
        <f>'Option 6 (2)'!BA43</f>
        <v/>
      </c>
      <c r="BB43" s="18" t="str">
        <f>'Option 6 (2)'!BB43</f>
        <v/>
      </c>
    </row>
    <row r="44" spans="1:54" ht="16.2" thickBot="1" x14ac:dyDescent="0.3">
      <c r="A44" s="115"/>
      <c r="B44" s="19" t="s">
        <v>1</v>
      </c>
      <c r="C44" s="112" t="str">
        <f>IF(C42="","",C42*C43)</f>
        <v/>
      </c>
      <c r="D44" s="117"/>
      <c r="E44" s="20" t="str">
        <f t="shared" ref="E44:BB44" si="47">IF(E42="","",E42*E43)</f>
        <v/>
      </c>
      <c r="F44" s="20" t="str">
        <f t="shared" si="47"/>
        <v/>
      </c>
      <c r="G44" s="20" t="str">
        <f t="shared" si="47"/>
        <v/>
      </c>
      <c r="H44" s="20" t="str">
        <f t="shared" si="47"/>
        <v/>
      </c>
      <c r="I44" s="20" t="str">
        <f t="shared" si="47"/>
        <v/>
      </c>
      <c r="J44" s="20" t="str">
        <f t="shared" si="47"/>
        <v/>
      </c>
      <c r="K44" s="20" t="str">
        <f t="shared" si="47"/>
        <v/>
      </c>
      <c r="L44" s="20" t="str">
        <f t="shared" si="47"/>
        <v/>
      </c>
      <c r="M44" s="20" t="str">
        <f t="shared" si="47"/>
        <v/>
      </c>
      <c r="N44" s="20" t="str">
        <f t="shared" si="47"/>
        <v/>
      </c>
      <c r="O44" s="20" t="str">
        <f t="shared" si="47"/>
        <v/>
      </c>
      <c r="P44" s="20" t="str">
        <f t="shared" si="47"/>
        <v/>
      </c>
      <c r="Q44" s="20" t="str">
        <f t="shared" si="47"/>
        <v/>
      </c>
      <c r="R44" s="20" t="str">
        <f t="shared" si="47"/>
        <v/>
      </c>
      <c r="S44" s="20" t="str">
        <f t="shared" si="47"/>
        <v/>
      </c>
      <c r="T44" s="20" t="str">
        <f t="shared" si="47"/>
        <v/>
      </c>
      <c r="U44" s="20" t="str">
        <f t="shared" si="47"/>
        <v/>
      </c>
      <c r="V44" s="20" t="str">
        <f t="shared" si="47"/>
        <v/>
      </c>
      <c r="W44" s="20" t="str">
        <f t="shared" si="47"/>
        <v/>
      </c>
      <c r="X44" s="20" t="str">
        <f t="shared" si="47"/>
        <v/>
      </c>
      <c r="Y44" s="20" t="str">
        <f t="shared" si="47"/>
        <v/>
      </c>
      <c r="Z44" s="20" t="str">
        <f t="shared" si="47"/>
        <v/>
      </c>
      <c r="AA44" s="20" t="str">
        <f t="shared" si="47"/>
        <v/>
      </c>
      <c r="AB44" s="20" t="str">
        <f t="shared" si="47"/>
        <v/>
      </c>
      <c r="AC44" s="20" t="str">
        <f t="shared" si="47"/>
        <v/>
      </c>
      <c r="AD44" s="20" t="str">
        <f t="shared" si="47"/>
        <v/>
      </c>
      <c r="AE44" s="20" t="str">
        <f t="shared" si="47"/>
        <v/>
      </c>
      <c r="AF44" s="20" t="str">
        <f t="shared" si="47"/>
        <v/>
      </c>
      <c r="AG44" s="20" t="str">
        <f t="shared" si="47"/>
        <v/>
      </c>
      <c r="AH44" s="20" t="str">
        <f t="shared" si="47"/>
        <v/>
      </c>
      <c r="AI44" s="20" t="str">
        <f t="shared" si="47"/>
        <v/>
      </c>
      <c r="AJ44" s="20" t="str">
        <f t="shared" si="47"/>
        <v/>
      </c>
      <c r="AK44" s="20" t="str">
        <f t="shared" si="47"/>
        <v/>
      </c>
      <c r="AL44" s="20" t="str">
        <f t="shared" si="47"/>
        <v/>
      </c>
      <c r="AM44" s="20" t="str">
        <f t="shared" si="47"/>
        <v/>
      </c>
      <c r="AN44" s="20" t="str">
        <f t="shared" si="47"/>
        <v/>
      </c>
      <c r="AO44" s="20" t="str">
        <f t="shared" si="47"/>
        <v/>
      </c>
      <c r="AP44" s="20" t="str">
        <f t="shared" si="47"/>
        <v/>
      </c>
      <c r="AQ44" s="20" t="str">
        <f t="shared" si="47"/>
        <v/>
      </c>
      <c r="AR44" s="20" t="str">
        <f t="shared" si="47"/>
        <v/>
      </c>
      <c r="AS44" s="20" t="str">
        <f t="shared" si="47"/>
        <v/>
      </c>
      <c r="AT44" s="20" t="str">
        <f t="shared" si="47"/>
        <v/>
      </c>
      <c r="AU44" s="20" t="str">
        <f t="shared" si="47"/>
        <v/>
      </c>
      <c r="AV44" s="20" t="str">
        <f t="shared" si="47"/>
        <v/>
      </c>
      <c r="AW44" s="20" t="str">
        <f t="shared" si="47"/>
        <v/>
      </c>
      <c r="AX44" s="20" t="str">
        <f t="shared" si="47"/>
        <v/>
      </c>
      <c r="AY44" s="20" t="str">
        <f t="shared" si="47"/>
        <v/>
      </c>
      <c r="AZ44" s="20" t="str">
        <f t="shared" si="47"/>
        <v/>
      </c>
      <c r="BA44" s="20" t="str">
        <f t="shared" si="47"/>
        <v/>
      </c>
      <c r="BB44" s="20" t="str">
        <f t="shared" si="4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">
        <v>164</v>
      </c>
      <c r="C46" s="111" t="str">
        <f ca="1">IF(B46="Gehalt auswählen","",IF($E$2&lt;YEAR(TODAY()),VLOOKUP(B46,'Personalnormkosten alt'!$A$2:$B$95,2,FALSE)*-1,VLOOKUP(B46,Personalnormkosten!$A$2:$B$95,2,FALSE)*-1))</f>
        <v/>
      </c>
      <c r="D46" s="97" t="s">
        <v>198</v>
      </c>
      <c r="E46" s="18" t="str">
        <f>'Option 6 (2)'!E46</f>
        <v/>
      </c>
      <c r="F46" s="18" t="str">
        <f>'Option 6 (2)'!F46</f>
        <v/>
      </c>
      <c r="G46" s="18" t="str">
        <f>'Option 6 (2)'!G46</f>
        <v/>
      </c>
      <c r="H46" s="18" t="str">
        <f>'Option 6 (2)'!H46</f>
        <v/>
      </c>
      <c r="I46" s="18" t="str">
        <f>'Option 6 (2)'!I46</f>
        <v/>
      </c>
      <c r="J46" s="18" t="str">
        <f>'Option 6 (2)'!J46</f>
        <v/>
      </c>
      <c r="K46" s="18" t="str">
        <f>'Option 6 (2)'!K46</f>
        <v/>
      </c>
      <c r="L46" s="18" t="str">
        <f>'Option 6 (2)'!L46</f>
        <v/>
      </c>
      <c r="M46" s="18" t="str">
        <f>'Option 6 (2)'!M46</f>
        <v/>
      </c>
      <c r="N46" s="18" t="str">
        <f>'Option 6 (2)'!N46</f>
        <v/>
      </c>
      <c r="O46" s="18" t="str">
        <f>'Option 6 (2)'!O46</f>
        <v/>
      </c>
      <c r="P46" s="18" t="str">
        <f>'Option 6 (2)'!P46</f>
        <v/>
      </c>
      <c r="Q46" s="18" t="str">
        <f>'Option 6 (2)'!Q46</f>
        <v/>
      </c>
      <c r="R46" s="18" t="str">
        <f>'Option 6 (2)'!R46</f>
        <v/>
      </c>
      <c r="S46" s="18" t="str">
        <f>'Option 6 (2)'!S46</f>
        <v/>
      </c>
      <c r="T46" s="18" t="str">
        <f>'Option 6 (2)'!T46</f>
        <v/>
      </c>
      <c r="U46" s="18" t="str">
        <f>'Option 6 (2)'!U46</f>
        <v/>
      </c>
      <c r="V46" s="18" t="str">
        <f>'Option 6 (2)'!V46</f>
        <v/>
      </c>
      <c r="W46" s="18" t="str">
        <f>'Option 6 (2)'!W46</f>
        <v/>
      </c>
      <c r="X46" s="18" t="str">
        <f>'Option 6 (2)'!X46</f>
        <v/>
      </c>
      <c r="Y46" s="18" t="str">
        <f>'Option 6 (2)'!Y46</f>
        <v/>
      </c>
      <c r="Z46" s="18" t="str">
        <f>'Option 6 (2)'!Z46</f>
        <v/>
      </c>
      <c r="AA46" s="18" t="str">
        <f>'Option 6 (2)'!AA46</f>
        <v/>
      </c>
      <c r="AB46" s="18" t="str">
        <f>'Option 6 (2)'!AB46</f>
        <v/>
      </c>
      <c r="AC46" s="18" t="str">
        <f>'Option 6 (2)'!AC46</f>
        <v/>
      </c>
      <c r="AD46" s="18" t="str">
        <f>'Option 6 (2)'!AD46</f>
        <v/>
      </c>
      <c r="AE46" s="18" t="str">
        <f>'Option 6 (2)'!AE46</f>
        <v/>
      </c>
      <c r="AF46" s="18" t="str">
        <f>'Option 6 (2)'!AF46</f>
        <v/>
      </c>
      <c r="AG46" s="18" t="str">
        <f>'Option 6 (2)'!AG46</f>
        <v/>
      </c>
      <c r="AH46" s="18" t="str">
        <f>'Option 6 (2)'!AH46</f>
        <v/>
      </c>
      <c r="AI46" s="18" t="str">
        <f>'Option 6 (2)'!AI46</f>
        <v/>
      </c>
      <c r="AJ46" s="18" t="str">
        <f>'Option 6 (2)'!AJ46</f>
        <v/>
      </c>
      <c r="AK46" s="18" t="str">
        <f>'Option 6 (2)'!AK46</f>
        <v/>
      </c>
      <c r="AL46" s="18" t="str">
        <f>'Option 6 (2)'!AL46</f>
        <v/>
      </c>
      <c r="AM46" s="18" t="str">
        <f>'Option 6 (2)'!AM46</f>
        <v/>
      </c>
      <c r="AN46" s="18" t="str">
        <f>'Option 6 (2)'!AN46</f>
        <v/>
      </c>
      <c r="AO46" s="18" t="str">
        <f>'Option 6 (2)'!AO46</f>
        <v/>
      </c>
      <c r="AP46" s="18" t="str">
        <f>'Option 6 (2)'!AP46</f>
        <v/>
      </c>
      <c r="AQ46" s="18" t="str">
        <f>'Option 6 (2)'!AQ46</f>
        <v/>
      </c>
      <c r="AR46" s="18" t="str">
        <f>'Option 6 (2)'!AR46</f>
        <v/>
      </c>
      <c r="AS46" s="18" t="str">
        <f>'Option 6 (2)'!AS46</f>
        <v/>
      </c>
      <c r="AT46" s="18" t="str">
        <f>'Option 6 (2)'!AT46</f>
        <v/>
      </c>
      <c r="AU46" s="18" t="str">
        <f>'Option 6 (2)'!AU46</f>
        <v/>
      </c>
      <c r="AV46" s="18" t="str">
        <f>'Option 6 (2)'!AV46</f>
        <v/>
      </c>
      <c r="AW46" s="18" t="str">
        <f>'Option 6 (2)'!AW46</f>
        <v/>
      </c>
      <c r="AX46" s="18" t="str">
        <f>'Option 6 (2)'!AX46</f>
        <v/>
      </c>
      <c r="AY46" s="18" t="str">
        <f>'Option 6 (2)'!AY46</f>
        <v/>
      </c>
      <c r="AZ46" s="18" t="str">
        <f>'Option 6 (2)'!AZ46</f>
        <v/>
      </c>
      <c r="BA46" s="18" t="str">
        <f>'Option 6 (2)'!BA46</f>
        <v/>
      </c>
      <c r="BB46" s="18" t="str">
        <f>'Option 6 (2)'!BB46</f>
        <v/>
      </c>
    </row>
    <row r="47" spans="1:54" ht="16.2" thickBot="1" x14ac:dyDescent="0.3">
      <c r="A47" s="115"/>
      <c r="B47" s="19" t="s">
        <v>1</v>
      </c>
      <c r="C47" s="112" t="str">
        <f>IF(C45="","",C45*C46)</f>
        <v/>
      </c>
      <c r="D47" s="117"/>
      <c r="E47" s="20" t="str">
        <f t="shared" ref="E47:BB47" si="48">IF(E45="","",E45*E46)</f>
        <v/>
      </c>
      <c r="F47" s="20" t="str">
        <f t="shared" si="48"/>
        <v/>
      </c>
      <c r="G47" s="20" t="str">
        <f t="shared" si="48"/>
        <v/>
      </c>
      <c r="H47" s="20" t="str">
        <f t="shared" si="48"/>
        <v/>
      </c>
      <c r="I47" s="20" t="str">
        <f t="shared" si="48"/>
        <v/>
      </c>
      <c r="J47" s="20" t="str">
        <f t="shared" si="48"/>
        <v/>
      </c>
      <c r="K47" s="20" t="str">
        <f t="shared" si="48"/>
        <v/>
      </c>
      <c r="L47" s="20" t="str">
        <f t="shared" si="48"/>
        <v/>
      </c>
      <c r="M47" s="20" t="str">
        <f t="shared" si="48"/>
        <v/>
      </c>
      <c r="N47" s="20" t="str">
        <f t="shared" si="48"/>
        <v/>
      </c>
      <c r="O47" s="20" t="str">
        <f t="shared" si="48"/>
        <v/>
      </c>
      <c r="P47" s="20" t="str">
        <f t="shared" si="48"/>
        <v/>
      </c>
      <c r="Q47" s="20" t="str">
        <f t="shared" si="48"/>
        <v/>
      </c>
      <c r="R47" s="20" t="str">
        <f t="shared" si="48"/>
        <v/>
      </c>
      <c r="S47" s="20" t="str">
        <f t="shared" si="48"/>
        <v/>
      </c>
      <c r="T47" s="20" t="str">
        <f t="shared" si="48"/>
        <v/>
      </c>
      <c r="U47" s="20" t="str">
        <f t="shared" si="48"/>
        <v/>
      </c>
      <c r="V47" s="20" t="str">
        <f t="shared" si="48"/>
        <v/>
      </c>
      <c r="W47" s="20" t="str">
        <f t="shared" si="48"/>
        <v/>
      </c>
      <c r="X47" s="20" t="str">
        <f t="shared" si="48"/>
        <v/>
      </c>
      <c r="Y47" s="20" t="str">
        <f t="shared" si="48"/>
        <v/>
      </c>
      <c r="Z47" s="20" t="str">
        <f t="shared" si="48"/>
        <v/>
      </c>
      <c r="AA47" s="20" t="str">
        <f t="shared" si="48"/>
        <v/>
      </c>
      <c r="AB47" s="20" t="str">
        <f t="shared" si="48"/>
        <v/>
      </c>
      <c r="AC47" s="20" t="str">
        <f t="shared" si="48"/>
        <v/>
      </c>
      <c r="AD47" s="20" t="str">
        <f t="shared" si="48"/>
        <v/>
      </c>
      <c r="AE47" s="20" t="str">
        <f t="shared" si="48"/>
        <v/>
      </c>
      <c r="AF47" s="20" t="str">
        <f t="shared" si="48"/>
        <v/>
      </c>
      <c r="AG47" s="20" t="str">
        <f t="shared" si="48"/>
        <v/>
      </c>
      <c r="AH47" s="20" t="str">
        <f t="shared" si="48"/>
        <v/>
      </c>
      <c r="AI47" s="20" t="str">
        <f t="shared" si="48"/>
        <v/>
      </c>
      <c r="AJ47" s="20" t="str">
        <f t="shared" si="48"/>
        <v/>
      </c>
      <c r="AK47" s="20" t="str">
        <f t="shared" si="48"/>
        <v/>
      </c>
      <c r="AL47" s="20" t="str">
        <f t="shared" si="48"/>
        <v/>
      </c>
      <c r="AM47" s="20" t="str">
        <f t="shared" si="48"/>
        <v/>
      </c>
      <c r="AN47" s="20" t="str">
        <f t="shared" si="48"/>
        <v/>
      </c>
      <c r="AO47" s="20" t="str">
        <f t="shared" si="48"/>
        <v/>
      </c>
      <c r="AP47" s="20" t="str">
        <f t="shared" si="48"/>
        <v/>
      </c>
      <c r="AQ47" s="20" t="str">
        <f t="shared" si="48"/>
        <v/>
      </c>
      <c r="AR47" s="20" t="str">
        <f t="shared" si="48"/>
        <v/>
      </c>
      <c r="AS47" s="20" t="str">
        <f t="shared" si="48"/>
        <v/>
      </c>
      <c r="AT47" s="20" t="str">
        <f t="shared" si="48"/>
        <v/>
      </c>
      <c r="AU47" s="20" t="str">
        <f t="shared" si="48"/>
        <v/>
      </c>
      <c r="AV47" s="20" t="str">
        <f t="shared" si="48"/>
        <v/>
      </c>
      <c r="AW47" s="20" t="str">
        <f t="shared" si="48"/>
        <v/>
      </c>
      <c r="AX47" s="20" t="str">
        <f t="shared" si="48"/>
        <v/>
      </c>
      <c r="AY47" s="20" t="str">
        <f t="shared" si="48"/>
        <v/>
      </c>
      <c r="AZ47" s="20" t="str">
        <f t="shared" si="48"/>
        <v/>
      </c>
      <c r="BA47" s="20" t="str">
        <f t="shared" si="48"/>
        <v/>
      </c>
      <c r="BB47" s="20" t="str">
        <f t="shared" si="48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">
        <v>164</v>
      </c>
      <c r="C49" s="111" t="str">
        <f ca="1">IF(B49="Gehalt auswählen","",IF($E$2&lt;YEAR(TODAY()),VLOOKUP(B49,'Personalnormkosten alt'!$A$2:$B$95,2,FALSE)*-1,VLOOKUP(B49,Personalnormkosten!$A$2:$B$95,2,FALSE)*-1))</f>
        <v/>
      </c>
      <c r="D49" s="97" t="s">
        <v>198</v>
      </c>
      <c r="E49" s="18" t="str">
        <f>'Option 6 (2)'!E49</f>
        <v/>
      </c>
      <c r="F49" s="18" t="str">
        <f>'Option 6 (2)'!F49</f>
        <v/>
      </c>
      <c r="G49" s="18" t="str">
        <f>'Option 6 (2)'!G49</f>
        <v/>
      </c>
      <c r="H49" s="18" t="str">
        <f>'Option 6 (2)'!H49</f>
        <v/>
      </c>
      <c r="I49" s="18" t="str">
        <f>'Option 6 (2)'!I49</f>
        <v/>
      </c>
      <c r="J49" s="18" t="str">
        <f>'Option 6 (2)'!J49</f>
        <v/>
      </c>
      <c r="K49" s="18" t="str">
        <f>'Option 6 (2)'!K49</f>
        <v/>
      </c>
      <c r="L49" s="18" t="str">
        <f>'Option 6 (2)'!L49</f>
        <v/>
      </c>
      <c r="M49" s="18" t="str">
        <f>'Option 6 (2)'!M49</f>
        <v/>
      </c>
      <c r="N49" s="18" t="str">
        <f>'Option 6 (2)'!N49</f>
        <v/>
      </c>
      <c r="O49" s="18" t="str">
        <f>'Option 6 (2)'!O49</f>
        <v/>
      </c>
      <c r="P49" s="18" t="str">
        <f>'Option 6 (2)'!P49</f>
        <v/>
      </c>
      <c r="Q49" s="18" t="str">
        <f>'Option 6 (2)'!Q49</f>
        <v/>
      </c>
      <c r="R49" s="18" t="str">
        <f>'Option 6 (2)'!R49</f>
        <v/>
      </c>
      <c r="S49" s="18" t="str">
        <f>'Option 6 (2)'!S49</f>
        <v/>
      </c>
      <c r="T49" s="18" t="str">
        <f>'Option 6 (2)'!T49</f>
        <v/>
      </c>
      <c r="U49" s="18" t="str">
        <f>'Option 6 (2)'!U49</f>
        <v/>
      </c>
      <c r="V49" s="18" t="str">
        <f>'Option 6 (2)'!V49</f>
        <v/>
      </c>
      <c r="W49" s="18" t="str">
        <f>'Option 6 (2)'!W49</f>
        <v/>
      </c>
      <c r="X49" s="18" t="str">
        <f>'Option 6 (2)'!X49</f>
        <v/>
      </c>
      <c r="Y49" s="18" t="str">
        <f>'Option 6 (2)'!Y49</f>
        <v/>
      </c>
      <c r="Z49" s="18" t="str">
        <f>'Option 6 (2)'!Z49</f>
        <v/>
      </c>
      <c r="AA49" s="18" t="str">
        <f>'Option 6 (2)'!AA49</f>
        <v/>
      </c>
      <c r="AB49" s="18" t="str">
        <f>'Option 6 (2)'!AB49</f>
        <v/>
      </c>
      <c r="AC49" s="18" t="str">
        <f>'Option 6 (2)'!AC49</f>
        <v/>
      </c>
      <c r="AD49" s="18" t="str">
        <f>'Option 6 (2)'!AD49</f>
        <v/>
      </c>
      <c r="AE49" s="18" t="str">
        <f>'Option 6 (2)'!AE49</f>
        <v/>
      </c>
      <c r="AF49" s="18" t="str">
        <f>'Option 6 (2)'!AF49</f>
        <v/>
      </c>
      <c r="AG49" s="18" t="str">
        <f>'Option 6 (2)'!AG49</f>
        <v/>
      </c>
      <c r="AH49" s="18" t="str">
        <f>'Option 6 (2)'!AH49</f>
        <v/>
      </c>
      <c r="AI49" s="18" t="str">
        <f>'Option 6 (2)'!AI49</f>
        <v/>
      </c>
      <c r="AJ49" s="18" t="str">
        <f>'Option 6 (2)'!AJ49</f>
        <v/>
      </c>
      <c r="AK49" s="18" t="str">
        <f>'Option 6 (2)'!AK49</f>
        <v/>
      </c>
      <c r="AL49" s="18" t="str">
        <f>'Option 6 (2)'!AL49</f>
        <v/>
      </c>
      <c r="AM49" s="18" t="str">
        <f>'Option 6 (2)'!AM49</f>
        <v/>
      </c>
      <c r="AN49" s="18" t="str">
        <f>'Option 6 (2)'!AN49</f>
        <v/>
      </c>
      <c r="AO49" s="18" t="str">
        <f>'Option 6 (2)'!AO49</f>
        <v/>
      </c>
      <c r="AP49" s="18" t="str">
        <f>'Option 6 (2)'!AP49</f>
        <v/>
      </c>
      <c r="AQ49" s="18" t="str">
        <f>'Option 6 (2)'!AQ49</f>
        <v/>
      </c>
      <c r="AR49" s="18" t="str">
        <f>'Option 6 (2)'!AR49</f>
        <v/>
      </c>
      <c r="AS49" s="18" t="str">
        <f>'Option 6 (2)'!AS49</f>
        <v/>
      </c>
      <c r="AT49" s="18" t="str">
        <f>'Option 6 (2)'!AT49</f>
        <v/>
      </c>
      <c r="AU49" s="18" t="str">
        <f>'Option 6 (2)'!AU49</f>
        <v/>
      </c>
      <c r="AV49" s="18" t="str">
        <f>'Option 6 (2)'!AV49</f>
        <v/>
      </c>
      <c r="AW49" s="18" t="str">
        <f>'Option 6 (2)'!AW49</f>
        <v/>
      </c>
      <c r="AX49" s="18" t="str">
        <f>'Option 6 (2)'!AX49</f>
        <v/>
      </c>
      <c r="AY49" s="18" t="str">
        <f>'Option 6 (2)'!AY49</f>
        <v/>
      </c>
      <c r="AZ49" s="18" t="str">
        <f>'Option 6 (2)'!AZ49</f>
        <v/>
      </c>
      <c r="BA49" s="18" t="str">
        <f>'Option 6 (2)'!BA49</f>
        <v/>
      </c>
      <c r="BB49" s="18" t="str">
        <f>'Option 6 (2)'!BB49</f>
        <v/>
      </c>
    </row>
    <row r="50" spans="1:54" ht="16.2" thickBot="1" x14ac:dyDescent="0.3">
      <c r="A50" s="115"/>
      <c r="B50" s="19" t="s">
        <v>1</v>
      </c>
      <c r="C50" s="112" t="str">
        <f>IF(C48="","",C48*C49)</f>
        <v/>
      </c>
      <c r="D50" s="117"/>
      <c r="E50" s="20" t="str">
        <f>IF(E48="","",E48*E49)</f>
        <v/>
      </c>
      <c r="F50" s="20" t="str">
        <f t="shared" ref="F50:BB50" si="49">IF(F48="","",F48*F49)</f>
        <v/>
      </c>
      <c r="G50" s="20" t="str">
        <f t="shared" si="49"/>
        <v/>
      </c>
      <c r="H50" s="20" t="str">
        <f t="shared" si="49"/>
        <v/>
      </c>
      <c r="I50" s="20" t="str">
        <f t="shared" si="49"/>
        <v/>
      </c>
      <c r="J50" s="20" t="str">
        <f t="shared" si="49"/>
        <v/>
      </c>
      <c r="K50" s="20" t="str">
        <f t="shared" si="49"/>
        <v/>
      </c>
      <c r="L50" s="20" t="str">
        <f t="shared" si="49"/>
        <v/>
      </c>
      <c r="M50" s="20" t="str">
        <f t="shared" si="49"/>
        <v/>
      </c>
      <c r="N50" s="20" t="str">
        <f t="shared" si="49"/>
        <v/>
      </c>
      <c r="O50" s="20" t="str">
        <f t="shared" si="49"/>
        <v/>
      </c>
      <c r="P50" s="20" t="str">
        <f t="shared" si="49"/>
        <v/>
      </c>
      <c r="Q50" s="20" t="str">
        <f t="shared" si="49"/>
        <v/>
      </c>
      <c r="R50" s="20" t="str">
        <f t="shared" si="49"/>
        <v/>
      </c>
      <c r="S50" s="20" t="str">
        <f t="shared" si="49"/>
        <v/>
      </c>
      <c r="T50" s="20" t="str">
        <f t="shared" si="49"/>
        <v/>
      </c>
      <c r="U50" s="20" t="str">
        <f t="shared" si="49"/>
        <v/>
      </c>
      <c r="V50" s="20" t="str">
        <f t="shared" si="49"/>
        <v/>
      </c>
      <c r="W50" s="20" t="str">
        <f t="shared" si="49"/>
        <v/>
      </c>
      <c r="X50" s="20" t="str">
        <f t="shared" si="49"/>
        <v/>
      </c>
      <c r="Y50" s="20" t="str">
        <f t="shared" si="49"/>
        <v/>
      </c>
      <c r="Z50" s="20" t="str">
        <f t="shared" si="49"/>
        <v/>
      </c>
      <c r="AA50" s="20" t="str">
        <f t="shared" si="49"/>
        <v/>
      </c>
      <c r="AB50" s="20" t="str">
        <f t="shared" si="49"/>
        <v/>
      </c>
      <c r="AC50" s="20" t="str">
        <f t="shared" si="49"/>
        <v/>
      </c>
      <c r="AD50" s="20" t="str">
        <f t="shared" si="49"/>
        <v/>
      </c>
      <c r="AE50" s="20" t="str">
        <f t="shared" si="49"/>
        <v/>
      </c>
      <c r="AF50" s="20" t="str">
        <f t="shared" si="49"/>
        <v/>
      </c>
      <c r="AG50" s="20" t="str">
        <f t="shared" si="49"/>
        <v/>
      </c>
      <c r="AH50" s="20" t="str">
        <f t="shared" si="49"/>
        <v/>
      </c>
      <c r="AI50" s="20" t="str">
        <f t="shared" si="49"/>
        <v/>
      </c>
      <c r="AJ50" s="20" t="str">
        <f t="shared" si="49"/>
        <v/>
      </c>
      <c r="AK50" s="20" t="str">
        <f t="shared" si="49"/>
        <v/>
      </c>
      <c r="AL50" s="20" t="str">
        <f t="shared" si="49"/>
        <v/>
      </c>
      <c r="AM50" s="20" t="str">
        <f t="shared" si="49"/>
        <v/>
      </c>
      <c r="AN50" s="20" t="str">
        <f t="shared" si="49"/>
        <v/>
      </c>
      <c r="AO50" s="20" t="str">
        <f t="shared" si="49"/>
        <v/>
      </c>
      <c r="AP50" s="20" t="str">
        <f t="shared" si="49"/>
        <v/>
      </c>
      <c r="AQ50" s="20" t="str">
        <f t="shared" si="49"/>
        <v/>
      </c>
      <c r="AR50" s="20" t="str">
        <f t="shared" si="49"/>
        <v/>
      </c>
      <c r="AS50" s="20" t="str">
        <f t="shared" si="49"/>
        <v/>
      </c>
      <c r="AT50" s="20" t="str">
        <f t="shared" si="49"/>
        <v/>
      </c>
      <c r="AU50" s="20" t="str">
        <f t="shared" si="49"/>
        <v/>
      </c>
      <c r="AV50" s="20" t="str">
        <f t="shared" si="49"/>
        <v/>
      </c>
      <c r="AW50" s="20" t="str">
        <f t="shared" si="49"/>
        <v/>
      </c>
      <c r="AX50" s="20" t="str">
        <f t="shared" si="49"/>
        <v/>
      </c>
      <c r="AY50" s="20" t="str">
        <f t="shared" si="49"/>
        <v/>
      </c>
      <c r="AZ50" s="20" t="str">
        <f t="shared" si="49"/>
        <v/>
      </c>
      <c r="BA50" s="20" t="str">
        <f t="shared" si="49"/>
        <v/>
      </c>
      <c r="BB50" s="20" t="str">
        <f t="shared" si="49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">
        <v>164</v>
      </c>
      <c r="C52" s="111" t="str">
        <f ca="1">IF(B52="Gehalt auswählen","",IF($E$2&lt;YEAR(TODAY()),VLOOKUP(B52,'Personalnormkosten alt'!$A$2:$B$95,2,FALSE)*-1,VLOOKUP(B52,Personalnormkosten!$A$2:$B$95,2,FALSE)*-1))</f>
        <v/>
      </c>
      <c r="D52" s="97" t="s">
        <v>198</v>
      </c>
      <c r="E52" s="18" t="str">
        <f>'Option 6 (2)'!E52</f>
        <v/>
      </c>
      <c r="F52" s="18" t="str">
        <f>'Option 6 (2)'!F52</f>
        <v/>
      </c>
      <c r="G52" s="18" t="str">
        <f>'Option 6 (2)'!G52</f>
        <v/>
      </c>
      <c r="H52" s="18" t="str">
        <f>'Option 6 (2)'!H52</f>
        <v/>
      </c>
      <c r="I52" s="18" t="str">
        <f>'Option 6 (2)'!I52</f>
        <v/>
      </c>
      <c r="J52" s="18" t="str">
        <f>'Option 6 (2)'!J52</f>
        <v/>
      </c>
      <c r="K52" s="18" t="str">
        <f>'Option 6 (2)'!K52</f>
        <v/>
      </c>
      <c r="L52" s="18" t="str">
        <f>'Option 6 (2)'!L52</f>
        <v/>
      </c>
      <c r="M52" s="18" t="str">
        <f>'Option 6 (2)'!M52</f>
        <v/>
      </c>
      <c r="N52" s="18" t="str">
        <f>'Option 6 (2)'!N52</f>
        <v/>
      </c>
      <c r="O52" s="18" t="str">
        <f>'Option 6 (2)'!O52</f>
        <v/>
      </c>
      <c r="P52" s="18" t="str">
        <f>'Option 6 (2)'!P52</f>
        <v/>
      </c>
      <c r="Q52" s="18" t="str">
        <f>'Option 6 (2)'!Q52</f>
        <v/>
      </c>
      <c r="R52" s="18" t="str">
        <f>'Option 6 (2)'!R52</f>
        <v/>
      </c>
      <c r="S52" s="18" t="str">
        <f>'Option 6 (2)'!S52</f>
        <v/>
      </c>
      <c r="T52" s="18" t="str">
        <f>'Option 6 (2)'!T52</f>
        <v/>
      </c>
      <c r="U52" s="18" t="str">
        <f>'Option 6 (2)'!U52</f>
        <v/>
      </c>
      <c r="V52" s="18" t="str">
        <f>'Option 6 (2)'!V52</f>
        <v/>
      </c>
      <c r="W52" s="18" t="str">
        <f>'Option 6 (2)'!W52</f>
        <v/>
      </c>
      <c r="X52" s="18" t="str">
        <f>'Option 6 (2)'!X52</f>
        <v/>
      </c>
      <c r="Y52" s="18" t="str">
        <f>'Option 6 (2)'!Y52</f>
        <v/>
      </c>
      <c r="Z52" s="18" t="str">
        <f>'Option 6 (2)'!Z52</f>
        <v/>
      </c>
      <c r="AA52" s="18" t="str">
        <f>'Option 6 (2)'!AA52</f>
        <v/>
      </c>
      <c r="AB52" s="18" t="str">
        <f>'Option 6 (2)'!AB52</f>
        <v/>
      </c>
      <c r="AC52" s="18" t="str">
        <f>'Option 6 (2)'!AC52</f>
        <v/>
      </c>
      <c r="AD52" s="18" t="str">
        <f>'Option 6 (2)'!AD52</f>
        <v/>
      </c>
      <c r="AE52" s="18" t="str">
        <f>'Option 6 (2)'!AE52</f>
        <v/>
      </c>
      <c r="AF52" s="18" t="str">
        <f>'Option 6 (2)'!AF52</f>
        <v/>
      </c>
      <c r="AG52" s="18" t="str">
        <f>'Option 6 (2)'!AG52</f>
        <v/>
      </c>
      <c r="AH52" s="18" t="str">
        <f>'Option 6 (2)'!AH52</f>
        <v/>
      </c>
      <c r="AI52" s="18" t="str">
        <f>'Option 6 (2)'!AI52</f>
        <v/>
      </c>
      <c r="AJ52" s="18" t="str">
        <f>'Option 6 (2)'!AJ52</f>
        <v/>
      </c>
      <c r="AK52" s="18" t="str">
        <f>'Option 6 (2)'!AK52</f>
        <v/>
      </c>
      <c r="AL52" s="18" t="str">
        <f>'Option 6 (2)'!AL52</f>
        <v/>
      </c>
      <c r="AM52" s="18" t="str">
        <f>'Option 6 (2)'!AM52</f>
        <v/>
      </c>
      <c r="AN52" s="18" t="str">
        <f>'Option 6 (2)'!AN52</f>
        <v/>
      </c>
      <c r="AO52" s="18" t="str">
        <f>'Option 6 (2)'!AO52</f>
        <v/>
      </c>
      <c r="AP52" s="18" t="str">
        <f>'Option 6 (2)'!AP52</f>
        <v/>
      </c>
      <c r="AQ52" s="18" t="str">
        <f>'Option 6 (2)'!AQ52</f>
        <v/>
      </c>
      <c r="AR52" s="18" t="str">
        <f>'Option 6 (2)'!AR52</f>
        <v/>
      </c>
      <c r="AS52" s="18" t="str">
        <f>'Option 6 (2)'!AS52</f>
        <v/>
      </c>
      <c r="AT52" s="18" t="str">
        <f>'Option 6 (2)'!AT52</f>
        <v/>
      </c>
      <c r="AU52" s="18" t="str">
        <f>'Option 6 (2)'!AU52</f>
        <v/>
      </c>
      <c r="AV52" s="18" t="str">
        <f>'Option 6 (2)'!AV52</f>
        <v/>
      </c>
      <c r="AW52" s="18" t="str">
        <f>'Option 6 (2)'!AW52</f>
        <v/>
      </c>
      <c r="AX52" s="18" t="str">
        <f>'Option 6 (2)'!AX52</f>
        <v/>
      </c>
      <c r="AY52" s="18" t="str">
        <f>'Option 6 (2)'!AY52</f>
        <v/>
      </c>
      <c r="AZ52" s="18" t="str">
        <f>'Option 6 (2)'!AZ52</f>
        <v/>
      </c>
      <c r="BA52" s="18" t="str">
        <f>'Option 6 (2)'!BA52</f>
        <v/>
      </c>
      <c r="BB52" s="18" t="str">
        <f>'Option 6 (2)'!BB52</f>
        <v/>
      </c>
    </row>
    <row r="53" spans="1:54" ht="16.2" thickBot="1" x14ac:dyDescent="0.3">
      <c r="A53" s="115"/>
      <c r="B53" s="19" t="s">
        <v>1</v>
      </c>
      <c r="C53" s="112" t="str">
        <f>IF(C51="","",C51*C52)</f>
        <v/>
      </c>
      <c r="D53" s="117"/>
      <c r="E53" s="20" t="str">
        <f t="shared" ref="E53:BB53" si="50">IF(E51="","",E51*E52)</f>
        <v/>
      </c>
      <c r="F53" s="20" t="str">
        <f t="shared" si="50"/>
        <v/>
      </c>
      <c r="G53" s="20" t="str">
        <f t="shared" si="50"/>
        <v/>
      </c>
      <c r="H53" s="20" t="str">
        <f t="shared" si="50"/>
        <v/>
      </c>
      <c r="I53" s="20" t="str">
        <f t="shared" si="50"/>
        <v/>
      </c>
      <c r="J53" s="20" t="str">
        <f t="shared" si="50"/>
        <v/>
      </c>
      <c r="K53" s="20" t="str">
        <f t="shared" si="50"/>
        <v/>
      </c>
      <c r="L53" s="20" t="str">
        <f t="shared" si="50"/>
        <v/>
      </c>
      <c r="M53" s="20" t="str">
        <f t="shared" si="50"/>
        <v/>
      </c>
      <c r="N53" s="20" t="str">
        <f t="shared" si="50"/>
        <v/>
      </c>
      <c r="O53" s="20" t="str">
        <f t="shared" si="50"/>
        <v/>
      </c>
      <c r="P53" s="20" t="str">
        <f t="shared" si="50"/>
        <v/>
      </c>
      <c r="Q53" s="20" t="str">
        <f t="shared" si="50"/>
        <v/>
      </c>
      <c r="R53" s="20" t="str">
        <f t="shared" si="50"/>
        <v/>
      </c>
      <c r="S53" s="20" t="str">
        <f t="shared" si="50"/>
        <v/>
      </c>
      <c r="T53" s="20" t="str">
        <f t="shared" si="50"/>
        <v/>
      </c>
      <c r="U53" s="20" t="str">
        <f t="shared" si="50"/>
        <v/>
      </c>
      <c r="V53" s="20" t="str">
        <f t="shared" si="50"/>
        <v/>
      </c>
      <c r="W53" s="20" t="str">
        <f t="shared" si="50"/>
        <v/>
      </c>
      <c r="X53" s="20" t="str">
        <f t="shared" si="50"/>
        <v/>
      </c>
      <c r="Y53" s="20" t="str">
        <f t="shared" si="50"/>
        <v/>
      </c>
      <c r="Z53" s="20" t="str">
        <f t="shared" si="50"/>
        <v/>
      </c>
      <c r="AA53" s="20" t="str">
        <f t="shared" si="50"/>
        <v/>
      </c>
      <c r="AB53" s="20" t="str">
        <f t="shared" si="50"/>
        <v/>
      </c>
      <c r="AC53" s="20" t="str">
        <f t="shared" si="50"/>
        <v/>
      </c>
      <c r="AD53" s="20" t="str">
        <f t="shared" si="50"/>
        <v/>
      </c>
      <c r="AE53" s="20" t="str">
        <f t="shared" si="50"/>
        <v/>
      </c>
      <c r="AF53" s="20" t="str">
        <f t="shared" si="50"/>
        <v/>
      </c>
      <c r="AG53" s="20" t="str">
        <f t="shared" si="50"/>
        <v/>
      </c>
      <c r="AH53" s="20" t="str">
        <f t="shared" si="50"/>
        <v/>
      </c>
      <c r="AI53" s="20" t="str">
        <f t="shared" si="50"/>
        <v/>
      </c>
      <c r="AJ53" s="20" t="str">
        <f t="shared" si="50"/>
        <v/>
      </c>
      <c r="AK53" s="20" t="str">
        <f t="shared" si="50"/>
        <v/>
      </c>
      <c r="AL53" s="20" t="str">
        <f t="shared" si="50"/>
        <v/>
      </c>
      <c r="AM53" s="20" t="str">
        <f t="shared" si="50"/>
        <v/>
      </c>
      <c r="AN53" s="20" t="str">
        <f t="shared" si="50"/>
        <v/>
      </c>
      <c r="AO53" s="20" t="str">
        <f t="shared" si="50"/>
        <v/>
      </c>
      <c r="AP53" s="20" t="str">
        <f t="shared" si="50"/>
        <v/>
      </c>
      <c r="AQ53" s="20" t="str">
        <f t="shared" si="50"/>
        <v/>
      </c>
      <c r="AR53" s="20" t="str">
        <f t="shared" si="50"/>
        <v/>
      </c>
      <c r="AS53" s="20" t="str">
        <f t="shared" si="50"/>
        <v/>
      </c>
      <c r="AT53" s="20" t="str">
        <f t="shared" si="50"/>
        <v/>
      </c>
      <c r="AU53" s="20" t="str">
        <f t="shared" si="50"/>
        <v/>
      </c>
      <c r="AV53" s="20" t="str">
        <f t="shared" si="50"/>
        <v/>
      </c>
      <c r="AW53" s="20" t="str">
        <f t="shared" si="50"/>
        <v/>
      </c>
      <c r="AX53" s="20" t="str">
        <f t="shared" si="50"/>
        <v/>
      </c>
      <c r="AY53" s="20" t="str">
        <f t="shared" si="50"/>
        <v/>
      </c>
      <c r="AZ53" s="20" t="str">
        <f t="shared" si="50"/>
        <v/>
      </c>
      <c r="BA53" s="20" t="str">
        <f t="shared" si="50"/>
        <v/>
      </c>
      <c r="BB53" s="20" t="str">
        <f t="shared" si="50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">
        <v>164</v>
      </c>
      <c r="C55" s="111" t="str">
        <f ca="1">IF(B55="Gehalt auswählen","",IF($E$2&lt;YEAR(TODAY()),VLOOKUP(B55,'Personalnormkosten alt'!$A$2:$B$95,2,FALSE)*-1,VLOOKUP(B55,Personalnormkosten!$A$2:$B$95,2,FALSE)*-1))</f>
        <v/>
      </c>
      <c r="D55" s="97" t="s">
        <v>198</v>
      </c>
      <c r="E55" s="18" t="str">
        <f>'Option 6 (2)'!E55</f>
        <v/>
      </c>
      <c r="F55" s="18" t="str">
        <f>'Option 6 (2)'!F55</f>
        <v/>
      </c>
      <c r="G55" s="18" t="str">
        <f>'Option 6 (2)'!G55</f>
        <v/>
      </c>
      <c r="H55" s="18" t="str">
        <f>'Option 6 (2)'!H55</f>
        <v/>
      </c>
      <c r="I55" s="18" t="str">
        <f>'Option 6 (2)'!I55</f>
        <v/>
      </c>
      <c r="J55" s="18" t="str">
        <f>'Option 6 (2)'!J55</f>
        <v/>
      </c>
      <c r="K55" s="18" t="str">
        <f>'Option 6 (2)'!K55</f>
        <v/>
      </c>
      <c r="L55" s="18" t="str">
        <f>'Option 6 (2)'!L55</f>
        <v/>
      </c>
      <c r="M55" s="18" t="str">
        <f>'Option 6 (2)'!M55</f>
        <v/>
      </c>
      <c r="N55" s="18" t="str">
        <f>'Option 6 (2)'!N55</f>
        <v/>
      </c>
      <c r="O55" s="18" t="str">
        <f>'Option 6 (2)'!O55</f>
        <v/>
      </c>
      <c r="P55" s="18" t="str">
        <f>'Option 6 (2)'!P55</f>
        <v/>
      </c>
      <c r="Q55" s="18" t="str">
        <f>'Option 6 (2)'!Q55</f>
        <v/>
      </c>
      <c r="R55" s="18" t="str">
        <f>'Option 6 (2)'!R55</f>
        <v/>
      </c>
      <c r="S55" s="18" t="str">
        <f>'Option 6 (2)'!S55</f>
        <v/>
      </c>
      <c r="T55" s="18" t="str">
        <f>'Option 6 (2)'!T55</f>
        <v/>
      </c>
      <c r="U55" s="18" t="str">
        <f>'Option 6 (2)'!U55</f>
        <v/>
      </c>
      <c r="V55" s="18" t="str">
        <f>'Option 6 (2)'!V55</f>
        <v/>
      </c>
      <c r="W55" s="18" t="str">
        <f>'Option 6 (2)'!W55</f>
        <v/>
      </c>
      <c r="X55" s="18" t="str">
        <f>'Option 6 (2)'!X55</f>
        <v/>
      </c>
      <c r="Y55" s="18" t="str">
        <f>'Option 6 (2)'!Y55</f>
        <v/>
      </c>
      <c r="Z55" s="18" t="str">
        <f>'Option 6 (2)'!Z55</f>
        <v/>
      </c>
      <c r="AA55" s="18" t="str">
        <f>'Option 6 (2)'!AA55</f>
        <v/>
      </c>
      <c r="AB55" s="18" t="str">
        <f>'Option 6 (2)'!AB55</f>
        <v/>
      </c>
      <c r="AC55" s="18" t="str">
        <f>'Option 6 (2)'!AC55</f>
        <v/>
      </c>
      <c r="AD55" s="18" t="str">
        <f>'Option 6 (2)'!AD55</f>
        <v/>
      </c>
      <c r="AE55" s="18" t="str">
        <f>'Option 6 (2)'!AE55</f>
        <v/>
      </c>
      <c r="AF55" s="18" t="str">
        <f>'Option 6 (2)'!AF55</f>
        <v/>
      </c>
      <c r="AG55" s="18" t="str">
        <f>'Option 6 (2)'!AG55</f>
        <v/>
      </c>
      <c r="AH55" s="18" t="str">
        <f>'Option 6 (2)'!AH55</f>
        <v/>
      </c>
      <c r="AI55" s="18" t="str">
        <f>'Option 6 (2)'!AI55</f>
        <v/>
      </c>
      <c r="AJ55" s="18" t="str">
        <f>'Option 6 (2)'!AJ55</f>
        <v/>
      </c>
      <c r="AK55" s="18" t="str">
        <f>'Option 6 (2)'!AK55</f>
        <v/>
      </c>
      <c r="AL55" s="18" t="str">
        <f>'Option 6 (2)'!AL55</f>
        <v/>
      </c>
      <c r="AM55" s="18" t="str">
        <f>'Option 6 (2)'!AM55</f>
        <v/>
      </c>
      <c r="AN55" s="18" t="str">
        <f>'Option 6 (2)'!AN55</f>
        <v/>
      </c>
      <c r="AO55" s="18" t="str">
        <f>'Option 6 (2)'!AO55</f>
        <v/>
      </c>
      <c r="AP55" s="18" t="str">
        <f>'Option 6 (2)'!AP55</f>
        <v/>
      </c>
      <c r="AQ55" s="18" t="str">
        <f>'Option 6 (2)'!AQ55</f>
        <v/>
      </c>
      <c r="AR55" s="18" t="str">
        <f>'Option 6 (2)'!AR55</f>
        <v/>
      </c>
      <c r="AS55" s="18" t="str">
        <f>'Option 6 (2)'!AS55</f>
        <v/>
      </c>
      <c r="AT55" s="18" t="str">
        <f>'Option 6 (2)'!AT55</f>
        <v/>
      </c>
      <c r="AU55" s="18" t="str">
        <f>'Option 6 (2)'!AU55</f>
        <v/>
      </c>
      <c r="AV55" s="18" t="str">
        <f>'Option 6 (2)'!AV55</f>
        <v/>
      </c>
      <c r="AW55" s="18" t="str">
        <f>'Option 6 (2)'!AW55</f>
        <v/>
      </c>
      <c r="AX55" s="18" t="str">
        <f>'Option 6 (2)'!AX55</f>
        <v/>
      </c>
      <c r="AY55" s="18" t="str">
        <f>'Option 6 (2)'!AY55</f>
        <v/>
      </c>
      <c r="AZ55" s="18" t="str">
        <f>'Option 6 (2)'!AZ55</f>
        <v/>
      </c>
      <c r="BA55" s="18" t="str">
        <f>'Option 6 (2)'!BA55</f>
        <v/>
      </c>
      <c r="BB55" s="18" t="str">
        <f>'Option 6 (2)'!BB55</f>
        <v/>
      </c>
    </row>
    <row r="56" spans="1:54" ht="16.2" thickBot="1" x14ac:dyDescent="0.3">
      <c r="A56" s="115"/>
      <c r="B56" s="19" t="s">
        <v>1</v>
      </c>
      <c r="C56" s="112" t="str">
        <f>IF(C54="","",C54*C55)</f>
        <v/>
      </c>
      <c r="D56" s="117"/>
      <c r="E56" s="20" t="str">
        <f t="shared" ref="E56:BB56" si="51">IF(E54="","",E54*E55)</f>
        <v/>
      </c>
      <c r="F56" s="20" t="str">
        <f t="shared" si="51"/>
        <v/>
      </c>
      <c r="G56" s="20" t="str">
        <f t="shared" si="51"/>
        <v/>
      </c>
      <c r="H56" s="20" t="str">
        <f t="shared" si="51"/>
        <v/>
      </c>
      <c r="I56" s="20" t="str">
        <f t="shared" si="51"/>
        <v/>
      </c>
      <c r="J56" s="20" t="str">
        <f t="shared" si="51"/>
        <v/>
      </c>
      <c r="K56" s="20" t="str">
        <f t="shared" si="51"/>
        <v/>
      </c>
      <c r="L56" s="20" t="str">
        <f t="shared" si="51"/>
        <v/>
      </c>
      <c r="M56" s="20" t="str">
        <f t="shared" si="51"/>
        <v/>
      </c>
      <c r="N56" s="20" t="str">
        <f t="shared" si="51"/>
        <v/>
      </c>
      <c r="O56" s="20" t="str">
        <f t="shared" si="51"/>
        <v/>
      </c>
      <c r="P56" s="20" t="str">
        <f t="shared" si="51"/>
        <v/>
      </c>
      <c r="Q56" s="20" t="str">
        <f t="shared" si="51"/>
        <v/>
      </c>
      <c r="R56" s="20" t="str">
        <f t="shared" si="51"/>
        <v/>
      </c>
      <c r="S56" s="20" t="str">
        <f t="shared" si="51"/>
        <v/>
      </c>
      <c r="T56" s="20" t="str">
        <f t="shared" si="51"/>
        <v/>
      </c>
      <c r="U56" s="20" t="str">
        <f t="shared" si="51"/>
        <v/>
      </c>
      <c r="V56" s="20" t="str">
        <f t="shared" si="51"/>
        <v/>
      </c>
      <c r="W56" s="20" t="str">
        <f t="shared" si="51"/>
        <v/>
      </c>
      <c r="X56" s="20" t="str">
        <f t="shared" si="51"/>
        <v/>
      </c>
      <c r="Y56" s="20" t="str">
        <f t="shared" si="51"/>
        <v/>
      </c>
      <c r="Z56" s="20" t="str">
        <f t="shared" si="51"/>
        <v/>
      </c>
      <c r="AA56" s="20" t="str">
        <f t="shared" si="51"/>
        <v/>
      </c>
      <c r="AB56" s="20" t="str">
        <f t="shared" si="51"/>
        <v/>
      </c>
      <c r="AC56" s="20" t="str">
        <f t="shared" si="51"/>
        <v/>
      </c>
      <c r="AD56" s="20" t="str">
        <f t="shared" si="51"/>
        <v/>
      </c>
      <c r="AE56" s="20" t="str">
        <f t="shared" si="51"/>
        <v/>
      </c>
      <c r="AF56" s="20" t="str">
        <f t="shared" si="51"/>
        <v/>
      </c>
      <c r="AG56" s="20" t="str">
        <f t="shared" si="51"/>
        <v/>
      </c>
      <c r="AH56" s="20" t="str">
        <f t="shared" si="51"/>
        <v/>
      </c>
      <c r="AI56" s="20" t="str">
        <f t="shared" si="51"/>
        <v/>
      </c>
      <c r="AJ56" s="20" t="str">
        <f t="shared" si="51"/>
        <v/>
      </c>
      <c r="AK56" s="20" t="str">
        <f t="shared" si="51"/>
        <v/>
      </c>
      <c r="AL56" s="20" t="str">
        <f t="shared" si="51"/>
        <v/>
      </c>
      <c r="AM56" s="20" t="str">
        <f t="shared" si="51"/>
        <v/>
      </c>
      <c r="AN56" s="20" t="str">
        <f t="shared" si="51"/>
        <v/>
      </c>
      <c r="AO56" s="20" t="str">
        <f t="shared" si="51"/>
        <v/>
      </c>
      <c r="AP56" s="20" t="str">
        <f t="shared" si="51"/>
        <v/>
      </c>
      <c r="AQ56" s="20" t="str">
        <f t="shared" si="51"/>
        <v/>
      </c>
      <c r="AR56" s="20" t="str">
        <f t="shared" si="51"/>
        <v/>
      </c>
      <c r="AS56" s="20" t="str">
        <f t="shared" si="51"/>
        <v/>
      </c>
      <c r="AT56" s="20" t="str">
        <f t="shared" si="51"/>
        <v/>
      </c>
      <c r="AU56" s="20" t="str">
        <f t="shared" si="51"/>
        <v/>
      </c>
      <c r="AV56" s="20" t="str">
        <f t="shared" si="51"/>
        <v/>
      </c>
      <c r="AW56" s="20" t="str">
        <f t="shared" si="51"/>
        <v/>
      </c>
      <c r="AX56" s="20" t="str">
        <f t="shared" si="51"/>
        <v/>
      </c>
      <c r="AY56" s="20" t="str">
        <f t="shared" si="51"/>
        <v/>
      </c>
      <c r="AZ56" s="20" t="str">
        <f t="shared" si="51"/>
        <v/>
      </c>
      <c r="BA56" s="20" t="str">
        <f t="shared" si="51"/>
        <v/>
      </c>
      <c r="BB56" s="20" t="str">
        <f t="shared" si="51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">
        <v>164</v>
      </c>
      <c r="C58" s="111" t="str">
        <f ca="1">IF(B58="Gehalt auswählen","",IF($E$2&lt;YEAR(TODAY()),VLOOKUP(B58,'Personalnormkosten alt'!$A$2:$B$95,2,FALSE)*-1,VLOOKUP(B58,Personalnormkosten!$A$2:$B$95,2,FALSE)*-1))</f>
        <v/>
      </c>
      <c r="D58" s="97" t="s">
        <v>198</v>
      </c>
      <c r="E58" s="18" t="str">
        <f>'Option 6 (2)'!E58</f>
        <v/>
      </c>
      <c r="F58" s="18" t="str">
        <f>'Option 6 (2)'!F58</f>
        <v/>
      </c>
      <c r="G58" s="18" t="str">
        <f>'Option 6 (2)'!G58</f>
        <v/>
      </c>
      <c r="H58" s="18" t="str">
        <f>'Option 6 (2)'!H58</f>
        <v/>
      </c>
      <c r="I58" s="18" t="str">
        <f>'Option 6 (2)'!I58</f>
        <v/>
      </c>
      <c r="J58" s="18" t="str">
        <f>'Option 6 (2)'!J58</f>
        <v/>
      </c>
      <c r="K58" s="18" t="str">
        <f>'Option 6 (2)'!K58</f>
        <v/>
      </c>
      <c r="L58" s="18" t="str">
        <f>'Option 6 (2)'!L58</f>
        <v/>
      </c>
      <c r="M58" s="18" t="str">
        <f>'Option 6 (2)'!M58</f>
        <v/>
      </c>
      <c r="N58" s="18" t="str">
        <f>'Option 6 (2)'!N58</f>
        <v/>
      </c>
      <c r="O58" s="18" t="str">
        <f>'Option 6 (2)'!O58</f>
        <v/>
      </c>
      <c r="P58" s="18" t="str">
        <f>'Option 6 (2)'!P58</f>
        <v/>
      </c>
      <c r="Q58" s="18" t="str">
        <f>'Option 6 (2)'!Q58</f>
        <v/>
      </c>
      <c r="R58" s="18" t="str">
        <f>'Option 6 (2)'!R58</f>
        <v/>
      </c>
      <c r="S58" s="18" t="str">
        <f>'Option 6 (2)'!S58</f>
        <v/>
      </c>
      <c r="T58" s="18" t="str">
        <f>'Option 6 (2)'!T58</f>
        <v/>
      </c>
      <c r="U58" s="18" t="str">
        <f>'Option 6 (2)'!U58</f>
        <v/>
      </c>
      <c r="V58" s="18" t="str">
        <f>'Option 6 (2)'!V58</f>
        <v/>
      </c>
      <c r="W58" s="18" t="str">
        <f>'Option 6 (2)'!W58</f>
        <v/>
      </c>
      <c r="X58" s="18" t="str">
        <f>'Option 6 (2)'!X58</f>
        <v/>
      </c>
      <c r="Y58" s="18" t="str">
        <f>'Option 6 (2)'!Y58</f>
        <v/>
      </c>
      <c r="Z58" s="18" t="str">
        <f>'Option 6 (2)'!Z58</f>
        <v/>
      </c>
      <c r="AA58" s="18" t="str">
        <f>'Option 6 (2)'!AA58</f>
        <v/>
      </c>
      <c r="AB58" s="18" t="str">
        <f>'Option 6 (2)'!AB58</f>
        <v/>
      </c>
      <c r="AC58" s="18" t="str">
        <f>'Option 6 (2)'!AC58</f>
        <v/>
      </c>
      <c r="AD58" s="18" t="str">
        <f>'Option 6 (2)'!AD58</f>
        <v/>
      </c>
      <c r="AE58" s="18" t="str">
        <f>'Option 6 (2)'!AE58</f>
        <v/>
      </c>
      <c r="AF58" s="18" t="str">
        <f>'Option 6 (2)'!AF58</f>
        <v/>
      </c>
      <c r="AG58" s="18" t="str">
        <f>'Option 6 (2)'!AG58</f>
        <v/>
      </c>
      <c r="AH58" s="18" t="str">
        <f>'Option 6 (2)'!AH58</f>
        <v/>
      </c>
      <c r="AI58" s="18" t="str">
        <f>'Option 6 (2)'!AI58</f>
        <v/>
      </c>
      <c r="AJ58" s="18" t="str">
        <f>'Option 6 (2)'!AJ58</f>
        <v/>
      </c>
      <c r="AK58" s="18" t="str">
        <f>'Option 6 (2)'!AK58</f>
        <v/>
      </c>
      <c r="AL58" s="18" t="str">
        <f>'Option 6 (2)'!AL58</f>
        <v/>
      </c>
      <c r="AM58" s="18" t="str">
        <f>'Option 6 (2)'!AM58</f>
        <v/>
      </c>
      <c r="AN58" s="18" t="str">
        <f>'Option 6 (2)'!AN58</f>
        <v/>
      </c>
      <c r="AO58" s="18" t="str">
        <f>'Option 6 (2)'!AO58</f>
        <v/>
      </c>
      <c r="AP58" s="18" t="str">
        <f>'Option 6 (2)'!AP58</f>
        <v/>
      </c>
      <c r="AQ58" s="18" t="str">
        <f>'Option 6 (2)'!AQ58</f>
        <v/>
      </c>
      <c r="AR58" s="18" t="str">
        <f>'Option 6 (2)'!AR58</f>
        <v/>
      </c>
      <c r="AS58" s="18" t="str">
        <f>'Option 6 (2)'!AS58</f>
        <v/>
      </c>
      <c r="AT58" s="18" t="str">
        <f>'Option 6 (2)'!AT58</f>
        <v/>
      </c>
      <c r="AU58" s="18" t="str">
        <f>'Option 6 (2)'!AU58</f>
        <v/>
      </c>
      <c r="AV58" s="18" t="str">
        <f>'Option 6 (2)'!AV58</f>
        <v/>
      </c>
      <c r="AW58" s="18" t="str">
        <f>'Option 6 (2)'!AW58</f>
        <v/>
      </c>
      <c r="AX58" s="18" t="str">
        <f>'Option 6 (2)'!AX58</f>
        <v/>
      </c>
      <c r="AY58" s="18" t="str">
        <f>'Option 6 (2)'!AY58</f>
        <v/>
      </c>
      <c r="AZ58" s="18" t="str">
        <f>'Option 6 (2)'!AZ58</f>
        <v/>
      </c>
      <c r="BA58" s="18" t="str">
        <f>'Option 6 (2)'!BA58</f>
        <v/>
      </c>
      <c r="BB58" s="18" t="str">
        <f>'Option 6 (2)'!BB58</f>
        <v/>
      </c>
    </row>
    <row r="59" spans="1:54" ht="16.2" thickBot="1" x14ac:dyDescent="0.3">
      <c r="A59" s="115"/>
      <c r="B59" s="19" t="s">
        <v>1</v>
      </c>
      <c r="C59" s="112" t="str">
        <f>IF(C57="","",C57*C58)</f>
        <v/>
      </c>
      <c r="D59" s="117"/>
      <c r="E59" s="20" t="str">
        <f t="shared" ref="E59:BB59" si="52">IF(E57="","",E57*E58)</f>
        <v/>
      </c>
      <c r="F59" s="20" t="str">
        <f t="shared" si="52"/>
        <v/>
      </c>
      <c r="G59" s="20" t="str">
        <f t="shared" si="52"/>
        <v/>
      </c>
      <c r="H59" s="20" t="str">
        <f t="shared" si="52"/>
        <v/>
      </c>
      <c r="I59" s="20" t="str">
        <f t="shared" si="52"/>
        <v/>
      </c>
      <c r="J59" s="20" t="str">
        <f t="shared" si="52"/>
        <v/>
      </c>
      <c r="K59" s="20" t="str">
        <f t="shared" si="52"/>
        <v/>
      </c>
      <c r="L59" s="20" t="str">
        <f t="shared" si="52"/>
        <v/>
      </c>
      <c r="M59" s="20" t="str">
        <f t="shared" si="52"/>
        <v/>
      </c>
      <c r="N59" s="20" t="str">
        <f t="shared" si="52"/>
        <v/>
      </c>
      <c r="O59" s="20" t="str">
        <f t="shared" si="52"/>
        <v/>
      </c>
      <c r="P59" s="20" t="str">
        <f t="shared" si="52"/>
        <v/>
      </c>
      <c r="Q59" s="20" t="str">
        <f t="shared" si="52"/>
        <v/>
      </c>
      <c r="R59" s="20" t="str">
        <f t="shared" si="52"/>
        <v/>
      </c>
      <c r="S59" s="20" t="str">
        <f t="shared" si="52"/>
        <v/>
      </c>
      <c r="T59" s="20" t="str">
        <f t="shared" si="52"/>
        <v/>
      </c>
      <c r="U59" s="20" t="str">
        <f t="shared" si="52"/>
        <v/>
      </c>
      <c r="V59" s="20" t="str">
        <f t="shared" si="52"/>
        <v/>
      </c>
      <c r="W59" s="20" t="str">
        <f t="shared" si="52"/>
        <v/>
      </c>
      <c r="X59" s="20" t="str">
        <f t="shared" si="52"/>
        <v/>
      </c>
      <c r="Y59" s="20" t="str">
        <f t="shared" si="52"/>
        <v/>
      </c>
      <c r="Z59" s="20" t="str">
        <f t="shared" si="52"/>
        <v/>
      </c>
      <c r="AA59" s="20" t="str">
        <f t="shared" si="52"/>
        <v/>
      </c>
      <c r="AB59" s="20" t="str">
        <f t="shared" si="52"/>
        <v/>
      </c>
      <c r="AC59" s="20" t="str">
        <f t="shared" si="52"/>
        <v/>
      </c>
      <c r="AD59" s="20" t="str">
        <f t="shared" si="52"/>
        <v/>
      </c>
      <c r="AE59" s="20" t="str">
        <f t="shared" si="52"/>
        <v/>
      </c>
      <c r="AF59" s="20" t="str">
        <f t="shared" si="52"/>
        <v/>
      </c>
      <c r="AG59" s="20" t="str">
        <f t="shared" si="52"/>
        <v/>
      </c>
      <c r="AH59" s="20" t="str">
        <f t="shared" si="52"/>
        <v/>
      </c>
      <c r="AI59" s="20" t="str">
        <f t="shared" si="52"/>
        <v/>
      </c>
      <c r="AJ59" s="20" t="str">
        <f t="shared" si="52"/>
        <v/>
      </c>
      <c r="AK59" s="20" t="str">
        <f t="shared" si="52"/>
        <v/>
      </c>
      <c r="AL59" s="20" t="str">
        <f t="shared" si="52"/>
        <v/>
      </c>
      <c r="AM59" s="20" t="str">
        <f t="shared" si="52"/>
        <v/>
      </c>
      <c r="AN59" s="20" t="str">
        <f t="shared" si="52"/>
        <v/>
      </c>
      <c r="AO59" s="20" t="str">
        <f t="shared" si="52"/>
        <v/>
      </c>
      <c r="AP59" s="20" t="str">
        <f t="shared" si="52"/>
        <v/>
      </c>
      <c r="AQ59" s="20" t="str">
        <f t="shared" si="52"/>
        <v/>
      </c>
      <c r="AR59" s="20" t="str">
        <f t="shared" si="52"/>
        <v/>
      </c>
      <c r="AS59" s="20" t="str">
        <f t="shared" si="52"/>
        <v/>
      </c>
      <c r="AT59" s="20" t="str">
        <f t="shared" si="52"/>
        <v/>
      </c>
      <c r="AU59" s="20" t="str">
        <f t="shared" si="52"/>
        <v/>
      </c>
      <c r="AV59" s="20" t="str">
        <f t="shared" si="52"/>
        <v/>
      </c>
      <c r="AW59" s="20" t="str">
        <f t="shared" si="52"/>
        <v/>
      </c>
      <c r="AX59" s="20" t="str">
        <f t="shared" si="52"/>
        <v/>
      </c>
      <c r="AY59" s="20" t="str">
        <f t="shared" si="52"/>
        <v/>
      </c>
      <c r="AZ59" s="20" t="str">
        <f t="shared" si="52"/>
        <v/>
      </c>
      <c r="BA59" s="20" t="str">
        <f t="shared" si="52"/>
        <v/>
      </c>
      <c r="BB59" s="20" t="str">
        <f t="shared" si="52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">
        <v>164</v>
      </c>
      <c r="C61" s="111" t="str">
        <f ca="1">IF(B61="Gehalt auswählen","",IF($E$2&lt;YEAR(TODAY()),VLOOKUP(B61,'Personalnormkosten alt'!$A$2:$B$95,2,FALSE)*-1,VLOOKUP(B61,Personalnormkosten!$A$2:$B$95,2,FALSE)*-1))</f>
        <v/>
      </c>
      <c r="D61" s="97" t="s">
        <v>198</v>
      </c>
      <c r="E61" s="18" t="str">
        <f>'Option 6 (2)'!E61</f>
        <v/>
      </c>
      <c r="F61" s="18" t="str">
        <f>'Option 6 (2)'!F61</f>
        <v/>
      </c>
      <c r="G61" s="18" t="str">
        <f>'Option 6 (2)'!G61</f>
        <v/>
      </c>
      <c r="H61" s="18" t="str">
        <f>'Option 6 (2)'!H61</f>
        <v/>
      </c>
      <c r="I61" s="18" t="str">
        <f>'Option 6 (2)'!I61</f>
        <v/>
      </c>
      <c r="J61" s="18" t="str">
        <f>'Option 6 (2)'!J61</f>
        <v/>
      </c>
      <c r="K61" s="18" t="str">
        <f>'Option 6 (2)'!K61</f>
        <v/>
      </c>
      <c r="L61" s="18" t="str">
        <f>'Option 6 (2)'!L61</f>
        <v/>
      </c>
      <c r="M61" s="18" t="str">
        <f>'Option 6 (2)'!M61</f>
        <v/>
      </c>
      <c r="N61" s="18" t="str">
        <f>'Option 6 (2)'!N61</f>
        <v/>
      </c>
      <c r="O61" s="18" t="str">
        <f>'Option 6 (2)'!O61</f>
        <v/>
      </c>
      <c r="P61" s="18" t="str">
        <f>'Option 6 (2)'!P61</f>
        <v/>
      </c>
      <c r="Q61" s="18" t="str">
        <f>'Option 6 (2)'!Q61</f>
        <v/>
      </c>
      <c r="R61" s="18" t="str">
        <f>'Option 6 (2)'!R61</f>
        <v/>
      </c>
      <c r="S61" s="18" t="str">
        <f>'Option 6 (2)'!S61</f>
        <v/>
      </c>
      <c r="T61" s="18" t="str">
        <f>'Option 6 (2)'!T61</f>
        <v/>
      </c>
      <c r="U61" s="18" t="str">
        <f>'Option 6 (2)'!U61</f>
        <v/>
      </c>
      <c r="V61" s="18" t="str">
        <f>'Option 6 (2)'!V61</f>
        <v/>
      </c>
      <c r="W61" s="18" t="str">
        <f>'Option 6 (2)'!W61</f>
        <v/>
      </c>
      <c r="X61" s="18" t="str">
        <f>'Option 6 (2)'!X61</f>
        <v/>
      </c>
      <c r="Y61" s="18" t="str">
        <f>'Option 6 (2)'!Y61</f>
        <v/>
      </c>
      <c r="Z61" s="18" t="str">
        <f>'Option 6 (2)'!Z61</f>
        <v/>
      </c>
      <c r="AA61" s="18" t="str">
        <f>'Option 6 (2)'!AA61</f>
        <v/>
      </c>
      <c r="AB61" s="18" t="str">
        <f>'Option 6 (2)'!AB61</f>
        <v/>
      </c>
      <c r="AC61" s="18" t="str">
        <f>'Option 6 (2)'!AC61</f>
        <v/>
      </c>
      <c r="AD61" s="18" t="str">
        <f>'Option 6 (2)'!AD61</f>
        <v/>
      </c>
      <c r="AE61" s="18" t="str">
        <f>'Option 6 (2)'!AE61</f>
        <v/>
      </c>
      <c r="AF61" s="18" t="str">
        <f>'Option 6 (2)'!AF61</f>
        <v/>
      </c>
      <c r="AG61" s="18" t="str">
        <f>'Option 6 (2)'!AG61</f>
        <v/>
      </c>
      <c r="AH61" s="18" t="str">
        <f>'Option 6 (2)'!AH61</f>
        <v/>
      </c>
      <c r="AI61" s="18" t="str">
        <f>'Option 6 (2)'!AI61</f>
        <v/>
      </c>
      <c r="AJ61" s="18" t="str">
        <f>'Option 6 (2)'!AJ61</f>
        <v/>
      </c>
      <c r="AK61" s="18" t="str">
        <f>'Option 6 (2)'!AK61</f>
        <v/>
      </c>
      <c r="AL61" s="18" t="str">
        <f>'Option 6 (2)'!AL61</f>
        <v/>
      </c>
      <c r="AM61" s="18" t="str">
        <f>'Option 6 (2)'!AM61</f>
        <v/>
      </c>
      <c r="AN61" s="18" t="str">
        <f>'Option 6 (2)'!AN61</f>
        <v/>
      </c>
      <c r="AO61" s="18" t="str">
        <f>'Option 6 (2)'!AO61</f>
        <v/>
      </c>
      <c r="AP61" s="18" t="str">
        <f>'Option 6 (2)'!AP61</f>
        <v/>
      </c>
      <c r="AQ61" s="18" t="str">
        <f>'Option 6 (2)'!AQ61</f>
        <v/>
      </c>
      <c r="AR61" s="18" t="str">
        <f>'Option 6 (2)'!AR61</f>
        <v/>
      </c>
      <c r="AS61" s="18" t="str">
        <f>'Option 6 (2)'!AS61</f>
        <v/>
      </c>
      <c r="AT61" s="18" t="str">
        <f>'Option 6 (2)'!AT61</f>
        <v/>
      </c>
      <c r="AU61" s="18" t="str">
        <f>'Option 6 (2)'!AU61</f>
        <v/>
      </c>
      <c r="AV61" s="18" t="str">
        <f>'Option 6 (2)'!AV61</f>
        <v/>
      </c>
      <c r="AW61" s="18" t="str">
        <f>'Option 6 (2)'!AW61</f>
        <v/>
      </c>
      <c r="AX61" s="18" t="str">
        <f>'Option 6 (2)'!AX61</f>
        <v/>
      </c>
      <c r="AY61" s="18" t="str">
        <f>'Option 6 (2)'!AY61</f>
        <v/>
      </c>
      <c r="AZ61" s="18" t="str">
        <f>'Option 6 (2)'!AZ61</f>
        <v/>
      </c>
      <c r="BA61" s="18" t="str">
        <f>'Option 6 (2)'!BA61</f>
        <v/>
      </c>
      <c r="BB61" s="18" t="str">
        <f>'Option 6 (2)'!BB61</f>
        <v/>
      </c>
    </row>
    <row r="62" spans="1:54" ht="16.2" thickBot="1" x14ac:dyDescent="0.3">
      <c r="A62" s="115"/>
      <c r="B62" s="19" t="s">
        <v>1</v>
      </c>
      <c r="C62" s="112" t="str">
        <f>IF(C60="","",C60*C61)</f>
        <v/>
      </c>
      <c r="D62" s="117"/>
      <c r="E62" s="20" t="str">
        <f t="shared" ref="E62:BB62" si="53">IF(E60="","",E60*E61)</f>
        <v/>
      </c>
      <c r="F62" s="20" t="str">
        <f t="shared" si="53"/>
        <v/>
      </c>
      <c r="G62" s="20" t="str">
        <f t="shared" si="53"/>
        <v/>
      </c>
      <c r="H62" s="20" t="str">
        <f t="shared" si="53"/>
        <v/>
      </c>
      <c r="I62" s="20" t="str">
        <f t="shared" si="53"/>
        <v/>
      </c>
      <c r="J62" s="20" t="str">
        <f t="shared" si="53"/>
        <v/>
      </c>
      <c r="K62" s="20" t="str">
        <f t="shared" si="53"/>
        <v/>
      </c>
      <c r="L62" s="20" t="str">
        <f t="shared" si="53"/>
        <v/>
      </c>
      <c r="M62" s="20" t="str">
        <f t="shared" si="53"/>
        <v/>
      </c>
      <c r="N62" s="20" t="str">
        <f t="shared" si="53"/>
        <v/>
      </c>
      <c r="O62" s="20" t="str">
        <f t="shared" si="53"/>
        <v/>
      </c>
      <c r="P62" s="20" t="str">
        <f t="shared" si="53"/>
        <v/>
      </c>
      <c r="Q62" s="20" t="str">
        <f t="shared" si="53"/>
        <v/>
      </c>
      <c r="R62" s="20" t="str">
        <f t="shared" si="53"/>
        <v/>
      </c>
      <c r="S62" s="20" t="str">
        <f t="shared" si="53"/>
        <v/>
      </c>
      <c r="T62" s="20" t="str">
        <f t="shared" si="53"/>
        <v/>
      </c>
      <c r="U62" s="20" t="str">
        <f t="shared" si="53"/>
        <v/>
      </c>
      <c r="V62" s="20" t="str">
        <f t="shared" si="53"/>
        <v/>
      </c>
      <c r="W62" s="20" t="str">
        <f t="shared" si="53"/>
        <v/>
      </c>
      <c r="X62" s="20" t="str">
        <f t="shared" si="53"/>
        <v/>
      </c>
      <c r="Y62" s="20" t="str">
        <f t="shared" si="53"/>
        <v/>
      </c>
      <c r="Z62" s="20" t="str">
        <f t="shared" si="53"/>
        <v/>
      </c>
      <c r="AA62" s="20" t="str">
        <f t="shared" si="53"/>
        <v/>
      </c>
      <c r="AB62" s="20" t="str">
        <f t="shared" si="53"/>
        <v/>
      </c>
      <c r="AC62" s="20" t="str">
        <f t="shared" si="53"/>
        <v/>
      </c>
      <c r="AD62" s="20" t="str">
        <f t="shared" si="53"/>
        <v/>
      </c>
      <c r="AE62" s="20" t="str">
        <f t="shared" si="53"/>
        <v/>
      </c>
      <c r="AF62" s="20" t="str">
        <f t="shared" si="53"/>
        <v/>
      </c>
      <c r="AG62" s="20" t="str">
        <f t="shared" si="53"/>
        <v/>
      </c>
      <c r="AH62" s="20" t="str">
        <f t="shared" si="53"/>
        <v/>
      </c>
      <c r="AI62" s="20" t="str">
        <f t="shared" si="53"/>
        <v/>
      </c>
      <c r="AJ62" s="20" t="str">
        <f t="shared" si="53"/>
        <v/>
      </c>
      <c r="AK62" s="20" t="str">
        <f t="shared" si="53"/>
        <v/>
      </c>
      <c r="AL62" s="20" t="str">
        <f t="shared" si="53"/>
        <v/>
      </c>
      <c r="AM62" s="20" t="str">
        <f t="shared" si="53"/>
        <v/>
      </c>
      <c r="AN62" s="20" t="str">
        <f t="shared" si="53"/>
        <v/>
      </c>
      <c r="AO62" s="20" t="str">
        <f t="shared" si="53"/>
        <v/>
      </c>
      <c r="AP62" s="20" t="str">
        <f t="shared" si="53"/>
        <v/>
      </c>
      <c r="AQ62" s="20" t="str">
        <f t="shared" si="53"/>
        <v/>
      </c>
      <c r="AR62" s="20" t="str">
        <f t="shared" si="53"/>
        <v/>
      </c>
      <c r="AS62" s="20" t="str">
        <f t="shared" si="53"/>
        <v/>
      </c>
      <c r="AT62" s="20" t="str">
        <f t="shared" si="53"/>
        <v/>
      </c>
      <c r="AU62" s="20" t="str">
        <f t="shared" si="53"/>
        <v/>
      </c>
      <c r="AV62" s="20" t="str">
        <f t="shared" si="53"/>
        <v/>
      </c>
      <c r="AW62" s="20" t="str">
        <f t="shared" si="53"/>
        <v/>
      </c>
      <c r="AX62" s="20" t="str">
        <f t="shared" si="53"/>
        <v/>
      </c>
      <c r="AY62" s="20" t="str">
        <f t="shared" si="53"/>
        <v/>
      </c>
      <c r="AZ62" s="20" t="str">
        <f t="shared" si="53"/>
        <v/>
      </c>
      <c r="BA62" s="20" t="str">
        <f t="shared" si="53"/>
        <v/>
      </c>
      <c r="BB62" s="20" t="str">
        <f t="shared" si="53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IF(SUM(E5,E8,E11,E14,E17,E20,E23,E26,E29,E32,E35,E38,E41,E44,E47,E50,E53,E56,E59,E62)=0,0,SUM(E5,E8,E11,E14,E17,E20,E23,E26,E29,E32,E35,E38,E41,E44,E47,E50,E53,E56,E59,E62))</f>
        <v>0</v>
      </c>
      <c r="F63" s="22">
        <f t="shared" ref="F63:BB63" si="54">IF(SUM(F5,F8,F11,F14,F17,F20,F23,F26,F29,F32,F35,F38,F41,F44,F47,F50,F53,F56,F59,F62)=0,0,SUM(F5,F8,F11,F14,F17,F20,F23,F26,F29,F32,F35,F38,F41,F44,F47,F50,F53,F56,F59,F62))</f>
        <v>0</v>
      </c>
      <c r="G63" s="22">
        <f t="shared" si="54"/>
        <v>0</v>
      </c>
      <c r="H63" s="22">
        <f t="shared" si="54"/>
        <v>0</v>
      </c>
      <c r="I63" s="22">
        <f t="shared" si="54"/>
        <v>0</v>
      </c>
      <c r="J63" s="22">
        <f t="shared" si="54"/>
        <v>0</v>
      </c>
      <c r="K63" s="22">
        <f t="shared" si="54"/>
        <v>0</v>
      </c>
      <c r="L63" s="22">
        <f t="shared" si="54"/>
        <v>0</v>
      </c>
      <c r="M63" s="22">
        <f t="shared" si="54"/>
        <v>0</v>
      </c>
      <c r="N63" s="22">
        <f t="shared" si="54"/>
        <v>0</v>
      </c>
      <c r="O63" s="22">
        <f t="shared" si="54"/>
        <v>0</v>
      </c>
      <c r="P63" s="22">
        <f t="shared" si="54"/>
        <v>0</v>
      </c>
      <c r="Q63" s="22">
        <f t="shared" si="54"/>
        <v>0</v>
      </c>
      <c r="R63" s="22">
        <f t="shared" si="54"/>
        <v>0</v>
      </c>
      <c r="S63" s="22">
        <f t="shared" si="54"/>
        <v>0</v>
      </c>
      <c r="T63" s="22">
        <f t="shared" si="54"/>
        <v>0</v>
      </c>
      <c r="U63" s="22">
        <f t="shared" si="54"/>
        <v>0</v>
      </c>
      <c r="V63" s="22">
        <f t="shared" si="54"/>
        <v>0</v>
      </c>
      <c r="W63" s="22">
        <f t="shared" si="54"/>
        <v>0</v>
      </c>
      <c r="X63" s="22">
        <f t="shared" si="54"/>
        <v>0</v>
      </c>
      <c r="Y63" s="22">
        <f t="shared" si="54"/>
        <v>0</v>
      </c>
      <c r="Z63" s="22">
        <f t="shared" si="54"/>
        <v>0</v>
      </c>
      <c r="AA63" s="22">
        <f t="shared" si="54"/>
        <v>0</v>
      </c>
      <c r="AB63" s="22">
        <f t="shared" si="54"/>
        <v>0</v>
      </c>
      <c r="AC63" s="22">
        <f t="shared" si="54"/>
        <v>0</v>
      </c>
      <c r="AD63" s="22">
        <f t="shared" si="54"/>
        <v>0</v>
      </c>
      <c r="AE63" s="22">
        <f t="shared" si="54"/>
        <v>0</v>
      </c>
      <c r="AF63" s="22">
        <f t="shared" si="54"/>
        <v>0</v>
      </c>
      <c r="AG63" s="22">
        <f t="shared" si="54"/>
        <v>0</v>
      </c>
      <c r="AH63" s="22">
        <f t="shared" si="54"/>
        <v>0</v>
      </c>
      <c r="AI63" s="22">
        <f t="shared" si="54"/>
        <v>0</v>
      </c>
      <c r="AJ63" s="22">
        <f t="shared" si="54"/>
        <v>0</v>
      </c>
      <c r="AK63" s="22">
        <f t="shared" si="54"/>
        <v>0</v>
      </c>
      <c r="AL63" s="22">
        <f t="shared" si="54"/>
        <v>0</v>
      </c>
      <c r="AM63" s="22">
        <f t="shared" si="54"/>
        <v>0</v>
      </c>
      <c r="AN63" s="22">
        <f t="shared" si="54"/>
        <v>0</v>
      </c>
      <c r="AO63" s="22">
        <f t="shared" si="54"/>
        <v>0</v>
      </c>
      <c r="AP63" s="22">
        <f t="shared" si="54"/>
        <v>0</v>
      </c>
      <c r="AQ63" s="22">
        <f t="shared" si="54"/>
        <v>0</v>
      </c>
      <c r="AR63" s="22">
        <f t="shared" si="54"/>
        <v>0</v>
      </c>
      <c r="AS63" s="22">
        <f t="shared" si="54"/>
        <v>0</v>
      </c>
      <c r="AT63" s="22">
        <f t="shared" si="54"/>
        <v>0</v>
      </c>
      <c r="AU63" s="22">
        <f t="shared" si="54"/>
        <v>0</v>
      </c>
      <c r="AV63" s="22">
        <f t="shared" si="54"/>
        <v>0</v>
      </c>
      <c r="AW63" s="22">
        <f t="shared" si="54"/>
        <v>0</v>
      </c>
      <c r="AX63" s="22">
        <f t="shared" si="54"/>
        <v>0</v>
      </c>
      <c r="AY63" s="22">
        <f t="shared" si="54"/>
        <v>0</v>
      </c>
      <c r="AZ63" s="22">
        <f t="shared" si="54"/>
        <v>0</v>
      </c>
      <c r="BA63" s="22">
        <f t="shared" si="54"/>
        <v>0</v>
      </c>
      <c r="BB63" s="22">
        <f t="shared" si="54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E65+1</f>
        <v>1</v>
      </c>
      <c r="G65" s="24">
        <f t="shared" ref="G65:Y65" si="55">F65+1</f>
        <v>2</v>
      </c>
      <c r="H65" s="24">
        <f t="shared" si="55"/>
        <v>3</v>
      </c>
      <c r="I65" s="24">
        <f t="shared" si="55"/>
        <v>4</v>
      </c>
      <c r="J65" s="24">
        <f t="shared" si="55"/>
        <v>5</v>
      </c>
      <c r="K65" s="24">
        <f t="shared" si="55"/>
        <v>6</v>
      </c>
      <c r="L65" s="24">
        <f t="shared" si="55"/>
        <v>7</v>
      </c>
      <c r="M65" s="24">
        <f t="shared" si="55"/>
        <v>8</v>
      </c>
      <c r="N65" s="24">
        <f t="shared" si="55"/>
        <v>9</v>
      </c>
      <c r="O65" s="24">
        <f t="shared" si="55"/>
        <v>10</v>
      </c>
      <c r="P65" s="24">
        <f t="shared" si="55"/>
        <v>11</v>
      </c>
      <c r="Q65" s="24">
        <f t="shared" si="55"/>
        <v>12</v>
      </c>
      <c r="R65" s="24">
        <f t="shared" si="55"/>
        <v>13</v>
      </c>
      <c r="S65" s="24">
        <f t="shared" si="55"/>
        <v>14</v>
      </c>
      <c r="T65" s="24">
        <f t="shared" si="55"/>
        <v>15</v>
      </c>
      <c r="U65" s="24">
        <f t="shared" si="55"/>
        <v>16</v>
      </c>
      <c r="V65" s="24">
        <f t="shared" si="55"/>
        <v>17</v>
      </c>
      <c r="W65" s="24">
        <f t="shared" si="55"/>
        <v>18</v>
      </c>
      <c r="X65" s="24">
        <f t="shared" si="55"/>
        <v>19</v>
      </c>
      <c r="Y65" s="25">
        <f t="shared" si="55"/>
        <v>20</v>
      </c>
      <c r="Z65" s="25">
        <f t="shared" ref="Z65" si="56">Y65+1</f>
        <v>21</v>
      </c>
      <c r="AA65" s="25">
        <f t="shared" ref="AA65" si="57">Z65+1</f>
        <v>22</v>
      </c>
      <c r="AB65" s="25">
        <f t="shared" ref="AB65" si="58">AA65+1</f>
        <v>23</v>
      </c>
      <c r="AC65" s="25">
        <f t="shared" ref="AC65" si="59">AB65+1</f>
        <v>24</v>
      </c>
      <c r="AD65" s="25">
        <f t="shared" ref="AD65" si="60">AC65+1</f>
        <v>25</v>
      </c>
      <c r="AE65" s="25">
        <f t="shared" ref="AE65" si="61">AD65+1</f>
        <v>26</v>
      </c>
      <c r="AF65" s="25">
        <f t="shared" ref="AF65" si="62">AE65+1</f>
        <v>27</v>
      </c>
      <c r="AG65" s="25">
        <f t="shared" ref="AG65" si="63">AF65+1</f>
        <v>28</v>
      </c>
      <c r="AH65" s="25">
        <f t="shared" ref="AH65" si="64">AG65+1</f>
        <v>29</v>
      </c>
      <c r="AI65" s="25">
        <f t="shared" ref="AI65" si="65">AH65+1</f>
        <v>30</v>
      </c>
      <c r="AJ65" s="25">
        <f t="shared" ref="AJ65" si="66">AI65+1</f>
        <v>31</v>
      </c>
      <c r="AK65" s="25">
        <f t="shared" ref="AK65" si="67">AJ65+1</f>
        <v>32</v>
      </c>
      <c r="AL65" s="25">
        <f t="shared" ref="AL65" si="68">AK65+1</f>
        <v>33</v>
      </c>
      <c r="AM65" s="25">
        <f t="shared" ref="AM65" si="69">AL65+1</f>
        <v>34</v>
      </c>
      <c r="AN65" s="25">
        <f t="shared" ref="AN65" si="70">AM65+1</f>
        <v>35</v>
      </c>
      <c r="AO65" s="25">
        <f t="shared" ref="AO65" si="71">AN65+1</f>
        <v>36</v>
      </c>
      <c r="AP65" s="25">
        <f t="shared" ref="AP65" si="72">AO65+1</f>
        <v>37</v>
      </c>
      <c r="AQ65" s="25">
        <f t="shared" ref="AQ65" si="73">AP65+1</f>
        <v>38</v>
      </c>
      <c r="AR65" s="25">
        <f t="shared" ref="AR65" si="74">AQ65+1</f>
        <v>39</v>
      </c>
      <c r="AS65" s="25">
        <f t="shared" ref="AS65" si="75">AR65+1</f>
        <v>40</v>
      </c>
      <c r="AT65" s="25">
        <f t="shared" ref="AT65" si="76">AS65+1</f>
        <v>41</v>
      </c>
      <c r="AU65" s="25">
        <f t="shared" ref="AU65" si="77">AT65+1</f>
        <v>42</v>
      </c>
      <c r="AV65" s="25">
        <f t="shared" ref="AV65" si="78">AU65+1</f>
        <v>43</v>
      </c>
      <c r="AW65" s="25">
        <f t="shared" ref="AW65" si="79">AV65+1</f>
        <v>44</v>
      </c>
      <c r="AX65" s="25">
        <f t="shared" ref="AX65" si="80">AW65+1</f>
        <v>45</v>
      </c>
      <c r="AY65" s="25">
        <f t="shared" ref="AY65" si="81">AX65+1</f>
        <v>46</v>
      </c>
      <c r="AZ65" s="25">
        <f t="shared" ref="AZ65" si="82">AY65+1</f>
        <v>47</v>
      </c>
      <c r="BA65" s="25">
        <f t="shared" ref="BA65" si="83">AZ65+1</f>
        <v>48</v>
      </c>
      <c r="BB65" s="25">
        <f t="shared" ref="BB65" si="84">BA65+1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/>
      <c r="B67" s="33"/>
      <c r="C67" s="140"/>
      <c r="D67" s="97" t="s">
        <v>198</v>
      </c>
      <c r="E67" s="2" t="str">
        <f>'Option 6 (2)'!E67</f>
        <v/>
      </c>
      <c r="F67" s="23" t="str">
        <f>'Option 6 (2)'!F67</f>
        <v/>
      </c>
      <c r="G67" s="23" t="str">
        <f>'Option 6 (2)'!G67</f>
        <v/>
      </c>
      <c r="H67" s="23" t="str">
        <f>'Option 6 (2)'!H67</f>
        <v/>
      </c>
      <c r="I67" s="23" t="str">
        <f>'Option 6 (2)'!I67</f>
        <v/>
      </c>
      <c r="J67" s="23" t="str">
        <f>'Option 6 (2)'!J67</f>
        <v/>
      </c>
      <c r="K67" s="23" t="str">
        <f>'Option 6 (2)'!K67</f>
        <v/>
      </c>
      <c r="L67" s="23" t="str">
        <f>'Option 6 (2)'!L67</f>
        <v/>
      </c>
      <c r="M67" s="23" t="str">
        <f>'Option 6 (2)'!M67</f>
        <v/>
      </c>
      <c r="N67" s="23" t="str">
        <f>'Option 6 (2)'!N67</f>
        <v/>
      </c>
      <c r="O67" s="23" t="str">
        <f>'Option 6 (2)'!O67</f>
        <v/>
      </c>
      <c r="P67" s="23" t="str">
        <f>'Option 6 (2)'!P67</f>
        <v/>
      </c>
      <c r="Q67" s="23" t="str">
        <f>'Option 6 (2)'!Q67</f>
        <v/>
      </c>
      <c r="R67" s="23" t="str">
        <f>'Option 6 (2)'!R67</f>
        <v/>
      </c>
      <c r="S67" s="23" t="str">
        <f>'Option 6 (2)'!S67</f>
        <v/>
      </c>
      <c r="T67" s="23" t="str">
        <f>'Option 6 (2)'!T67</f>
        <v/>
      </c>
      <c r="U67" s="23" t="str">
        <f>'Option 6 (2)'!U67</f>
        <v/>
      </c>
      <c r="V67" s="23" t="str">
        <f>'Option 6 (2)'!V67</f>
        <v/>
      </c>
      <c r="W67" s="23" t="str">
        <f>'Option 6 (2)'!W67</f>
        <v/>
      </c>
      <c r="X67" s="23" t="str">
        <f>'Option 6 (2)'!X67</f>
        <v/>
      </c>
      <c r="Y67" s="23" t="str">
        <f>'Option 6 (2)'!Y67</f>
        <v/>
      </c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</row>
    <row r="68" spans="1:54" ht="41.4" x14ac:dyDescent="0.25">
      <c r="A68" s="41"/>
      <c r="B68" s="33"/>
      <c r="C68" s="140"/>
      <c r="D68" s="98" t="s">
        <v>198</v>
      </c>
      <c r="E68" s="23" t="str">
        <f>'Option 6 (2)'!E68</f>
        <v/>
      </c>
      <c r="F68" s="23" t="str">
        <f>'Option 6 (2)'!F68</f>
        <v/>
      </c>
      <c r="G68" s="23" t="str">
        <f>'Option 6 (2)'!G68</f>
        <v/>
      </c>
      <c r="H68" s="23" t="str">
        <f>'Option 6 (2)'!H68</f>
        <v/>
      </c>
      <c r="I68" s="23" t="str">
        <f>'Option 6 (2)'!I68</f>
        <v/>
      </c>
      <c r="J68" s="23" t="str">
        <f>'Option 6 (2)'!J68</f>
        <v/>
      </c>
      <c r="K68" s="23" t="str">
        <f>'Option 6 (2)'!K68</f>
        <v/>
      </c>
      <c r="L68" s="23" t="str">
        <f>'Option 6 (2)'!L68</f>
        <v/>
      </c>
      <c r="M68" s="23" t="str">
        <f>'Option 6 (2)'!M68</f>
        <v/>
      </c>
      <c r="N68" s="23" t="str">
        <f>'Option 6 (2)'!N68</f>
        <v/>
      </c>
      <c r="O68" s="23" t="str">
        <f>'Option 6 (2)'!O68</f>
        <v/>
      </c>
      <c r="P68" s="23" t="str">
        <f>'Option 6 (2)'!P68</f>
        <v/>
      </c>
      <c r="Q68" s="23" t="str">
        <f>'Option 6 (2)'!Q68</f>
        <v/>
      </c>
      <c r="R68" s="23" t="str">
        <f>'Option 6 (2)'!R68</f>
        <v/>
      </c>
      <c r="S68" s="23" t="str">
        <f>'Option 6 (2)'!S68</f>
        <v/>
      </c>
      <c r="T68" s="23" t="str">
        <f>'Option 6 (2)'!T68</f>
        <v/>
      </c>
      <c r="U68" s="23" t="str">
        <f>'Option 6 (2)'!U68</f>
        <v/>
      </c>
      <c r="V68" s="23" t="str">
        <f>'Option 6 (2)'!V68</f>
        <v/>
      </c>
      <c r="W68" s="23" t="str">
        <f>'Option 6 (2)'!W68</f>
        <v/>
      </c>
      <c r="X68" s="23" t="str">
        <f>'Option 6 (2)'!X68</f>
        <v/>
      </c>
      <c r="Y68" s="23" t="str">
        <f>'Option 6 (2)'!Y68</f>
        <v/>
      </c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1:54" ht="41.4" x14ac:dyDescent="0.25">
      <c r="A69" s="41"/>
      <c r="B69" s="33"/>
      <c r="C69" s="140"/>
      <c r="D69" s="98" t="s">
        <v>198</v>
      </c>
      <c r="E69" s="23" t="str">
        <f>'Option 6 (2)'!E69</f>
        <v/>
      </c>
      <c r="F69" s="23" t="str">
        <f>'Option 6 (2)'!F69</f>
        <v/>
      </c>
      <c r="G69" s="23" t="str">
        <f>'Option 6 (2)'!G69</f>
        <v/>
      </c>
      <c r="H69" s="23" t="str">
        <f>'Option 6 (2)'!H69</f>
        <v/>
      </c>
      <c r="I69" s="23" t="str">
        <f>'Option 6 (2)'!I69</f>
        <v/>
      </c>
      <c r="J69" s="23" t="str">
        <f>'Option 6 (2)'!J69</f>
        <v/>
      </c>
      <c r="K69" s="23" t="str">
        <f>'Option 6 (2)'!K69</f>
        <v/>
      </c>
      <c r="L69" s="23" t="str">
        <f>'Option 6 (2)'!L69</f>
        <v/>
      </c>
      <c r="M69" s="23" t="str">
        <f>'Option 6 (2)'!M69</f>
        <v/>
      </c>
      <c r="N69" s="23" t="str">
        <f>'Option 6 (2)'!N69</f>
        <v/>
      </c>
      <c r="O69" s="23" t="str">
        <f>'Option 6 (2)'!O69</f>
        <v/>
      </c>
      <c r="P69" s="23" t="str">
        <f>'Option 6 (2)'!P69</f>
        <v/>
      </c>
      <c r="Q69" s="23" t="str">
        <f>'Option 6 (2)'!Q69</f>
        <v/>
      </c>
      <c r="R69" s="23" t="str">
        <f>'Option 6 (2)'!R69</f>
        <v/>
      </c>
      <c r="S69" s="23" t="str">
        <f>'Option 6 (2)'!S69</f>
        <v/>
      </c>
      <c r="T69" s="23" t="str">
        <f>'Option 6 (2)'!T69</f>
        <v/>
      </c>
      <c r="U69" s="23" t="str">
        <f>'Option 6 (2)'!U69</f>
        <v/>
      </c>
      <c r="V69" s="23" t="str">
        <f>'Option 6 (2)'!V69</f>
        <v/>
      </c>
      <c r="W69" s="23" t="str">
        <f>'Option 6 (2)'!W69</f>
        <v/>
      </c>
      <c r="X69" s="23" t="str">
        <f>'Option 6 (2)'!X69</f>
        <v/>
      </c>
      <c r="Y69" s="23" t="str">
        <f>'Option 6 (2)'!Y69</f>
        <v/>
      </c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</row>
    <row r="70" spans="1:54" ht="41.4" x14ac:dyDescent="0.25">
      <c r="A70" s="41"/>
      <c r="B70" s="33"/>
      <c r="C70" s="140"/>
      <c r="D70" s="98" t="s">
        <v>198</v>
      </c>
      <c r="E70" s="23" t="str">
        <f>'Option 6 (2)'!E70</f>
        <v/>
      </c>
      <c r="F70" s="23" t="str">
        <f>'Option 6 (2)'!F70</f>
        <v/>
      </c>
      <c r="G70" s="23" t="str">
        <f>'Option 6 (2)'!G70</f>
        <v/>
      </c>
      <c r="H70" s="23" t="str">
        <f>'Option 6 (2)'!H70</f>
        <v/>
      </c>
      <c r="I70" s="23" t="str">
        <f>'Option 6 (2)'!I70</f>
        <v/>
      </c>
      <c r="J70" s="23" t="str">
        <f>'Option 6 (2)'!J70</f>
        <v/>
      </c>
      <c r="K70" s="23" t="str">
        <f>'Option 6 (2)'!K70</f>
        <v/>
      </c>
      <c r="L70" s="23" t="str">
        <f>'Option 6 (2)'!L70</f>
        <v/>
      </c>
      <c r="M70" s="23" t="str">
        <f>'Option 6 (2)'!M70</f>
        <v/>
      </c>
      <c r="N70" s="23" t="str">
        <f>'Option 6 (2)'!N70</f>
        <v/>
      </c>
      <c r="O70" s="23" t="str">
        <f>'Option 6 (2)'!O70</f>
        <v/>
      </c>
      <c r="P70" s="23" t="str">
        <f>'Option 6 (2)'!P70</f>
        <v/>
      </c>
      <c r="Q70" s="23" t="str">
        <f>'Option 6 (2)'!Q70</f>
        <v/>
      </c>
      <c r="R70" s="23" t="str">
        <f>'Option 6 (2)'!R70</f>
        <v/>
      </c>
      <c r="S70" s="23" t="str">
        <f>'Option 6 (2)'!S70</f>
        <v/>
      </c>
      <c r="T70" s="23" t="str">
        <f>'Option 6 (2)'!T70</f>
        <v/>
      </c>
      <c r="U70" s="23" t="str">
        <f>'Option 6 (2)'!U70</f>
        <v/>
      </c>
      <c r="V70" s="23" t="str">
        <f>'Option 6 (2)'!V70</f>
        <v/>
      </c>
      <c r="W70" s="23" t="str">
        <f>'Option 6 (2)'!W70</f>
        <v/>
      </c>
      <c r="X70" s="23" t="str">
        <f>'Option 6 (2)'!X70</f>
        <v/>
      </c>
      <c r="Y70" s="23" t="str">
        <f>'Option 6 (2)'!Y70</f>
        <v/>
      </c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</row>
    <row r="71" spans="1:54" ht="41.4" x14ac:dyDescent="0.25">
      <c r="A71" s="49"/>
      <c r="B71" s="33"/>
      <c r="C71" s="140"/>
      <c r="D71" s="98" t="s">
        <v>198</v>
      </c>
      <c r="E71" s="23" t="str">
        <f>'Option 6 (2)'!E71</f>
        <v/>
      </c>
      <c r="F71" s="23" t="str">
        <f>'Option 6 (2)'!F71</f>
        <v/>
      </c>
      <c r="G71" s="23" t="str">
        <f>'Option 6 (2)'!G71</f>
        <v/>
      </c>
      <c r="H71" s="23" t="str">
        <f>'Option 6 (2)'!H71</f>
        <v/>
      </c>
      <c r="I71" s="23" t="str">
        <f>'Option 6 (2)'!I71</f>
        <v/>
      </c>
      <c r="J71" s="23" t="str">
        <f>'Option 6 (2)'!J71</f>
        <v/>
      </c>
      <c r="K71" s="23" t="str">
        <f>'Option 6 (2)'!K71</f>
        <v/>
      </c>
      <c r="L71" s="23" t="str">
        <f>'Option 6 (2)'!L71</f>
        <v/>
      </c>
      <c r="M71" s="23" t="str">
        <f>'Option 6 (2)'!M71</f>
        <v/>
      </c>
      <c r="N71" s="23" t="str">
        <f>'Option 6 (2)'!N71</f>
        <v/>
      </c>
      <c r="O71" s="23" t="str">
        <f>'Option 6 (2)'!O71</f>
        <v/>
      </c>
      <c r="P71" s="23" t="str">
        <f>'Option 6 (2)'!P71</f>
        <v/>
      </c>
      <c r="Q71" s="23" t="str">
        <f>'Option 6 (2)'!Q71</f>
        <v/>
      </c>
      <c r="R71" s="23" t="str">
        <f>'Option 6 (2)'!R71</f>
        <v/>
      </c>
      <c r="S71" s="23" t="str">
        <f>'Option 6 (2)'!S71</f>
        <v/>
      </c>
      <c r="T71" s="23" t="str">
        <f>'Option 6 (2)'!T71</f>
        <v/>
      </c>
      <c r="U71" s="23" t="str">
        <f>'Option 6 (2)'!U71</f>
        <v/>
      </c>
      <c r="V71" s="23" t="str">
        <f>'Option 6 (2)'!V71</f>
        <v/>
      </c>
      <c r="W71" s="23" t="str">
        <f>'Option 6 (2)'!W71</f>
        <v/>
      </c>
      <c r="X71" s="23" t="str">
        <f>'Option 6 (2)'!X71</f>
        <v/>
      </c>
      <c r="Y71" s="23" t="str">
        <f>'Option 6 (2)'!Y71</f>
        <v/>
      </c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</row>
    <row r="72" spans="1:54" ht="41.4" x14ac:dyDescent="0.25">
      <c r="A72" s="41"/>
      <c r="B72" s="33"/>
      <c r="C72" s="140"/>
      <c r="D72" s="98" t="s">
        <v>198</v>
      </c>
      <c r="E72" s="23" t="str">
        <f>'Option 6 (2)'!E72</f>
        <v/>
      </c>
      <c r="F72" s="23" t="str">
        <f>'Option 6 (2)'!F72</f>
        <v/>
      </c>
      <c r="G72" s="23" t="str">
        <f>'Option 6 (2)'!G72</f>
        <v/>
      </c>
      <c r="H72" s="23" t="str">
        <f>'Option 6 (2)'!H72</f>
        <v/>
      </c>
      <c r="I72" s="23" t="str">
        <f>'Option 6 (2)'!I72</f>
        <v/>
      </c>
      <c r="J72" s="23" t="str">
        <f>'Option 6 (2)'!J72</f>
        <v/>
      </c>
      <c r="K72" s="23" t="str">
        <f>'Option 6 (2)'!K72</f>
        <v/>
      </c>
      <c r="L72" s="23" t="str">
        <f>'Option 6 (2)'!L72</f>
        <v/>
      </c>
      <c r="M72" s="23" t="str">
        <f>'Option 6 (2)'!M72</f>
        <v/>
      </c>
      <c r="N72" s="23" t="str">
        <f>'Option 6 (2)'!N72</f>
        <v/>
      </c>
      <c r="O72" s="23" t="str">
        <f>'Option 6 (2)'!O72</f>
        <v/>
      </c>
      <c r="P72" s="23" t="str">
        <f>'Option 6 (2)'!P72</f>
        <v/>
      </c>
      <c r="Q72" s="23" t="str">
        <f>'Option 6 (2)'!Q72</f>
        <v/>
      </c>
      <c r="R72" s="23" t="str">
        <f>'Option 6 (2)'!R72</f>
        <v/>
      </c>
      <c r="S72" s="23" t="str">
        <f>'Option 6 (2)'!S72</f>
        <v/>
      </c>
      <c r="T72" s="23" t="str">
        <f>'Option 6 (2)'!T72</f>
        <v/>
      </c>
      <c r="U72" s="23" t="str">
        <f>'Option 6 (2)'!U72</f>
        <v/>
      </c>
      <c r="V72" s="23" t="str">
        <f>'Option 6 (2)'!V72</f>
        <v/>
      </c>
      <c r="W72" s="23" t="str">
        <f>'Option 6 (2)'!W72</f>
        <v/>
      </c>
      <c r="X72" s="23" t="str">
        <f>'Option 6 (2)'!X72</f>
        <v/>
      </c>
      <c r="Y72" s="23" t="str">
        <f>'Option 6 (2)'!Y72</f>
        <v/>
      </c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</row>
    <row r="73" spans="1:54" ht="41.4" x14ac:dyDescent="0.25">
      <c r="A73" s="41"/>
      <c r="B73" s="33"/>
      <c r="C73" s="140"/>
      <c r="D73" s="98" t="s">
        <v>198</v>
      </c>
      <c r="E73" s="23" t="str">
        <f>'Option 6 (2)'!E73</f>
        <v/>
      </c>
      <c r="F73" s="23" t="str">
        <f>'Option 6 (2)'!F73</f>
        <v/>
      </c>
      <c r="G73" s="23" t="str">
        <f>'Option 6 (2)'!G73</f>
        <v/>
      </c>
      <c r="H73" s="23" t="str">
        <f>'Option 6 (2)'!H73</f>
        <v/>
      </c>
      <c r="I73" s="23" t="str">
        <f>'Option 6 (2)'!I73</f>
        <v/>
      </c>
      <c r="J73" s="23" t="str">
        <f>'Option 6 (2)'!J73</f>
        <v/>
      </c>
      <c r="K73" s="23" t="str">
        <f>'Option 6 (2)'!K73</f>
        <v/>
      </c>
      <c r="L73" s="23" t="str">
        <f>'Option 6 (2)'!L73</f>
        <v/>
      </c>
      <c r="M73" s="23" t="str">
        <f>'Option 6 (2)'!M73</f>
        <v/>
      </c>
      <c r="N73" s="23" t="str">
        <f>'Option 6 (2)'!N73</f>
        <v/>
      </c>
      <c r="O73" s="23" t="str">
        <f>'Option 6 (2)'!O73</f>
        <v/>
      </c>
      <c r="P73" s="23" t="str">
        <f>'Option 6 (2)'!P73</f>
        <v/>
      </c>
      <c r="Q73" s="23" t="str">
        <f>'Option 6 (2)'!Q73</f>
        <v/>
      </c>
      <c r="R73" s="23" t="str">
        <f>'Option 6 (2)'!R73</f>
        <v/>
      </c>
      <c r="S73" s="23" t="str">
        <f>'Option 6 (2)'!S73</f>
        <v/>
      </c>
      <c r="T73" s="23" t="str">
        <f>'Option 6 (2)'!T73</f>
        <v/>
      </c>
      <c r="U73" s="23" t="str">
        <f>'Option 6 (2)'!U73</f>
        <v/>
      </c>
      <c r="V73" s="23" t="str">
        <f>'Option 6 (2)'!V73</f>
        <v/>
      </c>
      <c r="W73" s="23" t="str">
        <f>'Option 6 (2)'!W73</f>
        <v/>
      </c>
      <c r="X73" s="23" t="str">
        <f>'Option 6 (2)'!X73</f>
        <v/>
      </c>
      <c r="Y73" s="23" t="str">
        <f>'Option 6 (2)'!Y73</f>
        <v/>
      </c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</row>
    <row r="74" spans="1:54" ht="41.4" x14ac:dyDescent="0.25">
      <c r="A74" s="41"/>
      <c r="B74" s="33"/>
      <c r="C74" s="140"/>
      <c r="D74" s="98" t="s">
        <v>198</v>
      </c>
      <c r="E74" s="23" t="str">
        <f>'Option 6 (2)'!E74</f>
        <v/>
      </c>
      <c r="F74" s="23" t="str">
        <f>'Option 6 (2)'!F74</f>
        <v/>
      </c>
      <c r="G74" s="23" t="str">
        <f>'Option 6 (2)'!G74</f>
        <v/>
      </c>
      <c r="H74" s="23" t="str">
        <f>'Option 6 (2)'!H74</f>
        <v/>
      </c>
      <c r="I74" s="23" t="str">
        <f>'Option 6 (2)'!I74</f>
        <v/>
      </c>
      <c r="J74" s="23" t="str">
        <f>'Option 6 (2)'!J74</f>
        <v/>
      </c>
      <c r="K74" s="23" t="str">
        <f>'Option 6 (2)'!K74</f>
        <v/>
      </c>
      <c r="L74" s="23" t="str">
        <f>'Option 6 (2)'!L74</f>
        <v/>
      </c>
      <c r="M74" s="23" t="str">
        <f>'Option 6 (2)'!M74</f>
        <v/>
      </c>
      <c r="N74" s="23" t="str">
        <f>'Option 6 (2)'!N74</f>
        <v/>
      </c>
      <c r="O74" s="23" t="str">
        <f>'Option 6 (2)'!O74</f>
        <v/>
      </c>
      <c r="P74" s="23" t="str">
        <f>'Option 6 (2)'!P74</f>
        <v/>
      </c>
      <c r="Q74" s="23" t="str">
        <f>'Option 6 (2)'!Q74</f>
        <v/>
      </c>
      <c r="R74" s="23" t="str">
        <f>'Option 6 (2)'!R74</f>
        <v/>
      </c>
      <c r="S74" s="23" t="str">
        <f>'Option 6 (2)'!S74</f>
        <v/>
      </c>
      <c r="T74" s="23" t="str">
        <f>'Option 6 (2)'!T74</f>
        <v/>
      </c>
      <c r="U74" s="23" t="str">
        <f>'Option 6 (2)'!U74</f>
        <v/>
      </c>
      <c r="V74" s="23" t="str">
        <f>'Option 6 (2)'!V74</f>
        <v/>
      </c>
      <c r="W74" s="23" t="str">
        <f>'Option 6 (2)'!W74</f>
        <v/>
      </c>
      <c r="X74" s="23" t="str">
        <f>'Option 6 (2)'!X74</f>
        <v/>
      </c>
      <c r="Y74" s="23" t="str">
        <f>'Option 6 (2)'!Y74</f>
        <v/>
      </c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</row>
    <row r="75" spans="1:54" ht="41.4" x14ac:dyDescent="0.25">
      <c r="A75" s="41"/>
      <c r="B75" s="33"/>
      <c r="C75" s="140"/>
      <c r="D75" s="98" t="s">
        <v>198</v>
      </c>
      <c r="E75" s="23" t="str">
        <f>'Option 6 (2)'!E75</f>
        <v/>
      </c>
      <c r="F75" s="23" t="str">
        <f>'Option 6 (2)'!F75</f>
        <v/>
      </c>
      <c r="G75" s="23" t="str">
        <f>'Option 6 (2)'!G75</f>
        <v/>
      </c>
      <c r="H75" s="23" t="str">
        <f>'Option 6 (2)'!H75</f>
        <v/>
      </c>
      <c r="I75" s="23" t="str">
        <f>'Option 6 (2)'!I75</f>
        <v/>
      </c>
      <c r="J75" s="23" t="str">
        <f>'Option 6 (2)'!J75</f>
        <v/>
      </c>
      <c r="K75" s="23" t="str">
        <f>'Option 6 (2)'!K75</f>
        <v/>
      </c>
      <c r="L75" s="23" t="str">
        <f>'Option 6 (2)'!L75</f>
        <v/>
      </c>
      <c r="M75" s="23" t="str">
        <f>'Option 6 (2)'!M75</f>
        <v/>
      </c>
      <c r="N75" s="23" t="str">
        <f>'Option 6 (2)'!N75</f>
        <v/>
      </c>
      <c r="O75" s="23" t="str">
        <f>'Option 6 (2)'!O75</f>
        <v/>
      </c>
      <c r="P75" s="23" t="str">
        <f>'Option 6 (2)'!P75</f>
        <v/>
      </c>
      <c r="Q75" s="23" t="str">
        <f>'Option 6 (2)'!Q75</f>
        <v/>
      </c>
      <c r="R75" s="23" t="str">
        <f>'Option 6 (2)'!R75</f>
        <v/>
      </c>
      <c r="S75" s="23" t="str">
        <f>'Option 6 (2)'!S75</f>
        <v/>
      </c>
      <c r="T75" s="23" t="str">
        <f>'Option 6 (2)'!T75</f>
        <v/>
      </c>
      <c r="U75" s="23" t="str">
        <f>'Option 6 (2)'!U75</f>
        <v/>
      </c>
      <c r="V75" s="23" t="str">
        <f>'Option 6 (2)'!V75</f>
        <v/>
      </c>
      <c r="W75" s="23" t="str">
        <f>'Option 6 (2)'!W75</f>
        <v/>
      </c>
      <c r="X75" s="23" t="str">
        <f>'Option 6 (2)'!X75</f>
        <v/>
      </c>
      <c r="Y75" s="23" t="str">
        <f>'Option 6 (2)'!Y75</f>
        <v/>
      </c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</row>
    <row r="76" spans="1:54" ht="41.4" x14ac:dyDescent="0.25">
      <c r="A76" s="49"/>
      <c r="B76" s="33"/>
      <c r="C76" s="140"/>
      <c r="D76" s="98" t="s">
        <v>198</v>
      </c>
      <c r="E76" s="23" t="str">
        <f>'Option 6 (2)'!E76</f>
        <v/>
      </c>
      <c r="F76" s="23" t="str">
        <f>'Option 6 (2)'!F76</f>
        <v/>
      </c>
      <c r="G76" s="23" t="str">
        <f>'Option 6 (2)'!G76</f>
        <v/>
      </c>
      <c r="H76" s="23" t="str">
        <f>'Option 6 (2)'!H76</f>
        <v/>
      </c>
      <c r="I76" s="23" t="str">
        <f>'Option 6 (2)'!I76</f>
        <v/>
      </c>
      <c r="J76" s="23" t="str">
        <f>'Option 6 (2)'!J76</f>
        <v/>
      </c>
      <c r="K76" s="23" t="str">
        <f>'Option 6 (2)'!K76</f>
        <v/>
      </c>
      <c r="L76" s="23" t="str">
        <f>'Option 6 (2)'!L76</f>
        <v/>
      </c>
      <c r="M76" s="23" t="str">
        <f>'Option 6 (2)'!M76</f>
        <v/>
      </c>
      <c r="N76" s="23" t="str">
        <f>'Option 6 (2)'!N76</f>
        <v/>
      </c>
      <c r="O76" s="23" t="str">
        <f>'Option 6 (2)'!O76</f>
        <v/>
      </c>
      <c r="P76" s="23" t="str">
        <f>'Option 6 (2)'!P76</f>
        <v/>
      </c>
      <c r="Q76" s="23" t="str">
        <f>'Option 6 (2)'!Q76</f>
        <v/>
      </c>
      <c r="R76" s="23" t="str">
        <f>'Option 6 (2)'!R76</f>
        <v/>
      </c>
      <c r="S76" s="23" t="str">
        <f>'Option 6 (2)'!S76</f>
        <v/>
      </c>
      <c r="T76" s="23" t="str">
        <f>'Option 6 (2)'!T76</f>
        <v/>
      </c>
      <c r="U76" s="23" t="str">
        <f>'Option 6 (2)'!U76</f>
        <v/>
      </c>
      <c r="V76" s="23" t="str">
        <f>'Option 6 (2)'!V76</f>
        <v/>
      </c>
      <c r="W76" s="23" t="str">
        <f>'Option 6 (2)'!W76</f>
        <v/>
      </c>
      <c r="X76" s="23" t="str">
        <f>'Option 6 (2)'!X76</f>
        <v/>
      </c>
      <c r="Y76" s="23" t="str">
        <f>'Option 6 (2)'!Y76</f>
        <v/>
      </c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</row>
    <row r="77" spans="1:54" ht="41.4" x14ac:dyDescent="0.25">
      <c r="A77" s="41"/>
      <c r="B77" s="33"/>
      <c r="C77" s="140"/>
      <c r="D77" s="98" t="s">
        <v>198</v>
      </c>
      <c r="E77" s="23" t="str">
        <f>'Option 6 (2)'!E77</f>
        <v/>
      </c>
      <c r="F77" s="23" t="str">
        <f>'Option 6 (2)'!F77</f>
        <v/>
      </c>
      <c r="G77" s="23" t="str">
        <f>'Option 6 (2)'!G77</f>
        <v/>
      </c>
      <c r="H77" s="23" t="str">
        <f>'Option 6 (2)'!H77</f>
        <v/>
      </c>
      <c r="I77" s="23" t="str">
        <f>'Option 6 (2)'!I77</f>
        <v/>
      </c>
      <c r="J77" s="23" t="str">
        <f>'Option 6 (2)'!J77</f>
        <v/>
      </c>
      <c r="K77" s="23" t="str">
        <f>'Option 6 (2)'!K77</f>
        <v/>
      </c>
      <c r="L77" s="23" t="str">
        <f>'Option 6 (2)'!L77</f>
        <v/>
      </c>
      <c r="M77" s="23" t="str">
        <f>'Option 6 (2)'!M77</f>
        <v/>
      </c>
      <c r="N77" s="23" t="str">
        <f>'Option 6 (2)'!N77</f>
        <v/>
      </c>
      <c r="O77" s="23" t="str">
        <f>'Option 6 (2)'!O77</f>
        <v/>
      </c>
      <c r="P77" s="23" t="str">
        <f>'Option 6 (2)'!P77</f>
        <v/>
      </c>
      <c r="Q77" s="23" t="str">
        <f>'Option 6 (2)'!Q77</f>
        <v/>
      </c>
      <c r="R77" s="23" t="str">
        <f>'Option 6 (2)'!R77</f>
        <v/>
      </c>
      <c r="S77" s="23" t="str">
        <f>'Option 6 (2)'!S77</f>
        <v/>
      </c>
      <c r="T77" s="23" t="str">
        <f>'Option 6 (2)'!T77</f>
        <v/>
      </c>
      <c r="U77" s="23" t="str">
        <f>'Option 6 (2)'!U77</f>
        <v/>
      </c>
      <c r="V77" s="23" t="str">
        <f>'Option 6 (2)'!V77</f>
        <v/>
      </c>
      <c r="W77" s="23" t="str">
        <f>'Option 6 (2)'!W77</f>
        <v/>
      </c>
      <c r="X77" s="23" t="str">
        <f>'Option 6 (2)'!X77</f>
        <v/>
      </c>
      <c r="Y77" s="23" t="str">
        <f>'Option 6 (2)'!Y77</f>
        <v/>
      </c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</row>
    <row r="78" spans="1:54" ht="41.4" x14ac:dyDescent="0.25">
      <c r="A78" s="41"/>
      <c r="B78" s="33"/>
      <c r="C78" s="140"/>
      <c r="D78" s="98" t="s">
        <v>198</v>
      </c>
      <c r="E78" s="23" t="str">
        <f>'Option 6 (2)'!E78</f>
        <v/>
      </c>
      <c r="F78" s="23" t="str">
        <f>'Option 6 (2)'!F78</f>
        <v/>
      </c>
      <c r="G78" s="23" t="str">
        <f>'Option 6 (2)'!G78</f>
        <v/>
      </c>
      <c r="H78" s="23" t="str">
        <f>'Option 6 (2)'!H78</f>
        <v/>
      </c>
      <c r="I78" s="23" t="str">
        <f>'Option 6 (2)'!I78</f>
        <v/>
      </c>
      <c r="J78" s="23" t="str">
        <f>'Option 6 (2)'!J78</f>
        <v/>
      </c>
      <c r="K78" s="23" t="str">
        <f>'Option 6 (2)'!K78</f>
        <v/>
      </c>
      <c r="L78" s="23" t="str">
        <f>'Option 6 (2)'!L78</f>
        <v/>
      </c>
      <c r="M78" s="23" t="str">
        <f>'Option 6 (2)'!M78</f>
        <v/>
      </c>
      <c r="N78" s="23" t="str">
        <f>'Option 6 (2)'!N78</f>
        <v/>
      </c>
      <c r="O78" s="23" t="str">
        <f>'Option 6 (2)'!O78</f>
        <v/>
      </c>
      <c r="P78" s="23" t="str">
        <f>'Option 6 (2)'!P78</f>
        <v/>
      </c>
      <c r="Q78" s="23" t="str">
        <f>'Option 6 (2)'!Q78</f>
        <v/>
      </c>
      <c r="R78" s="23" t="str">
        <f>'Option 6 (2)'!R78</f>
        <v/>
      </c>
      <c r="S78" s="23" t="str">
        <f>'Option 6 (2)'!S78</f>
        <v/>
      </c>
      <c r="T78" s="23" t="str">
        <f>'Option 6 (2)'!T78</f>
        <v/>
      </c>
      <c r="U78" s="23" t="str">
        <f>'Option 6 (2)'!U78</f>
        <v/>
      </c>
      <c r="V78" s="23" t="str">
        <f>'Option 6 (2)'!V78</f>
        <v/>
      </c>
      <c r="W78" s="23" t="str">
        <f>'Option 6 (2)'!W78</f>
        <v/>
      </c>
      <c r="X78" s="23" t="str">
        <f>'Option 6 (2)'!X78</f>
        <v/>
      </c>
      <c r="Y78" s="23" t="str">
        <f>'Option 6 (2)'!Y78</f>
        <v/>
      </c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</row>
    <row r="79" spans="1:54" ht="41.4" x14ac:dyDescent="0.25">
      <c r="A79" s="41"/>
      <c r="B79" s="33"/>
      <c r="C79" s="140"/>
      <c r="D79" s="98" t="s">
        <v>198</v>
      </c>
      <c r="E79" s="23" t="str">
        <f>'Option 6 (2)'!E79</f>
        <v/>
      </c>
      <c r="F79" s="23" t="str">
        <f>'Option 6 (2)'!F79</f>
        <v/>
      </c>
      <c r="G79" s="23" t="str">
        <f>'Option 6 (2)'!G79</f>
        <v/>
      </c>
      <c r="H79" s="23" t="str">
        <f>'Option 6 (2)'!H79</f>
        <v/>
      </c>
      <c r="I79" s="23" t="str">
        <f>'Option 6 (2)'!I79</f>
        <v/>
      </c>
      <c r="J79" s="23" t="str">
        <f>'Option 6 (2)'!J79</f>
        <v/>
      </c>
      <c r="K79" s="23" t="str">
        <f>'Option 6 (2)'!K79</f>
        <v/>
      </c>
      <c r="L79" s="23" t="str">
        <f>'Option 6 (2)'!L79</f>
        <v/>
      </c>
      <c r="M79" s="23" t="str">
        <f>'Option 6 (2)'!M79</f>
        <v/>
      </c>
      <c r="N79" s="23" t="str">
        <f>'Option 6 (2)'!N79</f>
        <v/>
      </c>
      <c r="O79" s="23" t="str">
        <f>'Option 6 (2)'!O79</f>
        <v/>
      </c>
      <c r="P79" s="23" t="str">
        <f>'Option 6 (2)'!P79</f>
        <v/>
      </c>
      <c r="Q79" s="23" t="str">
        <f>'Option 6 (2)'!Q79</f>
        <v/>
      </c>
      <c r="R79" s="23" t="str">
        <f>'Option 6 (2)'!R79</f>
        <v/>
      </c>
      <c r="S79" s="23" t="str">
        <f>'Option 6 (2)'!S79</f>
        <v/>
      </c>
      <c r="T79" s="23" t="str">
        <f>'Option 6 (2)'!T79</f>
        <v/>
      </c>
      <c r="U79" s="23" t="str">
        <f>'Option 6 (2)'!U79</f>
        <v/>
      </c>
      <c r="V79" s="23" t="str">
        <f>'Option 6 (2)'!V79</f>
        <v/>
      </c>
      <c r="W79" s="23" t="str">
        <f>'Option 6 (2)'!W79</f>
        <v/>
      </c>
      <c r="X79" s="23" t="str">
        <f>'Option 6 (2)'!X79</f>
        <v/>
      </c>
      <c r="Y79" s="23" t="str">
        <f>'Option 6 (2)'!Y79</f>
        <v/>
      </c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</row>
    <row r="80" spans="1:54" ht="41.4" x14ac:dyDescent="0.25">
      <c r="A80" s="41"/>
      <c r="B80" s="33"/>
      <c r="C80" s="140"/>
      <c r="D80" s="98" t="s">
        <v>198</v>
      </c>
      <c r="E80" s="23" t="str">
        <f>'Option 6 (2)'!E80</f>
        <v/>
      </c>
      <c r="F80" s="23" t="str">
        <f>'Option 6 (2)'!F80</f>
        <v/>
      </c>
      <c r="G80" s="23" t="str">
        <f>'Option 6 (2)'!G80</f>
        <v/>
      </c>
      <c r="H80" s="23" t="str">
        <f>'Option 6 (2)'!H80</f>
        <v/>
      </c>
      <c r="I80" s="23" t="str">
        <f>'Option 6 (2)'!I80</f>
        <v/>
      </c>
      <c r="J80" s="23" t="str">
        <f>'Option 6 (2)'!J80</f>
        <v/>
      </c>
      <c r="K80" s="23" t="str">
        <f>'Option 6 (2)'!K80</f>
        <v/>
      </c>
      <c r="L80" s="23" t="str">
        <f>'Option 6 (2)'!L80</f>
        <v/>
      </c>
      <c r="M80" s="23" t="str">
        <f>'Option 6 (2)'!M80</f>
        <v/>
      </c>
      <c r="N80" s="23" t="str">
        <f>'Option 6 (2)'!N80</f>
        <v/>
      </c>
      <c r="O80" s="23" t="str">
        <f>'Option 6 (2)'!O80</f>
        <v/>
      </c>
      <c r="P80" s="23" t="str">
        <f>'Option 6 (2)'!P80</f>
        <v/>
      </c>
      <c r="Q80" s="23" t="str">
        <f>'Option 6 (2)'!Q80</f>
        <v/>
      </c>
      <c r="R80" s="23" t="str">
        <f>'Option 6 (2)'!R80</f>
        <v/>
      </c>
      <c r="S80" s="23" t="str">
        <f>'Option 6 (2)'!S80</f>
        <v/>
      </c>
      <c r="T80" s="23" t="str">
        <f>'Option 6 (2)'!T80</f>
        <v/>
      </c>
      <c r="U80" s="23" t="str">
        <f>'Option 6 (2)'!U80</f>
        <v/>
      </c>
      <c r="V80" s="23" t="str">
        <f>'Option 6 (2)'!V80</f>
        <v/>
      </c>
      <c r="W80" s="23" t="str">
        <f>'Option 6 (2)'!W80</f>
        <v/>
      </c>
      <c r="X80" s="23" t="str">
        <f>'Option 6 (2)'!X80</f>
        <v/>
      </c>
      <c r="Y80" s="23" t="str">
        <f>'Option 6 (2)'!Y80</f>
        <v/>
      </c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</row>
    <row r="81" spans="1:54" ht="41.4" x14ac:dyDescent="0.25">
      <c r="A81" s="41"/>
      <c r="B81" s="33"/>
      <c r="C81" s="140"/>
      <c r="D81" s="98" t="s">
        <v>198</v>
      </c>
      <c r="E81" s="23" t="str">
        <f>'Option 6 (2)'!E81</f>
        <v/>
      </c>
      <c r="F81" s="23" t="str">
        <f>'Option 6 (2)'!F81</f>
        <v/>
      </c>
      <c r="G81" s="23" t="str">
        <f>'Option 6 (2)'!G81</f>
        <v/>
      </c>
      <c r="H81" s="23" t="str">
        <f>'Option 6 (2)'!H81</f>
        <v/>
      </c>
      <c r="I81" s="23" t="str">
        <f>'Option 6 (2)'!I81</f>
        <v/>
      </c>
      <c r="J81" s="23" t="str">
        <f>'Option 6 (2)'!J81</f>
        <v/>
      </c>
      <c r="K81" s="23" t="str">
        <f>'Option 6 (2)'!K81</f>
        <v/>
      </c>
      <c r="L81" s="23" t="str">
        <f>'Option 6 (2)'!L81</f>
        <v/>
      </c>
      <c r="M81" s="23" t="str">
        <f>'Option 6 (2)'!M81</f>
        <v/>
      </c>
      <c r="N81" s="23" t="str">
        <f>'Option 6 (2)'!N81</f>
        <v/>
      </c>
      <c r="O81" s="23" t="str">
        <f>'Option 6 (2)'!O81</f>
        <v/>
      </c>
      <c r="P81" s="23" t="str">
        <f>'Option 6 (2)'!P81</f>
        <v/>
      </c>
      <c r="Q81" s="23" t="str">
        <f>'Option 6 (2)'!Q81</f>
        <v/>
      </c>
      <c r="R81" s="23" t="str">
        <f>'Option 6 (2)'!R81</f>
        <v/>
      </c>
      <c r="S81" s="23" t="str">
        <f>'Option 6 (2)'!S81</f>
        <v/>
      </c>
      <c r="T81" s="23" t="str">
        <f>'Option 6 (2)'!T81</f>
        <v/>
      </c>
      <c r="U81" s="23" t="str">
        <f>'Option 6 (2)'!U81</f>
        <v/>
      </c>
      <c r="V81" s="23" t="str">
        <f>'Option 6 (2)'!V81</f>
        <v/>
      </c>
      <c r="W81" s="23" t="str">
        <f>'Option 6 (2)'!W81</f>
        <v/>
      </c>
      <c r="X81" s="23" t="str">
        <f>'Option 6 (2)'!X81</f>
        <v/>
      </c>
      <c r="Y81" s="23" t="str">
        <f>'Option 6 (2)'!Y81</f>
        <v/>
      </c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</row>
    <row r="82" spans="1:54" ht="41.4" x14ac:dyDescent="0.25">
      <c r="A82" s="41"/>
      <c r="B82" s="33"/>
      <c r="C82" s="140"/>
      <c r="D82" s="98" t="s">
        <v>198</v>
      </c>
      <c r="E82" s="23" t="str">
        <f>'Option 6 (2)'!E82</f>
        <v/>
      </c>
      <c r="F82" s="23" t="str">
        <f>'Option 6 (2)'!F82</f>
        <v/>
      </c>
      <c r="G82" s="23" t="str">
        <f>'Option 6 (2)'!G82</f>
        <v/>
      </c>
      <c r="H82" s="23" t="str">
        <f>'Option 6 (2)'!H82</f>
        <v/>
      </c>
      <c r="I82" s="23" t="str">
        <f>'Option 6 (2)'!I82</f>
        <v/>
      </c>
      <c r="J82" s="23" t="str">
        <f>'Option 6 (2)'!J82</f>
        <v/>
      </c>
      <c r="K82" s="23" t="str">
        <f>'Option 6 (2)'!K82</f>
        <v/>
      </c>
      <c r="L82" s="23" t="str">
        <f>'Option 6 (2)'!L82</f>
        <v/>
      </c>
      <c r="M82" s="23" t="str">
        <f>'Option 6 (2)'!M82</f>
        <v/>
      </c>
      <c r="N82" s="23" t="str">
        <f>'Option 6 (2)'!N82</f>
        <v/>
      </c>
      <c r="O82" s="23" t="str">
        <f>'Option 6 (2)'!O82</f>
        <v/>
      </c>
      <c r="P82" s="23" t="str">
        <f>'Option 6 (2)'!P82</f>
        <v/>
      </c>
      <c r="Q82" s="23" t="str">
        <f>'Option 6 (2)'!Q82</f>
        <v/>
      </c>
      <c r="R82" s="23" t="str">
        <f>'Option 6 (2)'!R82</f>
        <v/>
      </c>
      <c r="S82" s="23" t="str">
        <f>'Option 6 (2)'!S82</f>
        <v/>
      </c>
      <c r="T82" s="23" t="str">
        <f>'Option 6 (2)'!T82</f>
        <v/>
      </c>
      <c r="U82" s="23" t="str">
        <f>'Option 6 (2)'!U82</f>
        <v/>
      </c>
      <c r="V82" s="23" t="str">
        <f>'Option 6 (2)'!V82</f>
        <v/>
      </c>
      <c r="W82" s="23" t="str">
        <f>'Option 6 (2)'!W82</f>
        <v/>
      </c>
      <c r="X82" s="23" t="str">
        <f>'Option 6 (2)'!X82</f>
        <v/>
      </c>
      <c r="Y82" s="23" t="str">
        <f>'Option 6 (2)'!Y82</f>
        <v/>
      </c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</row>
    <row r="83" spans="1:54" ht="41.4" x14ac:dyDescent="0.25">
      <c r="A83" s="41"/>
      <c r="B83" s="33"/>
      <c r="C83" s="140"/>
      <c r="D83" s="98" t="s">
        <v>198</v>
      </c>
      <c r="E83" s="23" t="str">
        <f>'Option 6 (2)'!E83</f>
        <v/>
      </c>
      <c r="F83" s="23" t="str">
        <f>'Option 6 (2)'!F83</f>
        <v/>
      </c>
      <c r="G83" s="23" t="str">
        <f>'Option 6 (2)'!G83</f>
        <v/>
      </c>
      <c r="H83" s="23" t="str">
        <f>'Option 6 (2)'!H83</f>
        <v/>
      </c>
      <c r="I83" s="23" t="str">
        <f>'Option 6 (2)'!I83</f>
        <v/>
      </c>
      <c r="J83" s="23" t="str">
        <f>'Option 6 (2)'!J83</f>
        <v/>
      </c>
      <c r="K83" s="23" t="str">
        <f>'Option 6 (2)'!K83</f>
        <v/>
      </c>
      <c r="L83" s="23" t="str">
        <f>'Option 6 (2)'!L83</f>
        <v/>
      </c>
      <c r="M83" s="23" t="str">
        <f>'Option 6 (2)'!M83</f>
        <v/>
      </c>
      <c r="N83" s="23" t="str">
        <f>'Option 6 (2)'!N83</f>
        <v/>
      </c>
      <c r="O83" s="23" t="str">
        <f>'Option 6 (2)'!O83</f>
        <v/>
      </c>
      <c r="P83" s="23" t="str">
        <f>'Option 6 (2)'!P83</f>
        <v/>
      </c>
      <c r="Q83" s="23" t="str">
        <f>'Option 6 (2)'!Q83</f>
        <v/>
      </c>
      <c r="R83" s="23" t="str">
        <f>'Option 6 (2)'!R83</f>
        <v/>
      </c>
      <c r="S83" s="23" t="str">
        <f>'Option 6 (2)'!S83</f>
        <v/>
      </c>
      <c r="T83" s="23" t="str">
        <f>'Option 6 (2)'!T83</f>
        <v/>
      </c>
      <c r="U83" s="23" t="str">
        <f>'Option 6 (2)'!U83</f>
        <v/>
      </c>
      <c r="V83" s="23" t="str">
        <f>'Option 6 (2)'!V83</f>
        <v/>
      </c>
      <c r="W83" s="23" t="str">
        <f>'Option 6 (2)'!W83</f>
        <v/>
      </c>
      <c r="X83" s="23" t="str">
        <f>'Option 6 (2)'!X83</f>
        <v/>
      </c>
      <c r="Y83" s="23" t="str">
        <f>'Option 6 (2)'!Y83</f>
        <v/>
      </c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</row>
    <row r="84" spans="1:54" ht="41.4" x14ac:dyDescent="0.25">
      <c r="A84" s="41"/>
      <c r="B84" s="33"/>
      <c r="C84" s="140"/>
      <c r="D84" s="98" t="s">
        <v>198</v>
      </c>
      <c r="E84" s="23" t="str">
        <f>'Option 6 (2)'!E84</f>
        <v/>
      </c>
      <c r="F84" s="23" t="str">
        <f>'Option 6 (2)'!F84</f>
        <v/>
      </c>
      <c r="G84" s="23" t="str">
        <f>'Option 6 (2)'!G84</f>
        <v/>
      </c>
      <c r="H84" s="23" t="str">
        <f>'Option 6 (2)'!H84</f>
        <v/>
      </c>
      <c r="I84" s="23" t="str">
        <f>'Option 6 (2)'!I84</f>
        <v/>
      </c>
      <c r="J84" s="23" t="str">
        <f>'Option 6 (2)'!J84</f>
        <v/>
      </c>
      <c r="K84" s="23" t="str">
        <f>'Option 6 (2)'!K84</f>
        <v/>
      </c>
      <c r="L84" s="23" t="str">
        <f>'Option 6 (2)'!L84</f>
        <v/>
      </c>
      <c r="M84" s="23" t="str">
        <f>'Option 6 (2)'!M84</f>
        <v/>
      </c>
      <c r="N84" s="23" t="str">
        <f>'Option 6 (2)'!N84</f>
        <v/>
      </c>
      <c r="O84" s="23" t="str">
        <f>'Option 6 (2)'!O84</f>
        <v/>
      </c>
      <c r="P84" s="23" t="str">
        <f>'Option 6 (2)'!P84</f>
        <v/>
      </c>
      <c r="Q84" s="23" t="str">
        <f>'Option 6 (2)'!Q84</f>
        <v/>
      </c>
      <c r="R84" s="23" t="str">
        <f>'Option 6 (2)'!R84</f>
        <v/>
      </c>
      <c r="S84" s="23" t="str">
        <f>'Option 6 (2)'!S84</f>
        <v/>
      </c>
      <c r="T84" s="23" t="str">
        <f>'Option 6 (2)'!T84</f>
        <v/>
      </c>
      <c r="U84" s="23" t="str">
        <f>'Option 6 (2)'!U84</f>
        <v/>
      </c>
      <c r="V84" s="23" t="str">
        <f>'Option 6 (2)'!V84</f>
        <v/>
      </c>
      <c r="W84" s="23" t="str">
        <f>'Option 6 (2)'!W84</f>
        <v/>
      </c>
      <c r="X84" s="23" t="str">
        <f>'Option 6 (2)'!X84</f>
        <v/>
      </c>
      <c r="Y84" s="23" t="str">
        <f>'Option 6 (2)'!Y84</f>
        <v/>
      </c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</row>
    <row r="85" spans="1:54" ht="41.4" x14ac:dyDescent="0.25">
      <c r="A85" s="41"/>
      <c r="B85" s="33"/>
      <c r="C85" s="140"/>
      <c r="D85" s="98" t="s">
        <v>198</v>
      </c>
      <c r="E85" s="23" t="str">
        <f>'Option 6 (2)'!E85</f>
        <v/>
      </c>
      <c r="F85" s="23" t="str">
        <f>'Option 6 (2)'!F85</f>
        <v/>
      </c>
      <c r="G85" s="23" t="str">
        <f>'Option 6 (2)'!G85</f>
        <v/>
      </c>
      <c r="H85" s="23" t="str">
        <f>'Option 6 (2)'!H85</f>
        <v/>
      </c>
      <c r="I85" s="23" t="str">
        <f>'Option 6 (2)'!I85</f>
        <v/>
      </c>
      <c r="J85" s="23" t="str">
        <f>'Option 6 (2)'!J85</f>
        <v/>
      </c>
      <c r="K85" s="23" t="str">
        <f>'Option 6 (2)'!K85</f>
        <v/>
      </c>
      <c r="L85" s="23" t="str">
        <f>'Option 6 (2)'!L85</f>
        <v/>
      </c>
      <c r="M85" s="23" t="str">
        <f>'Option 6 (2)'!M85</f>
        <v/>
      </c>
      <c r="N85" s="23" t="str">
        <f>'Option 6 (2)'!N85</f>
        <v/>
      </c>
      <c r="O85" s="23" t="str">
        <f>'Option 6 (2)'!O85</f>
        <v/>
      </c>
      <c r="P85" s="23" t="str">
        <f>'Option 6 (2)'!P85</f>
        <v/>
      </c>
      <c r="Q85" s="23" t="str">
        <f>'Option 6 (2)'!Q85</f>
        <v/>
      </c>
      <c r="R85" s="23" t="str">
        <f>'Option 6 (2)'!R85</f>
        <v/>
      </c>
      <c r="S85" s="23" t="str">
        <f>'Option 6 (2)'!S85</f>
        <v/>
      </c>
      <c r="T85" s="23" t="str">
        <f>'Option 6 (2)'!T85</f>
        <v/>
      </c>
      <c r="U85" s="23" t="str">
        <f>'Option 6 (2)'!U85</f>
        <v/>
      </c>
      <c r="V85" s="23" t="str">
        <f>'Option 6 (2)'!V85</f>
        <v/>
      </c>
      <c r="W85" s="23" t="str">
        <f>'Option 6 (2)'!W85</f>
        <v/>
      </c>
      <c r="X85" s="23" t="str">
        <f>'Option 6 (2)'!X85</f>
        <v/>
      </c>
      <c r="Y85" s="23" t="str">
        <f>'Option 6 (2)'!Y85</f>
        <v/>
      </c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</row>
    <row r="86" spans="1:54" ht="41.4" x14ac:dyDescent="0.25">
      <c r="A86" s="41"/>
      <c r="B86" s="33"/>
      <c r="C86" s="140"/>
      <c r="D86" s="98" t="s">
        <v>198</v>
      </c>
      <c r="E86" s="23" t="str">
        <f>'Option 6 (2)'!E86</f>
        <v/>
      </c>
      <c r="F86" s="23" t="str">
        <f>'Option 6 (2)'!F86</f>
        <v/>
      </c>
      <c r="G86" s="23" t="str">
        <f>'Option 6 (2)'!G86</f>
        <v/>
      </c>
      <c r="H86" s="23" t="str">
        <f>'Option 6 (2)'!H86</f>
        <v/>
      </c>
      <c r="I86" s="23" t="str">
        <f>'Option 6 (2)'!I86</f>
        <v/>
      </c>
      <c r="J86" s="23" t="str">
        <f>'Option 6 (2)'!J86</f>
        <v/>
      </c>
      <c r="K86" s="23" t="str">
        <f>'Option 6 (2)'!K86</f>
        <v/>
      </c>
      <c r="L86" s="23" t="str">
        <f>'Option 6 (2)'!L86</f>
        <v/>
      </c>
      <c r="M86" s="23" t="str">
        <f>'Option 6 (2)'!M86</f>
        <v/>
      </c>
      <c r="N86" s="23" t="str">
        <f>'Option 6 (2)'!N86</f>
        <v/>
      </c>
      <c r="O86" s="23" t="str">
        <f>'Option 6 (2)'!O86</f>
        <v/>
      </c>
      <c r="P86" s="23" t="str">
        <f>'Option 6 (2)'!P86</f>
        <v/>
      </c>
      <c r="Q86" s="23" t="str">
        <f>'Option 6 (2)'!Q86</f>
        <v/>
      </c>
      <c r="R86" s="23" t="str">
        <f>'Option 6 (2)'!R86</f>
        <v/>
      </c>
      <c r="S86" s="23" t="str">
        <f>'Option 6 (2)'!S86</f>
        <v/>
      </c>
      <c r="T86" s="23" t="str">
        <f>'Option 6 (2)'!T86</f>
        <v/>
      </c>
      <c r="U86" s="23" t="str">
        <f>'Option 6 (2)'!U86</f>
        <v/>
      </c>
      <c r="V86" s="23" t="str">
        <f>'Option 6 (2)'!V86</f>
        <v/>
      </c>
      <c r="W86" s="23" t="str">
        <f>'Option 6 (2)'!W86</f>
        <v/>
      </c>
      <c r="X86" s="23" t="str">
        <f>'Option 6 (2)'!X86</f>
        <v/>
      </c>
      <c r="Y86" s="23" t="str">
        <f>'Option 6 (2)'!Y86</f>
        <v/>
      </c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</row>
    <row r="87" spans="1:54" ht="41.4" x14ac:dyDescent="0.25">
      <c r="A87" s="41"/>
      <c r="B87" s="33"/>
      <c r="C87" s="140"/>
      <c r="D87" s="98" t="s">
        <v>198</v>
      </c>
      <c r="E87" s="23" t="str">
        <f>'Option 6 (2)'!E87</f>
        <v/>
      </c>
      <c r="F87" s="23" t="str">
        <f>'Option 6 (2)'!F87</f>
        <v/>
      </c>
      <c r="G87" s="23" t="str">
        <f>'Option 6 (2)'!G87</f>
        <v/>
      </c>
      <c r="H87" s="23" t="str">
        <f>'Option 6 (2)'!H87</f>
        <v/>
      </c>
      <c r="I87" s="23" t="str">
        <f>'Option 6 (2)'!I87</f>
        <v/>
      </c>
      <c r="J87" s="23" t="str">
        <f>'Option 6 (2)'!J87</f>
        <v/>
      </c>
      <c r="K87" s="23" t="str">
        <f>'Option 6 (2)'!K87</f>
        <v/>
      </c>
      <c r="L87" s="23" t="str">
        <f>'Option 6 (2)'!L87</f>
        <v/>
      </c>
      <c r="M87" s="23" t="str">
        <f>'Option 6 (2)'!M87</f>
        <v/>
      </c>
      <c r="N87" s="23" t="str">
        <f>'Option 6 (2)'!N87</f>
        <v/>
      </c>
      <c r="O87" s="23" t="str">
        <f>'Option 6 (2)'!O87</f>
        <v/>
      </c>
      <c r="P87" s="23" t="str">
        <f>'Option 6 (2)'!P87</f>
        <v/>
      </c>
      <c r="Q87" s="23" t="str">
        <f>'Option 6 (2)'!Q87</f>
        <v/>
      </c>
      <c r="R87" s="23" t="str">
        <f>'Option 6 (2)'!R87</f>
        <v/>
      </c>
      <c r="S87" s="23" t="str">
        <f>'Option 6 (2)'!S87</f>
        <v/>
      </c>
      <c r="T87" s="23" t="str">
        <f>'Option 6 (2)'!T87</f>
        <v/>
      </c>
      <c r="U87" s="23" t="str">
        <f>'Option 6 (2)'!U87</f>
        <v/>
      </c>
      <c r="V87" s="23" t="str">
        <f>'Option 6 (2)'!V87</f>
        <v/>
      </c>
      <c r="W87" s="23" t="str">
        <f>'Option 6 (2)'!W87</f>
        <v/>
      </c>
      <c r="X87" s="23" t="str">
        <f>'Option 6 (2)'!X87</f>
        <v/>
      </c>
      <c r="Y87" s="23" t="str">
        <f>'Option 6 (2)'!Y87</f>
        <v/>
      </c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</row>
    <row r="88" spans="1:54" ht="41.4" x14ac:dyDescent="0.25">
      <c r="A88" s="41"/>
      <c r="B88" s="33"/>
      <c r="C88" s="140"/>
      <c r="D88" s="98" t="s">
        <v>198</v>
      </c>
      <c r="E88" s="23" t="str">
        <f>'Option 6 (2)'!E88</f>
        <v/>
      </c>
      <c r="F88" s="23" t="str">
        <f>'Option 6 (2)'!F88</f>
        <v/>
      </c>
      <c r="G88" s="23" t="str">
        <f>'Option 6 (2)'!G88</f>
        <v/>
      </c>
      <c r="H88" s="23" t="str">
        <f>'Option 6 (2)'!H88</f>
        <v/>
      </c>
      <c r="I88" s="23" t="str">
        <f>'Option 6 (2)'!I88</f>
        <v/>
      </c>
      <c r="J88" s="23" t="str">
        <f>'Option 6 (2)'!J88</f>
        <v/>
      </c>
      <c r="K88" s="23" t="str">
        <f>'Option 6 (2)'!K88</f>
        <v/>
      </c>
      <c r="L88" s="23" t="str">
        <f>'Option 6 (2)'!L88</f>
        <v/>
      </c>
      <c r="M88" s="23" t="str">
        <f>'Option 6 (2)'!M88</f>
        <v/>
      </c>
      <c r="N88" s="23" t="str">
        <f>'Option 6 (2)'!N88</f>
        <v/>
      </c>
      <c r="O88" s="23" t="str">
        <f>'Option 6 (2)'!O88</f>
        <v/>
      </c>
      <c r="P88" s="23" t="str">
        <f>'Option 6 (2)'!P88</f>
        <v/>
      </c>
      <c r="Q88" s="23" t="str">
        <f>'Option 6 (2)'!Q88</f>
        <v/>
      </c>
      <c r="R88" s="23" t="str">
        <f>'Option 6 (2)'!R88</f>
        <v/>
      </c>
      <c r="S88" s="23" t="str">
        <f>'Option 6 (2)'!S88</f>
        <v/>
      </c>
      <c r="T88" s="23" t="str">
        <f>'Option 6 (2)'!T88</f>
        <v/>
      </c>
      <c r="U88" s="23" t="str">
        <f>'Option 6 (2)'!U88</f>
        <v/>
      </c>
      <c r="V88" s="23" t="str">
        <f>'Option 6 (2)'!V88</f>
        <v/>
      </c>
      <c r="W88" s="23" t="str">
        <f>'Option 6 (2)'!W88</f>
        <v/>
      </c>
      <c r="X88" s="23" t="str">
        <f>'Option 6 (2)'!X88</f>
        <v/>
      </c>
      <c r="Y88" s="23" t="str">
        <f>'Option 6 (2)'!Y88</f>
        <v/>
      </c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</row>
    <row r="89" spans="1:54" ht="41.4" x14ac:dyDescent="0.25">
      <c r="A89" s="41"/>
      <c r="B89" s="33"/>
      <c r="C89" s="140"/>
      <c r="D89" s="98" t="s">
        <v>198</v>
      </c>
      <c r="E89" s="23" t="str">
        <f>'Option 6 (2)'!E89</f>
        <v/>
      </c>
      <c r="F89" s="23" t="str">
        <f>'Option 6 (2)'!F89</f>
        <v/>
      </c>
      <c r="G89" s="23" t="str">
        <f>'Option 6 (2)'!G89</f>
        <v/>
      </c>
      <c r="H89" s="23" t="str">
        <f>'Option 6 (2)'!H89</f>
        <v/>
      </c>
      <c r="I89" s="23" t="str">
        <f>'Option 6 (2)'!I89</f>
        <v/>
      </c>
      <c r="J89" s="23" t="str">
        <f>'Option 6 (2)'!J89</f>
        <v/>
      </c>
      <c r="K89" s="23" t="str">
        <f>'Option 6 (2)'!K89</f>
        <v/>
      </c>
      <c r="L89" s="23" t="str">
        <f>'Option 6 (2)'!L89</f>
        <v/>
      </c>
      <c r="M89" s="23" t="str">
        <f>'Option 6 (2)'!M89</f>
        <v/>
      </c>
      <c r="N89" s="23" t="str">
        <f>'Option 6 (2)'!N89</f>
        <v/>
      </c>
      <c r="O89" s="23" t="str">
        <f>'Option 6 (2)'!O89</f>
        <v/>
      </c>
      <c r="P89" s="23" t="str">
        <f>'Option 6 (2)'!P89</f>
        <v/>
      </c>
      <c r="Q89" s="23" t="str">
        <f>'Option 6 (2)'!Q89</f>
        <v/>
      </c>
      <c r="R89" s="23" t="str">
        <f>'Option 6 (2)'!R89</f>
        <v/>
      </c>
      <c r="S89" s="23" t="str">
        <f>'Option 6 (2)'!S89</f>
        <v/>
      </c>
      <c r="T89" s="23" t="str">
        <f>'Option 6 (2)'!T89</f>
        <v/>
      </c>
      <c r="U89" s="23" t="str">
        <f>'Option 6 (2)'!U89</f>
        <v/>
      </c>
      <c r="V89" s="23" t="str">
        <f>'Option 6 (2)'!V89</f>
        <v/>
      </c>
      <c r="W89" s="23" t="str">
        <f>'Option 6 (2)'!W89</f>
        <v/>
      </c>
      <c r="X89" s="23" t="str">
        <f>'Option 6 (2)'!X89</f>
        <v/>
      </c>
      <c r="Y89" s="23" t="str">
        <f>'Option 6 (2)'!Y89</f>
        <v/>
      </c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</row>
    <row r="90" spans="1:54" ht="41.4" x14ac:dyDescent="0.25">
      <c r="A90" s="41"/>
      <c r="B90" s="33"/>
      <c r="C90" s="140"/>
      <c r="D90" s="98" t="s">
        <v>198</v>
      </c>
      <c r="E90" s="23" t="str">
        <f>'Option 6 (2)'!E90</f>
        <v/>
      </c>
      <c r="F90" s="23" t="str">
        <f>'Option 6 (2)'!F90</f>
        <v/>
      </c>
      <c r="G90" s="23" t="str">
        <f>'Option 6 (2)'!G90</f>
        <v/>
      </c>
      <c r="H90" s="23" t="str">
        <f>'Option 6 (2)'!H90</f>
        <v/>
      </c>
      <c r="I90" s="23" t="str">
        <f>'Option 6 (2)'!I90</f>
        <v/>
      </c>
      <c r="J90" s="23" t="str">
        <f>'Option 6 (2)'!J90</f>
        <v/>
      </c>
      <c r="K90" s="23" t="str">
        <f>'Option 6 (2)'!K90</f>
        <v/>
      </c>
      <c r="L90" s="23" t="str">
        <f>'Option 6 (2)'!L90</f>
        <v/>
      </c>
      <c r="M90" s="23" t="str">
        <f>'Option 6 (2)'!M90</f>
        <v/>
      </c>
      <c r="N90" s="23" t="str">
        <f>'Option 6 (2)'!N90</f>
        <v/>
      </c>
      <c r="O90" s="23" t="str">
        <f>'Option 6 (2)'!O90</f>
        <v/>
      </c>
      <c r="P90" s="23" t="str">
        <f>'Option 6 (2)'!P90</f>
        <v/>
      </c>
      <c r="Q90" s="23" t="str">
        <f>'Option 6 (2)'!Q90</f>
        <v/>
      </c>
      <c r="R90" s="23" t="str">
        <f>'Option 6 (2)'!R90</f>
        <v/>
      </c>
      <c r="S90" s="23" t="str">
        <f>'Option 6 (2)'!S90</f>
        <v/>
      </c>
      <c r="T90" s="23" t="str">
        <f>'Option 6 (2)'!T90</f>
        <v/>
      </c>
      <c r="U90" s="23" t="str">
        <f>'Option 6 (2)'!U90</f>
        <v/>
      </c>
      <c r="V90" s="23" t="str">
        <f>'Option 6 (2)'!V90</f>
        <v/>
      </c>
      <c r="W90" s="23" t="str">
        <f>'Option 6 (2)'!W90</f>
        <v/>
      </c>
      <c r="X90" s="23" t="str">
        <f>'Option 6 (2)'!X90</f>
        <v/>
      </c>
      <c r="Y90" s="23" t="str">
        <f>'Option 6 (2)'!Y90</f>
        <v/>
      </c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</row>
    <row r="91" spans="1:54" ht="42" thickBot="1" x14ac:dyDescent="0.3">
      <c r="A91" s="41"/>
      <c r="B91" s="33"/>
      <c r="C91" s="140"/>
      <c r="D91" s="98" t="s">
        <v>198</v>
      </c>
      <c r="E91" s="23" t="str">
        <f>'Option 6 (2)'!E91</f>
        <v/>
      </c>
      <c r="F91" s="23" t="str">
        <f>'Option 6 (2)'!F91</f>
        <v/>
      </c>
      <c r="G91" s="23" t="str">
        <f>'Option 6 (2)'!G91</f>
        <v/>
      </c>
      <c r="H91" s="23" t="str">
        <f>'Option 6 (2)'!H91</f>
        <v/>
      </c>
      <c r="I91" s="23" t="str">
        <f>'Option 6 (2)'!I91</f>
        <v/>
      </c>
      <c r="J91" s="23" t="str">
        <f>'Option 6 (2)'!J91</f>
        <v/>
      </c>
      <c r="K91" s="23" t="str">
        <f>'Option 6 (2)'!K91</f>
        <v/>
      </c>
      <c r="L91" s="23" t="str">
        <f>'Option 6 (2)'!L91</f>
        <v/>
      </c>
      <c r="M91" s="23" t="str">
        <f>'Option 6 (2)'!M91</f>
        <v/>
      </c>
      <c r="N91" s="23" t="str">
        <f>'Option 6 (2)'!N91</f>
        <v/>
      </c>
      <c r="O91" s="23" t="str">
        <f>'Option 6 (2)'!O91</f>
        <v/>
      </c>
      <c r="P91" s="23" t="str">
        <f>'Option 6 (2)'!P91</f>
        <v/>
      </c>
      <c r="Q91" s="23" t="str">
        <f>'Option 6 (2)'!Q91</f>
        <v/>
      </c>
      <c r="R91" s="23" t="str">
        <f>'Option 6 (2)'!R91</f>
        <v/>
      </c>
      <c r="S91" s="23" t="str">
        <f>'Option 6 (2)'!S91</f>
        <v/>
      </c>
      <c r="T91" s="23" t="str">
        <f>'Option 6 (2)'!T91</f>
        <v/>
      </c>
      <c r="U91" s="23" t="str">
        <f>'Option 6 (2)'!U91</f>
        <v/>
      </c>
      <c r="V91" s="23" t="str">
        <f>'Option 6 (2)'!V91</f>
        <v/>
      </c>
      <c r="W91" s="23" t="str">
        <f>'Option 6 (2)'!W91</f>
        <v/>
      </c>
      <c r="X91" s="23" t="str">
        <f>'Option 6 (2)'!X91</f>
        <v/>
      </c>
      <c r="Y91" s="23" t="str">
        <f>'Option 6 (2)'!Y91</f>
        <v/>
      </c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5">IF(SUMIF($A$67:$A$91,"Personal",F67:F91)=0,0,SUMIF($A$67:$A$91,"Personal",F67:F91))</f>
        <v>0</v>
      </c>
      <c r="G92" s="30">
        <f t="shared" si="85"/>
        <v>0</v>
      </c>
      <c r="H92" s="30">
        <f t="shared" si="85"/>
        <v>0</v>
      </c>
      <c r="I92" s="30">
        <f t="shared" si="85"/>
        <v>0</v>
      </c>
      <c r="J92" s="30">
        <f t="shared" si="85"/>
        <v>0</v>
      </c>
      <c r="K92" s="30">
        <f t="shared" si="85"/>
        <v>0</v>
      </c>
      <c r="L92" s="30">
        <f t="shared" si="85"/>
        <v>0</v>
      </c>
      <c r="M92" s="30">
        <f t="shared" si="85"/>
        <v>0</v>
      </c>
      <c r="N92" s="30">
        <f t="shared" si="85"/>
        <v>0</v>
      </c>
      <c r="O92" s="30">
        <f t="shared" si="85"/>
        <v>0</v>
      </c>
      <c r="P92" s="30">
        <f t="shared" si="85"/>
        <v>0</v>
      </c>
      <c r="Q92" s="30">
        <f t="shared" si="85"/>
        <v>0</v>
      </c>
      <c r="R92" s="30">
        <f t="shared" si="85"/>
        <v>0</v>
      </c>
      <c r="S92" s="30">
        <f t="shared" si="85"/>
        <v>0</v>
      </c>
      <c r="T92" s="30">
        <f t="shared" si="85"/>
        <v>0</v>
      </c>
      <c r="U92" s="30">
        <f t="shared" si="85"/>
        <v>0</v>
      </c>
      <c r="V92" s="30">
        <f t="shared" si="85"/>
        <v>0</v>
      </c>
      <c r="W92" s="30">
        <f t="shared" si="85"/>
        <v>0</v>
      </c>
      <c r="X92" s="30">
        <f t="shared" si="85"/>
        <v>0</v>
      </c>
      <c r="Y92" s="30">
        <f t="shared" si="85"/>
        <v>0</v>
      </c>
      <c r="Z92" s="30">
        <f t="shared" ref="Z92:BB92" si="86">IF(SUMIF($A$67:$A$91,"Personal",Z67:Z91)=0,0,SUMIF($A$67:$A$91,"Personal",Z67:Z91))</f>
        <v>0</v>
      </c>
      <c r="AA92" s="30">
        <f t="shared" si="86"/>
        <v>0</v>
      </c>
      <c r="AB92" s="30">
        <f t="shared" si="86"/>
        <v>0</v>
      </c>
      <c r="AC92" s="30">
        <f t="shared" si="86"/>
        <v>0</v>
      </c>
      <c r="AD92" s="30">
        <f t="shared" si="86"/>
        <v>0</v>
      </c>
      <c r="AE92" s="30">
        <f t="shared" si="86"/>
        <v>0</v>
      </c>
      <c r="AF92" s="30">
        <f t="shared" si="86"/>
        <v>0</v>
      </c>
      <c r="AG92" s="30">
        <f t="shared" si="86"/>
        <v>0</v>
      </c>
      <c r="AH92" s="30">
        <f t="shared" si="86"/>
        <v>0</v>
      </c>
      <c r="AI92" s="30">
        <f t="shared" si="86"/>
        <v>0</v>
      </c>
      <c r="AJ92" s="30">
        <f t="shared" si="86"/>
        <v>0</v>
      </c>
      <c r="AK92" s="30">
        <f t="shared" si="86"/>
        <v>0</v>
      </c>
      <c r="AL92" s="30">
        <f t="shared" si="86"/>
        <v>0</v>
      </c>
      <c r="AM92" s="30">
        <f t="shared" si="86"/>
        <v>0</v>
      </c>
      <c r="AN92" s="30">
        <f t="shared" si="86"/>
        <v>0</v>
      </c>
      <c r="AO92" s="30">
        <f t="shared" si="86"/>
        <v>0</v>
      </c>
      <c r="AP92" s="30">
        <f t="shared" si="86"/>
        <v>0</v>
      </c>
      <c r="AQ92" s="30">
        <f t="shared" si="86"/>
        <v>0</v>
      </c>
      <c r="AR92" s="30">
        <f t="shared" si="86"/>
        <v>0</v>
      </c>
      <c r="AS92" s="30">
        <f t="shared" si="86"/>
        <v>0</v>
      </c>
      <c r="AT92" s="30">
        <f t="shared" si="86"/>
        <v>0</v>
      </c>
      <c r="AU92" s="30">
        <f t="shared" si="86"/>
        <v>0</v>
      </c>
      <c r="AV92" s="30">
        <f t="shared" si="86"/>
        <v>0</v>
      </c>
      <c r="AW92" s="30">
        <f t="shared" si="86"/>
        <v>0</v>
      </c>
      <c r="AX92" s="30">
        <f t="shared" si="86"/>
        <v>0</v>
      </c>
      <c r="AY92" s="30">
        <f t="shared" si="86"/>
        <v>0</v>
      </c>
      <c r="AZ92" s="30">
        <f t="shared" si="86"/>
        <v>0</v>
      </c>
      <c r="BA92" s="30">
        <f t="shared" si="86"/>
        <v>0</v>
      </c>
      <c r="BB92" s="30">
        <f t="shared" si="86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7">IF(SUMIF($A$67:$A$91,"Material",F67:F91)=0,0,SUMIF($A$67:$A$91,"Material",F67:F91))</f>
        <v>0</v>
      </c>
      <c r="G93" s="30">
        <f t="shared" si="87"/>
        <v>0</v>
      </c>
      <c r="H93" s="30">
        <f t="shared" si="87"/>
        <v>0</v>
      </c>
      <c r="I93" s="30">
        <f t="shared" si="87"/>
        <v>0</v>
      </c>
      <c r="J93" s="30">
        <f t="shared" si="87"/>
        <v>0</v>
      </c>
      <c r="K93" s="30">
        <f t="shared" si="87"/>
        <v>0</v>
      </c>
      <c r="L93" s="30">
        <f t="shared" si="87"/>
        <v>0</v>
      </c>
      <c r="M93" s="30">
        <f t="shared" si="87"/>
        <v>0</v>
      </c>
      <c r="N93" s="30">
        <f t="shared" si="87"/>
        <v>0</v>
      </c>
      <c r="O93" s="30">
        <f t="shared" si="87"/>
        <v>0</v>
      </c>
      <c r="P93" s="30">
        <f t="shared" si="87"/>
        <v>0</v>
      </c>
      <c r="Q93" s="30">
        <f t="shared" si="87"/>
        <v>0</v>
      </c>
      <c r="R93" s="30">
        <f t="shared" si="87"/>
        <v>0</v>
      </c>
      <c r="S93" s="30">
        <f t="shared" si="87"/>
        <v>0</v>
      </c>
      <c r="T93" s="30">
        <f t="shared" si="87"/>
        <v>0</v>
      </c>
      <c r="U93" s="30">
        <f t="shared" si="87"/>
        <v>0</v>
      </c>
      <c r="V93" s="30">
        <f t="shared" si="87"/>
        <v>0</v>
      </c>
      <c r="W93" s="30">
        <f t="shared" si="87"/>
        <v>0</v>
      </c>
      <c r="X93" s="30">
        <f t="shared" si="87"/>
        <v>0</v>
      </c>
      <c r="Y93" s="30">
        <f t="shared" si="87"/>
        <v>0</v>
      </c>
      <c r="Z93" s="30">
        <f t="shared" ref="Z93:BB93" si="88">IF(SUMIF($A$67:$A$91,"Material",Z67:Z91)=0,0,SUMIF($A$67:$A$91,"Material",Z67:Z91))</f>
        <v>0</v>
      </c>
      <c r="AA93" s="30">
        <f t="shared" si="88"/>
        <v>0</v>
      </c>
      <c r="AB93" s="30">
        <f t="shared" si="88"/>
        <v>0</v>
      </c>
      <c r="AC93" s="30">
        <f t="shared" si="88"/>
        <v>0</v>
      </c>
      <c r="AD93" s="30">
        <f t="shared" si="88"/>
        <v>0</v>
      </c>
      <c r="AE93" s="30">
        <f t="shared" si="88"/>
        <v>0</v>
      </c>
      <c r="AF93" s="30">
        <f t="shared" si="88"/>
        <v>0</v>
      </c>
      <c r="AG93" s="30">
        <f t="shared" si="88"/>
        <v>0</v>
      </c>
      <c r="AH93" s="30">
        <f t="shared" si="88"/>
        <v>0</v>
      </c>
      <c r="AI93" s="30">
        <f t="shared" si="88"/>
        <v>0</v>
      </c>
      <c r="AJ93" s="30">
        <f t="shared" si="88"/>
        <v>0</v>
      </c>
      <c r="AK93" s="30">
        <f t="shared" si="88"/>
        <v>0</v>
      </c>
      <c r="AL93" s="30">
        <f t="shared" si="88"/>
        <v>0</v>
      </c>
      <c r="AM93" s="30">
        <f t="shared" si="88"/>
        <v>0</v>
      </c>
      <c r="AN93" s="30">
        <f t="shared" si="88"/>
        <v>0</v>
      </c>
      <c r="AO93" s="30">
        <f t="shared" si="88"/>
        <v>0</v>
      </c>
      <c r="AP93" s="30">
        <f t="shared" si="88"/>
        <v>0</v>
      </c>
      <c r="AQ93" s="30">
        <f t="shared" si="88"/>
        <v>0</v>
      </c>
      <c r="AR93" s="30">
        <f t="shared" si="88"/>
        <v>0</v>
      </c>
      <c r="AS93" s="30">
        <f t="shared" si="88"/>
        <v>0</v>
      </c>
      <c r="AT93" s="30">
        <f t="shared" si="88"/>
        <v>0</v>
      </c>
      <c r="AU93" s="30">
        <f t="shared" si="88"/>
        <v>0</v>
      </c>
      <c r="AV93" s="30">
        <f t="shared" si="88"/>
        <v>0</v>
      </c>
      <c r="AW93" s="30">
        <f t="shared" si="88"/>
        <v>0</v>
      </c>
      <c r="AX93" s="30">
        <f t="shared" si="88"/>
        <v>0</v>
      </c>
      <c r="AY93" s="30">
        <f t="shared" si="88"/>
        <v>0</v>
      </c>
      <c r="AZ93" s="30">
        <f t="shared" si="88"/>
        <v>0</v>
      </c>
      <c r="BA93" s="30">
        <f t="shared" si="88"/>
        <v>0</v>
      </c>
      <c r="BB93" s="30">
        <f t="shared" si="88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9">IF(SUMIF($A$67:$A$91,"Infrastruktur",F67:F91)=0,0,SUMIF($A$67:$A$91,"Infrastruktur",F67:F91))</f>
        <v>0</v>
      </c>
      <c r="G94" s="30">
        <f t="shared" si="89"/>
        <v>0</v>
      </c>
      <c r="H94" s="30">
        <f t="shared" si="89"/>
        <v>0</v>
      </c>
      <c r="I94" s="30">
        <f t="shared" si="89"/>
        <v>0</v>
      </c>
      <c r="J94" s="30">
        <f t="shared" si="89"/>
        <v>0</v>
      </c>
      <c r="K94" s="30">
        <f t="shared" si="89"/>
        <v>0</v>
      </c>
      <c r="L94" s="30">
        <f t="shared" si="89"/>
        <v>0</v>
      </c>
      <c r="M94" s="30">
        <f t="shared" si="89"/>
        <v>0</v>
      </c>
      <c r="N94" s="30">
        <f t="shared" si="89"/>
        <v>0</v>
      </c>
      <c r="O94" s="30">
        <f t="shared" si="89"/>
        <v>0</v>
      </c>
      <c r="P94" s="30">
        <f t="shared" si="89"/>
        <v>0</v>
      </c>
      <c r="Q94" s="30">
        <f t="shared" si="89"/>
        <v>0</v>
      </c>
      <c r="R94" s="30">
        <f t="shared" si="89"/>
        <v>0</v>
      </c>
      <c r="S94" s="30">
        <f t="shared" si="89"/>
        <v>0</v>
      </c>
      <c r="T94" s="30">
        <f t="shared" si="89"/>
        <v>0</v>
      </c>
      <c r="U94" s="30">
        <f t="shared" si="89"/>
        <v>0</v>
      </c>
      <c r="V94" s="30">
        <f t="shared" si="89"/>
        <v>0</v>
      </c>
      <c r="W94" s="30">
        <f t="shared" si="89"/>
        <v>0</v>
      </c>
      <c r="X94" s="30">
        <f t="shared" si="89"/>
        <v>0</v>
      </c>
      <c r="Y94" s="30">
        <f t="shared" si="89"/>
        <v>0</v>
      </c>
      <c r="Z94" s="30">
        <f t="shared" ref="Z94:BB94" si="90">IF(SUMIF($A$67:$A$91,"Infrastruktur",Z67:Z91)=0,0,SUMIF($A$67:$A$91,"Infrastruktur",Z67:Z91))</f>
        <v>0</v>
      </c>
      <c r="AA94" s="30">
        <f t="shared" si="90"/>
        <v>0</v>
      </c>
      <c r="AB94" s="30">
        <f t="shared" si="90"/>
        <v>0</v>
      </c>
      <c r="AC94" s="30">
        <f t="shared" si="90"/>
        <v>0</v>
      </c>
      <c r="AD94" s="30">
        <f t="shared" si="90"/>
        <v>0</v>
      </c>
      <c r="AE94" s="30">
        <f t="shared" si="90"/>
        <v>0</v>
      </c>
      <c r="AF94" s="30">
        <f t="shared" si="90"/>
        <v>0</v>
      </c>
      <c r="AG94" s="30">
        <f t="shared" si="90"/>
        <v>0</v>
      </c>
      <c r="AH94" s="30">
        <f t="shared" si="90"/>
        <v>0</v>
      </c>
      <c r="AI94" s="30">
        <f t="shared" si="90"/>
        <v>0</v>
      </c>
      <c r="AJ94" s="30">
        <f t="shared" si="90"/>
        <v>0</v>
      </c>
      <c r="AK94" s="30">
        <f t="shared" si="90"/>
        <v>0</v>
      </c>
      <c r="AL94" s="30">
        <f t="shared" si="90"/>
        <v>0</v>
      </c>
      <c r="AM94" s="30">
        <f t="shared" si="90"/>
        <v>0</v>
      </c>
      <c r="AN94" s="30">
        <f t="shared" si="90"/>
        <v>0</v>
      </c>
      <c r="AO94" s="30">
        <f t="shared" si="90"/>
        <v>0</v>
      </c>
      <c r="AP94" s="30">
        <f t="shared" si="90"/>
        <v>0</v>
      </c>
      <c r="AQ94" s="30">
        <f t="shared" si="90"/>
        <v>0</v>
      </c>
      <c r="AR94" s="30">
        <f t="shared" si="90"/>
        <v>0</v>
      </c>
      <c r="AS94" s="30">
        <f t="shared" si="90"/>
        <v>0</v>
      </c>
      <c r="AT94" s="30">
        <f t="shared" si="90"/>
        <v>0</v>
      </c>
      <c r="AU94" s="30">
        <f t="shared" si="90"/>
        <v>0</v>
      </c>
      <c r="AV94" s="30">
        <f t="shared" si="90"/>
        <v>0</v>
      </c>
      <c r="AW94" s="30">
        <f t="shared" si="90"/>
        <v>0</v>
      </c>
      <c r="AX94" s="30">
        <f t="shared" si="90"/>
        <v>0</v>
      </c>
      <c r="AY94" s="30">
        <f t="shared" si="90"/>
        <v>0</v>
      </c>
      <c r="AZ94" s="30">
        <f t="shared" si="90"/>
        <v>0</v>
      </c>
      <c r="BA94" s="30">
        <f t="shared" si="90"/>
        <v>0</v>
      </c>
      <c r="BB94" s="30">
        <f t="shared" si="90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91">IF(SUMIF($A$67:$A$91,"Dienstleistungen",F67:F91)=0,0,SUMIF($A$67:$A$91,"Dienstleistungen",F67:F91))</f>
        <v>0</v>
      </c>
      <c r="G95" s="30">
        <f t="shared" si="91"/>
        <v>0</v>
      </c>
      <c r="H95" s="30">
        <f t="shared" si="91"/>
        <v>0</v>
      </c>
      <c r="I95" s="30">
        <f t="shared" si="91"/>
        <v>0</v>
      </c>
      <c r="J95" s="30">
        <f t="shared" si="91"/>
        <v>0</v>
      </c>
      <c r="K95" s="30">
        <f t="shared" si="91"/>
        <v>0</v>
      </c>
      <c r="L95" s="30">
        <f t="shared" si="91"/>
        <v>0</v>
      </c>
      <c r="M95" s="30">
        <f t="shared" si="91"/>
        <v>0</v>
      </c>
      <c r="N95" s="30">
        <f t="shared" si="91"/>
        <v>0</v>
      </c>
      <c r="O95" s="30">
        <f t="shared" si="91"/>
        <v>0</v>
      </c>
      <c r="P95" s="30">
        <f t="shared" si="91"/>
        <v>0</v>
      </c>
      <c r="Q95" s="30">
        <f t="shared" si="91"/>
        <v>0</v>
      </c>
      <c r="R95" s="30">
        <f t="shared" si="91"/>
        <v>0</v>
      </c>
      <c r="S95" s="30">
        <f t="shared" si="91"/>
        <v>0</v>
      </c>
      <c r="T95" s="30">
        <f t="shared" si="91"/>
        <v>0</v>
      </c>
      <c r="U95" s="30">
        <f t="shared" si="91"/>
        <v>0</v>
      </c>
      <c r="V95" s="30">
        <f t="shared" si="91"/>
        <v>0</v>
      </c>
      <c r="W95" s="30">
        <f t="shared" si="91"/>
        <v>0</v>
      </c>
      <c r="X95" s="30">
        <f t="shared" si="91"/>
        <v>0</v>
      </c>
      <c r="Y95" s="30">
        <f t="shared" si="91"/>
        <v>0</v>
      </c>
      <c r="Z95" s="30">
        <f t="shared" ref="Z95:BB95" si="92">IF(SUMIF($A$67:$A$91,"Dienstleistungen",Z67:Z91)=0,0,SUMIF($A$67:$A$91,"Dienstleistungen",Z67:Z91))</f>
        <v>0</v>
      </c>
      <c r="AA95" s="30">
        <f t="shared" si="92"/>
        <v>0</v>
      </c>
      <c r="AB95" s="30">
        <f t="shared" si="92"/>
        <v>0</v>
      </c>
      <c r="AC95" s="30">
        <f t="shared" si="92"/>
        <v>0</v>
      </c>
      <c r="AD95" s="30">
        <f t="shared" si="92"/>
        <v>0</v>
      </c>
      <c r="AE95" s="30">
        <f t="shared" si="92"/>
        <v>0</v>
      </c>
      <c r="AF95" s="30">
        <f t="shared" si="92"/>
        <v>0</v>
      </c>
      <c r="AG95" s="30">
        <f t="shared" si="92"/>
        <v>0</v>
      </c>
      <c r="AH95" s="30">
        <f t="shared" si="92"/>
        <v>0</v>
      </c>
      <c r="AI95" s="30">
        <f t="shared" si="92"/>
        <v>0</v>
      </c>
      <c r="AJ95" s="30">
        <f t="shared" si="92"/>
        <v>0</v>
      </c>
      <c r="AK95" s="30">
        <f t="shared" si="92"/>
        <v>0</v>
      </c>
      <c r="AL95" s="30">
        <f t="shared" si="92"/>
        <v>0</v>
      </c>
      <c r="AM95" s="30">
        <f t="shared" si="92"/>
        <v>0</v>
      </c>
      <c r="AN95" s="30">
        <f t="shared" si="92"/>
        <v>0</v>
      </c>
      <c r="AO95" s="30">
        <f t="shared" si="92"/>
        <v>0</v>
      </c>
      <c r="AP95" s="30">
        <f t="shared" si="92"/>
        <v>0</v>
      </c>
      <c r="AQ95" s="30">
        <f t="shared" si="92"/>
        <v>0</v>
      </c>
      <c r="AR95" s="30">
        <f t="shared" si="92"/>
        <v>0</v>
      </c>
      <c r="AS95" s="30">
        <f t="shared" si="92"/>
        <v>0</v>
      </c>
      <c r="AT95" s="30">
        <f t="shared" si="92"/>
        <v>0</v>
      </c>
      <c r="AU95" s="30">
        <f t="shared" si="92"/>
        <v>0</v>
      </c>
      <c r="AV95" s="30">
        <f t="shared" si="92"/>
        <v>0</v>
      </c>
      <c r="AW95" s="30">
        <f t="shared" si="92"/>
        <v>0</v>
      </c>
      <c r="AX95" s="30">
        <f t="shared" si="92"/>
        <v>0</v>
      </c>
      <c r="AY95" s="30">
        <f t="shared" si="92"/>
        <v>0</v>
      </c>
      <c r="AZ95" s="30">
        <f t="shared" si="92"/>
        <v>0</v>
      </c>
      <c r="BA95" s="30">
        <f t="shared" si="92"/>
        <v>0</v>
      </c>
      <c r="BB95" s="30">
        <f t="shared" si="92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E97+1</f>
        <v>1</v>
      </c>
      <c r="G97" s="24">
        <f t="shared" ref="G97:Y97" si="93">F97+1</f>
        <v>2</v>
      </c>
      <c r="H97" s="24">
        <f t="shared" si="93"/>
        <v>3</v>
      </c>
      <c r="I97" s="24">
        <f t="shared" si="93"/>
        <v>4</v>
      </c>
      <c r="J97" s="24">
        <f t="shared" si="93"/>
        <v>5</v>
      </c>
      <c r="K97" s="24">
        <f t="shared" si="93"/>
        <v>6</v>
      </c>
      <c r="L97" s="24">
        <f t="shared" si="93"/>
        <v>7</v>
      </c>
      <c r="M97" s="24">
        <f t="shared" si="93"/>
        <v>8</v>
      </c>
      <c r="N97" s="24">
        <f t="shared" si="93"/>
        <v>9</v>
      </c>
      <c r="O97" s="24">
        <f t="shared" si="93"/>
        <v>10</v>
      </c>
      <c r="P97" s="24">
        <f t="shared" si="93"/>
        <v>11</v>
      </c>
      <c r="Q97" s="24">
        <f t="shared" si="93"/>
        <v>12</v>
      </c>
      <c r="R97" s="24">
        <f t="shared" si="93"/>
        <v>13</v>
      </c>
      <c r="S97" s="24">
        <f t="shared" si="93"/>
        <v>14</v>
      </c>
      <c r="T97" s="24">
        <f t="shared" si="93"/>
        <v>15</v>
      </c>
      <c r="U97" s="24">
        <f t="shared" si="93"/>
        <v>16</v>
      </c>
      <c r="V97" s="24">
        <f t="shared" si="93"/>
        <v>17</v>
      </c>
      <c r="W97" s="24">
        <f t="shared" si="93"/>
        <v>18</v>
      </c>
      <c r="X97" s="24">
        <f t="shared" si="93"/>
        <v>19</v>
      </c>
      <c r="Y97" s="25">
        <f t="shared" si="93"/>
        <v>20</v>
      </c>
      <c r="Z97" s="25">
        <f t="shared" ref="Z97" si="94">Y97+1</f>
        <v>21</v>
      </c>
      <c r="AA97" s="25">
        <f t="shared" ref="AA97" si="95">Z97+1</f>
        <v>22</v>
      </c>
      <c r="AB97" s="25">
        <f t="shared" ref="AB97" si="96">AA97+1</f>
        <v>23</v>
      </c>
      <c r="AC97" s="25">
        <f t="shared" ref="AC97" si="97">AB97+1</f>
        <v>24</v>
      </c>
      <c r="AD97" s="25">
        <f t="shared" ref="AD97" si="98">AC97+1</f>
        <v>25</v>
      </c>
      <c r="AE97" s="25">
        <f t="shared" ref="AE97" si="99">AD97+1</f>
        <v>26</v>
      </c>
      <c r="AF97" s="25">
        <f t="shared" ref="AF97" si="100">AE97+1</f>
        <v>27</v>
      </c>
      <c r="AG97" s="25">
        <f t="shared" ref="AG97" si="101">AF97+1</f>
        <v>28</v>
      </c>
      <c r="AH97" s="25">
        <f t="shared" ref="AH97" si="102">AG97+1</f>
        <v>29</v>
      </c>
      <c r="AI97" s="25">
        <f t="shared" ref="AI97" si="103">AH97+1</f>
        <v>30</v>
      </c>
      <c r="AJ97" s="25">
        <f t="shared" ref="AJ97" si="104">AI97+1</f>
        <v>31</v>
      </c>
      <c r="AK97" s="25">
        <f t="shared" ref="AK97" si="105">AJ97+1</f>
        <v>32</v>
      </c>
      <c r="AL97" s="25">
        <f t="shared" ref="AL97" si="106">AK97+1</f>
        <v>33</v>
      </c>
      <c r="AM97" s="25">
        <f t="shared" ref="AM97" si="107">AL97+1</f>
        <v>34</v>
      </c>
      <c r="AN97" s="25">
        <f t="shared" ref="AN97" si="108">AM97+1</f>
        <v>35</v>
      </c>
      <c r="AO97" s="25">
        <f t="shared" ref="AO97" si="109">AN97+1</f>
        <v>36</v>
      </c>
      <c r="AP97" s="25">
        <f t="shared" ref="AP97" si="110">AO97+1</f>
        <v>37</v>
      </c>
      <c r="AQ97" s="25">
        <f t="shared" ref="AQ97" si="111">AP97+1</f>
        <v>38</v>
      </c>
      <c r="AR97" s="25">
        <f t="shared" ref="AR97" si="112">AQ97+1</f>
        <v>39</v>
      </c>
      <c r="AS97" s="25">
        <f t="shared" ref="AS97" si="113">AR97+1</f>
        <v>40</v>
      </c>
      <c r="AT97" s="25">
        <f t="shared" ref="AT97" si="114">AS97+1</f>
        <v>41</v>
      </c>
      <c r="AU97" s="25">
        <f t="shared" ref="AU97" si="115">AT97+1</f>
        <v>42</v>
      </c>
      <c r="AV97" s="25">
        <f t="shared" ref="AV97" si="116">AU97+1</f>
        <v>43</v>
      </c>
      <c r="AW97" s="25">
        <f t="shared" ref="AW97" si="117">AV97+1</f>
        <v>44</v>
      </c>
      <c r="AX97" s="25">
        <f t="shared" ref="AX97" si="118">AW97+1</f>
        <v>45</v>
      </c>
      <c r="AY97" s="25">
        <f t="shared" ref="AY97" si="119">AX97+1</f>
        <v>46</v>
      </c>
      <c r="AZ97" s="25">
        <f t="shared" ref="AZ97" si="120">AY97+1</f>
        <v>47</v>
      </c>
      <c r="BA97" s="25">
        <f t="shared" ref="BA97" si="121">AZ97+1</f>
        <v>48</v>
      </c>
      <c r="BB97" s="25">
        <f t="shared" ref="BB97" si="122">BA97+1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/>
      <c r="B99" s="46"/>
      <c r="C99" s="140"/>
      <c r="D99" s="97" t="s">
        <v>198</v>
      </c>
      <c r="E99" s="23" t="str">
        <f>'Option 6 (2)'!E99</f>
        <v/>
      </c>
      <c r="F99" s="23" t="str">
        <f>'Option 6 (2)'!F99</f>
        <v/>
      </c>
      <c r="G99" s="23" t="str">
        <f>'Option 6 (2)'!G99</f>
        <v/>
      </c>
      <c r="H99" s="23" t="str">
        <f>'Option 6 (2)'!H99</f>
        <v/>
      </c>
      <c r="I99" s="23" t="str">
        <f>'Option 6 (2)'!I99</f>
        <v/>
      </c>
      <c r="J99" s="23" t="str">
        <f>'Option 6 (2)'!J99</f>
        <v/>
      </c>
      <c r="K99" s="23" t="str">
        <f>'Option 6 (2)'!K99</f>
        <v/>
      </c>
      <c r="L99" s="23" t="str">
        <f>'Option 6 (2)'!L99</f>
        <v/>
      </c>
      <c r="M99" s="23" t="str">
        <f>'Option 6 (2)'!M99</f>
        <v/>
      </c>
      <c r="N99" s="23" t="str">
        <f>'Option 6 (2)'!N99</f>
        <v/>
      </c>
      <c r="O99" s="23" t="str">
        <f>'Option 6 (2)'!O99</f>
        <v/>
      </c>
      <c r="P99" s="23" t="str">
        <f>'Option 6 (2)'!P99</f>
        <v/>
      </c>
      <c r="Q99" s="23" t="str">
        <f>'Option 6 (2)'!Q99</f>
        <v/>
      </c>
      <c r="R99" s="23" t="str">
        <f>'Option 6 (2)'!R99</f>
        <v/>
      </c>
      <c r="S99" s="23" t="str">
        <f>'Option 6 (2)'!S99</f>
        <v/>
      </c>
      <c r="T99" s="23" t="str">
        <f>'Option 6 (2)'!T99</f>
        <v/>
      </c>
      <c r="U99" s="23" t="str">
        <f>'Option 6 (2)'!U99</f>
        <v/>
      </c>
      <c r="V99" s="23" t="str">
        <f>'Option 6 (2)'!V99</f>
        <v/>
      </c>
      <c r="W99" s="23" t="str">
        <f>'Option 6 (2)'!W99</f>
        <v/>
      </c>
      <c r="X99" s="23" t="str">
        <f>'Option 6 (2)'!X99</f>
        <v/>
      </c>
      <c r="Y99" s="23" t="str">
        <f>'Option 6 (2)'!Y99</f>
        <v/>
      </c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</row>
    <row r="100" spans="1:54" ht="41.4" x14ac:dyDescent="0.25">
      <c r="A100" s="49"/>
      <c r="B100" s="47"/>
      <c r="C100" s="141"/>
      <c r="D100" s="98" t="s">
        <v>198</v>
      </c>
      <c r="E100" s="23" t="str">
        <f>'Option 6 (2)'!E100</f>
        <v/>
      </c>
      <c r="F100" s="23" t="str">
        <f>'Option 6 (2)'!F100</f>
        <v/>
      </c>
      <c r="G100" s="23" t="str">
        <f>'Option 6 (2)'!G100</f>
        <v/>
      </c>
      <c r="H100" s="23" t="str">
        <f>'Option 6 (2)'!H100</f>
        <v/>
      </c>
      <c r="I100" s="23" t="str">
        <f>'Option 6 (2)'!I100</f>
        <v/>
      </c>
      <c r="J100" s="23" t="str">
        <f>'Option 6 (2)'!J100</f>
        <v/>
      </c>
      <c r="K100" s="23" t="str">
        <f>'Option 6 (2)'!K100</f>
        <v/>
      </c>
      <c r="L100" s="23" t="str">
        <f>'Option 6 (2)'!L100</f>
        <v/>
      </c>
      <c r="M100" s="23" t="str">
        <f>'Option 6 (2)'!M100</f>
        <v/>
      </c>
      <c r="N100" s="23" t="str">
        <f>'Option 6 (2)'!N100</f>
        <v/>
      </c>
      <c r="O100" s="23" t="str">
        <f>'Option 6 (2)'!O100</f>
        <v/>
      </c>
      <c r="P100" s="23" t="str">
        <f>'Option 6 (2)'!P100</f>
        <v/>
      </c>
      <c r="Q100" s="23" t="str">
        <f>'Option 6 (2)'!Q100</f>
        <v/>
      </c>
      <c r="R100" s="23" t="str">
        <f>'Option 6 (2)'!R100</f>
        <v/>
      </c>
      <c r="S100" s="23" t="str">
        <f>'Option 6 (2)'!S100</f>
        <v/>
      </c>
      <c r="T100" s="23" t="str">
        <f>'Option 6 (2)'!T100</f>
        <v/>
      </c>
      <c r="U100" s="23" t="str">
        <f>'Option 6 (2)'!U100</f>
        <v/>
      </c>
      <c r="V100" s="23" t="str">
        <f>'Option 6 (2)'!V100</f>
        <v/>
      </c>
      <c r="W100" s="23" t="str">
        <f>'Option 6 (2)'!W100</f>
        <v/>
      </c>
      <c r="X100" s="23" t="str">
        <f>'Option 6 (2)'!X100</f>
        <v/>
      </c>
      <c r="Y100" s="23" t="str">
        <f>'Option 6 (2)'!Y100</f>
        <v/>
      </c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</row>
    <row r="101" spans="1:54" ht="41.4" x14ac:dyDescent="0.25">
      <c r="A101" s="49"/>
      <c r="B101" s="47"/>
      <c r="C101" s="141"/>
      <c r="D101" s="98" t="s">
        <v>198</v>
      </c>
      <c r="E101" s="23" t="str">
        <f>'Option 6 (2)'!E101</f>
        <v/>
      </c>
      <c r="F101" s="23" t="str">
        <f>'Option 6 (2)'!F101</f>
        <v/>
      </c>
      <c r="G101" s="23" t="str">
        <f>'Option 6 (2)'!G101</f>
        <v/>
      </c>
      <c r="H101" s="23" t="str">
        <f>'Option 6 (2)'!H101</f>
        <v/>
      </c>
      <c r="I101" s="23" t="str">
        <f>'Option 6 (2)'!I101</f>
        <v/>
      </c>
      <c r="J101" s="23" t="str">
        <f>'Option 6 (2)'!J101</f>
        <v/>
      </c>
      <c r="K101" s="23" t="str">
        <f>'Option 6 (2)'!K101</f>
        <v/>
      </c>
      <c r="L101" s="23" t="str">
        <f>'Option 6 (2)'!L101</f>
        <v/>
      </c>
      <c r="M101" s="23" t="str">
        <f>'Option 6 (2)'!M101</f>
        <v/>
      </c>
      <c r="N101" s="23" t="str">
        <f>'Option 6 (2)'!N101</f>
        <v/>
      </c>
      <c r="O101" s="23" t="str">
        <f>'Option 6 (2)'!O101</f>
        <v/>
      </c>
      <c r="P101" s="23" t="str">
        <f>'Option 6 (2)'!P101</f>
        <v/>
      </c>
      <c r="Q101" s="23" t="str">
        <f>'Option 6 (2)'!Q101</f>
        <v/>
      </c>
      <c r="R101" s="23" t="str">
        <f>'Option 6 (2)'!R101</f>
        <v/>
      </c>
      <c r="S101" s="23" t="str">
        <f>'Option 6 (2)'!S101</f>
        <v/>
      </c>
      <c r="T101" s="23" t="str">
        <f>'Option 6 (2)'!T101</f>
        <v/>
      </c>
      <c r="U101" s="23" t="str">
        <f>'Option 6 (2)'!U101</f>
        <v/>
      </c>
      <c r="V101" s="23" t="str">
        <f>'Option 6 (2)'!V101</f>
        <v/>
      </c>
      <c r="W101" s="23" t="str">
        <f>'Option 6 (2)'!W101</f>
        <v/>
      </c>
      <c r="X101" s="23" t="str">
        <f>'Option 6 (2)'!X101</f>
        <v/>
      </c>
      <c r="Y101" s="23" t="str">
        <f>'Option 6 (2)'!Y101</f>
        <v/>
      </c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</row>
    <row r="102" spans="1:54" ht="41.4" x14ac:dyDescent="0.25">
      <c r="A102" s="49"/>
      <c r="B102" s="47"/>
      <c r="C102" s="141"/>
      <c r="D102" s="98" t="s">
        <v>198</v>
      </c>
      <c r="E102" s="23" t="str">
        <f>'Option 6 (2)'!E102</f>
        <v/>
      </c>
      <c r="F102" s="23" t="str">
        <f>'Option 6 (2)'!F102</f>
        <v/>
      </c>
      <c r="G102" s="23" t="str">
        <f>'Option 6 (2)'!G102</f>
        <v/>
      </c>
      <c r="H102" s="23" t="str">
        <f>'Option 6 (2)'!H102</f>
        <v/>
      </c>
      <c r="I102" s="23" t="str">
        <f>'Option 6 (2)'!I102</f>
        <v/>
      </c>
      <c r="J102" s="23" t="str">
        <f>'Option 6 (2)'!J102</f>
        <v/>
      </c>
      <c r="K102" s="23" t="str">
        <f>'Option 6 (2)'!K102</f>
        <v/>
      </c>
      <c r="L102" s="23" t="str">
        <f>'Option 6 (2)'!L102</f>
        <v/>
      </c>
      <c r="M102" s="23" t="str">
        <f>'Option 6 (2)'!M102</f>
        <v/>
      </c>
      <c r="N102" s="23" t="str">
        <f>'Option 6 (2)'!N102</f>
        <v/>
      </c>
      <c r="O102" s="23" t="str">
        <f>'Option 6 (2)'!O102</f>
        <v/>
      </c>
      <c r="P102" s="23" t="str">
        <f>'Option 6 (2)'!P102</f>
        <v/>
      </c>
      <c r="Q102" s="23" t="str">
        <f>'Option 6 (2)'!Q102</f>
        <v/>
      </c>
      <c r="R102" s="23" t="str">
        <f>'Option 6 (2)'!R102</f>
        <v/>
      </c>
      <c r="S102" s="23" t="str">
        <f>'Option 6 (2)'!S102</f>
        <v/>
      </c>
      <c r="T102" s="23" t="str">
        <f>'Option 6 (2)'!T102</f>
        <v/>
      </c>
      <c r="U102" s="23" t="str">
        <f>'Option 6 (2)'!U102</f>
        <v/>
      </c>
      <c r="V102" s="23" t="str">
        <f>'Option 6 (2)'!V102</f>
        <v/>
      </c>
      <c r="W102" s="23" t="str">
        <f>'Option 6 (2)'!W102</f>
        <v/>
      </c>
      <c r="X102" s="23" t="str">
        <f>'Option 6 (2)'!X102</f>
        <v/>
      </c>
      <c r="Y102" s="23" t="str">
        <f>'Option 6 (2)'!Y102</f>
        <v/>
      </c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</row>
    <row r="103" spans="1:54" ht="42" thickBot="1" x14ac:dyDescent="0.3">
      <c r="A103" s="50"/>
      <c r="B103" s="48"/>
      <c r="C103" s="142"/>
      <c r="D103" s="99" t="s">
        <v>198</v>
      </c>
      <c r="E103" s="23" t="str">
        <f>'Option 6 (2)'!E103</f>
        <v/>
      </c>
      <c r="F103" s="23" t="str">
        <f>'Option 6 (2)'!F103</f>
        <v/>
      </c>
      <c r="G103" s="23" t="str">
        <f>'Option 6 (2)'!G103</f>
        <v/>
      </c>
      <c r="H103" s="23" t="str">
        <f>'Option 6 (2)'!H103</f>
        <v/>
      </c>
      <c r="I103" s="23" t="str">
        <f>'Option 6 (2)'!I103</f>
        <v/>
      </c>
      <c r="J103" s="23" t="str">
        <f>'Option 6 (2)'!J103</f>
        <v/>
      </c>
      <c r="K103" s="23" t="str">
        <f>'Option 6 (2)'!K103</f>
        <v/>
      </c>
      <c r="L103" s="23" t="str">
        <f>'Option 6 (2)'!L103</f>
        <v/>
      </c>
      <c r="M103" s="23" t="str">
        <f>'Option 6 (2)'!M103</f>
        <v/>
      </c>
      <c r="N103" s="23" t="str">
        <f>'Option 6 (2)'!N103</f>
        <v/>
      </c>
      <c r="O103" s="23" t="str">
        <f>'Option 6 (2)'!O103</f>
        <v/>
      </c>
      <c r="P103" s="23" t="str">
        <f>'Option 6 (2)'!P103</f>
        <v/>
      </c>
      <c r="Q103" s="23" t="str">
        <f>'Option 6 (2)'!Q103</f>
        <v/>
      </c>
      <c r="R103" s="23" t="str">
        <f>'Option 6 (2)'!R103</f>
        <v/>
      </c>
      <c r="S103" s="23" t="str">
        <f>'Option 6 (2)'!S103</f>
        <v/>
      </c>
      <c r="T103" s="23" t="str">
        <f>'Option 6 (2)'!T103</f>
        <v/>
      </c>
      <c r="U103" s="23" t="str">
        <f>'Option 6 (2)'!U103</f>
        <v/>
      </c>
      <c r="V103" s="23" t="str">
        <f>'Option 6 (2)'!V103</f>
        <v/>
      </c>
      <c r="W103" s="23" t="str">
        <f>'Option 6 (2)'!W103</f>
        <v/>
      </c>
      <c r="X103" s="23" t="str">
        <f>'Option 6 (2)'!X103</f>
        <v/>
      </c>
      <c r="Y103" s="23" t="str">
        <f>'Option 6 (2)'!Y103</f>
        <v/>
      </c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23">IF(SUMIF($A$99:$A$103,"Personal",F99:F103)=0,0,SUMIF($A$99:$A$103,"Personal",F99:F103))</f>
        <v>0</v>
      </c>
      <c r="G104" s="30">
        <f t="shared" si="123"/>
        <v>0</v>
      </c>
      <c r="H104" s="30">
        <f t="shared" si="123"/>
        <v>0</v>
      </c>
      <c r="I104" s="30">
        <f t="shared" si="123"/>
        <v>0</v>
      </c>
      <c r="J104" s="30">
        <f t="shared" si="123"/>
        <v>0</v>
      </c>
      <c r="K104" s="30">
        <f t="shared" si="123"/>
        <v>0</v>
      </c>
      <c r="L104" s="30">
        <f t="shared" si="123"/>
        <v>0</v>
      </c>
      <c r="M104" s="30">
        <f t="shared" si="123"/>
        <v>0</v>
      </c>
      <c r="N104" s="30">
        <f t="shared" si="123"/>
        <v>0</v>
      </c>
      <c r="O104" s="30">
        <f t="shared" si="123"/>
        <v>0</v>
      </c>
      <c r="P104" s="30">
        <f t="shared" si="123"/>
        <v>0</v>
      </c>
      <c r="Q104" s="30">
        <f t="shared" si="123"/>
        <v>0</v>
      </c>
      <c r="R104" s="30">
        <f t="shared" si="123"/>
        <v>0</v>
      </c>
      <c r="S104" s="30">
        <f t="shared" si="123"/>
        <v>0</v>
      </c>
      <c r="T104" s="30">
        <f t="shared" si="123"/>
        <v>0</v>
      </c>
      <c r="U104" s="30">
        <f t="shared" si="123"/>
        <v>0</v>
      </c>
      <c r="V104" s="30">
        <f t="shared" si="123"/>
        <v>0</v>
      </c>
      <c r="W104" s="30">
        <f t="shared" si="123"/>
        <v>0</v>
      </c>
      <c r="X104" s="31">
        <f t="shared" si="123"/>
        <v>0</v>
      </c>
      <c r="Y104" s="31">
        <f t="shared" si="123"/>
        <v>0</v>
      </c>
      <c r="Z104" s="31">
        <f t="shared" ref="Z104:BB104" si="124">IF(SUMIF($A$99:$A$103,"Personal",Z99:Z103)=0,0,SUMIF($A$99:$A$103,"Personal",Z99:Z103))</f>
        <v>0</v>
      </c>
      <c r="AA104" s="31">
        <f t="shared" si="124"/>
        <v>0</v>
      </c>
      <c r="AB104" s="31">
        <f t="shared" si="124"/>
        <v>0</v>
      </c>
      <c r="AC104" s="31">
        <f t="shared" si="124"/>
        <v>0</v>
      </c>
      <c r="AD104" s="31">
        <f t="shared" si="124"/>
        <v>0</v>
      </c>
      <c r="AE104" s="31">
        <f t="shared" si="124"/>
        <v>0</v>
      </c>
      <c r="AF104" s="31">
        <f t="shared" si="124"/>
        <v>0</v>
      </c>
      <c r="AG104" s="31">
        <f t="shared" si="124"/>
        <v>0</v>
      </c>
      <c r="AH104" s="31">
        <f t="shared" si="124"/>
        <v>0</v>
      </c>
      <c r="AI104" s="31">
        <f t="shared" si="124"/>
        <v>0</v>
      </c>
      <c r="AJ104" s="31">
        <f t="shared" si="124"/>
        <v>0</v>
      </c>
      <c r="AK104" s="31">
        <f t="shared" si="124"/>
        <v>0</v>
      </c>
      <c r="AL104" s="31">
        <f t="shared" si="124"/>
        <v>0</v>
      </c>
      <c r="AM104" s="31">
        <f t="shared" si="124"/>
        <v>0</v>
      </c>
      <c r="AN104" s="31">
        <f t="shared" si="124"/>
        <v>0</v>
      </c>
      <c r="AO104" s="31">
        <f t="shared" si="124"/>
        <v>0</v>
      </c>
      <c r="AP104" s="31">
        <f t="shared" si="124"/>
        <v>0</v>
      </c>
      <c r="AQ104" s="31">
        <f t="shared" si="124"/>
        <v>0</v>
      </c>
      <c r="AR104" s="31">
        <f t="shared" si="124"/>
        <v>0</v>
      </c>
      <c r="AS104" s="31">
        <f t="shared" si="124"/>
        <v>0</v>
      </c>
      <c r="AT104" s="31">
        <f t="shared" si="124"/>
        <v>0</v>
      </c>
      <c r="AU104" s="31">
        <f t="shared" si="124"/>
        <v>0</v>
      </c>
      <c r="AV104" s="31">
        <f t="shared" si="124"/>
        <v>0</v>
      </c>
      <c r="AW104" s="31">
        <f t="shared" si="124"/>
        <v>0</v>
      </c>
      <c r="AX104" s="31">
        <f t="shared" si="124"/>
        <v>0</v>
      </c>
      <c r="AY104" s="31">
        <f t="shared" si="124"/>
        <v>0</v>
      </c>
      <c r="AZ104" s="31">
        <f t="shared" si="124"/>
        <v>0</v>
      </c>
      <c r="BA104" s="31">
        <f t="shared" si="124"/>
        <v>0</v>
      </c>
      <c r="BB104" s="31">
        <f t="shared" si="124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25">IF(SUMIF($A$99:$A$103,"Material",F99:F103)=0,0,SUMIF($A$99:$A$103,"Material",F99:F103))</f>
        <v>0</v>
      </c>
      <c r="G105" s="30">
        <f t="shared" si="125"/>
        <v>0</v>
      </c>
      <c r="H105" s="30">
        <f t="shared" si="125"/>
        <v>0</v>
      </c>
      <c r="I105" s="30">
        <f t="shared" si="125"/>
        <v>0</v>
      </c>
      <c r="J105" s="30">
        <f t="shared" si="125"/>
        <v>0</v>
      </c>
      <c r="K105" s="30">
        <f t="shared" si="125"/>
        <v>0</v>
      </c>
      <c r="L105" s="30">
        <f t="shared" si="125"/>
        <v>0</v>
      </c>
      <c r="M105" s="30">
        <f t="shared" si="125"/>
        <v>0</v>
      </c>
      <c r="N105" s="30">
        <f t="shared" si="125"/>
        <v>0</v>
      </c>
      <c r="O105" s="30">
        <f t="shared" si="125"/>
        <v>0</v>
      </c>
      <c r="P105" s="30">
        <f t="shared" si="125"/>
        <v>0</v>
      </c>
      <c r="Q105" s="30">
        <f t="shared" si="125"/>
        <v>0</v>
      </c>
      <c r="R105" s="30">
        <f t="shared" si="125"/>
        <v>0</v>
      </c>
      <c r="S105" s="30">
        <f t="shared" si="125"/>
        <v>0</v>
      </c>
      <c r="T105" s="30">
        <f t="shared" si="125"/>
        <v>0</v>
      </c>
      <c r="U105" s="30">
        <f t="shared" si="125"/>
        <v>0</v>
      </c>
      <c r="V105" s="30">
        <f t="shared" si="125"/>
        <v>0</v>
      </c>
      <c r="W105" s="30">
        <f t="shared" si="125"/>
        <v>0</v>
      </c>
      <c r="X105" s="30">
        <f t="shared" si="125"/>
        <v>0</v>
      </c>
      <c r="Y105" s="30">
        <f t="shared" si="125"/>
        <v>0</v>
      </c>
      <c r="Z105" s="30">
        <f t="shared" ref="Z105:BB105" si="126">IF(SUMIF($A$99:$A$103,"Material",Z99:Z103)=0,0,SUMIF($A$99:$A$103,"Material",Z99:Z103))</f>
        <v>0</v>
      </c>
      <c r="AA105" s="30">
        <f t="shared" si="126"/>
        <v>0</v>
      </c>
      <c r="AB105" s="30">
        <f t="shared" si="126"/>
        <v>0</v>
      </c>
      <c r="AC105" s="30">
        <f t="shared" si="126"/>
        <v>0</v>
      </c>
      <c r="AD105" s="30">
        <f t="shared" si="126"/>
        <v>0</v>
      </c>
      <c r="AE105" s="30">
        <f t="shared" si="126"/>
        <v>0</v>
      </c>
      <c r="AF105" s="30">
        <f t="shared" si="126"/>
        <v>0</v>
      </c>
      <c r="AG105" s="30">
        <f t="shared" si="126"/>
        <v>0</v>
      </c>
      <c r="AH105" s="30">
        <f t="shared" si="126"/>
        <v>0</v>
      </c>
      <c r="AI105" s="30">
        <f t="shared" si="126"/>
        <v>0</v>
      </c>
      <c r="AJ105" s="30">
        <f t="shared" si="126"/>
        <v>0</v>
      </c>
      <c r="AK105" s="30">
        <f t="shared" si="126"/>
        <v>0</v>
      </c>
      <c r="AL105" s="30">
        <f t="shared" si="126"/>
        <v>0</v>
      </c>
      <c r="AM105" s="30">
        <f t="shared" si="126"/>
        <v>0</v>
      </c>
      <c r="AN105" s="30">
        <f t="shared" si="126"/>
        <v>0</v>
      </c>
      <c r="AO105" s="30">
        <f t="shared" si="126"/>
        <v>0</v>
      </c>
      <c r="AP105" s="30">
        <f t="shared" si="126"/>
        <v>0</v>
      </c>
      <c r="AQ105" s="30">
        <f t="shared" si="126"/>
        <v>0</v>
      </c>
      <c r="AR105" s="30">
        <f t="shared" si="126"/>
        <v>0</v>
      </c>
      <c r="AS105" s="30">
        <f t="shared" si="126"/>
        <v>0</v>
      </c>
      <c r="AT105" s="30">
        <f t="shared" si="126"/>
        <v>0</v>
      </c>
      <c r="AU105" s="30">
        <f t="shared" si="126"/>
        <v>0</v>
      </c>
      <c r="AV105" s="30">
        <f t="shared" si="126"/>
        <v>0</v>
      </c>
      <c r="AW105" s="30">
        <f t="shared" si="126"/>
        <v>0</v>
      </c>
      <c r="AX105" s="30">
        <f t="shared" si="126"/>
        <v>0</v>
      </c>
      <c r="AY105" s="30">
        <f t="shared" si="126"/>
        <v>0</v>
      </c>
      <c r="AZ105" s="30">
        <f t="shared" si="126"/>
        <v>0</v>
      </c>
      <c r="BA105" s="30">
        <f t="shared" si="126"/>
        <v>0</v>
      </c>
      <c r="BB105" s="30">
        <f t="shared" si="126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27">IF(SUMIF($A$99:$A$103,"Infrastruktur",F99:F103)=0,0,SUMIF($A$99:$A$103,"Infrastruktur",F99:F103))</f>
        <v>0</v>
      </c>
      <c r="G106" s="30">
        <f t="shared" si="127"/>
        <v>0</v>
      </c>
      <c r="H106" s="30">
        <f t="shared" si="127"/>
        <v>0</v>
      </c>
      <c r="I106" s="30">
        <f t="shared" si="127"/>
        <v>0</v>
      </c>
      <c r="J106" s="30">
        <f t="shared" si="127"/>
        <v>0</v>
      </c>
      <c r="K106" s="30">
        <f t="shared" si="127"/>
        <v>0</v>
      </c>
      <c r="L106" s="30">
        <f t="shared" si="127"/>
        <v>0</v>
      </c>
      <c r="M106" s="30">
        <f t="shared" si="127"/>
        <v>0</v>
      </c>
      <c r="N106" s="30">
        <f t="shared" si="127"/>
        <v>0</v>
      </c>
      <c r="O106" s="30">
        <f t="shared" si="127"/>
        <v>0</v>
      </c>
      <c r="P106" s="30">
        <f t="shared" si="127"/>
        <v>0</v>
      </c>
      <c r="Q106" s="30">
        <f t="shared" si="127"/>
        <v>0</v>
      </c>
      <c r="R106" s="30">
        <f t="shared" si="127"/>
        <v>0</v>
      </c>
      <c r="S106" s="30">
        <f t="shared" si="127"/>
        <v>0</v>
      </c>
      <c r="T106" s="30">
        <f t="shared" si="127"/>
        <v>0</v>
      </c>
      <c r="U106" s="30">
        <f t="shared" si="127"/>
        <v>0</v>
      </c>
      <c r="V106" s="30">
        <f t="shared" si="127"/>
        <v>0</v>
      </c>
      <c r="W106" s="30">
        <f t="shared" si="127"/>
        <v>0</v>
      </c>
      <c r="X106" s="30">
        <f t="shared" si="127"/>
        <v>0</v>
      </c>
      <c r="Y106" s="30">
        <f t="shared" si="127"/>
        <v>0</v>
      </c>
      <c r="Z106" s="30">
        <f t="shared" ref="Z106:BB106" si="128">IF(SUMIF($A$99:$A$103,"Infrastruktur",Z99:Z103)=0,0,SUMIF($A$99:$A$103,"Infrastruktur",Z99:Z103))</f>
        <v>0</v>
      </c>
      <c r="AA106" s="30">
        <f t="shared" si="128"/>
        <v>0</v>
      </c>
      <c r="AB106" s="30">
        <f t="shared" si="128"/>
        <v>0</v>
      </c>
      <c r="AC106" s="30">
        <f t="shared" si="128"/>
        <v>0</v>
      </c>
      <c r="AD106" s="30">
        <f t="shared" si="128"/>
        <v>0</v>
      </c>
      <c r="AE106" s="30">
        <f t="shared" si="128"/>
        <v>0</v>
      </c>
      <c r="AF106" s="30">
        <f t="shared" si="128"/>
        <v>0</v>
      </c>
      <c r="AG106" s="30">
        <f t="shared" si="128"/>
        <v>0</v>
      </c>
      <c r="AH106" s="30">
        <f t="shared" si="128"/>
        <v>0</v>
      </c>
      <c r="AI106" s="30">
        <f t="shared" si="128"/>
        <v>0</v>
      </c>
      <c r="AJ106" s="30">
        <f t="shared" si="128"/>
        <v>0</v>
      </c>
      <c r="AK106" s="30">
        <f t="shared" si="128"/>
        <v>0</v>
      </c>
      <c r="AL106" s="30">
        <f t="shared" si="128"/>
        <v>0</v>
      </c>
      <c r="AM106" s="30">
        <f t="shared" si="128"/>
        <v>0</v>
      </c>
      <c r="AN106" s="30">
        <f t="shared" si="128"/>
        <v>0</v>
      </c>
      <c r="AO106" s="30">
        <f t="shared" si="128"/>
        <v>0</v>
      </c>
      <c r="AP106" s="30">
        <f t="shared" si="128"/>
        <v>0</v>
      </c>
      <c r="AQ106" s="30">
        <f t="shared" si="128"/>
        <v>0</v>
      </c>
      <c r="AR106" s="30">
        <f t="shared" si="128"/>
        <v>0</v>
      </c>
      <c r="AS106" s="30">
        <f t="shared" si="128"/>
        <v>0</v>
      </c>
      <c r="AT106" s="30">
        <f t="shared" si="128"/>
        <v>0</v>
      </c>
      <c r="AU106" s="30">
        <f t="shared" si="128"/>
        <v>0</v>
      </c>
      <c r="AV106" s="30">
        <f t="shared" si="128"/>
        <v>0</v>
      </c>
      <c r="AW106" s="30">
        <f t="shared" si="128"/>
        <v>0</v>
      </c>
      <c r="AX106" s="30">
        <f t="shared" si="128"/>
        <v>0</v>
      </c>
      <c r="AY106" s="30">
        <f t="shared" si="128"/>
        <v>0</v>
      </c>
      <c r="AZ106" s="30">
        <f t="shared" si="128"/>
        <v>0</v>
      </c>
      <c r="BA106" s="30">
        <f t="shared" si="128"/>
        <v>0</v>
      </c>
      <c r="BB106" s="30">
        <f t="shared" si="128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29">IF(SUMIF($A$99:$A$103,"Dienstleistungen",F99:F103)=0,0,SUMIF($A$99:$A$103,"Dienstleistungen",F99:F103))</f>
        <v>0</v>
      </c>
      <c r="G107" s="30">
        <f t="shared" si="129"/>
        <v>0</v>
      </c>
      <c r="H107" s="30">
        <f t="shared" si="129"/>
        <v>0</v>
      </c>
      <c r="I107" s="30">
        <f t="shared" si="129"/>
        <v>0</v>
      </c>
      <c r="J107" s="30">
        <f t="shared" si="129"/>
        <v>0</v>
      </c>
      <c r="K107" s="30">
        <f t="shared" si="129"/>
        <v>0</v>
      </c>
      <c r="L107" s="30">
        <f t="shared" si="129"/>
        <v>0</v>
      </c>
      <c r="M107" s="30">
        <f t="shared" si="129"/>
        <v>0</v>
      </c>
      <c r="N107" s="30">
        <f t="shared" si="129"/>
        <v>0</v>
      </c>
      <c r="O107" s="30">
        <f t="shared" si="129"/>
        <v>0</v>
      </c>
      <c r="P107" s="30">
        <f t="shared" si="129"/>
        <v>0</v>
      </c>
      <c r="Q107" s="30">
        <f t="shared" si="129"/>
        <v>0</v>
      </c>
      <c r="R107" s="30">
        <f t="shared" si="129"/>
        <v>0</v>
      </c>
      <c r="S107" s="30">
        <f t="shared" si="129"/>
        <v>0</v>
      </c>
      <c r="T107" s="30">
        <f t="shared" si="129"/>
        <v>0</v>
      </c>
      <c r="U107" s="30">
        <f t="shared" si="129"/>
        <v>0</v>
      </c>
      <c r="V107" s="30">
        <f t="shared" si="129"/>
        <v>0</v>
      </c>
      <c r="W107" s="30">
        <f t="shared" si="129"/>
        <v>0</v>
      </c>
      <c r="X107" s="30">
        <f t="shared" si="129"/>
        <v>0</v>
      </c>
      <c r="Y107" s="30">
        <f t="shared" si="129"/>
        <v>0</v>
      </c>
      <c r="Z107" s="30">
        <f t="shared" ref="Z107:BB107" si="130">IF(SUMIF($A$99:$A$103,"Dienstleistungen",Z99:Z103)=0,0,SUMIF($A$99:$A$103,"Dienstleistungen",Z99:Z103))</f>
        <v>0</v>
      </c>
      <c r="AA107" s="30">
        <f t="shared" si="130"/>
        <v>0</v>
      </c>
      <c r="AB107" s="30">
        <f t="shared" si="130"/>
        <v>0</v>
      </c>
      <c r="AC107" s="30">
        <f t="shared" si="130"/>
        <v>0</v>
      </c>
      <c r="AD107" s="30">
        <f t="shared" si="130"/>
        <v>0</v>
      </c>
      <c r="AE107" s="30">
        <f t="shared" si="130"/>
        <v>0</v>
      </c>
      <c r="AF107" s="30">
        <f t="shared" si="130"/>
        <v>0</v>
      </c>
      <c r="AG107" s="30">
        <f t="shared" si="130"/>
        <v>0</v>
      </c>
      <c r="AH107" s="30">
        <f t="shared" si="130"/>
        <v>0</v>
      </c>
      <c r="AI107" s="30">
        <f t="shared" si="130"/>
        <v>0</v>
      </c>
      <c r="AJ107" s="30">
        <f t="shared" si="130"/>
        <v>0</v>
      </c>
      <c r="AK107" s="30">
        <f t="shared" si="130"/>
        <v>0</v>
      </c>
      <c r="AL107" s="30">
        <f t="shared" si="130"/>
        <v>0</v>
      </c>
      <c r="AM107" s="30">
        <f t="shared" si="130"/>
        <v>0</v>
      </c>
      <c r="AN107" s="30">
        <f t="shared" si="130"/>
        <v>0</v>
      </c>
      <c r="AO107" s="30">
        <f t="shared" si="130"/>
        <v>0</v>
      </c>
      <c r="AP107" s="30">
        <f t="shared" si="130"/>
        <v>0</v>
      </c>
      <c r="AQ107" s="30">
        <f t="shared" si="130"/>
        <v>0</v>
      </c>
      <c r="AR107" s="30">
        <f t="shared" si="130"/>
        <v>0</v>
      </c>
      <c r="AS107" s="30">
        <f t="shared" si="130"/>
        <v>0</v>
      </c>
      <c r="AT107" s="30">
        <f t="shared" si="130"/>
        <v>0</v>
      </c>
      <c r="AU107" s="30">
        <f t="shared" si="130"/>
        <v>0</v>
      </c>
      <c r="AV107" s="30">
        <f t="shared" si="130"/>
        <v>0</v>
      </c>
      <c r="AW107" s="30">
        <f t="shared" si="130"/>
        <v>0</v>
      </c>
      <c r="AX107" s="30">
        <f t="shared" si="130"/>
        <v>0</v>
      </c>
      <c r="AY107" s="30">
        <f t="shared" si="130"/>
        <v>0</v>
      </c>
      <c r="AZ107" s="30">
        <f t="shared" si="130"/>
        <v>0</v>
      </c>
      <c r="BA107" s="30">
        <f t="shared" si="130"/>
        <v>0</v>
      </c>
      <c r="BB107" s="30">
        <f t="shared" si="130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E110+1</f>
        <v>1</v>
      </c>
      <c r="G110" s="24">
        <f t="shared" ref="G110:Y110" si="131">F110+1</f>
        <v>2</v>
      </c>
      <c r="H110" s="24">
        <f t="shared" si="131"/>
        <v>3</v>
      </c>
      <c r="I110" s="24">
        <f t="shared" si="131"/>
        <v>4</v>
      </c>
      <c r="J110" s="24">
        <f t="shared" si="131"/>
        <v>5</v>
      </c>
      <c r="K110" s="24">
        <f t="shared" si="131"/>
        <v>6</v>
      </c>
      <c r="L110" s="24">
        <f t="shared" si="131"/>
        <v>7</v>
      </c>
      <c r="M110" s="24">
        <f t="shared" si="131"/>
        <v>8</v>
      </c>
      <c r="N110" s="24">
        <f t="shared" si="131"/>
        <v>9</v>
      </c>
      <c r="O110" s="24">
        <f t="shared" si="131"/>
        <v>10</v>
      </c>
      <c r="P110" s="24">
        <f t="shared" si="131"/>
        <v>11</v>
      </c>
      <c r="Q110" s="24">
        <f t="shared" si="131"/>
        <v>12</v>
      </c>
      <c r="R110" s="24">
        <f t="shared" si="131"/>
        <v>13</v>
      </c>
      <c r="S110" s="24">
        <f t="shared" si="131"/>
        <v>14</v>
      </c>
      <c r="T110" s="24">
        <f t="shared" si="131"/>
        <v>15</v>
      </c>
      <c r="U110" s="24">
        <f t="shared" si="131"/>
        <v>16</v>
      </c>
      <c r="V110" s="24">
        <f t="shared" si="131"/>
        <v>17</v>
      </c>
      <c r="W110" s="24">
        <f t="shared" si="131"/>
        <v>18</v>
      </c>
      <c r="X110" s="24">
        <f t="shared" si="131"/>
        <v>19</v>
      </c>
      <c r="Y110" s="25">
        <f t="shared" si="131"/>
        <v>20</v>
      </c>
      <c r="Z110" s="25">
        <f t="shared" ref="Z110" si="132">Y110+1</f>
        <v>21</v>
      </c>
      <c r="AA110" s="25">
        <f t="shared" ref="AA110" si="133">Z110+1</f>
        <v>22</v>
      </c>
      <c r="AB110" s="25">
        <f t="shared" ref="AB110" si="134">AA110+1</f>
        <v>23</v>
      </c>
      <c r="AC110" s="25">
        <f t="shared" ref="AC110" si="135">AB110+1</f>
        <v>24</v>
      </c>
      <c r="AD110" s="25">
        <f t="shared" ref="AD110" si="136">AC110+1</f>
        <v>25</v>
      </c>
      <c r="AE110" s="25">
        <f t="shared" ref="AE110" si="137">AD110+1</f>
        <v>26</v>
      </c>
      <c r="AF110" s="25">
        <f t="shared" ref="AF110" si="138">AE110+1</f>
        <v>27</v>
      </c>
      <c r="AG110" s="25">
        <f t="shared" ref="AG110" si="139">AF110+1</f>
        <v>28</v>
      </c>
      <c r="AH110" s="25">
        <f t="shared" ref="AH110" si="140">AG110+1</f>
        <v>29</v>
      </c>
      <c r="AI110" s="25">
        <f t="shared" ref="AI110" si="141">AH110+1</f>
        <v>30</v>
      </c>
      <c r="AJ110" s="25">
        <f t="shared" ref="AJ110" si="142">AI110+1</f>
        <v>31</v>
      </c>
      <c r="AK110" s="25">
        <f t="shared" ref="AK110" si="143">AJ110+1</f>
        <v>32</v>
      </c>
      <c r="AL110" s="25">
        <f t="shared" ref="AL110" si="144">AK110+1</f>
        <v>33</v>
      </c>
      <c r="AM110" s="25">
        <f t="shared" ref="AM110" si="145">AL110+1</f>
        <v>34</v>
      </c>
      <c r="AN110" s="25">
        <f t="shared" ref="AN110" si="146">AM110+1</f>
        <v>35</v>
      </c>
      <c r="AO110" s="25">
        <f t="shared" ref="AO110" si="147">AN110+1</f>
        <v>36</v>
      </c>
      <c r="AP110" s="25">
        <f t="shared" ref="AP110" si="148">AO110+1</f>
        <v>37</v>
      </c>
      <c r="AQ110" s="25">
        <f t="shared" ref="AQ110" si="149">AP110+1</f>
        <v>38</v>
      </c>
      <c r="AR110" s="25">
        <f t="shared" ref="AR110" si="150">AQ110+1</f>
        <v>39</v>
      </c>
      <c r="AS110" s="25">
        <f t="shared" ref="AS110" si="151">AR110+1</f>
        <v>40</v>
      </c>
      <c r="AT110" s="25">
        <f t="shared" ref="AT110" si="152">AS110+1</f>
        <v>41</v>
      </c>
      <c r="AU110" s="25">
        <f t="shared" ref="AU110" si="153">AT110+1</f>
        <v>42</v>
      </c>
      <c r="AV110" s="25">
        <f t="shared" ref="AV110" si="154">AU110+1</f>
        <v>43</v>
      </c>
      <c r="AW110" s="25">
        <f t="shared" ref="AW110" si="155">AV110+1</f>
        <v>44</v>
      </c>
      <c r="AX110" s="25">
        <f t="shared" ref="AX110" si="156">AW110+1</f>
        <v>45</v>
      </c>
      <c r="AY110" s="25">
        <f t="shared" ref="AY110" si="157">AX110+1</f>
        <v>46</v>
      </c>
      <c r="AZ110" s="25">
        <f t="shared" ref="AZ110" si="158">AY110+1</f>
        <v>47</v>
      </c>
      <c r="BA110" s="25">
        <f t="shared" ref="BA110" si="159">AZ110+1</f>
        <v>48</v>
      </c>
      <c r="BB110" s="25">
        <f t="shared" ref="BB110" si="160">BA110+1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/>
      <c r="B112" s="51" t="s">
        <v>113</v>
      </c>
      <c r="C112" s="141"/>
      <c r="D112" s="97" t="s">
        <v>198</v>
      </c>
      <c r="E112" s="2" t="str">
        <f>'Option 6 (2)'!E112</f>
        <v/>
      </c>
      <c r="F112" s="2" t="str">
        <f>'Option 6 (2)'!F112</f>
        <v/>
      </c>
      <c r="G112" s="2" t="str">
        <f>'Option 6 (2)'!G112</f>
        <v/>
      </c>
      <c r="H112" s="2" t="str">
        <f>'Option 6 (2)'!H112</f>
        <v/>
      </c>
      <c r="I112" s="2" t="str">
        <f>'Option 6 (2)'!I112</f>
        <v/>
      </c>
      <c r="J112" s="2" t="str">
        <f>'Option 6 (2)'!J112</f>
        <v/>
      </c>
      <c r="K112" s="2" t="str">
        <f>'Option 6 (2)'!K112</f>
        <v/>
      </c>
      <c r="L112" s="2" t="str">
        <f>'Option 6 (2)'!L112</f>
        <v/>
      </c>
      <c r="M112" s="2" t="str">
        <f>'Option 6 (2)'!M112</f>
        <v/>
      </c>
      <c r="N112" s="2" t="str">
        <f>'Option 6 (2)'!N112</f>
        <v/>
      </c>
      <c r="O112" s="2" t="str">
        <f>'Option 6 (2)'!O112</f>
        <v/>
      </c>
      <c r="P112" s="2" t="str">
        <f>'Option 6 (2)'!P112</f>
        <v/>
      </c>
      <c r="Q112" s="2" t="str">
        <f>'Option 6 (2)'!Q112</f>
        <v/>
      </c>
      <c r="R112" s="2" t="str">
        <f>'Option 6 (2)'!R112</f>
        <v/>
      </c>
      <c r="S112" s="2" t="str">
        <f>'Option 6 (2)'!S112</f>
        <v/>
      </c>
      <c r="T112" s="2" t="str">
        <f>'Option 6 (2)'!T112</f>
        <v/>
      </c>
      <c r="U112" s="2" t="str">
        <f>'Option 6 (2)'!U112</f>
        <v/>
      </c>
      <c r="V112" s="2" t="str">
        <f>'Option 6 (2)'!V112</f>
        <v/>
      </c>
      <c r="W112" s="2" t="str">
        <f>'Option 6 (2)'!W112</f>
        <v/>
      </c>
      <c r="X112" s="2" t="str">
        <f>'Option 6 (2)'!X112</f>
        <v/>
      </c>
      <c r="Y112" s="2" t="str">
        <f>'Option 6 (2)'!Y112</f>
        <v/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ht="41.4" x14ac:dyDescent="0.25">
      <c r="A113" s="49"/>
      <c r="B113" s="52" t="s">
        <v>114</v>
      </c>
      <c r="C113" s="141"/>
      <c r="D113" s="98" t="s">
        <v>198</v>
      </c>
      <c r="E113" s="2" t="str">
        <f>'Option 6 (2)'!E113</f>
        <v/>
      </c>
      <c r="F113" s="2" t="str">
        <f>'Option 6 (2)'!F113</f>
        <v/>
      </c>
      <c r="G113" s="2" t="str">
        <f>'Option 6 (2)'!G113</f>
        <v/>
      </c>
      <c r="H113" s="2" t="str">
        <f>'Option 6 (2)'!H113</f>
        <v/>
      </c>
      <c r="I113" s="2" t="str">
        <f>'Option 6 (2)'!I113</f>
        <v/>
      </c>
      <c r="J113" s="2" t="str">
        <f>'Option 6 (2)'!J113</f>
        <v/>
      </c>
      <c r="K113" s="2" t="str">
        <f>'Option 6 (2)'!K113</f>
        <v/>
      </c>
      <c r="L113" s="2" t="str">
        <f>'Option 6 (2)'!L113</f>
        <v/>
      </c>
      <c r="M113" s="2" t="str">
        <f>'Option 6 (2)'!M113</f>
        <v/>
      </c>
      <c r="N113" s="2" t="str">
        <f>'Option 6 (2)'!N113</f>
        <v/>
      </c>
      <c r="O113" s="2" t="str">
        <f>'Option 6 (2)'!O113</f>
        <v/>
      </c>
      <c r="P113" s="2" t="str">
        <f>'Option 6 (2)'!P113</f>
        <v/>
      </c>
      <c r="Q113" s="2" t="str">
        <f>'Option 6 (2)'!Q113</f>
        <v/>
      </c>
      <c r="R113" s="2" t="str">
        <f>'Option 6 (2)'!R113</f>
        <v/>
      </c>
      <c r="S113" s="2" t="str">
        <f>'Option 6 (2)'!S113</f>
        <v/>
      </c>
      <c r="T113" s="2" t="str">
        <f>'Option 6 (2)'!T113</f>
        <v/>
      </c>
      <c r="U113" s="2" t="str">
        <f>'Option 6 (2)'!U113</f>
        <v/>
      </c>
      <c r="V113" s="2" t="str">
        <f>'Option 6 (2)'!V113</f>
        <v/>
      </c>
      <c r="W113" s="2" t="str">
        <f>'Option 6 (2)'!W113</f>
        <v/>
      </c>
      <c r="X113" s="2" t="str">
        <f>'Option 6 (2)'!X113</f>
        <v/>
      </c>
      <c r="Y113" s="2" t="str">
        <f>'Option 6 (2)'!Y113</f>
        <v/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ht="41.4" x14ac:dyDescent="0.25">
      <c r="A114" s="75"/>
      <c r="B114" s="76" t="s">
        <v>115</v>
      </c>
      <c r="C114" s="141"/>
      <c r="D114" s="98" t="s">
        <v>198</v>
      </c>
      <c r="E114" s="2" t="str">
        <f>'Option 6 (2)'!E114</f>
        <v/>
      </c>
      <c r="F114" s="2" t="str">
        <f>'Option 6 (2)'!F114</f>
        <v/>
      </c>
      <c r="G114" s="2" t="str">
        <f>'Option 6 (2)'!G114</f>
        <v/>
      </c>
      <c r="H114" s="2" t="str">
        <f>'Option 6 (2)'!H114</f>
        <v/>
      </c>
      <c r="I114" s="2" t="str">
        <f>'Option 6 (2)'!I114</f>
        <v/>
      </c>
      <c r="J114" s="2" t="str">
        <f>'Option 6 (2)'!J114</f>
        <v/>
      </c>
      <c r="K114" s="2" t="str">
        <f>'Option 6 (2)'!K114</f>
        <v/>
      </c>
      <c r="L114" s="2" t="str">
        <f>'Option 6 (2)'!L114</f>
        <v/>
      </c>
      <c r="M114" s="2" t="str">
        <f>'Option 6 (2)'!M114</f>
        <v/>
      </c>
      <c r="N114" s="2" t="str">
        <f>'Option 6 (2)'!N114</f>
        <v/>
      </c>
      <c r="O114" s="2" t="str">
        <f>'Option 6 (2)'!O114</f>
        <v/>
      </c>
      <c r="P114" s="2" t="str">
        <f>'Option 6 (2)'!P114</f>
        <v/>
      </c>
      <c r="Q114" s="2" t="str">
        <f>'Option 6 (2)'!Q114</f>
        <v/>
      </c>
      <c r="R114" s="2" t="str">
        <f>'Option 6 (2)'!R114</f>
        <v/>
      </c>
      <c r="S114" s="2" t="str">
        <f>'Option 6 (2)'!S114</f>
        <v/>
      </c>
      <c r="T114" s="2" t="str">
        <f>'Option 6 (2)'!T114</f>
        <v/>
      </c>
      <c r="U114" s="2" t="str">
        <f>'Option 6 (2)'!U114</f>
        <v/>
      </c>
      <c r="V114" s="2" t="str">
        <f>'Option 6 (2)'!V114</f>
        <v/>
      </c>
      <c r="W114" s="2" t="str">
        <f>'Option 6 (2)'!W114</f>
        <v/>
      </c>
      <c r="X114" s="2" t="str">
        <f>'Option 6 (2)'!X114</f>
        <v/>
      </c>
      <c r="Y114" s="2" t="str">
        <f>'Option 6 (2)'!Y114</f>
        <v/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ht="41.4" x14ac:dyDescent="0.25">
      <c r="A115" s="75"/>
      <c r="B115" s="76" t="s">
        <v>147</v>
      </c>
      <c r="C115" s="141"/>
      <c r="D115" s="98" t="s">
        <v>198</v>
      </c>
      <c r="E115" s="2" t="str">
        <f>'Option 6 (2)'!E115</f>
        <v/>
      </c>
      <c r="F115" s="2" t="str">
        <f>'Option 6 (2)'!F115</f>
        <v/>
      </c>
      <c r="G115" s="2" t="str">
        <f>'Option 6 (2)'!G115</f>
        <v/>
      </c>
      <c r="H115" s="2" t="str">
        <f>'Option 6 (2)'!H115</f>
        <v/>
      </c>
      <c r="I115" s="2" t="str">
        <f>'Option 6 (2)'!I115</f>
        <v/>
      </c>
      <c r="J115" s="2" t="str">
        <f>'Option 6 (2)'!J115</f>
        <v/>
      </c>
      <c r="K115" s="2" t="str">
        <f>'Option 6 (2)'!K115</f>
        <v/>
      </c>
      <c r="L115" s="2" t="str">
        <f>'Option 6 (2)'!L115</f>
        <v/>
      </c>
      <c r="M115" s="2" t="str">
        <f>'Option 6 (2)'!M115</f>
        <v/>
      </c>
      <c r="N115" s="2" t="str">
        <f>'Option 6 (2)'!N115</f>
        <v/>
      </c>
      <c r="O115" s="2" t="str">
        <f>'Option 6 (2)'!O115</f>
        <v/>
      </c>
      <c r="P115" s="2" t="str">
        <f>'Option 6 (2)'!P115</f>
        <v/>
      </c>
      <c r="Q115" s="2" t="str">
        <f>'Option 6 (2)'!Q115</f>
        <v/>
      </c>
      <c r="R115" s="2" t="str">
        <f>'Option 6 (2)'!R115</f>
        <v/>
      </c>
      <c r="S115" s="2" t="str">
        <f>'Option 6 (2)'!S115</f>
        <v/>
      </c>
      <c r="T115" s="2" t="str">
        <f>'Option 6 (2)'!T115</f>
        <v/>
      </c>
      <c r="U115" s="2" t="str">
        <f>'Option 6 (2)'!U115</f>
        <v/>
      </c>
      <c r="V115" s="2" t="str">
        <f>'Option 6 (2)'!V115</f>
        <v/>
      </c>
      <c r="W115" s="2" t="str">
        <f>'Option 6 (2)'!W115</f>
        <v/>
      </c>
      <c r="X115" s="2" t="str">
        <f>'Option 6 (2)'!X115</f>
        <v/>
      </c>
      <c r="Y115" s="2" t="str">
        <f>'Option 6 (2)'!Y115</f>
        <v/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ht="42" thickBot="1" x14ac:dyDescent="0.3">
      <c r="A116" s="50"/>
      <c r="B116" s="53" t="s">
        <v>148</v>
      </c>
      <c r="C116" s="141"/>
      <c r="D116" s="99" t="s">
        <v>198</v>
      </c>
      <c r="E116" s="2" t="str">
        <f>'Option 6 (2)'!E116</f>
        <v/>
      </c>
      <c r="F116" s="2" t="str">
        <f>'Option 6 (2)'!F116</f>
        <v/>
      </c>
      <c r="G116" s="2" t="str">
        <f>'Option 6 (2)'!G116</f>
        <v/>
      </c>
      <c r="H116" s="2" t="str">
        <f>'Option 6 (2)'!H116</f>
        <v/>
      </c>
      <c r="I116" s="2" t="str">
        <f>'Option 6 (2)'!I116</f>
        <v/>
      </c>
      <c r="J116" s="2" t="str">
        <f>'Option 6 (2)'!J116</f>
        <v/>
      </c>
      <c r="K116" s="2" t="str">
        <f>'Option 6 (2)'!K116</f>
        <v/>
      </c>
      <c r="L116" s="2" t="str">
        <f>'Option 6 (2)'!L116</f>
        <v/>
      </c>
      <c r="M116" s="2" t="str">
        <f>'Option 6 (2)'!M116</f>
        <v/>
      </c>
      <c r="N116" s="2" t="str">
        <f>'Option 6 (2)'!N116</f>
        <v/>
      </c>
      <c r="O116" s="2" t="str">
        <f>'Option 6 (2)'!O116</f>
        <v/>
      </c>
      <c r="P116" s="2" t="str">
        <f>'Option 6 (2)'!P116</f>
        <v/>
      </c>
      <c r="Q116" s="2" t="str">
        <f>'Option 6 (2)'!Q116</f>
        <v/>
      </c>
      <c r="R116" s="2" t="str">
        <f>'Option 6 (2)'!R116</f>
        <v/>
      </c>
      <c r="S116" s="2" t="str">
        <f>'Option 6 (2)'!S116</f>
        <v/>
      </c>
      <c r="T116" s="2" t="str">
        <f>'Option 6 (2)'!T116</f>
        <v/>
      </c>
      <c r="U116" s="2" t="str">
        <f>'Option 6 (2)'!U116</f>
        <v/>
      </c>
      <c r="V116" s="2" t="str">
        <f>'Option 6 (2)'!V116</f>
        <v/>
      </c>
      <c r="W116" s="2" t="str">
        <f>'Option 6 (2)'!W116</f>
        <v/>
      </c>
      <c r="X116" s="2" t="str">
        <f>'Option 6 (2)'!X116</f>
        <v/>
      </c>
      <c r="Y116" s="2" t="str">
        <f>'Option 6 (2)'!Y116</f>
        <v/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BB117" si="161">IF(SUM(F112:F116)=0,0,SUM(F112:F116))</f>
        <v>0</v>
      </c>
      <c r="G117" s="30">
        <f t="shared" si="161"/>
        <v>0</v>
      </c>
      <c r="H117" s="30">
        <f t="shared" si="161"/>
        <v>0</v>
      </c>
      <c r="I117" s="30">
        <f t="shared" si="161"/>
        <v>0</v>
      </c>
      <c r="J117" s="30">
        <f t="shared" si="161"/>
        <v>0</v>
      </c>
      <c r="K117" s="30">
        <f t="shared" si="161"/>
        <v>0</v>
      </c>
      <c r="L117" s="30">
        <f t="shared" si="161"/>
        <v>0</v>
      </c>
      <c r="M117" s="30">
        <f t="shared" si="161"/>
        <v>0</v>
      </c>
      <c r="N117" s="30">
        <f t="shared" si="161"/>
        <v>0</v>
      </c>
      <c r="O117" s="30">
        <f t="shared" si="161"/>
        <v>0</v>
      </c>
      <c r="P117" s="30">
        <f t="shared" si="161"/>
        <v>0</v>
      </c>
      <c r="Q117" s="30">
        <f t="shared" si="161"/>
        <v>0</v>
      </c>
      <c r="R117" s="30">
        <f t="shared" si="161"/>
        <v>0</v>
      </c>
      <c r="S117" s="30">
        <f t="shared" si="161"/>
        <v>0</v>
      </c>
      <c r="T117" s="30">
        <f t="shared" si="161"/>
        <v>0</v>
      </c>
      <c r="U117" s="30">
        <f t="shared" si="161"/>
        <v>0</v>
      </c>
      <c r="V117" s="30">
        <f t="shared" si="161"/>
        <v>0</v>
      </c>
      <c r="W117" s="30">
        <f t="shared" si="161"/>
        <v>0</v>
      </c>
      <c r="X117" s="30">
        <f t="shared" si="161"/>
        <v>0</v>
      </c>
      <c r="Y117" s="30">
        <f t="shared" si="161"/>
        <v>0</v>
      </c>
      <c r="Z117" s="30">
        <f t="shared" si="161"/>
        <v>0</v>
      </c>
      <c r="AA117" s="30">
        <f t="shared" si="161"/>
        <v>0</v>
      </c>
      <c r="AB117" s="30">
        <f t="shared" si="161"/>
        <v>0</v>
      </c>
      <c r="AC117" s="30">
        <f t="shared" si="161"/>
        <v>0</v>
      </c>
      <c r="AD117" s="30">
        <f t="shared" si="161"/>
        <v>0</v>
      </c>
      <c r="AE117" s="30">
        <f t="shared" si="161"/>
        <v>0</v>
      </c>
      <c r="AF117" s="30">
        <f t="shared" si="161"/>
        <v>0</v>
      </c>
      <c r="AG117" s="30">
        <f t="shared" si="161"/>
        <v>0</v>
      </c>
      <c r="AH117" s="30">
        <f t="shared" si="161"/>
        <v>0</v>
      </c>
      <c r="AI117" s="30">
        <f t="shared" si="161"/>
        <v>0</v>
      </c>
      <c r="AJ117" s="30">
        <f t="shared" si="161"/>
        <v>0</v>
      </c>
      <c r="AK117" s="30">
        <f t="shared" si="161"/>
        <v>0</v>
      </c>
      <c r="AL117" s="30">
        <f t="shared" si="161"/>
        <v>0</v>
      </c>
      <c r="AM117" s="30">
        <f t="shared" si="161"/>
        <v>0</v>
      </c>
      <c r="AN117" s="30">
        <f t="shared" si="161"/>
        <v>0</v>
      </c>
      <c r="AO117" s="30">
        <f t="shared" si="161"/>
        <v>0</v>
      </c>
      <c r="AP117" s="30">
        <f t="shared" si="161"/>
        <v>0</v>
      </c>
      <c r="AQ117" s="30">
        <f t="shared" si="161"/>
        <v>0</v>
      </c>
      <c r="AR117" s="30">
        <f t="shared" si="161"/>
        <v>0</v>
      </c>
      <c r="AS117" s="30">
        <f t="shared" si="161"/>
        <v>0</v>
      </c>
      <c r="AT117" s="30">
        <f t="shared" si="161"/>
        <v>0</v>
      </c>
      <c r="AU117" s="30">
        <f t="shared" si="161"/>
        <v>0</v>
      </c>
      <c r="AV117" s="30">
        <f t="shared" si="161"/>
        <v>0</v>
      </c>
      <c r="AW117" s="30">
        <f t="shared" si="161"/>
        <v>0</v>
      </c>
      <c r="AX117" s="30">
        <f t="shared" si="161"/>
        <v>0</v>
      </c>
      <c r="AY117" s="30">
        <f t="shared" si="161"/>
        <v>0</v>
      </c>
      <c r="AZ117" s="30">
        <f t="shared" si="161"/>
        <v>0</v>
      </c>
      <c r="BA117" s="30">
        <f t="shared" si="161"/>
        <v>0</v>
      </c>
      <c r="BB117" s="30">
        <f t="shared" si="161"/>
        <v>0</v>
      </c>
    </row>
  </sheetData>
  <mergeCells count="26"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A1:A2"/>
    <mergeCell ref="C65:C66"/>
    <mergeCell ref="D65:D66"/>
    <mergeCell ref="A63:D63"/>
    <mergeCell ref="A106:C106"/>
  </mergeCells>
  <conditionalFormatting sqref="C99:C103">
    <cfRule type="cellIs" dxfId="3080" priority="897" operator="lessThan">
      <formula>0</formula>
    </cfRule>
  </conditionalFormatting>
  <conditionalFormatting sqref="C112:C116">
    <cfRule type="cellIs" dxfId="3079" priority="893" operator="greaterThan">
      <formula>0</formula>
    </cfRule>
  </conditionalFormatting>
  <conditionalFormatting sqref="Y1:Y118">
    <cfRule type="expression" dxfId="3078" priority="41">
      <formula>$Y$2=""</formula>
    </cfRule>
  </conditionalFormatting>
  <conditionalFormatting sqref="E99:BB103">
    <cfRule type="cellIs" dxfId="3077" priority="57" operator="equal">
      <formula>""</formula>
    </cfRule>
    <cfRule type="cellIs" dxfId="3076" priority="58" operator="lessThan">
      <formula>0</formula>
    </cfRule>
  </conditionalFormatting>
  <conditionalFormatting sqref="E112:BB116">
    <cfRule type="cellIs" dxfId="3075" priority="55" operator="equal">
      <formula>""</formula>
    </cfRule>
    <cfRule type="cellIs" dxfId="3074" priority="56" operator="greaterThan">
      <formula>0</formula>
    </cfRule>
  </conditionalFormatting>
  <conditionalFormatting sqref="J1:J118">
    <cfRule type="expression" dxfId="3073" priority="54">
      <formula>$J$2=""</formula>
    </cfRule>
  </conditionalFormatting>
  <conditionalFormatting sqref="K1:K118">
    <cfRule type="expression" dxfId="3072" priority="53">
      <formula>$K$2=""</formula>
    </cfRule>
  </conditionalFormatting>
  <conditionalFormatting sqref="L1:L118">
    <cfRule type="expression" dxfId="3071" priority="52">
      <formula>$L$2=""</formula>
    </cfRule>
  </conditionalFormatting>
  <conditionalFormatting sqref="M1:M118">
    <cfRule type="expression" dxfId="3070" priority="51">
      <formula>$M$2=""</formula>
    </cfRule>
  </conditionalFormatting>
  <conditionalFormatting sqref="N1:N118">
    <cfRule type="expression" dxfId="3069" priority="50">
      <formula>$N$2=""</formula>
    </cfRule>
  </conditionalFormatting>
  <conditionalFormatting sqref="P1:P118">
    <cfRule type="expression" dxfId="3068" priority="49">
      <formula>$P$2=""</formula>
    </cfRule>
  </conditionalFormatting>
  <conditionalFormatting sqref="Q1:Q118">
    <cfRule type="expression" dxfId="3067" priority="48">
      <formula>$Q$2=""</formula>
    </cfRule>
  </conditionalFormatting>
  <conditionalFormatting sqref="S1:S118">
    <cfRule type="expression" dxfId="3066" priority="47">
      <formula>$S$2=""</formula>
    </cfRule>
  </conditionalFormatting>
  <conditionalFormatting sqref="T1:T118">
    <cfRule type="expression" dxfId="3065" priority="46">
      <formula>$T$2=""</formula>
    </cfRule>
  </conditionalFormatting>
  <conditionalFormatting sqref="U1:U118">
    <cfRule type="expression" dxfId="3064" priority="45">
      <formula>$U$2=""</formula>
    </cfRule>
  </conditionalFormatting>
  <conditionalFormatting sqref="V1:V118">
    <cfRule type="expression" dxfId="3063" priority="44">
      <formula>$V$2=""</formula>
    </cfRule>
  </conditionalFormatting>
  <conditionalFormatting sqref="W1:W118">
    <cfRule type="expression" dxfId="3062" priority="43">
      <formula>$W$2=""</formula>
    </cfRule>
  </conditionalFormatting>
  <conditionalFormatting sqref="X1:X118">
    <cfRule type="expression" dxfId="3061" priority="42">
      <formula>$X$2=""</formula>
    </cfRule>
  </conditionalFormatting>
  <conditionalFormatting sqref="R1:R118">
    <cfRule type="expression" dxfId="3060" priority="40">
      <formula>$R$2=""</formula>
    </cfRule>
  </conditionalFormatting>
  <conditionalFormatting sqref="I1:I118">
    <cfRule type="expression" dxfId="3059" priority="39">
      <formula>$I$2=""</formula>
    </cfRule>
  </conditionalFormatting>
  <conditionalFormatting sqref="O1:O118">
    <cfRule type="expression" dxfId="3058" priority="38">
      <formula>$O$2=""</formula>
    </cfRule>
  </conditionalFormatting>
  <conditionalFormatting sqref="H1:H118">
    <cfRule type="expression" dxfId="3057" priority="37">
      <formula>$H$2=""</formula>
    </cfRule>
  </conditionalFormatting>
  <conditionalFormatting sqref="E67:BB91">
    <cfRule type="cellIs" dxfId="3056" priority="35" operator="equal">
      <formula>""</formula>
    </cfRule>
    <cfRule type="cellIs" dxfId="3055" priority="36" operator="greaterThan">
      <formula>0</formula>
    </cfRule>
  </conditionalFormatting>
  <conditionalFormatting sqref="E1:E118">
    <cfRule type="expression" dxfId="3054" priority="34">
      <formula>$E$2=""</formula>
    </cfRule>
  </conditionalFormatting>
  <conditionalFormatting sqref="AE1:AE118">
    <cfRule type="expression" dxfId="3053" priority="33">
      <formula>$AE$2=""</formula>
    </cfRule>
  </conditionalFormatting>
  <conditionalFormatting sqref="AF1:AF118">
    <cfRule type="expression" dxfId="3052" priority="32">
      <formula>$AF$2=""</formula>
    </cfRule>
  </conditionalFormatting>
  <conditionalFormatting sqref="AG1:AG118">
    <cfRule type="expression" dxfId="3051" priority="31">
      <formula>$AG$2=""</formula>
    </cfRule>
  </conditionalFormatting>
  <conditionalFormatting sqref="AH1:AH118">
    <cfRule type="expression" dxfId="3050" priority="30">
      <formula>$AH$2=""</formula>
    </cfRule>
  </conditionalFormatting>
  <conditionalFormatting sqref="AI1:AI118">
    <cfRule type="expression" dxfId="3049" priority="29">
      <formula>$AI$2=""</formula>
    </cfRule>
  </conditionalFormatting>
  <conditionalFormatting sqref="AJ1:AJ118">
    <cfRule type="expression" dxfId="3048" priority="28">
      <formula>$AJ$2=""</formula>
    </cfRule>
  </conditionalFormatting>
  <conditionalFormatting sqref="AK1:AK118">
    <cfRule type="expression" dxfId="3047" priority="27">
      <formula>$AK$2=""</formula>
    </cfRule>
  </conditionalFormatting>
  <conditionalFormatting sqref="AL1:AL118">
    <cfRule type="expression" dxfId="3046" priority="26">
      <formula>$AL$2=""</formula>
    </cfRule>
  </conditionalFormatting>
  <conditionalFormatting sqref="AM1:AM118">
    <cfRule type="expression" dxfId="3045" priority="25">
      <formula>$AM$2=""</formula>
    </cfRule>
  </conditionalFormatting>
  <conditionalFormatting sqref="AN1:AN118">
    <cfRule type="expression" dxfId="3044" priority="24">
      <formula>$AN$2=""</formula>
    </cfRule>
  </conditionalFormatting>
  <conditionalFormatting sqref="AO1:AO118">
    <cfRule type="expression" dxfId="3043" priority="23">
      <formula>$AO$2=""</formula>
    </cfRule>
  </conditionalFormatting>
  <conditionalFormatting sqref="AP1:AP4 AP63:AP1048576 AP6:AP7 AP9:AP10 AP12:AP13 AP15:AP16 AP18:AP32">
    <cfRule type="expression" dxfId="3042" priority="22">
      <formula>$AP$66=""</formula>
    </cfRule>
  </conditionalFormatting>
  <conditionalFormatting sqref="AQ1:AQ118">
    <cfRule type="expression" dxfId="3041" priority="21">
      <formula>$AQ$2=""</formula>
    </cfRule>
  </conditionalFormatting>
  <conditionalFormatting sqref="AR1:AR118">
    <cfRule type="expression" dxfId="3040" priority="20">
      <formula>$AR$2=""</formula>
    </cfRule>
  </conditionalFormatting>
  <conditionalFormatting sqref="AS1:AS118">
    <cfRule type="expression" dxfId="3039" priority="19">
      <formula>$AS$2=""</formula>
    </cfRule>
  </conditionalFormatting>
  <conditionalFormatting sqref="AT1:AT118">
    <cfRule type="expression" dxfId="3038" priority="18">
      <formula>$AT$2=""</formula>
    </cfRule>
  </conditionalFormatting>
  <conditionalFormatting sqref="AU1:AU118">
    <cfRule type="expression" dxfId="3037" priority="17">
      <formula>$AU$2=""</formula>
    </cfRule>
  </conditionalFormatting>
  <conditionalFormatting sqref="AV1:AV118">
    <cfRule type="expression" dxfId="3036" priority="16">
      <formula>$AV$2=""</formula>
    </cfRule>
  </conditionalFormatting>
  <conditionalFormatting sqref="AW1:AW118">
    <cfRule type="expression" dxfId="3035" priority="15">
      <formula>$AW$2=""</formula>
    </cfRule>
  </conditionalFormatting>
  <conditionalFormatting sqref="AX1:AX118">
    <cfRule type="expression" dxfId="3034" priority="14">
      <formula>$AX$2=""</formula>
    </cfRule>
  </conditionalFormatting>
  <conditionalFormatting sqref="AY1:AY118">
    <cfRule type="expression" dxfId="3033" priority="13">
      <formula>$AY$2=""</formula>
    </cfRule>
  </conditionalFormatting>
  <conditionalFormatting sqref="AZ1:AZ118">
    <cfRule type="expression" dxfId="3032" priority="12">
      <formula>$AZ$2=""</formula>
    </cfRule>
  </conditionalFormatting>
  <conditionalFormatting sqref="BA1:BA118">
    <cfRule type="expression" dxfId="3031" priority="11">
      <formula>$BA$2=""</formula>
    </cfRule>
  </conditionalFormatting>
  <conditionalFormatting sqref="BB1:BB118">
    <cfRule type="expression" dxfId="3030" priority="10">
      <formula>$BB$2=""</formula>
    </cfRule>
  </conditionalFormatting>
  <conditionalFormatting sqref="AP33:AP34">
    <cfRule type="expression" dxfId="3029" priority="9">
      <formula>$AP$66=""</formula>
    </cfRule>
  </conditionalFormatting>
  <conditionalFormatting sqref="F1:F118">
    <cfRule type="expression" dxfId="3028" priority="8">
      <formula>$F$2=""</formula>
    </cfRule>
  </conditionalFormatting>
  <conditionalFormatting sqref="G1:G118">
    <cfRule type="expression" dxfId="3027" priority="7">
      <formula>$G$2=""</formula>
    </cfRule>
  </conditionalFormatting>
  <conditionalFormatting sqref="AA1:AA118">
    <cfRule type="expression" dxfId="3026" priority="6">
      <formula>$AA$2=""</formula>
    </cfRule>
  </conditionalFormatting>
  <conditionalFormatting sqref="Z1:Z118">
    <cfRule type="expression" dxfId="3025" priority="5">
      <formula>$Z$2=""</formula>
    </cfRule>
  </conditionalFormatting>
  <conditionalFormatting sqref="AB1:AB118">
    <cfRule type="expression" dxfId="3024" priority="4">
      <formula>$AB$2=""</formula>
    </cfRule>
  </conditionalFormatting>
  <conditionalFormatting sqref="AC1:AC118">
    <cfRule type="expression" dxfId="3023" priority="3">
      <formula>$AC$2=""</formula>
    </cfRule>
  </conditionalFormatting>
  <conditionalFormatting sqref="AD1:AD118">
    <cfRule type="expression" dxfId="3022" priority="2">
      <formula>$AD$2=""</formula>
    </cfRule>
  </conditionalFormatting>
  <conditionalFormatting sqref="AP1:AP118">
    <cfRule type="expression" dxfId="3021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" xr:uid="{FC92A8E2-6EF2-4BB6-A581-F891F70C1626}"/>
    <dataValidation allowBlank="1" showInputMessage="1" showErrorMessage="1" promptTitle="KompZWUBw" prompt="Bitte Anzahl des Personals eintragen, auch Kommazahlen (VZÄ) möglich." sqref="E3 E18 E33 E48" xr:uid="{B6C6750B-E0C2-4D6F-AD47-296D42E05602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F68E0A-B627-4701-A1A5-9CC3EFBC14C8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DC6E8F87-DB10-4AC7-8E0D-6777BC9BEDA7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8A6EA9D2-6DC0-4682-B120-46FAFD201E14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CF6B548B-FB8E-4069-AB05-6259BDBCE1A3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09C78BD5-379F-49F2-BA3D-9167B559131A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5D47F0BF-7285-4D12-ACD5-7761F90CADFA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D4FE36E7-7E88-4426-A356-A769208F36C4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9FB52-C0E1-4F96-BA87-A0EC609DA703}">
  <sheetPr codeName="Tabelle19">
    <pageSetUpPr fitToPage="1"/>
  </sheetPr>
  <dimension ref="A1:BB117"/>
  <sheetViews>
    <sheetView topLeftCell="A18" zoomScale="60" zoomScaleNormal="60" workbookViewId="0">
      <selection activeCell="E31" sqref="E31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tr">
        <f>'Option 6'!B4</f>
        <v>Gehalt auswählen</v>
      </c>
      <c r="C4" s="111" t="str">
        <f ca="1">'Option 6'!C4</f>
        <v/>
      </c>
      <c r="D4" s="97" t="str">
        <f>IF('Option 6'!D4="","",'Option 6'!D4)</f>
        <v>durchschnittliche Preissteigerungs-rate</v>
      </c>
      <c r="E4" s="18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18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18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18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18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18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18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18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18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18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18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18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18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18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18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18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18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18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18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18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18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18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18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18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18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18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18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18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18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18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18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18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18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18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18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18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18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18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18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18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18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18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18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18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18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18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18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18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18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18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6.2" thickBot="1" x14ac:dyDescent="0.3">
      <c r="A5" s="115"/>
      <c r="B5" s="19" t="s">
        <v>1</v>
      </c>
      <c r="C5" s="112" t="str">
        <f t="shared" ref="C5" ca="1" si="30">IF(C4="","",C3*C4)</f>
        <v/>
      </c>
      <c r="D5" s="117"/>
      <c r="E5" s="20" t="str">
        <f t="shared" ref="E5:Y5" si="31">IF(E4="","",E3*E4)</f>
        <v/>
      </c>
      <c r="F5" s="20" t="str">
        <f t="shared" si="31"/>
        <v/>
      </c>
      <c r="G5" s="20" t="str">
        <f t="shared" si="31"/>
        <v/>
      </c>
      <c r="H5" s="20" t="str">
        <f t="shared" si="31"/>
        <v/>
      </c>
      <c r="I5" s="20" t="str">
        <f t="shared" si="31"/>
        <v/>
      </c>
      <c r="J5" s="20" t="str">
        <f t="shared" si="31"/>
        <v/>
      </c>
      <c r="K5" s="20" t="str">
        <f t="shared" si="31"/>
        <v/>
      </c>
      <c r="L5" s="20" t="str">
        <f t="shared" si="31"/>
        <v/>
      </c>
      <c r="M5" s="20" t="str">
        <f t="shared" si="31"/>
        <v/>
      </c>
      <c r="N5" s="20" t="str">
        <f t="shared" si="31"/>
        <v/>
      </c>
      <c r="O5" s="20" t="str">
        <f t="shared" si="31"/>
        <v/>
      </c>
      <c r="P5" s="20" t="str">
        <f t="shared" si="31"/>
        <v/>
      </c>
      <c r="Q5" s="20" t="str">
        <f t="shared" si="31"/>
        <v/>
      </c>
      <c r="R5" s="20" t="str">
        <f t="shared" si="31"/>
        <v/>
      </c>
      <c r="S5" s="20" t="str">
        <f t="shared" si="31"/>
        <v/>
      </c>
      <c r="T5" s="20" t="str">
        <f t="shared" si="31"/>
        <v/>
      </c>
      <c r="U5" s="20" t="str">
        <f t="shared" si="31"/>
        <v/>
      </c>
      <c r="V5" s="20" t="str">
        <f t="shared" si="31"/>
        <v/>
      </c>
      <c r="W5" s="20" t="str">
        <f t="shared" si="31"/>
        <v/>
      </c>
      <c r="X5" s="20" t="str">
        <f t="shared" si="31"/>
        <v/>
      </c>
      <c r="Y5" s="20" t="str">
        <f t="shared" si="31"/>
        <v/>
      </c>
      <c r="Z5" s="20" t="str">
        <f t="shared" ref="Z5:BB5" si="32">IF(Z4="","",Z3*Z4)</f>
        <v/>
      </c>
      <c r="AA5" s="20" t="str">
        <f t="shared" si="32"/>
        <v/>
      </c>
      <c r="AB5" s="20" t="str">
        <f t="shared" si="32"/>
        <v/>
      </c>
      <c r="AC5" s="20" t="str">
        <f t="shared" si="32"/>
        <v/>
      </c>
      <c r="AD5" s="20" t="str">
        <f t="shared" si="32"/>
        <v/>
      </c>
      <c r="AE5" s="20" t="str">
        <f t="shared" si="32"/>
        <v/>
      </c>
      <c r="AF5" s="20" t="str">
        <f t="shared" si="32"/>
        <v/>
      </c>
      <c r="AG5" s="20" t="str">
        <f t="shared" si="32"/>
        <v/>
      </c>
      <c r="AH5" s="20" t="str">
        <f t="shared" si="32"/>
        <v/>
      </c>
      <c r="AI5" s="20" t="str">
        <f t="shared" si="32"/>
        <v/>
      </c>
      <c r="AJ5" s="20" t="str">
        <f t="shared" si="32"/>
        <v/>
      </c>
      <c r="AK5" s="20" t="str">
        <f t="shared" si="32"/>
        <v/>
      </c>
      <c r="AL5" s="20" t="str">
        <f t="shared" si="32"/>
        <v/>
      </c>
      <c r="AM5" s="20" t="str">
        <f t="shared" si="32"/>
        <v/>
      </c>
      <c r="AN5" s="20" t="str">
        <f t="shared" si="32"/>
        <v/>
      </c>
      <c r="AO5" s="20" t="str">
        <f t="shared" si="32"/>
        <v/>
      </c>
      <c r="AP5" s="20" t="str">
        <f t="shared" si="32"/>
        <v/>
      </c>
      <c r="AQ5" s="20" t="str">
        <f t="shared" si="32"/>
        <v/>
      </c>
      <c r="AR5" s="20" t="str">
        <f t="shared" si="32"/>
        <v/>
      </c>
      <c r="AS5" s="20" t="str">
        <f t="shared" si="32"/>
        <v/>
      </c>
      <c r="AT5" s="20" t="str">
        <f t="shared" si="32"/>
        <v/>
      </c>
      <c r="AU5" s="20" t="str">
        <f t="shared" si="32"/>
        <v/>
      </c>
      <c r="AV5" s="20" t="str">
        <f t="shared" si="32"/>
        <v/>
      </c>
      <c r="AW5" s="20" t="str">
        <f t="shared" si="32"/>
        <v/>
      </c>
      <c r="AX5" s="20" t="str">
        <f t="shared" si="32"/>
        <v/>
      </c>
      <c r="AY5" s="20" t="str">
        <f t="shared" si="32"/>
        <v/>
      </c>
      <c r="AZ5" s="20" t="str">
        <f t="shared" si="32"/>
        <v/>
      </c>
      <c r="BA5" s="20" t="str">
        <f t="shared" si="32"/>
        <v/>
      </c>
      <c r="BB5" s="20" t="str">
        <f t="shared" si="32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tr">
        <f>'Option 6'!B7</f>
        <v>Gehalt auswählen</v>
      </c>
      <c r="C7" s="111" t="str">
        <f ca="1">'Option 6'!C7</f>
        <v/>
      </c>
      <c r="D7" s="97" t="str">
        <f>IF('Option 6'!D7="","",'Option 6'!D7)</f>
        <v>durchschnittliche Preissteigerungs-rate</v>
      </c>
      <c r="E7" s="18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18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18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18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18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18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18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18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18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18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18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18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18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18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18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18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18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18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18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18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18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18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18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18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18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18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18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18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18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18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18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18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18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18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18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18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18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18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18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18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18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18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18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18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18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18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18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18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18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18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tr">
        <f>'Option 6'!B10</f>
        <v>Gehalt auswählen</v>
      </c>
      <c r="C10" s="111" t="str">
        <f ca="1">'Option 6'!C10</f>
        <v/>
      </c>
      <c r="D10" s="97" t="str">
        <f>IF('Option 6'!D10="","",'Option 6'!D10)</f>
        <v>durchschnittliche Preissteigerungs-rate</v>
      </c>
      <c r="E10" s="18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18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18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18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18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18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18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18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18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18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18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18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18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18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18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18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18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18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18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18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18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18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18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18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18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18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18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18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18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18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18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18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18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18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18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18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18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18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18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18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18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18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18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18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18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18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18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18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18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18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tr">
        <f>'Option 6'!B13</f>
        <v>Gehalt auswählen</v>
      </c>
      <c r="C13" s="111" t="str">
        <f ca="1">'Option 6'!C13</f>
        <v/>
      </c>
      <c r="D13" s="97" t="str">
        <f>IF('Option 6'!D13="","",'Option 6'!D13)</f>
        <v>durchschnittliche Preissteigerungs-rate</v>
      </c>
      <c r="E13" s="18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18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18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18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18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18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18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18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18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18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18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18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18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18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18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18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18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18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18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18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18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18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18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18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18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18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18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18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18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18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18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18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18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18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18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18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18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18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18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18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18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18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18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18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18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18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18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18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18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18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tr">
        <f>'Option 6'!B16</f>
        <v>Gehalt auswählen</v>
      </c>
      <c r="C16" s="111" t="str">
        <f ca="1">'Option 6'!C16</f>
        <v/>
      </c>
      <c r="D16" s="97" t="str">
        <f>IF('Option 6'!D16="","",'Option 6'!D16)</f>
        <v>durchschnittliche Preissteigerungs-rate</v>
      </c>
      <c r="E16" s="18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18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18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18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18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18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18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18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18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18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18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18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18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18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18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18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18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18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18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18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18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18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18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18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18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18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18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18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18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18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18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18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18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18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18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18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18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18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18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18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18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18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18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18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18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18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18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18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18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18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tr">
        <f>'Option 6'!B19</f>
        <v>Gehalt auswählen</v>
      </c>
      <c r="C19" s="111" t="str">
        <f ca="1">'Option 6'!C19</f>
        <v/>
      </c>
      <c r="D19" s="97" t="str">
        <f>IF('Option 6'!D19="","",'Option 6'!D19)</f>
        <v>durchschnittliche Preissteigerungs-rate</v>
      </c>
      <c r="E19" s="18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18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18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18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18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18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18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18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18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18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18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18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18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18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18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18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18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18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18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18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18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18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18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18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18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18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18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18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18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18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18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18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18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18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18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18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18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18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18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18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18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18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18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18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18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18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18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18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18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18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6.2" thickBot="1" x14ac:dyDescent="0.3">
      <c r="A20" s="115"/>
      <c r="B20" s="19" t="s">
        <v>1</v>
      </c>
      <c r="C20" s="112" t="str">
        <f t="shared" ref="C20" ca="1" si="45">IF(C19="","",C18*C19)</f>
        <v/>
      </c>
      <c r="D20" s="117"/>
      <c r="E20" s="20" t="str">
        <f t="shared" ref="E20:Y20" si="46">IF(E19="","",E18*E19)</f>
        <v/>
      </c>
      <c r="F20" s="20" t="str">
        <f t="shared" si="46"/>
        <v/>
      </c>
      <c r="G20" s="20" t="str">
        <f t="shared" si="46"/>
        <v/>
      </c>
      <c r="H20" s="20" t="str">
        <f t="shared" si="46"/>
        <v/>
      </c>
      <c r="I20" s="20" t="str">
        <f t="shared" si="46"/>
        <v/>
      </c>
      <c r="J20" s="20" t="str">
        <f t="shared" si="46"/>
        <v/>
      </c>
      <c r="K20" s="20" t="str">
        <f t="shared" si="46"/>
        <v/>
      </c>
      <c r="L20" s="20" t="str">
        <f t="shared" si="46"/>
        <v/>
      </c>
      <c r="M20" s="20" t="str">
        <f t="shared" si="46"/>
        <v/>
      </c>
      <c r="N20" s="20" t="str">
        <f t="shared" si="46"/>
        <v/>
      </c>
      <c r="O20" s="20" t="str">
        <f t="shared" si="46"/>
        <v/>
      </c>
      <c r="P20" s="20" t="str">
        <f t="shared" si="46"/>
        <v/>
      </c>
      <c r="Q20" s="20" t="str">
        <f t="shared" si="46"/>
        <v/>
      </c>
      <c r="R20" s="20" t="str">
        <f t="shared" si="46"/>
        <v/>
      </c>
      <c r="S20" s="20" t="str">
        <f t="shared" si="46"/>
        <v/>
      </c>
      <c r="T20" s="20" t="str">
        <f t="shared" si="46"/>
        <v/>
      </c>
      <c r="U20" s="20" t="str">
        <f t="shared" si="46"/>
        <v/>
      </c>
      <c r="V20" s="20" t="str">
        <f t="shared" si="46"/>
        <v/>
      </c>
      <c r="W20" s="20" t="str">
        <f t="shared" si="46"/>
        <v/>
      </c>
      <c r="X20" s="20" t="str">
        <f t="shared" si="46"/>
        <v/>
      </c>
      <c r="Y20" s="20" t="str">
        <f t="shared" si="46"/>
        <v/>
      </c>
      <c r="Z20" s="20" t="str">
        <f t="shared" ref="Z20:BB20" si="47">IF(Z19="","",Z18*Z19)</f>
        <v/>
      </c>
      <c r="AA20" s="20" t="str">
        <f t="shared" si="47"/>
        <v/>
      </c>
      <c r="AB20" s="20" t="str">
        <f t="shared" si="47"/>
        <v/>
      </c>
      <c r="AC20" s="20" t="str">
        <f t="shared" si="47"/>
        <v/>
      </c>
      <c r="AD20" s="20" t="str">
        <f t="shared" si="47"/>
        <v/>
      </c>
      <c r="AE20" s="20" t="str">
        <f t="shared" si="47"/>
        <v/>
      </c>
      <c r="AF20" s="20" t="str">
        <f t="shared" si="47"/>
        <v/>
      </c>
      <c r="AG20" s="20" t="str">
        <f t="shared" si="47"/>
        <v/>
      </c>
      <c r="AH20" s="20" t="str">
        <f t="shared" si="47"/>
        <v/>
      </c>
      <c r="AI20" s="20" t="str">
        <f t="shared" si="47"/>
        <v/>
      </c>
      <c r="AJ20" s="20" t="str">
        <f t="shared" si="47"/>
        <v/>
      </c>
      <c r="AK20" s="20" t="str">
        <f t="shared" si="47"/>
        <v/>
      </c>
      <c r="AL20" s="20" t="str">
        <f t="shared" si="47"/>
        <v/>
      </c>
      <c r="AM20" s="20" t="str">
        <f t="shared" si="47"/>
        <v/>
      </c>
      <c r="AN20" s="20" t="str">
        <f t="shared" si="47"/>
        <v/>
      </c>
      <c r="AO20" s="20" t="str">
        <f t="shared" si="47"/>
        <v/>
      </c>
      <c r="AP20" s="20" t="str">
        <f t="shared" si="47"/>
        <v/>
      </c>
      <c r="AQ20" s="20" t="str">
        <f t="shared" si="47"/>
        <v/>
      </c>
      <c r="AR20" s="20" t="str">
        <f t="shared" si="47"/>
        <v/>
      </c>
      <c r="AS20" s="20" t="str">
        <f t="shared" si="47"/>
        <v/>
      </c>
      <c r="AT20" s="20" t="str">
        <f t="shared" si="47"/>
        <v/>
      </c>
      <c r="AU20" s="20" t="str">
        <f t="shared" si="47"/>
        <v/>
      </c>
      <c r="AV20" s="20" t="str">
        <f t="shared" si="47"/>
        <v/>
      </c>
      <c r="AW20" s="20" t="str">
        <f t="shared" si="47"/>
        <v/>
      </c>
      <c r="AX20" s="20" t="str">
        <f t="shared" si="47"/>
        <v/>
      </c>
      <c r="AY20" s="20" t="str">
        <f t="shared" si="47"/>
        <v/>
      </c>
      <c r="AZ20" s="20" t="str">
        <f t="shared" si="47"/>
        <v/>
      </c>
      <c r="BA20" s="20" t="str">
        <f t="shared" si="47"/>
        <v/>
      </c>
      <c r="BB20" s="20" t="str">
        <f t="shared" si="47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tr">
        <f>'Option 6'!B22</f>
        <v>Gehalt auswählen</v>
      </c>
      <c r="C22" s="111" t="str">
        <f ca="1">'Option 6'!C22</f>
        <v/>
      </c>
      <c r="D22" s="97" t="str">
        <f>IF('Option 6'!D22="","",'Option 6'!D22)</f>
        <v>durchschnittliche Preissteigerungs-rate</v>
      </c>
      <c r="E22" s="18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18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18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18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18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18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18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18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18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18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18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18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18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18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18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18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18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18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18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18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18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18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18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18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18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18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18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18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18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18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18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18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18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18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18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18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18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18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18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18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18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18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18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18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18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18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18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18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18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18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tr">
        <f>'Option 6'!B25</f>
        <v>Gehalt auswählen</v>
      </c>
      <c r="C25" s="111" t="str">
        <f ca="1">'Option 6'!C25</f>
        <v/>
      </c>
      <c r="D25" s="97" t="str">
        <f>IF('Option 6'!D25="","",'Option 6'!D25)</f>
        <v>durchschnittliche Preissteigerungs-rate</v>
      </c>
      <c r="E25" s="18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18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18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18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18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18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18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18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18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18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18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18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18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18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18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18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18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18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18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18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18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18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18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18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18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18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18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18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18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18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18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18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18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18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18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18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18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18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18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18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18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18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18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18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18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18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18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18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18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18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tr">
        <f>'Option 6'!B28</f>
        <v>Gehalt auswählen</v>
      </c>
      <c r="C28" s="111" t="str">
        <f ca="1">'Option 6'!C28</f>
        <v/>
      </c>
      <c r="D28" s="97" t="str">
        <f>IF('Option 6'!D28="","",'Option 6'!D28)</f>
        <v>durchschnittliche Preissteigerungs-rate</v>
      </c>
      <c r="E28" s="18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18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18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18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18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18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18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18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18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18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18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18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18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18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18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18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18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18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18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18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18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18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18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18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18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18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18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18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18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18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18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18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18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18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18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18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18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18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18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18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18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18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18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18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18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18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18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18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18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18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tr">
        <f>'Option 6'!B31</f>
        <v>Gehalt auswählen</v>
      </c>
      <c r="C31" s="111" t="str">
        <f ca="1">'Option 6'!C31</f>
        <v/>
      </c>
      <c r="D31" s="97" t="str">
        <f>IF('Option 6'!D31="","",'Option 6'!D31)</f>
        <v>durchschnittliche Preissteigerungs-rate</v>
      </c>
      <c r="E31" s="18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18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18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18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18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18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18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18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18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18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18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18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18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18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18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18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18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18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18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18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18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18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18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18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18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18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18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18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18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18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18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18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18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18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18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18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18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18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18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18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18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18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18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18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18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18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18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18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18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18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tr">
        <f>'Option 6'!B34</f>
        <v>Gehalt auswählen</v>
      </c>
      <c r="C34" s="111" t="str">
        <f ca="1">'Option 6'!C34</f>
        <v/>
      </c>
      <c r="D34" s="97" t="str">
        <f>IF('Option 6'!D34="","",'Option 6'!D34)</f>
        <v>durchschnittliche Preissteigerungs-rate</v>
      </c>
      <c r="E34" s="18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18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18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18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18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18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18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18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18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18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18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18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18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18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18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18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18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18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18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18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18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18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18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18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18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18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18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18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18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18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18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18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18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18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18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18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18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18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18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18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18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18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18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18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18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18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18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18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18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18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6.2" thickBot="1" x14ac:dyDescent="0.3">
      <c r="A35" s="115"/>
      <c r="B35" s="19" t="s">
        <v>1</v>
      </c>
      <c r="C35" s="112" t="str">
        <f t="shared" ref="C35" ca="1" si="60">IF(C34="","",C33*C34)</f>
        <v/>
      </c>
      <c r="D35" s="117"/>
      <c r="E35" s="20" t="str">
        <f t="shared" ref="E35:BB35" si="61">IF(E34="","",E33*E34)</f>
        <v/>
      </c>
      <c r="F35" s="20" t="str">
        <f t="shared" si="61"/>
        <v/>
      </c>
      <c r="G35" s="20" t="str">
        <f t="shared" si="61"/>
        <v/>
      </c>
      <c r="H35" s="20" t="str">
        <f t="shared" si="61"/>
        <v/>
      </c>
      <c r="I35" s="20" t="str">
        <f t="shared" si="61"/>
        <v/>
      </c>
      <c r="J35" s="20" t="str">
        <f t="shared" si="61"/>
        <v/>
      </c>
      <c r="K35" s="20" t="str">
        <f t="shared" si="61"/>
        <v/>
      </c>
      <c r="L35" s="20" t="str">
        <f t="shared" si="61"/>
        <v/>
      </c>
      <c r="M35" s="20" t="str">
        <f t="shared" si="61"/>
        <v/>
      </c>
      <c r="N35" s="20" t="str">
        <f t="shared" si="61"/>
        <v/>
      </c>
      <c r="O35" s="20" t="str">
        <f t="shared" si="61"/>
        <v/>
      </c>
      <c r="P35" s="20" t="str">
        <f t="shared" si="61"/>
        <v/>
      </c>
      <c r="Q35" s="20" t="str">
        <f t="shared" si="61"/>
        <v/>
      </c>
      <c r="R35" s="20" t="str">
        <f t="shared" si="61"/>
        <v/>
      </c>
      <c r="S35" s="20" t="str">
        <f t="shared" si="61"/>
        <v/>
      </c>
      <c r="T35" s="20" t="str">
        <f t="shared" si="61"/>
        <v/>
      </c>
      <c r="U35" s="20" t="str">
        <f t="shared" si="61"/>
        <v/>
      </c>
      <c r="V35" s="20" t="str">
        <f t="shared" si="61"/>
        <v/>
      </c>
      <c r="W35" s="20" t="str">
        <f t="shared" si="61"/>
        <v/>
      </c>
      <c r="X35" s="20" t="str">
        <f t="shared" si="61"/>
        <v/>
      </c>
      <c r="Y35" s="20" t="str">
        <f t="shared" si="61"/>
        <v/>
      </c>
      <c r="Z35" s="20" t="str">
        <f t="shared" si="61"/>
        <v/>
      </c>
      <c r="AA35" s="20" t="str">
        <f t="shared" si="61"/>
        <v/>
      </c>
      <c r="AB35" s="20" t="str">
        <f t="shared" si="61"/>
        <v/>
      </c>
      <c r="AC35" s="20" t="str">
        <f t="shared" si="61"/>
        <v/>
      </c>
      <c r="AD35" s="20" t="str">
        <f t="shared" si="61"/>
        <v/>
      </c>
      <c r="AE35" s="20" t="str">
        <f t="shared" si="61"/>
        <v/>
      </c>
      <c r="AF35" s="20" t="str">
        <f t="shared" si="61"/>
        <v/>
      </c>
      <c r="AG35" s="20" t="str">
        <f t="shared" si="61"/>
        <v/>
      </c>
      <c r="AH35" s="20" t="str">
        <f t="shared" si="61"/>
        <v/>
      </c>
      <c r="AI35" s="20" t="str">
        <f t="shared" si="61"/>
        <v/>
      </c>
      <c r="AJ35" s="20" t="str">
        <f t="shared" si="61"/>
        <v/>
      </c>
      <c r="AK35" s="20" t="str">
        <f t="shared" si="61"/>
        <v/>
      </c>
      <c r="AL35" s="20" t="str">
        <f t="shared" si="61"/>
        <v/>
      </c>
      <c r="AM35" s="20" t="str">
        <f t="shared" si="61"/>
        <v/>
      </c>
      <c r="AN35" s="20" t="str">
        <f t="shared" si="61"/>
        <v/>
      </c>
      <c r="AO35" s="20" t="str">
        <f t="shared" si="61"/>
        <v/>
      </c>
      <c r="AP35" s="20" t="str">
        <f t="shared" si="61"/>
        <v/>
      </c>
      <c r="AQ35" s="20" t="str">
        <f t="shared" si="61"/>
        <v/>
      </c>
      <c r="AR35" s="20" t="str">
        <f t="shared" si="61"/>
        <v/>
      </c>
      <c r="AS35" s="20" t="str">
        <f t="shared" si="61"/>
        <v/>
      </c>
      <c r="AT35" s="20" t="str">
        <f t="shared" si="61"/>
        <v/>
      </c>
      <c r="AU35" s="20" t="str">
        <f t="shared" si="61"/>
        <v/>
      </c>
      <c r="AV35" s="20" t="str">
        <f t="shared" si="61"/>
        <v/>
      </c>
      <c r="AW35" s="20" t="str">
        <f t="shared" si="61"/>
        <v/>
      </c>
      <c r="AX35" s="20" t="str">
        <f t="shared" si="61"/>
        <v/>
      </c>
      <c r="AY35" s="20" t="str">
        <f t="shared" si="61"/>
        <v/>
      </c>
      <c r="AZ35" s="20" t="str">
        <f t="shared" si="61"/>
        <v/>
      </c>
      <c r="BA35" s="20" t="str">
        <f t="shared" si="61"/>
        <v/>
      </c>
      <c r="BB35" s="20" t="str">
        <f t="shared" si="61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tr">
        <f>'Option 6'!B37</f>
        <v>Gehalt auswählen</v>
      </c>
      <c r="C37" s="111" t="str">
        <f ca="1">'Option 6'!C37</f>
        <v/>
      </c>
      <c r="D37" s="97" t="str">
        <f>IF('Option 6'!D37="","",'Option 6'!D37)</f>
        <v>durchschnittliche Preissteigerungs-rate</v>
      </c>
      <c r="E37" s="18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18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18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18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18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18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18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18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18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18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18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18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18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18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18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18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18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18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18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18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18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18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18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18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18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18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18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18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18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18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18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18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18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18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18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18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18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18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18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18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18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18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18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18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18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18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18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18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18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18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tr">
        <f>'Option 6'!B40</f>
        <v>Gehalt auswählen</v>
      </c>
      <c r="C40" s="111" t="str">
        <f ca="1">'Option 6'!C40</f>
        <v/>
      </c>
      <c r="D40" s="97" t="str">
        <f>IF('Option 6'!D40="","",'Option 6'!D40)</f>
        <v>durchschnittliche Preissteigerungs-rate</v>
      </c>
      <c r="E40" s="18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18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18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18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18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18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18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18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18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18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18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18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18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18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18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18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18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18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18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18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18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18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18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18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18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18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18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18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18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18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18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18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18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18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18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18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18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18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18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18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18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18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18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18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18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18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18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18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18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18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tr">
        <f>'Option 6'!B43</f>
        <v>Gehalt auswählen</v>
      </c>
      <c r="C43" s="111" t="str">
        <f ca="1">'Option 6'!C43</f>
        <v/>
      </c>
      <c r="D43" s="97" t="str">
        <f>IF('Option 6'!D43="","",'Option 6'!D43)</f>
        <v>durchschnittliche Preissteigerungs-rate</v>
      </c>
      <c r="E43" s="18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18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18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18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18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18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18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18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18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18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18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18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18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18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18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18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18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18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18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18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18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18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18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18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18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18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18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18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18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18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18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18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18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18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18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18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18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18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18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18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18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18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18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18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18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18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18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18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18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18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tr">
        <f>'Option 6'!B46</f>
        <v>Gehalt auswählen</v>
      </c>
      <c r="C46" s="111" t="str">
        <f ca="1">'Option 6'!C46</f>
        <v/>
      </c>
      <c r="D46" s="97" t="str">
        <f>IF('Option 6'!D46="","",'Option 6'!D46)</f>
        <v>durchschnittliche Preissteigerungs-rate</v>
      </c>
      <c r="E46" s="18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18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18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18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18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18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18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18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18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18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18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18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18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18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18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18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18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18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18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18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18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18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18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18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18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18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18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18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18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18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18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18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18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18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18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18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18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18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18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18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18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18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18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18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18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18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18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18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18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18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tr">
        <f>'Option 6'!B49</f>
        <v>Gehalt auswählen</v>
      </c>
      <c r="C49" s="111" t="str">
        <f ca="1">'Option 6'!C49</f>
        <v/>
      </c>
      <c r="D49" s="97" t="str">
        <f>IF('Option 6'!D49="","",'Option 6'!D49)</f>
        <v>durchschnittliche Preissteigerungs-rate</v>
      </c>
      <c r="E49" s="18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18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18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18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18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18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18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18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18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18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18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18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18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18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18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18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18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18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18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18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18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18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18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18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18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18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18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18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18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18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18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18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18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18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18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18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18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18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18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18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18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18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18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18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18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18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18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18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18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18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6.2" thickBot="1" x14ac:dyDescent="0.3">
      <c r="A50" s="115"/>
      <c r="B50" s="19" t="s">
        <v>1</v>
      </c>
      <c r="C50" s="112" t="str">
        <f t="shared" ref="C50" ca="1" si="70">IF(C49="","",C48*C49)</f>
        <v/>
      </c>
      <c r="D50" s="117"/>
      <c r="E50" s="20" t="str">
        <f t="shared" ref="E50:BB50" si="71">IF(E49="","",E48*E49)</f>
        <v/>
      </c>
      <c r="F50" s="20" t="str">
        <f t="shared" si="71"/>
        <v/>
      </c>
      <c r="G50" s="20" t="str">
        <f t="shared" si="71"/>
        <v/>
      </c>
      <c r="H50" s="20" t="str">
        <f t="shared" si="71"/>
        <v/>
      </c>
      <c r="I50" s="20" t="str">
        <f t="shared" si="71"/>
        <v/>
      </c>
      <c r="J50" s="20" t="str">
        <f t="shared" si="71"/>
        <v/>
      </c>
      <c r="K50" s="20" t="str">
        <f t="shared" si="71"/>
        <v/>
      </c>
      <c r="L50" s="20" t="str">
        <f t="shared" si="71"/>
        <v/>
      </c>
      <c r="M50" s="20" t="str">
        <f t="shared" si="71"/>
        <v/>
      </c>
      <c r="N50" s="20" t="str">
        <f t="shared" si="71"/>
        <v/>
      </c>
      <c r="O50" s="20" t="str">
        <f t="shared" si="71"/>
        <v/>
      </c>
      <c r="P50" s="20" t="str">
        <f t="shared" si="71"/>
        <v/>
      </c>
      <c r="Q50" s="20" t="str">
        <f t="shared" si="71"/>
        <v/>
      </c>
      <c r="R50" s="20" t="str">
        <f t="shared" si="71"/>
        <v/>
      </c>
      <c r="S50" s="20" t="str">
        <f t="shared" si="71"/>
        <v/>
      </c>
      <c r="T50" s="20" t="str">
        <f t="shared" si="71"/>
        <v/>
      </c>
      <c r="U50" s="20" t="str">
        <f t="shared" si="71"/>
        <v/>
      </c>
      <c r="V50" s="20" t="str">
        <f t="shared" si="71"/>
        <v/>
      </c>
      <c r="W50" s="20" t="str">
        <f t="shared" si="71"/>
        <v/>
      </c>
      <c r="X50" s="20" t="str">
        <f t="shared" si="71"/>
        <v/>
      </c>
      <c r="Y50" s="20" t="str">
        <f t="shared" si="71"/>
        <v/>
      </c>
      <c r="Z50" s="20" t="str">
        <f t="shared" si="71"/>
        <v/>
      </c>
      <c r="AA50" s="20" t="str">
        <f t="shared" si="71"/>
        <v/>
      </c>
      <c r="AB50" s="20" t="str">
        <f t="shared" si="71"/>
        <v/>
      </c>
      <c r="AC50" s="20" t="str">
        <f t="shared" si="71"/>
        <v/>
      </c>
      <c r="AD50" s="20" t="str">
        <f t="shared" si="71"/>
        <v/>
      </c>
      <c r="AE50" s="20" t="str">
        <f t="shared" si="71"/>
        <v/>
      </c>
      <c r="AF50" s="20" t="str">
        <f t="shared" si="71"/>
        <v/>
      </c>
      <c r="AG50" s="20" t="str">
        <f t="shared" si="71"/>
        <v/>
      </c>
      <c r="AH50" s="20" t="str">
        <f t="shared" si="71"/>
        <v/>
      </c>
      <c r="AI50" s="20" t="str">
        <f t="shared" si="71"/>
        <v/>
      </c>
      <c r="AJ50" s="20" t="str">
        <f t="shared" si="71"/>
        <v/>
      </c>
      <c r="AK50" s="20" t="str">
        <f t="shared" si="71"/>
        <v/>
      </c>
      <c r="AL50" s="20" t="str">
        <f t="shared" si="71"/>
        <v/>
      </c>
      <c r="AM50" s="20" t="str">
        <f t="shared" si="71"/>
        <v/>
      </c>
      <c r="AN50" s="20" t="str">
        <f t="shared" si="71"/>
        <v/>
      </c>
      <c r="AO50" s="20" t="str">
        <f t="shared" si="71"/>
        <v/>
      </c>
      <c r="AP50" s="20" t="str">
        <f t="shared" si="71"/>
        <v/>
      </c>
      <c r="AQ50" s="20" t="str">
        <f t="shared" si="71"/>
        <v/>
      </c>
      <c r="AR50" s="20" t="str">
        <f t="shared" si="71"/>
        <v/>
      </c>
      <c r="AS50" s="20" t="str">
        <f t="shared" si="71"/>
        <v/>
      </c>
      <c r="AT50" s="20" t="str">
        <f t="shared" si="71"/>
        <v/>
      </c>
      <c r="AU50" s="20" t="str">
        <f t="shared" si="71"/>
        <v/>
      </c>
      <c r="AV50" s="20" t="str">
        <f t="shared" si="71"/>
        <v/>
      </c>
      <c r="AW50" s="20" t="str">
        <f t="shared" si="71"/>
        <v/>
      </c>
      <c r="AX50" s="20" t="str">
        <f t="shared" si="71"/>
        <v/>
      </c>
      <c r="AY50" s="20" t="str">
        <f t="shared" si="71"/>
        <v/>
      </c>
      <c r="AZ50" s="20" t="str">
        <f t="shared" si="71"/>
        <v/>
      </c>
      <c r="BA50" s="20" t="str">
        <f t="shared" si="71"/>
        <v/>
      </c>
      <c r="BB50" s="20" t="str">
        <f t="shared" si="71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tr">
        <f>'Option 6'!B52</f>
        <v>Gehalt auswählen</v>
      </c>
      <c r="C52" s="111" t="str">
        <f ca="1">'Option 6'!C52</f>
        <v/>
      </c>
      <c r="D52" s="97" t="str">
        <f>IF('Option 6'!D52="","",'Option 6'!D52)</f>
        <v>durchschnittliche Preissteigerungs-rate</v>
      </c>
      <c r="E52" s="18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18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18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18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18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18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18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18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18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18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18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18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18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18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18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18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18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18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18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18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18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18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18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18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18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18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18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18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18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18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18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18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18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18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18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18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18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18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18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18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18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18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18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18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18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18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18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18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18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18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tr">
        <f>'Option 6'!B55</f>
        <v>Gehalt auswählen</v>
      </c>
      <c r="C55" s="111" t="str">
        <f ca="1">'Option 6'!C55</f>
        <v/>
      </c>
      <c r="D55" s="97" t="str">
        <f>IF('Option 6'!D55="","",'Option 6'!D55)</f>
        <v>durchschnittliche Preissteigerungs-rate</v>
      </c>
      <c r="E55" s="18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18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18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18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18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18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18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18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18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18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18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18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18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18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18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18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18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18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18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18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18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18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18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18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18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18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18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18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18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18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18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18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18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18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18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18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18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18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18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18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18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18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18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18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18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18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18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18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18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18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tr">
        <f>'Option 6'!B58</f>
        <v>Gehalt auswählen</v>
      </c>
      <c r="C58" s="111" t="str">
        <f ca="1">'Option 6'!C58</f>
        <v/>
      </c>
      <c r="D58" s="97" t="str">
        <f>IF('Option 6'!D58="","",'Option 6'!D58)</f>
        <v>durchschnittliche Preissteigerungs-rate</v>
      </c>
      <c r="E58" s="18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18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18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18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18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18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18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18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18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18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18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18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18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18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18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18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18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18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18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18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18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18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18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18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18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18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18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18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18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18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18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18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18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18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18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18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18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18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18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18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18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18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18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18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18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18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18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18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18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18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tr">
        <f>'Option 6'!B61</f>
        <v>Gehalt auswählen</v>
      </c>
      <c r="C61" s="111" t="str">
        <f ca="1">'Option 6'!C61</f>
        <v/>
      </c>
      <c r="D61" s="97" t="str">
        <f>IF('Option 6'!D61="","",'Option 6'!D61)</f>
        <v>durchschnittliche Preissteigerungs-rate</v>
      </c>
      <c r="E61" s="18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18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18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18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18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18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18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18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18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18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18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18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18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18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18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18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18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18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18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18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18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18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18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18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18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18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18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18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18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18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18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18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18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18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18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18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18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18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18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18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18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18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18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18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18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18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18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18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18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18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IF(SUM(E5,E8,E11,E14,E17)=0,0,SUM(E5,E8,E11,E14,E17))</f>
        <v>0</v>
      </c>
      <c r="F63" s="22">
        <f t="shared" ref="F63:Y63" si="80">IF(SUM(F5,F8,F11,F14,F17)=0,0,SUM(F5,F8,F11,F14,F17))</f>
        <v>0</v>
      </c>
      <c r="G63" s="22">
        <f t="shared" si="80"/>
        <v>0</v>
      </c>
      <c r="H63" s="22">
        <f t="shared" si="80"/>
        <v>0</v>
      </c>
      <c r="I63" s="22">
        <f t="shared" si="80"/>
        <v>0</v>
      </c>
      <c r="J63" s="22">
        <f t="shared" si="80"/>
        <v>0</v>
      </c>
      <c r="K63" s="22">
        <f t="shared" si="80"/>
        <v>0</v>
      </c>
      <c r="L63" s="22">
        <f t="shared" si="80"/>
        <v>0</v>
      </c>
      <c r="M63" s="22">
        <f t="shared" si="80"/>
        <v>0</v>
      </c>
      <c r="N63" s="22">
        <f t="shared" si="80"/>
        <v>0</v>
      </c>
      <c r="O63" s="22">
        <f t="shared" si="80"/>
        <v>0</v>
      </c>
      <c r="P63" s="22">
        <f t="shared" si="80"/>
        <v>0</v>
      </c>
      <c r="Q63" s="22">
        <f t="shared" si="80"/>
        <v>0</v>
      </c>
      <c r="R63" s="22">
        <f t="shared" si="80"/>
        <v>0</v>
      </c>
      <c r="S63" s="22">
        <f t="shared" si="80"/>
        <v>0</v>
      </c>
      <c r="T63" s="22">
        <f t="shared" si="80"/>
        <v>0</v>
      </c>
      <c r="U63" s="22">
        <f t="shared" si="80"/>
        <v>0</v>
      </c>
      <c r="V63" s="22">
        <f t="shared" si="80"/>
        <v>0</v>
      </c>
      <c r="W63" s="22">
        <f t="shared" si="80"/>
        <v>0</v>
      </c>
      <c r="X63" s="22">
        <f t="shared" si="80"/>
        <v>0</v>
      </c>
      <c r="Y63" s="22">
        <f t="shared" si="80"/>
        <v>0</v>
      </c>
      <c r="Z63" s="22">
        <f t="shared" ref="Z63:BB63" si="81">IF(SUM(Z5,Z8,Z11,Z14,Z17)=0,0,SUM(Z5,Z8,Z11,Z14,Z17))</f>
        <v>0</v>
      </c>
      <c r="AA63" s="22">
        <f t="shared" si="81"/>
        <v>0</v>
      </c>
      <c r="AB63" s="22">
        <f t="shared" si="81"/>
        <v>0</v>
      </c>
      <c r="AC63" s="22">
        <f t="shared" si="81"/>
        <v>0</v>
      </c>
      <c r="AD63" s="22">
        <f t="shared" si="81"/>
        <v>0</v>
      </c>
      <c r="AE63" s="22">
        <f t="shared" si="81"/>
        <v>0</v>
      </c>
      <c r="AF63" s="22">
        <f t="shared" si="81"/>
        <v>0</v>
      </c>
      <c r="AG63" s="22">
        <f t="shared" si="81"/>
        <v>0</v>
      </c>
      <c r="AH63" s="22">
        <f t="shared" si="81"/>
        <v>0</v>
      </c>
      <c r="AI63" s="22">
        <f t="shared" si="81"/>
        <v>0</v>
      </c>
      <c r="AJ63" s="22">
        <f t="shared" si="81"/>
        <v>0</v>
      </c>
      <c r="AK63" s="22">
        <f t="shared" si="81"/>
        <v>0</v>
      </c>
      <c r="AL63" s="22">
        <f t="shared" si="81"/>
        <v>0</v>
      </c>
      <c r="AM63" s="22">
        <f t="shared" si="81"/>
        <v>0</v>
      </c>
      <c r="AN63" s="22">
        <f t="shared" si="81"/>
        <v>0</v>
      </c>
      <c r="AO63" s="22">
        <f t="shared" si="81"/>
        <v>0</v>
      </c>
      <c r="AP63" s="22">
        <f t="shared" si="81"/>
        <v>0</v>
      </c>
      <c r="AQ63" s="22">
        <f t="shared" si="81"/>
        <v>0</v>
      </c>
      <c r="AR63" s="22">
        <f t="shared" si="81"/>
        <v>0</v>
      </c>
      <c r="AS63" s="22">
        <f t="shared" si="81"/>
        <v>0</v>
      </c>
      <c r="AT63" s="22">
        <f t="shared" si="81"/>
        <v>0</v>
      </c>
      <c r="AU63" s="22">
        <f t="shared" si="81"/>
        <v>0</v>
      </c>
      <c r="AV63" s="22">
        <f t="shared" si="81"/>
        <v>0</v>
      </c>
      <c r="AW63" s="22">
        <f t="shared" si="81"/>
        <v>0</v>
      </c>
      <c r="AX63" s="22">
        <f t="shared" si="81"/>
        <v>0</v>
      </c>
      <c r="AY63" s="22">
        <f t="shared" si="81"/>
        <v>0</v>
      </c>
      <c r="AZ63" s="22">
        <f t="shared" si="81"/>
        <v>0</v>
      </c>
      <c r="BA63" s="22">
        <f t="shared" si="81"/>
        <v>0</v>
      </c>
      <c r="BB63" s="22">
        <f t="shared" si="81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tr">
        <f>IF('Option 6'!A67="","",'Option 6'!A67)</f>
        <v/>
      </c>
      <c r="B67" s="33"/>
      <c r="C67" s="34" t="str">
        <f>IF('Option 6'!C67="","",'Option 6'!C67)</f>
        <v/>
      </c>
      <c r="D67" s="97" t="str">
        <f>IF('Option 6'!D67="","",'Option 6'!D67)</f>
        <v>durchschnittliche Preissteigerungs-rate</v>
      </c>
      <c r="E67" s="2" t="str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/>
      </c>
      <c r="F67" s="23" t="str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/>
      </c>
      <c r="G67" s="23" t="str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/>
      </c>
      <c r="H67" s="23" t="str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/>
      </c>
      <c r="I67" s="23" t="str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/>
      </c>
      <c r="J67" s="23" t="str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/>
      </c>
      <c r="K67" s="23" t="str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/>
      </c>
      <c r="L67" s="23" t="str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/>
      </c>
      <c r="M67" s="23" t="str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/>
      </c>
      <c r="N67" s="23" t="str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/>
      </c>
      <c r="O67" s="23" t="str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/>
      </c>
      <c r="P67" s="23" t="str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/>
      </c>
      <c r="Q67" s="23" t="str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/>
      </c>
      <c r="R67" s="23" t="str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/>
      </c>
      <c r="S67" s="23" t="str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/>
      </c>
      <c r="T67" s="23" t="str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/>
      </c>
      <c r="U67" s="23" t="str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/>
      </c>
      <c r="V67" s="23" t="str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/>
      </c>
      <c r="W67" s="23" t="str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/>
      </c>
      <c r="X67" s="23" t="str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/>
      </c>
      <c r="Y67" s="23" t="str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/>
      </c>
      <c r="Z67" s="23" t="str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/>
      </c>
      <c r="AA67" s="23" t="str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/>
      </c>
      <c r="AB67" s="23" t="str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/>
      </c>
      <c r="AC67" s="23" t="str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/>
      </c>
      <c r="AD67" s="23" t="str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/>
      </c>
      <c r="AE67" s="23" t="str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/>
      </c>
      <c r="AF67" s="23" t="str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/>
      </c>
      <c r="AG67" s="23" t="str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/>
      </c>
      <c r="AH67" s="23" t="str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/>
      </c>
      <c r="AI67" s="23" t="str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/>
      </c>
      <c r="AJ67" s="23" t="str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/>
      </c>
      <c r="AK67" s="23" t="str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/>
      </c>
      <c r="AL67" s="23" t="str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/>
      </c>
      <c r="AM67" s="23" t="str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/>
      </c>
      <c r="AN67" s="23" t="str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/>
      </c>
      <c r="AO67" s="23" t="str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/>
      </c>
      <c r="AP67" s="23" t="str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/>
      </c>
      <c r="AQ67" s="23" t="str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/>
      </c>
      <c r="AR67" s="23" t="str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/>
      </c>
      <c r="AS67" s="23" t="str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/>
      </c>
      <c r="AT67" s="23" t="str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/>
      </c>
      <c r="AU67" s="23" t="str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/>
      </c>
      <c r="AV67" s="23" t="str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/>
      </c>
      <c r="AW67" s="23" t="str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/>
      </c>
      <c r="AX67" s="23" t="str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/>
      </c>
      <c r="AY67" s="23" t="str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/>
      </c>
      <c r="AZ67" s="23" t="str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/>
      </c>
      <c r="BA67" s="23" t="str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/>
      </c>
      <c r="BB67" s="23" t="str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/>
      </c>
    </row>
    <row r="68" spans="1:54" ht="41.4" x14ac:dyDescent="0.25">
      <c r="A68" s="41" t="str">
        <f>IF('Option 6'!A68="","",'Option 6'!A68)</f>
        <v/>
      </c>
      <c r="B68" s="33"/>
      <c r="C68" s="34" t="str">
        <f>IF('Option 6'!C68="","",'Option 6'!C68)</f>
        <v/>
      </c>
      <c r="D68" s="98" t="str">
        <f>IF('Option 6'!D68="","",'Option 6'!D68)</f>
        <v>durchschnittliche Preissteigerungs-rate</v>
      </c>
      <c r="E68" s="23" t="str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/>
      </c>
      <c r="F68" s="23" t="str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/>
      </c>
      <c r="G68" s="23" t="str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/>
      </c>
      <c r="H68" s="23" t="str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/>
      </c>
      <c r="I68" s="23" t="str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/>
      </c>
      <c r="J68" s="23" t="str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/>
      </c>
      <c r="K68" s="23" t="str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/>
      </c>
      <c r="L68" s="23" t="str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/>
      </c>
      <c r="M68" s="23" t="str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/>
      </c>
      <c r="N68" s="23" t="str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/>
      </c>
      <c r="O68" s="23" t="str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/>
      </c>
      <c r="P68" s="23" t="str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/>
      </c>
      <c r="Q68" s="23" t="str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/>
      </c>
      <c r="R68" s="23" t="str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/>
      </c>
      <c r="S68" s="23" t="str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/>
      </c>
      <c r="T68" s="23" t="str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/>
      </c>
      <c r="U68" s="23" t="str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/>
      </c>
      <c r="V68" s="23" t="str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/>
      </c>
      <c r="W68" s="23" t="str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/>
      </c>
      <c r="X68" s="23" t="str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/>
      </c>
      <c r="Y68" s="23" t="str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/>
      </c>
      <c r="Z68" s="23" t="str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/>
      </c>
      <c r="AA68" s="23" t="str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/>
      </c>
      <c r="AB68" s="23" t="str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/>
      </c>
      <c r="AC68" s="23" t="str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/>
      </c>
      <c r="AD68" s="23" t="str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/>
      </c>
      <c r="AE68" s="23" t="str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/>
      </c>
      <c r="AF68" s="23" t="str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/>
      </c>
      <c r="AG68" s="23" t="str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/>
      </c>
      <c r="AH68" s="23" t="str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/>
      </c>
      <c r="AI68" s="23" t="str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/>
      </c>
      <c r="AJ68" s="23" t="str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/>
      </c>
      <c r="AK68" s="23" t="str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/>
      </c>
      <c r="AL68" s="23" t="str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/>
      </c>
      <c r="AM68" s="23" t="str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/>
      </c>
      <c r="AN68" s="23" t="str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/>
      </c>
      <c r="AO68" s="23" t="str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/>
      </c>
      <c r="AP68" s="23" t="str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/>
      </c>
      <c r="AQ68" s="23" t="str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/>
      </c>
      <c r="AR68" s="23" t="str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/>
      </c>
      <c r="AS68" s="23" t="str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/>
      </c>
      <c r="AT68" s="23" t="str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/>
      </c>
      <c r="AU68" s="23" t="str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/>
      </c>
      <c r="AV68" s="23" t="str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/>
      </c>
      <c r="AW68" s="23" t="str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/>
      </c>
      <c r="AX68" s="23" t="str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/>
      </c>
      <c r="AY68" s="23" t="str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/>
      </c>
      <c r="AZ68" s="23" t="str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/>
      </c>
      <c r="BA68" s="23" t="str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/>
      </c>
      <c r="BB68" s="23" t="str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/>
      </c>
    </row>
    <row r="69" spans="1:54" ht="41.4" x14ac:dyDescent="0.25">
      <c r="A69" s="41" t="str">
        <f>IF('Option 6'!A69="","",'Option 6'!A69)</f>
        <v/>
      </c>
      <c r="B69" s="33"/>
      <c r="C69" s="34" t="str">
        <f>IF('Option 6'!C69="","",'Option 6'!C69)</f>
        <v/>
      </c>
      <c r="D69" s="98" t="str">
        <f>IF('Option 6'!D69="","",'Option 6'!D69)</f>
        <v>durchschnittliche Preissteigerungs-rate</v>
      </c>
      <c r="E69" s="23" t="str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/>
      </c>
      <c r="F69" s="23" t="str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/>
      </c>
      <c r="G69" s="23" t="str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/>
      </c>
      <c r="H69" s="23" t="str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/>
      </c>
      <c r="I69" s="23" t="str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/>
      </c>
      <c r="J69" s="23" t="str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/>
      </c>
      <c r="K69" s="23" t="str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/>
      </c>
      <c r="L69" s="23" t="str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/>
      </c>
      <c r="M69" s="23" t="str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/>
      </c>
      <c r="N69" s="23" t="str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/>
      </c>
      <c r="O69" s="23" t="str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/>
      </c>
      <c r="P69" s="23" t="str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/>
      </c>
      <c r="Q69" s="23" t="str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/>
      </c>
      <c r="R69" s="23" t="str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/>
      </c>
      <c r="S69" s="23" t="str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/>
      </c>
      <c r="T69" s="23" t="str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/>
      </c>
      <c r="U69" s="23" t="str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/>
      </c>
      <c r="V69" s="23" t="str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/>
      </c>
      <c r="W69" s="23" t="str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/>
      </c>
      <c r="X69" s="23" t="str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/>
      </c>
      <c r="Y69" s="23" t="str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/>
      </c>
      <c r="Z69" s="23" t="str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/>
      </c>
      <c r="AA69" s="23" t="str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/>
      </c>
      <c r="AB69" s="23" t="str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/>
      </c>
      <c r="AC69" s="23" t="str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/>
      </c>
      <c r="AD69" s="23" t="str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/>
      </c>
      <c r="AE69" s="23" t="str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/>
      </c>
      <c r="AF69" s="23" t="str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/>
      </c>
      <c r="AG69" s="23" t="str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/>
      </c>
      <c r="AH69" s="23" t="str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/>
      </c>
      <c r="AI69" s="23" t="str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/>
      </c>
      <c r="AJ69" s="23" t="str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/>
      </c>
      <c r="AK69" s="23" t="str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/>
      </c>
      <c r="AL69" s="23" t="str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/>
      </c>
      <c r="AM69" s="23" t="str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/>
      </c>
      <c r="AN69" s="23" t="str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/>
      </c>
      <c r="AO69" s="23" t="str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/>
      </c>
      <c r="AP69" s="23" t="str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/>
      </c>
      <c r="AQ69" s="23" t="str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/>
      </c>
      <c r="AR69" s="23" t="str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/>
      </c>
      <c r="AS69" s="23" t="str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/>
      </c>
      <c r="AT69" s="23" t="str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/>
      </c>
      <c r="AU69" s="23" t="str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/>
      </c>
      <c r="AV69" s="23" t="str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/>
      </c>
      <c r="AW69" s="23" t="str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/>
      </c>
      <c r="AX69" s="23" t="str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/>
      </c>
      <c r="AY69" s="23" t="str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/>
      </c>
      <c r="AZ69" s="23" t="str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/>
      </c>
      <c r="BA69" s="23" t="str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/>
      </c>
      <c r="BB69" s="23" t="str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/>
      </c>
    </row>
    <row r="70" spans="1:54" ht="41.4" x14ac:dyDescent="0.25">
      <c r="A70" s="41" t="str">
        <f>IF('Option 6'!A70="","",'Option 6'!A70)</f>
        <v/>
      </c>
      <c r="B70" s="33"/>
      <c r="C70" s="34" t="str">
        <f>IF('Option 6'!C70="","",'Option 6'!C70)</f>
        <v/>
      </c>
      <c r="D70" s="98" t="str">
        <f>IF('Option 6'!D70="","",'Option 6'!D70)</f>
        <v>durchschnittliche Preissteigerungs-rate</v>
      </c>
      <c r="E70" s="23" t="str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/>
      </c>
      <c r="F70" s="23" t="str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/>
      </c>
      <c r="G70" s="23" t="str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/>
      </c>
      <c r="H70" s="23" t="str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/>
      </c>
      <c r="I70" s="23" t="str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/>
      </c>
      <c r="J70" s="23" t="str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/>
      </c>
      <c r="K70" s="23" t="str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/>
      </c>
      <c r="L70" s="23" t="str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/>
      </c>
      <c r="M70" s="23" t="str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/>
      </c>
      <c r="N70" s="23" t="str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/>
      </c>
      <c r="O70" s="23" t="str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/>
      </c>
      <c r="P70" s="23" t="str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/>
      </c>
      <c r="Q70" s="23" t="str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/>
      </c>
      <c r="R70" s="23" t="str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/>
      </c>
      <c r="S70" s="23" t="str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/>
      </c>
      <c r="T70" s="23" t="str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/>
      </c>
      <c r="U70" s="23" t="str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/>
      </c>
      <c r="V70" s="23" t="str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/>
      </c>
      <c r="W70" s="23" t="str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/>
      </c>
      <c r="X70" s="23" t="str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/>
      </c>
      <c r="Y70" s="23" t="str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/>
      </c>
      <c r="Z70" s="23" t="str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/>
      </c>
      <c r="AA70" s="23" t="str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/>
      </c>
      <c r="AB70" s="23" t="str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/>
      </c>
      <c r="AC70" s="23" t="str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/>
      </c>
      <c r="AD70" s="23" t="str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/>
      </c>
      <c r="AE70" s="23" t="str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/>
      </c>
      <c r="AF70" s="23" t="str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/>
      </c>
      <c r="AG70" s="23" t="str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/>
      </c>
      <c r="AH70" s="23" t="str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/>
      </c>
      <c r="AI70" s="23" t="str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/>
      </c>
      <c r="AJ70" s="23" t="str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/>
      </c>
      <c r="AK70" s="23" t="str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/>
      </c>
      <c r="AL70" s="23" t="str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/>
      </c>
      <c r="AM70" s="23" t="str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/>
      </c>
      <c r="AN70" s="23" t="str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/>
      </c>
      <c r="AO70" s="23" t="str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/>
      </c>
      <c r="AP70" s="23" t="str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/>
      </c>
      <c r="AQ70" s="23" t="str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/>
      </c>
      <c r="AR70" s="23" t="str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/>
      </c>
      <c r="AS70" s="23" t="str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/>
      </c>
      <c r="AT70" s="23" t="str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/>
      </c>
      <c r="AU70" s="23" t="str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/>
      </c>
      <c r="AV70" s="23" t="str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/>
      </c>
      <c r="AW70" s="23" t="str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/>
      </c>
      <c r="AX70" s="23" t="str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/>
      </c>
      <c r="AY70" s="23" t="str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/>
      </c>
      <c r="AZ70" s="23" t="str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/>
      </c>
      <c r="BA70" s="23" t="str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/>
      </c>
      <c r="BB70" s="23" t="str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/>
      </c>
    </row>
    <row r="71" spans="1:54" ht="41.4" x14ac:dyDescent="0.25">
      <c r="A71" s="49" t="str">
        <f>IF('Option 6'!A71="","",'Option 6'!A71)</f>
        <v/>
      </c>
      <c r="B71" s="33"/>
      <c r="C71" s="34" t="str">
        <f>IF('Option 6'!C71="","",'Option 6'!C71)</f>
        <v/>
      </c>
      <c r="D71" s="98" t="str">
        <f>IF('Option 6'!D71="","",'Option 6'!D71)</f>
        <v>durchschnittliche Preissteigerungs-rate</v>
      </c>
      <c r="E71" s="23" t="str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/>
      </c>
      <c r="F71" s="23" t="str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/>
      </c>
      <c r="G71" s="23" t="str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/>
      </c>
      <c r="H71" s="23" t="str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/>
      </c>
      <c r="I71" s="23" t="str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/>
      </c>
      <c r="J71" s="23" t="str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/>
      </c>
      <c r="K71" s="23" t="str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/>
      </c>
      <c r="L71" s="23" t="str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/>
      </c>
      <c r="M71" s="23" t="str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/>
      </c>
      <c r="N71" s="23" t="str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/>
      </c>
      <c r="O71" s="23" t="str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/>
      </c>
      <c r="P71" s="23" t="str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/>
      </c>
      <c r="Q71" s="23" t="str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/>
      </c>
      <c r="R71" s="23" t="str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/>
      </c>
      <c r="S71" s="23" t="str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/>
      </c>
      <c r="T71" s="23" t="str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/>
      </c>
      <c r="U71" s="23" t="str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/>
      </c>
      <c r="V71" s="23" t="str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/>
      </c>
      <c r="W71" s="23" t="str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/>
      </c>
      <c r="X71" s="23" t="str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/>
      </c>
      <c r="Y71" s="23" t="str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/>
      </c>
      <c r="Z71" s="23" t="str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/>
      </c>
      <c r="AA71" s="23" t="str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/>
      </c>
      <c r="AB71" s="23" t="str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/>
      </c>
      <c r="AC71" s="23" t="str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/>
      </c>
      <c r="AD71" s="23" t="str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/>
      </c>
      <c r="AE71" s="23" t="str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/>
      </c>
      <c r="AF71" s="23" t="str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/>
      </c>
      <c r="AG71" s="23" t="str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/>
      </c>
      <c r="AH71" s="23" t="str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/>
      </c>
      <c r="AI71" s="23" t="str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/>
      </c>
      <c r="AJ71" s="23" t="str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/>
      </c>
      <c r="AK71" s="23" t="str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/>
      </c>
      <c r="AL71" s="23" t="str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/>
      </c>
      <c r="AM71" s="23" t="str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/>
      </c>
      <c r="AN71" s="23" t="str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/>
      </c>
      <c r="AO71" s="23" t="str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/>
      </c>
      <c r="AP71" s="23" t="str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/>
      </c>
      <c r="AQ71" s="23" t="str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/>
      </c>
      <c r="AR71" s="23" t="str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/>
      </c>
      <c r="AS71" s="23" t="str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/>
      </c>
      <c r="AT71" s="23" t="str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/>
      </c>
      <c r="AU71" s="23" t="str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/>
      </c>
      <c r="AV71" s="23" t="str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/>
      </c>
      <c r="AW71" s="23" t="str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/>
      </c>
      <c r="AX71" s="23" t="str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/>
      </c>
      <c r="AY71" s="23" t="str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/>
      </c>
      <c r="AZ71" s="23" t="str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/>
      </c>
      <c r="BA71" s="23" t="str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/>
      </c>
      <c r="BB71" s="23" t="str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/>
      </c>
    </row>
    <row r="72" spans="1:54" ht="41.4" x14ac:dyDescent="0.25">
      <c r="A72" s="41" t="str">
        <f>IF('Option 6'!A72="","",'Option 6'!A72)</f>
        <v/>
      </c>
      <c r="B72" s="33"/>
      <c r="C72" s="34" t="str">
        <f>IF('Option 6'!C72="","",'Option 6'!C72)</f>
        <v/>
      </c>
      <c r="D72" s="98" t="str">
        <f>IF('Option 6'!D72="","",'Option 6'!D72)</f>
        <v>durchschnittliche Preissteigerungs-rate</v>
      </c>
      <c r="E72" s="23" t="str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/>
      </c>
      <c r="F72" s="23" t="str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/>
      </c>
      <c r="G72" s="23" t="str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/>
      </c>
      <c r="H72" s="23" t="str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/>
      </c>
      <c r="I72" s="23" t="str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/>
      </c>
      <c r="J72" s="23" t="str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/>
      </c>
      <c r="K72" s="23" t="str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/>
      </c>
      <c r="L72" s="23" t="str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/>
      </c>
      <c r="M72" s="23" t="str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/>
      </c>
      <c r="N72" s="23" t="str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/>
      </c>
      <c r="O72" s="23" t="str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/>
      </c>
      <c r="P72" s="23" t="str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/>
      </c>
      <c r="Q72" s="23" t="str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/>
      </c>
      <c r="R72" s="23" t="str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/>
      </c>
      <c r="S72" s="23" t="str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/>
      </c>
      <c r="T72" s="23" t="str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/>
      </c>
      <c r="U72" s="23" t="str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/>
      </c>
      <c r="V72" s="23" t="str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/>
      </c>
      <c r="W72" s="23" t="str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/>
      </c>
      <c r="X72" s="23" t="str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/>
      </c>
      <c r="Y72" s="23" t="str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/>
      </c>
      <c r="Z72" s="23" t="str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/>
      </c>
      <c r="AA72" s="23" t="str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/>
      </c>
      <c r="AB72" s="23" t="str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/>
      </c>
      <c r="AC72" s="23" t="str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/>
      </c>
      <c r="AD72" s="23" t="str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/>
      </c>
      <c r="AE72" s="23" t="str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/>
      </c>
      <c r="AF72" s="23" t="str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/>
      </c>
      <c r="AG72" s="23" t="str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/>
      </c>
      <c r="AH72" s="23" t="str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/>
      </c>
      <c r="AI72" s="23" t="str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/>
      </c>
      <c r="AJ72" s="23" t="str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/>
      </c>
      <c r="AK72" s="23" t="str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/>
      </c>
      <c r="AL72" s="23" t="str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/>
      </c>
      <c r="AM72" s="23" t="str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/>
      </c>
      <c r="AN72" s="23" t="str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/>
      </c>
      <c r="AO72" s="23" t="str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/>
      </c>
      <c r="AP72" s="23" t="str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/>
      </c>
      <c r="AQ72" s="23" t="str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/>
      </c>
      <c r="AR72" s="23" t="str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/>
      </c>
      <c r="AS72" s="23" t="str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/>
      </c>
      <c r="AT72" s="23" t="str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/>
      </c>
      <c r="AU72" s="23" t="str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/>
      </c>
      <c r="AV72" s="23" t="str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/>
      </c>
      <c r="AW72" s="23" t="str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/>
      </c>
      <c r="AX72" s="23" t="str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/>
      </c>
      <c r="AY72" s="23" t="str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/>
      </c>
      <c r="AZ72" s="23" t="str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/>
      </c>
      <c r="BA72" s="23" t="str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/>
      </c>
      <c r="BB72" s="23" t="str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/>
      </c>
    </row>
    <row r="73" spans="1:54" ht="41.4" x14ac:dyDescent="0.25">
      <c r="A73" s="41" t="str">
        <f>IF('Option 6'!A73="","",'Option 6'!A73)</f>
        <v/>
      </c>
      <c r="B73" s="33"/>
      <c r="C73" s="34" t="str">
        <f>IF('Option 6'!C73="","",'Option 6'!C73)</f>
        <v/>
      </c>
      <c r="D73" s="98" t="str">
        <f>IF('Option 6'!D73="","",'Option 6'!D73)</f>
        <v>durchschnittliche Preissteigerungs-rate</v>
      </c>
      <c r="E73" s="23" t="str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/>
      </c>
      <c r="F73" s="23" t="str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/>
      </c>
      <c r="G73" s="23" t="str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/>
      </c>
      <c r="H73" s="23" t="str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/>
      </c>
      <c r="I73" s="23" t="str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/>
      </c>
      <c r="J73" s="23" t="str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/>
      </c>
      <c r="K73" s="23" t="str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/>
      </c>
      <c r="L73" s="23" t="str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/>
      </c>
      <c r="M73" s="23" t="str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/>
      </c>
      <c r="N73" s="23" t="str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/>
      </c>
      <c r="O73" s="23" t="str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/>
      </c>
      <c r="P73" s="23" t="str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/>
      </c>
      <c r="Q73" s="23" t="str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/>
      </c>
      <c r="R73" s="23" t="str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/>
      </c>
      <c r="S73" s="23" t="str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/>
      </c>
      <c r="T73" s="23" t="str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/>
      </c>
      <c r="U73" s="23" t="str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/>
      </c>
      <c r="V73" s="23" t="str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/>
      </c>
      <c r="W73" s="23" t="str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/>
      </c>
      <c r="X73" s="23" t="str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/>
      </c>
      <c r="Y73" s="23" t="str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/>
      </c>
      <c r="Z73" s="23" t="str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/>
      </c>
      <c r="AA73" s="23" t="str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/>
      </c>
      <c r="AB73" s="23" t="str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/>
      </c>
      <c r="AC73" s="23" t="str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/>
      </c>
      <c r="AD73" s="23" t="str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/>
      </c>
      <c r="AE73" s="23" t="str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/>
      </c>
      <c r="AF73" s="23" t="str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/>
      </c>
      <c r="AG73" s="23" t="str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/>
      </c>
      <c r="AH73" s="23" t="str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/>
      </c>
      <c r="AI73" s="23" t="str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/>
      </c>
      <c r="AJ73" s="23" t="str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/>
      </c>
      <c r="AK73" s="23" t="str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/>
      </c>
      <c r="AL73" s="23" t="str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/>
      </c>
      <c r="AM73" s="23" t="str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/>
      </c>
      <c r="AN73" s="23" t="str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/>
      </c>
      <c r="AO73" s="23" t="str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/>
      </c>
      <c r="AP73" s="23" t="str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/>
      </c>
      <c r="AQ73" s="23" t="str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/>
      </c>
      <c r="AR73" s="23" t="str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/>
      </c>
      <c r="AS73" s="23" t="str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/>
      </c>
      <c r="AT73" s="23" t="str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/>
      </c>
      <c r="AU73" s="23" t="str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/>
      </c>
      <c r="AV73" s="23" t="str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/>
      </c>
      <c r="AW73" s="23" t="str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/>
      </c>
      <c r="AX73" s="23" t="str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/>
      </c>
      <c r="AY73" s="23" t="str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/>
      </c>
      <c r="AZ73" s="23" t="str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/>
      </c>
      <c r="BA73" s="23" t="str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/>
      </c>
      <c r="BB73" s="23" t="str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/>
      </c>
    </row>
    <row r="74" spans="1:54" ht="41.4" x14ac:dyDescent="0.25">
      <c r="A74" s="41" t="str">
        <f>IF('Option 6'!A74="","",'Option 6'!A74)</f>
        <v/>
      </c>
      <c r="B74" s="33"/>
      <c r="C74" s="34" t="str">
        <f>IF('Option 6'!C74="","",'Option 6'!C74)</f>
        <v/>
      </c>
      <c r="D74" s="98" t="str">
        <f>IF('Option 6'!D74="","",'Option 6'!D74)</f>
        <v>durchschnittliche Preissteigerungs-rate</v>
      </c>
      <c r="E74" s="23" t="str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/>
      </c>
      <c r="F74" s="23" t="str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/>
      </c>
      <c r="G74" s="23" t="str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/>
      </c>
      <c r="H74" s="23" t="str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/>
      </c>
      <c r="I74" s="23" t="str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/>
      </c>
      <c r="J74" s="23" t="str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/>
      </c>
      <c r="K74" s="23" t="str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/>
      </c>
      <c r="L74" s="23" t="str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/>
      </c>
      <c r="M74" s="23" t="str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/>
      </c>
      <c r="N74" s="23" t="str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/>
      </c>
      <c r="O74" s="23" t="str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/>
      </c>
      <c r="P74" s="23" t="str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/>
      </c>
      <c r="Q74" s="23" t="str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/>
      </c>
      <c r="R74" s="23" t="str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/>
      </c>
      <c r="S74" s="23" t="str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/>
      </c>
      <c r="T74" s="23" t="str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/>
      </c>
      <c r="U74" s="23" t="str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/>
      </c>
      <c r="V74" s="23" t="str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/>
      </c>
      <c r="W74" s="23" t="str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/>
      </c>
      <c r="X74" s="23" t="str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/>
      </c>
      <c r="Y74" s="23" t="str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/>
      </c>
      <c r="Z74" s="23" t="str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/>
      </c>
      <c r="AA74" s="23" t="str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/>
      </c>
      <c r="AB74" s="23" t="str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/>
      </c>
      <c r="AC74" s="23" t="str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/>
      </c>
      <c r="AD74" s="23" t="str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/>
      </c>
      <c r="AE74" s="23" t="str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/>
      </c>
      <c r="AF74" s="23" t="str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/>
      </c>
      <c r="AG74" s="23" t="str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/>
      </c>
      <c r="AH74" s="23" t="str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/>
      </c>
      <c r="AI74" s="23" t="str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/>
      </c>
      <c r="AJ74" s="23" t="str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/>
      </c>
      <c r="AK74" s="23" t="str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/>
      </c>
      <c r="AL74" s="23" t="str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/>
      </c>
      <c r="AM74" s="23" t="str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/>
      </c>
      <c r="AN74" s="23" t="str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/>
      </c>
      <c r="AO74" s="23" t="str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/>
      </c>
      <c r="AP74" s="23" t="str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/>
      </c>
      <c r="AQ74" s="23" t="str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/>
      </c>
      <c r="AR74" s="23" t="str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/>
      </c>
      <c r="AS74" s="23" t="str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/>
      </c>
      <c r="AT74" s="23" t="str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/>
      </c>
      <c r="AU74" s="23" t="str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/>
      </c>
      <c r="AV74" s="23" t="str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/>
      </c>
      <c r="AW74" s="23" t="str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/>
      </c>
      <c r="AX74" s="23" t="str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/>
      </c>
      <c r="AY74" s="23" t="str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/>
      </c>
      <c r="AZ74" s="23" t="str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/>
      </c>
      <c r="BA74" s="23" t="str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/>
      </c>
      <c r="BB74" s="23" t="str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/>
      </c>
    </row>
    <row r="75" spans="1:54" ht="41.4" x14ac:dyDescent="0.25">
      <c r="A75" s="41" t="str">
        <f>IF('Option 6'!A75="","",'Option 6'!A75)</f>
        <v/>
      </c>
      <c r="B75" s="33"/>
      <c r="C75" s="34" t="str">
        <f>IF('Option 6'!C75="","",'Option 6'!C75)</f>
        <v/>
      </c>
      <c r="D75" s="98" t="str">
        <f>IF('Option 6'!D75="","",'Option 6'!D75)</f>
        <v>durchschnittliche Preissteigerungs-rate</v>
      </c>
      <c r="E75" s="23" t="str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/>
      </c>
      <c r="F75" s="23" t="str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/>
      </c>
      <c r="G75" s="23" t="str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/>
      </c>
      <c r="H75" s="23" t="str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/>
      </c>
      <c r="I75" s="23" t="str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/>
      </c>
      <c r="J75" s="23" t="str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/>
      </c>
      <c r="K75" s="23" t="str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/>
      </c>
      <c r="L75" s="23" t="str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/>
      </c>
      <c r="M75" s="23" t="str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/>
      </c>
      <c r="N75" s="23" t="str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/>
      </c>
      <c r="O75" s="23" t="str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/>
      </c>
      <c r="P75" s="23" t="str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/>
      </c>
      <c r="Q75" s="23" t="str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/>
      </c>
      <c r="R75" s="23" t="str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/>
      </c>
      <c r="S75" s="23" t="str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/>
      </c>
      <c r="T75" s="23" t="str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/>
      </c>
      <c r="U75" s="23" t="str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/>
      </c>
      <c r="V75" s="23" t="str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/>
      </c>
      <c r="W75" s="23" t="str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/>
      </c>
      <c r="X75" s="23" t="str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/>
      </c>
      <c r="Y75" s="23" t="str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/>
      </c>
      <c r="Z75" s="23" t="str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/>
      </c>
      <c r="AA75" s="23" t="str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/>
      </c>
      <c r="AB75" s="23" t="str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/>
      </c>
      <c r="AC75" s="23" t="str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/>
      </c>
      <c r="AD75" s="23" t="str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/>
      </c>
      <c r="AE75" s="23" t="str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/>
      </c>
      <c r="AF75" s="23" t="str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/>
      </c>
      <c r="AG75" s="23" t="str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/>
      </c>
      <c r="AH75" s="23" t="str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/>
      </c>
      <c r="AI75" s="23" t="str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/>
      </c>
      <c r="AJ75" s="23" t="str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/>
      </c>
      <c r="AK75" s="23" t="str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/>
      </c>
      <c r="AL75" s="23" t="str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/>
      </c>
      <c r="AM75" s="23" t="str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/>
      </c>
      <c r="AN75" s="23" t="str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/>
      </c>
      <c r="AO75" s="23" t="str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/>
      </c>
      <c r="AP75" s="23" t="str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/>
      </c>
      <c r="AQ75" s="23" t="str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/>
      </c>
      <c r="AR75" s="23" t="str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/>
      </c>
      <c r="AS75" s="23" t="str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/>
      </c>
      <c r="AT75" s="23" t="str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/>
      </c>
      <c r="AU75" s="23" t="str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/>
      </c>
      <c r="AV75" s="23" t="str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/>
      </c>
      <c r="AW75" s="23" t="str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/>
      </c>
      <c r="AX75" s="23" t="str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/>
      </c>
      <c r="AY75" s="23" t="str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/>
      </c>
      <c r="AZ75" s="23" t="str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/>
      </c>
      <c r="BA75" s="23" t="str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/>
      </c>
      <c r="BB75" s="23" t="str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/>
      </c>
    </row>
    <row r="76" spans="1:54" ht="41.4" x14ac:dyDescent="0.25">
      <c r="A76" s="49" t="str">
        <f>IF('Option 6'!A76="","",'Option 6'!A76)</f>
        <v/>
      </c>
      <c r="B76" s="33"/>
      <c r="C76" s="34" t="str">
        <f>IF('Option 6'!C76="","",'Option 6'!C76)</f>
        <v/>
      </c>
      <c r="D76" s="98" t="str">
        <f>IF('Option 6'!D76="","",'Option 6'!D76)</f>
        <v>durchschnittliche Preissteigerungs-rate</v>
      </c>
      <c r="E76" s="23" t="str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/>
      </c>
      <c r="F76" s="23" t="str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/>
      </c>
      <c r="G76" s="23" t="str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/>
      </c>
      <c r="H76" s="23" t="str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/>
      </c>
      <c r="I76" s="23" t="str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/>
      </c>
      <c r="J76" s="23" t="str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/>
      </c>
      <c r="K76" s="23" t="str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/>
      </c>
      <c r="L76" s="23" t="str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/>
      </c>
      <c r="M76" s="23" t="str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/>
      </c>
      <c r="N76" s="23" t="str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/>
      </c>
      <c r="O76" s="23" t="str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/>
      </c>
      <c r="P76" s="23" t="str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/>
      </c>
      <c r="Q76" s="23" t="str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/>
      </c>
      <c r="R76" s="23" t="str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/>
      </c>
      <c r="S76" s="23" t="str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/>
      </c>
      <c r="T76" s="23" t="str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/>
      </c>
      <c r="U76" s="23" t="str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/>
      </c>
      <c r="V76" s="23" t="str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/>
      </c>
      <c r="W76" s="23" t="str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/>
      </c>
      <c r="X76" s="23" t="str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/>
      </c>
      <c r="Y76" s="23" t="str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/>
      </c>
      <c r="Z76" s="23" t="str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/>
      </c>
      <c r="AA76" s="23" t="str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/>
      </c>
      <c r="AB76" s="23" t="str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/>
      </c>
      <c r="AC76" s="23" t="str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/>
      </c>
      <c r="AD76" s="23" t="str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/>
      </c>
      <c r="AE76" s="23" t="str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/>
      </c>
      <c r="AF76" s="23" t="str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/>
      </c>
      <c r="AG76" s="23" t="str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/>
      </c>
      <c r="AH76" s="23" t="str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/>
      </c>
      <c r="AI76" s="23" t="str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/>
      </c>
      <c r="AJ76" s="23" t="str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/>
      </c>
      <c r="AK76" s="23" t="str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/>
      </c>
      <c r="AL76" s="23" t="str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/>
      </c>
      <c r="AM76" s="23" t="str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/>
      </c>
      <c r="AN76" s="23" t="str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/>
      </c>
      <c r="AO76" s="23" t="str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/>
      </c>
      <c r="AP76" s="23" t="str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/>
      </c>
      <c r="AQ76" s="23" t="str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/>
      </c>
      <c r="AR76" s="23" t="str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/>
      </c>
      <c r="AS76" s="23" t="str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/>
      </c>
      <c r="AT76" s="23" t="str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/>
      </c>
      <c r="AU76" s="23" t="str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/>
      </c>
      <c r="AV76" s="23" t="str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/>
      </c>
      <c r="AW76" s="23" t="str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/>
      </c>
      <c r="AX76" s="23" t="str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/>
      </c>
      <c r="AY76" s="23" t="str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/>
      </c>
      <c r="AZ76" s="23" t="str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/>
      </c>
      <c r="BA76" s="23" t="str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/>
      </c>
      <c r="BB76" s="23" t="str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/>
      </c>
    </row>
    <row r="77" spans="1:54" ht="41.4" x14ac:dyDescent="0.25">
      <c r="A77" s="41" t="str">
        <f>IF('Option 6'!A77="","",'Option 6'!A77)</f>
        <v/>
      </c>
      <c r="B77" s="33"/>
      <c r="C77" s="34" t="str">
        <f>IF('Option 6'!C77="","",'Option 6'!C77)</f>
        <v/>
      </c>
      <c r="D77" s="98" t="str">
        <f>IF('Option 6'!D77="","",'Option 6'!D77)</f>
        <v>durchschnittliche Preissteigerungs-rate</v>
      </c>
      <c r="E77" s="23" t="str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/>
      </c>
      <c r="F77" s="23" t="str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/>
      </c>
      <c r="G77" s="23" t="str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/>
      </c>
      <c r="H77" s="23" t="str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/>
      </c>
      <c r="I77" s="23" t="str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/>
      </c>
      <c r="J77" s="23" t="str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/>
      </c>
      <c r="K77" s="23" t="str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/>
      </c>
      <c r="L77" s="23" t="str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/>
      </c>
      <c r="M77" s="23" t="str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/>
      </c>
      <c r="N77" s="23" t="str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/>
      </c>
      <c r="O77" s="23" t="str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/>
      </c>
      <c r="P77" s="23" t="str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/>
      </c>
      <c r="Q77" s="23" t="str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/>
      </c>
      <c r="R77" s="23" t="str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/>
      </c>
      <c r="S77" s="23" t="str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/>
      </c>
      <c r="T77" s="23" t="str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/>
      </c>
      <c r="U77" s="23" t="str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/>
      </c>
      <c r="V77" s="23" t="str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/>
      </c>
      <c r="W77" s="23" t="str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/>
      </c>
      <c r="X77" s="23" t="str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/>
      </c>
      <c r="Y77" s="23" t="str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/>
      </c>
      <c r="Z77" s="23" t="str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/>
      </c>
      <c r="AA77" s="23" t="str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/>
      </c>
      <c r="AB77" s="23" t="str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/>
      </c>
      <c r="AC77" s="23" t="str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/>
      </c>
      <c r="AD77" s="23" t="str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/>
      </c>
      <c r="AE77" s="23" t="str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/>
      </c>
      <c r="AF77" s="23" t="str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/>
      </c>
      <c r="AG77" s="23" t="str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/>
      </c>
      <c r="AH77" s="23" t="str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/>
      </c>
      <c r="AI77" s="23" t="str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/>
      </c>
      <c r="AJ77" s="23" t="str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/>
      </c>
      <c r="AK77" s="23" t="str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/>
      </c>
      <c r="AL77" s="23" t="str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/>
      </c>
      <c r="AM77" s="23" t="str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/>
      </c>
      <c r="AN77" s="23" t="str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/>
      </c>
      <c r="AO77" s="23" t="str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/>
      </c>
      <c r="AP77" s="23" t="str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/>
      </c>
      <c r="AQ77" s="23" t="str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/>
      </c>
      <c r="AR77" s="23" t="str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/>
      </c>
      <c r="AS77" s="23" t="str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/>
      </c>
      <c r="AT77" s="23" t="str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/>
      </c>
      <c r="AU77" s="23" t="str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/>
      </c>
      <c r="AV77" s="23" t="str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/>
      </c>
      <c r="AW77" s="23" t="str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/>
      </c>
      <c r="AX77" s="23" t="str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/>
      </c>
      <c r="AY77" s="23" t="str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/>
      </c>
      <c r="AZ77" s="23" t="str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/>
      </c>
      <c r="BA77" s="23" t="str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/>
      </c>
      <c r="BB77" s="23" t="str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/>
      </c>
    </row>
    <row r="78" spans="1:54" ht="41.4" x14ac:dyDescent="0.25">
      <c r="A78" s="41" t="str">
        <f>IF('Option 6'!A78="","",'Option 6'!A78)</f>
        <v/>
      </c>
      <c r="B78" s="33"/>
      <c r="C78" s="34" t="str">
        <f>IF('Option 6'!C78="","",'Option 6'!C78)</f>
        <v/>
      </c>
      <c r="D78" s="98" t="str">
        <f>IF('Option 6'!D78="","",'Option 6'!D78)</f>
        <v>durchschnittliche Preissteigerungs-rate</v>
      </c>
      <c r="E78" s="23" t="str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/>
      </c>
      <c r="F78" s="23" t="str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/>
      </c>
      <c r="G78" s="23" t="str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/>
      </c>
      <c r="H78" s="23" t="str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/>
      </c>
      <c r="I78" s="23" t="str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/>
      </c>
      <c r="J78" s="23" t="str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/>
      </c>
      <c r="K78" s="23" t="str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/>
      </c>
      <c r="L78" s="23" t="str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/>
      </c>
      <c r="M78" s="23" t="str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/>
      </c>
      <c r="N78" s="23" t="str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/>
      </c>
      <c r="O78" s="23" t="str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/>
      </c>
      <c r="P78" s="23" t="str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/>
      </c>
      <c r="Q78" s="23" t="str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/>
      </c>
      <c r="R78" s="23" t="str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/>
      </c>
      <c r="S78" s="23" t="str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/>
      </c>
      <c r="T78" s="23" t="str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/>
      </c>
      <c r="U78" s="23" t="str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/>
      </c>
      <c r="V78" s="23" t="str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/>
      </c>
      <c r="W78" s="23" t="str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/>
      </c>
      <c r="X78" s="23" t="str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/>
      </c>
      <c r="Y78" s="23" t="str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/>
      </c>
      <c r="Z78" s="23" t="str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/>
      </c>
      <c r="AA78" s="23" t="str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/>
      </c>
      <c r="AB78" s="23" t="str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/>
      </c>
      <c r="AC78" s="23" t="str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/>
      </c>
      <c r="AD78" s="23" t="str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/>
      </c>
      <c r="AE78" s="23" t="str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/>
      </c>
      <c r="AF78" s="23" t="str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/>
      </c>
      <c r="AG78" s="23" t="str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/>
      </c>
      <c r="AH78" s="23" t="str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/>
      </c>
      <c r="AI78" s="23" t="str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/>
      </c>
      <c r="AJ78" s="23" t="str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/>
      </c>
      <c r="AK78" s="23" t="str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/>
      </c>
      <c r="AL78" s="23" t="str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/>
      </c>
      <c r="AM78" s="23" t="str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/>
      </c>
      <c r="AN78" s="23" t="str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/>
      </c>
      <c r="AO78" s="23" t="str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/>
      </c>
      <c r="AP78" s="23" t="str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/>
      </c>
      <c r="AQ78" s="23" t="str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/>
      </c>
      <c r="AR78" s="23" t="str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/>
      </c>
      <c r="AS78" s="23" t="str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/>
      </c>
      <c r="AT78" s="23" t="str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/>
      </c>
      <c r="AU78" s="23" t="str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/>
      </c>
      <c r="AV78" s="23" t="str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/>
      </c>
      <c r="AW78" s="23" t="str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/>
      </c>
      <c r="AX78" s="23" t="str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/>
      </c>
      <c r="AY78" s="23" t="str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/>
      </c>
      <c r="AZ78" s="23" t="str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/>
      </c>
      <c r="BA78" s="23" t="str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/>
      </c>
      <c r="BB78" s="23" t="str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/>
      </c>
    </row>
    <row r="79" spans="1:54" ht="41.4" x14ac:dyDescent="0.25">
      <c r="A79" s="41" t="str">
        <f>IF('Option 6'!A79="","",'Option 6'!A79)</f>
        <v/>
      </c>
      <c r="B79" s="33"/>
      <c r="C79" s="34" t="str">
        <f>IF('Option 6'!C79="","",'Option 6'!C79)</f>
        <v/>
      </c>
      <c r="D79" s="98" t="str">
        <f>IF('Option 6'!D79="","",'Option 6'!D79)</f>
        <v>durchschnittliche Preissteigerungs-rate</v>
      </c>
      <c r="E79" s="23" t="str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/>
      </c>
      <c r="F79" s="23" t="str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/>
      </c>
      <c r="G79" s="23" t="str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/>
      </c>
      <c r="H79" s="23" t="str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/>
      </c>
      <c r="I79" s="23" t="str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/>
      </c>
      <c r="J79" s="23" t="str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/>
      </c>
      <c r="K79" s="23" t="str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/>
      </c>
      <c r="L79" s="23" t="str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/>
      </c>
      <c r="M79" s="23" t="str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/>
      </c>
      <c r="N79" s="23" t="str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/>
      </c>
      <c r="O79" s="23" t="str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/>
      </c>
      <c r="P79" s="23" t="str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/>
      </c>
      <c r="Q79" s="23" t="str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/>
      </c>
      <c r="R79" s="23" t="str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/>
      </c>
      <c r="S79" s="23" t="str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/>
      </c>
      <c r="T79" s="23" t="str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/>
      </c>
      <c r="U79" s="23" t="str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/>
      </c>
      <c r="V79" s="23" t="str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/>
      </c>
      <c r="W79" s="23" t="str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/>
      </c>
      <c r="X79" s="23" t="str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/>
      </c>
      <c r="Y79" s="23" t="str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/>
      </c>
      <c r="Z79" s="23" t="str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/>
      </c>
      <c r="AA79" s="23" t="str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/>
      </c>
      <c r="AB79" s="23" t="str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/>
      </c>
      <c r="AC79" s="23" t="str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/>
      </c>
      <c r="AD79" s="23" t="str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/>
      </c>
      <c r="AE79" s="23" t="str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/>
      </c>
      <c r="AF79" s="23" t="str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/>
      </c>
      <c r="AG79" s="23" t="str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/>
      </c>
      <c r="AH79" s="23" t="str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/>
      </c>
      <c r="AI79" s="23" t="str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/>
      </c>
      <c r="AJ79" s="23" t="str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/>
      </c>
      <c r="AK79" s="23" t="str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/>
      </c>
      <c r="AL79" s="23" t="str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/>
      </c>
      <c r="AM79" s="23" t="str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/>
      </c>
      <c r="AN79" s="23" t="str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/>
      </c>
      <c r="AO79" s="23" t="str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/>
      </c>
      <c r="AP79" s="23" t="str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/>
      </c>
      <c r="AQ79" s="23" t="str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/>
      </c>
      <c r="AR79" s="23" t="str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/>
      </c>
      <c r="AS79" s="23" t="str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/>
      </c>
      <c r="AT79" s="23" t="str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/>
      </c>
      <c r="AU79" s="23" t="str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/>
      </c>
      <c r="AV79" s="23" t="str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/>
      </c>
      <c r="AW79" s="23" t="str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/>
      </c>
      <c r="AX79" s="23" t="str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/>
      </c>
      <c r="AY79" s="23" t="str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/>
      </c>
      <c r="AZ79" s="23" t="str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/>
      </c>
      <c r="BA79" s="23" t="str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/>
      </c>
      <c r="BB79" s="23" t="str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/>
      </c>
    </row>
    <row r="80" spans="1:54" ht="41.4" x14ac:dyDescent="0.25">
      <c r="A80" s="41" t="str">
        <f>IF('Option 6'!A80="","",'Option 6'!A80)</f>
        <v/>
      </c>
      <c r="B80" s="33"/>
      <c r="C80" s="34" t="str">
        <f>IF('Option 6'!C80="","",'Option 6'!C80)</f>
        <v/>
      </c>
      <c r="D80" s="98" t="str">
        <f>IF('Option 6'!D80="","",'Option 6'!D80)</f>
        <v>durchschnittliche Preissteigerungs-rate</v>
      </c>
      <c r="E80" s="23" t="str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/>
      </c>
      <c r="F80" s="23" t="str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/>
      </c>
      <c r="G80" s="23" t="str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/>
      </c>
      <c r="H80" s="23" t="str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/>
      </c>
      <c r="I80" s="23" t="str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/>
      </c>
      <c r="J80" s="23" t="str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/>
      </c>
      <c r="K80" s="23" t="str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/>
      </c>
      <c r="L80" s="23" t="str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/>
      </c>
      <c r="M80" s="23" t="str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/>
      </c>
      <c r="N80" s="23" t="str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/>
      </c>
      <c r="O80" s="23" t="str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/>
      </c>
      <c r="P80" s="23" t="str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/>
      </c>
      <c r="Q80" s="23" t="str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/>
      </c>
      <c r="R80" s="23" t="str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/>
      </c>
      <c r="S80" s="23" t="str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/>
      </c>
      <c r="T80" s="23" t="str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/>
      </c>
      <c r="U80" s="23" t="str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/>
      </c>
      <c r="V80" s="23" t="str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/>
      </c>
      <c r="W80" s="23" t="str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/>
      </c>
      <c r="X80" s="23" t="str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/>
      </c>
      <c r="Y80" s="23" t="str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/>
      </c>
      <c r="Z80" s="23" t="str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/>
      </c>
      <c r="AA80" s="23" t="str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/>
      </c>
      <c r="AB80" s="23" t="str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/>
      </c>
      <c r="AC80" s="23" t="str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/>
      </c>
      <c r="AD80" s="23" t="str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/>
      </c>
      <c r="AE80" s="23" t="str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/>
      </c>
      <c r="AF80" s="23" t="str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/>
      </c>
      <c r="AG80" s="23" t="str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/>
      </c>
      <c r="AH80" s="23" t="str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/>
      </c>
      <c r="AI80" s="23" t="str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/>
      </c>
      <c r="AJ80" s="23" t="str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/>
      </c>
      <c r="AK80" s="23" t="str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/>
      </c>
      <c r="AL80" s="23" t="str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/>
      </c>
      <c r="AM80" s="23" t="str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/>
      </c>
      <c r="AN80" s="23" t="str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/>
      </c>
      <c r="AO80" s="23" t="str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/>
      </c>
      <c r="AP80" s="23" t="str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/>
      </c>
      <c r="AQ80" s="23" t="str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/>
      </c>
      <c r="AR80" s="23" t="str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/>
      </c>
      <c r="AS80" s="23" t="str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/>
      </c>
      <c r="AT80" s="23" t="str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/>
      </c>
      <c r="AU80" s="23" t="str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/>
      </c>
      <c r="AV80" s="23" t="str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/>
      </c>
      <c r="AW80" s="23" t="str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/>
      </c>
      <c r="AX80" s="23" t="str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/>
      </c>
      <c r="AY80" s="23" t="str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/>
      </c>
      <c r="AZ80" s="23" t="str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/>
      </c>
      <c r="BA80" s="23" t="str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/>
      </c>
      <c r="BB80" s="23" t="str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/>
      </c>
    </row>
    <row r="81" spans="1:54" ht="41.4" x14ac:dyDescent="0.25">
      <c r="A81" s="41" t="str">
        <f>IF('Option 6'!A81="","",'Option 6'!A81)</f>
        <v/>
      </c>
      <c r="B81" s="33"/>
      <c r="C81" s="34" t="str">
        <f>IF('Option 6'!C81="","",'Option 6'!C81)</f>
        <v/>
      </c>
      <c r="D81" s="98" t="str">
        <f>IF('Option 6'!D81="","",'Option 6'!D81)</f>
        <v>durchschnittliche Preissteigerungs-rate</v>
      </c>
      <c r="E81" s="23" t="str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/>
      </c>
      <c r="F81" s="23" t="str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/>
      </c>
      <c r="G81" s="23" t="str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/>
      </c>
      <c r="H81" s="23" t="str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/>
      </c>
      <c r="I81" s="23" t="str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/>
      </c>
      <c r="J81" s="23" t="str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/>
      </c>
      <c r="K81" s="23" t="str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/>
      </c>
      <c r="L81" s="23" t="str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/>
      </c>
      <c r="M81" s="23" t="str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/>
      </c>
      <c r="N81" s="23" t="str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/>
      </c>
      <c r="O81" s="23" t="str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/>
      </c>
      <c r="P81" s="23" t="str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/>
      </c>
      <c r="Q81" s="23" t="str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/>
      </c>
      <c r="R81" s="23" t="str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/>
      </c>
      <c r="S81" s="23" t="str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/>
      </c>
      <c r="T81" s="23" t="str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/>
      </c>
      <c r="U81" s="23" t="str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/>
      </c>
      <c r="V81" s="23" t="str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/>
      </c>
      <c r="W81" s="23" t="str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/>
      </c>
      <c r="X81" s="23" t="str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/>
      </c>
      <c r="Y81" s="23" t="str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/>
      </c>
      <c r="Z81" s="23" t="str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/>
      </c>
      <c r="AA81" s="23" t="str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/>
      </c>
      <c r="AB81" s="23" t="str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/>
      </c>
      <c r="AC81" s="23" t="str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/>
      </c>
      <c r="AD81" s="23" t="str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/>
      </c>
      <c r="AE81" s="23" t="str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/>
      </c>
      <c r="AF81" s="23" t="str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/>
      </c>
      <c r="AG81" s="23" t="str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/>
      </c>
      <c r="AH81" s="23" t="str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/>
      </c>
      <c r="AI81" s="23" t="str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/>
      </c>
      <c r="AJ81" s="23" t="str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/>
      </c>
      <c r="AK81" s="23" t="str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/>
      </c>
      <c r="AL81" s="23" t="str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/>
      </c>
      <c r="AM81" s="23" t="str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/>
      </c>
      <c r="AN81" s="23" t="str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/>
      </c>
      <c r="AO81" s="23" t="str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/>
      </c>
      <c r="AP81" s="23" t="str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/>
      </c>
      <c r="AQ81" s="23" t="str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/>
      </c>
      <c r="AR81" s="23" t="str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/>
      </c>
      <c r="AS81" s="23" t="str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/>
      </c>
      <c r="AT81" s="23" t="str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/>
      </c>
      <c r="AU81" s="23" t="str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/>
      </c>
      <c r="AV81" s="23" t="str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/>
      </c>
      <c r="AW81" s="23" t="str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/>
      </c>
      <c r="AX81" s="23" t="str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/>
      </c>
      <c r="AY81" s="23" t="str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/>
      </c>
      <c r="AZ81" s="23" t="str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/>
      </c>
      <c r="BA81" s="23" t="str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/>
      </c>
      <c r="BB81" s="23" t="str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/>
      </c>
    </row>
    <row r="82" spans="1:54" ht="41.4" x14ac:dyDescent="0.25">
      <c r="A82" s="41" t="str">
        <f>IF('Option 6'!A82="","",'Option 6'!A82)</f>
        <v/>
      </c>
      <c r="B82" s="33"/>
      <c r="C82" s="34" t="str">
        <f>IF('Option 6'!C82="","",'Option 6'!C82)</f>
        <v/>
      </c>
      <c r="D82" s="98" t="str">
        <f>IF('Option 6'!D82="","",'Option 6'!D82)</f>
        <v>durchschnittliche Preissteigerungs-rate</v>
      </c>
      <c r="E82" s="23" t="str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/>
      </c>
      <c r="F82" s="23" t="str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/>
      </c>
      <c r="G82" s="23" t="str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/>
      </c>
      <c r="H82" s="23" t="str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/>
      </c>
      <c r="I82" s="23" t="str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/>
      </c>
      <c r="J82" s="23" t="str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/>
      </c>
      <c r="K82" s="23" t="str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/>
      </c>
      <c r="L82" s="23" t="str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/>
      </c>
      <c r="M82" s="23" t="str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/>
      </c>
      <c r="N82" s="23" t="str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/>
      </c>
      <c r="O82" s="23" t="str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/>
      </c>
      <c r="P82" s="23" t="str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/>
      </c>
      <c r="Q82" s="23" t="str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/>
      </c>
      <c r="R82" s="23" t="str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/>
      </c>
      <c r="S82" s="23" t="str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/>
      </c>
      <c r="T82" s="23" t="str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/>
      </c>
      <c r="U82" s="23" t="str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/>
      </c>
      <c r="V82" s="23" t="str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/>
      </c>
      <c r="W82" s="23" t="str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/>
      </c>
      <c r="X82" s="23" t="str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/>
      </c>
      <c r="Y82" s="23" t="str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/>
      </c>
      <c r="Z82" s="23" t="str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/>
      </c>
      <c r="AA82" s="23" t="str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/>
      </c>
      <c r="AB82" s="23" t="str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/>
      </c>
      <c r="AC82" s="23" t="str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/>
      </c>
      <c r="AD82" s="23" t="str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/>
      </c>
      <c r="AE82" s="23" t="str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/>
      </c>
      <c r="AF82" s="23" t="str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/>
      </c>
      <c r="AG82" s="23" t="str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/>
      </c>
      <c r="AH82" s="23" t="str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/>
      </c>
      <c r="AI82" s="23" t="str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/>
      </c>
      <c r="AJ82" s="23" t="str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/>
      </c>
      <c r="AK82" s="23" t="str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/>
      </c>
      <c r="AL82" s="23" t="str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/>
      </c>
      <c r="AM82" s="23" t="str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/>
      </c>
      <c r="AN82" s="23" t="str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/>
      </c>
      <c r="AO82" s="23" t="str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/>
      </c>
      <c r="AP82" s="23" t="str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/>
      </c>
      <c r="AQ82" s="23" t="str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/>
      </c>
      <c r="AR82" s="23" t="str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/>
      </c>
      <c r="AS82" s="23" t="str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/>
      </c>
      <c r="AT82" s="23" t="str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/>
      </c>
      <c r="AU82" s="23" t="str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/>
      </c>
      <c r="AV82" s="23" t="str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/>
      </c>
      <c r="AW82" s="23" t="str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/>
      </c>
      <c r="AX82" s="23" t="str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/>
      </c>
      <c r="AY82" s="23" t="str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/>
      </c>
      <c r="AZ82" s="23" t="str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/>
      </c>
      <c r="BA82" s="23" t="str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/>
      </c>
      <c r="BB82" s="23" t="str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/>
      </c>
    </row>
    <row r="83" spans="1:54" ht="41.4" x14ac:dyDescent="0.25">
      <c r="A83" s="41" t="str">
        <f>IF('Option 6'!A83="","",'Option 6'!A83)</f>
        <v/>
      </c>
      <c r="B83" s="33"/>
      <c r="C83" s="34" t="str">
        <f>IF('Option 6'!C83="","",'Option 6'!C83)</f>
        <v/>
      </c>
      <c r="D83" s="98" t="str">
        <f>IF('Option 6'!D83="","",'Option 6'!D83)</f>
        <v>durchschnittliche Preissteigerungs-rate</v>
      </c>
      <c r="E83" s="23" t="str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/>
      </c>
      <c r="F83" s="23" t="str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/>
      </c>
      <c r="G83" s="23" t="str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/>
      </c>
      <c r="H83" s="23" t="str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/>
      </c>
      <c r="I83" s="23" t="str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/>
      </c>
      <c r="J83" s="23" t="str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/>
      </c>
      <c r="K83" s="23" t="str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/>
      </c>
      <c r="L83" s="23" t="str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/>
      </c>
      <c r="M83" s="23" t="str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/>
      </c>
      <c r="N83" s="23" t="str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/>
      </c>
      <c r="O83" s="23" t="str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/>
      </c>
      <c r="P83" s="23" t="str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/>
      </c>
      <c r="Q83" s="23" t="str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/>
      </c>
      <c r="R83" s="23" t="str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/>
      </c>
      <c r="S83" s="23" t="str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/>
      </c>
      <c r="T83" s="23" t="str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/>
      </c>
      <c r="U83" s="23" t="str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/>
      </c>
      <c r="V83" s="23" t="str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/>
      </c>
      <c r="W83" s="23" t="str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/>
      </c>
      <c r="X83" s="23" t="str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/>
      </c>
      <c r="Y83" s="23" t="str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/>
      </c>
      <c r="Z83" s="23" t="str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/>
      </c>
      <c r="AA83" s="23" t="str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/>
      </c>
      <c r="AB83" s="23" t="str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/>
      </c>
      <c r="AC83" s="23" t="str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/>
      </c>
      <c r="AD83" s="23" t="str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/>
      </c>
      <c r="AE83" s="23" t="str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/>
      </c>
      <c r="AF83" s="23" t="str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/>
      </c>
      <c r="AG83" s="23" t="str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/>
      </c>
      <c r="AH83" s="23" t="str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/>
      </c>
      <c r="AI83" s="23" t="str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/>
      </c>
      <c r="AJ83" s="23" t="str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/>
      </c>
      <c r="AK83" s="23" t="str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/>
      </c>
      <c r="AL83" s="23" t="str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/>
      </c>
      <c r="AM83" s="23" t="str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/>
      </c>
      <c r="AN83" s="23" t="str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/>
      </c>
      <c r="AO83" s="23" t="str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/>
      </c>
      <c r="AP83" s="23" t="str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/>
      </c>
      <c r="AQ83" s="23" t="str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/>
      </c>
      <c r="AR83" s="23" t="str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/>
      </c>
      <c r="AS83" s="23" t="str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/>
      </c>
      <c r="AT83" s="23" t="str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/>
      </c>
      <c r="AU83" s="23" t="str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/>
      </c>
      <c r="AV83" s="23" t="str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/>
      </c>
      <c r="AW83" s="23" t="str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/>
      </c>
      <c r="AX83" s="23" t="str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/>
      </c>
      <c r="AY83" s="23" t="str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/>
      </c>
      <c r="AZ83" s="23" t="str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/>
      </c>
      <c r="BA83" s="23" t="str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/>
      </c>
      <c r="BB83" s="23" t="str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/>
      </c>
    </row>
    <row r="84" spans="1:54" ht="41.4" x14ac:dyDescent="0.25">
      <c r="A84" s="41" t="str">
        <f>IF('Option 6'!A84="","",'Option 6'!A84)</f>
        <v/>
      </c>
      <c r="B84" s="33"/>
      <c r="C84" s="34" t="str">
        <f>IF('Option 6'!C84="","",'Option 6'!C84)</f>
        <v/>
      </c>
      <c r="D84" s="98" t="str">
        <f>IF('Option 6'!D84="","",'Option 6'!D84)</f>
        <v>durchschnittliche Preissteigerungs-rate</v>
      </c>
      <c r="E84" s="23" t="str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/>
      </c>
      <c r="F84" s="23" t="str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/>
      </c>
      <c r="G84" s="23" t="str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/>
      </c>
      <c r="H84" s="23" t="str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/>
      </c>
      <c r="I84" s="23" t="str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/>
      </c>
      <c r="J84" s="23" t="str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/>
      </c>
      <c r="K84" s="23" t="str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/>
      </c>
      <c r="L84" s="23" t="str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/>
      </c>
      <c r="M84" s="23" t="str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/>
      </c>
      <c r="N84" s="23" t="str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/>
      </c>
      <c r="O84" s="23" t="str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/>
      </c>
      <c r="P84" s="23" t="str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/>
      </c>
      <c r="Q84" s="23" t="str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/>
      </c>
      <c r="R84" s="23" t="str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/>
      </c>
      <c r="S84" s="23" t="str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/>
      </c>
      <c r="T84" s="23" t="str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/>
      </c>
      <c r="U84" s="23" t="str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/>
      </c>
      <c r="V84" s="23" t="str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/>
      </c>
      <c r="W84" s="23" t="str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/>
      </c>
      <c r="X84" s="23" t="str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/>
      </c>
      <c r="Y84" s="23" t="str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/>
      </c>
      <c r="Z84" s="23" t="str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/>
      </c>
      <c r="AA84" s="23" t="str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/>
      </c>
      <c r="AB84" s="23" t="str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/>
      </c>
      <c r="AC84" s="23" t="str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/>
      </c>
      <c r="AD84" s="23" t="str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/>
      </c>
      <c r="AE84" s="23" t="str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/>
      </c>
      <c r="AF84" s="23" t="str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/>
      </c>
      <c r="AG84" s="23" t="str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/>
      </c>
      <c r="AH84" s="23" t="str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/>
      </c>
      <c r="AI84" s="23" t="str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/>
      </c>
      <c r="AJ84" s="23" t="str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/>
      </c>
      <c r="AK84" s="23" t="str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/>
      </c>
      <c r="AL84" s="23" t="str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/>
      </c>
      <c r="AM84" s="23" t="str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/>
      </c>
      <c r="AN84" s="23" t="str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/>
      </c>
      <c r="AO84" s="23" t="str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/>
      </c>
      <c r="AP84" s="23" t="str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/>
      </c>
      <c r="AQ84" s="23" t="str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/>
      </c>
      <c r="AR84" s="23" t="str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/>
      </c>
      <c r="AS84" s="23" t="str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/>
      </c>
      <c r="AT84" s="23" t="str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/>
      </c>
      <c r="AU84" s="23" t="str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/>
      </c>
      <c r="AV84" s="23" t="str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/>
      </c>
      <c r="AW84" s="23" t="str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/>
      </c>
      <c r="AX84" s="23" t="str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/>
      </c>
      <c r="AY84" s="23" t="str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/>
      </c>
      <c r="AZ84" s="23" t="str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/>
      </c>
      <c r="BA84" s="23" t="str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/>
      </c>
      <c r="BB84" s="23" t="str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/>
      </c>
    </row>
    <row r="85" spans="1:54" ht="41.4" x14ac:dyDescent="0.25">
      <c r="A85" s="41" t="str">
        <f>IF('Option 6'!A85="","",'Option 6'!A85)</f>
        <v/>
      </c>
      <c r="B85" s="33"/>
      <c r="C85" s="34" t="str">
        <f>IF('Option 6'!C85="","",'Option 6'!C85)</f>
        <v/>
      </c>
      <c r="D85" s="98" t="str">
        <f>IF('Option 6'!D85="","",'Option 6'!D85)</f>
        <v>durchschnittliche Preissteigerungs-rate</v>
      </c>
      <c r="E85" s="23" t="str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/>
      </c>
      <c r="F85" s="23" t="str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/>
      </c>
      <c r="G85" s="23" t="str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/>
      </c>
      <c r="H85" s="23" t="str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/>
      </c>
      <c r="I85" s="23" t="str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/>
      </c>
      <c r="J85" s="23" t="str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/>
      </c>
      <c r="K85" s="23" t="str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/>
      </c>
      <c r="L85" s="23" t="str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/>
      </c>
      <c r="M85" s="23" t="str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/>
      </c>
      <c r="N85" s="23" t="str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/>
      </c>
      <c r="O85" s="23" t="str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/>
      </c>
      <c r="P85" s="23" t="str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/>
      </c>
      <c r="Q85" s="23" t="str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/>
      </c>
      <c r="R85" s="23" t="str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/>
      </c>
      <c r="S85" s="23" t="str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/>
      </c>
      <c r="T85" s="23" t="str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/>
      </c>
      <c r="U85" s="23" t="str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/>
      </c>
      <c r="V85" s="23" t="str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/>
      </c>
      <c r="W85" s="23" t="str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/>
      </c>
      <c r="X85" s="23" t="str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/>
      </c>
      <c r="Y85" s="23" t="str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/>
      </c>
      <c r="Z85" s="23" t="str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/>
      </c>
      <c r="AA85" s="23" t="str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/>
      </c>
      <c r="AB85" s="23" t="str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/>
      </c>
      <c r="AC85" s="23" t="str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/>
      </c>
      <c r="AD85" s="23" t="str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/>
      </c>
      <c r="AE85" s="23" t="str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/>
      </c>
      <c r="AF85" s="23" t="str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/>
      </c>
      <c r="AG85" s="23" t="str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/>
      </c>
      <c r="AH85" s="23" t="str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/>
      </c>
      <c r="AI85" s="23" t="str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/>
      </c>
      <c r="AJ85" s="23" t="str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/>
      </c>
      <c r="AK85" s="23" t="str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/>
      </c>
      <c r="AL85" s="23" t="str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/>
      </c>
      <c r="AM85" s="23" t="str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/>
      </c>
      <c r="AN85" s="23" t="str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/>
      </c>
      <c r="AO85" s="23" t="str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/>
      </c>
      <c r="AP85" s="23" t="str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/>
      </c>
      <c r="AQ85" s="23" t="str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/>
      </c>
      <c r="AR85" s="23" t="str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/>
      </c>
      <c r="AS85" s="23" t="str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/>
      </c>
      <c r="AT85" s="23" t="str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/>
      </c>
      <c r="AU85" s="23" t="str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/>
      </c>
      <c r="AV85" s="23" t="str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/>
      </c>
      <c r="AW85" s="23" t="str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/>
      </c>
      <c r="AX85" s="23" t="str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/>
      </c>
      <c r="AY85" s="23" t="str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/>
      </c>
      <c r="AZ85" s="23" t="str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/>
      </c>
      <c r="BA85" s="23" t="str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/>
      </c>
      <c r="BB85" s="23" t="str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/>
      </c>
    </row>
    <row r="86" spans="1:54" ht="41.4" x14ac:dyDescent="0.25">
      <c r="A86" s="41" t="str">
        <f>IF('Option 6'!A86="","",'Option 6'!A86)</f>
        <v/>
      </c>
      <c r="B86" s="33"/>
      <c r="C86" s="34" t="str">
        <f>IF('Option 6'!C86="","",'Option 6'!C86)</f>
        <v/>
      </c>
      <c r="D86" s="98" t="str">
        <f>IF('Option 6'!D86="","",'Option 6'!D86)</f>
        <v>durchschnittliche Preissteigerungs-rate</v>
      </c>
      <c r="E86" s="23" t="str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/>
      </c>
      <c r="F86" s="23" t="str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/>
      </c>
      <c r="G86" s="23" t="str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/>
      </c>
      <c r="H86" s="23" t="str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/>
      </c>
      <c r="I86" s="23" t="str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/>
      </c>
      <c r="J86" s="23" t="str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/>
      </c>
      <c r="K86" s="23" t="str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/>
      </c>
      <c r="L86" s="23" t="str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/>
      </c>
      <c r="M86" s="23" t="str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/>
      </c>
      <c r="N86" s="23" t="str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/>
      </c>
      <c r="O86" s="23" t="str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/>
      </c>
      <c r="P86" s="23" t="str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/>
      </c>
      <c r="Q86" s="23" t="str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/>
      </c>
      <c r="R86" s="23" t="str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/>
      </c>
      <c r="S86" s="23" t="str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/>
      </c>
      <c r="T86" s="23" t="str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/>
      </c>
      <c r="U86" s="23" t="str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/>
      </c>
      <c r="V86" s="23" t="str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/>
      </c>
      <c r="W86" s="23" t="str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/>
      </c>
      <c r="X86" s="23" t="str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/>
      </c>
      <c r="Y86" s="23" t="str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/>
      </c>
      <c r="Z86" s="23" t="str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/>
      </c>
      <c r="AA86" s="23" t="str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/>
      </c>
      <c r="AB86" s="23" t="str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/>
      </c>
      <c r="AC86" s="23" t="str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/>
      </c>
      <c r="AD86" s="23" t="str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/>
      </c>
      <c r="AE86" s="23" t="str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/>
      </c>
      <c r="AF86" s="23" t="str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/>
      </c>
      <c r="AG86" s="23" t="str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/>
      </c>
      <c r="AH86" s="23" t="str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/>
      </c>
      <c r="AI86" s="23" t="str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/>
      </c>
      <c r="AJ86" s="23" t="str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/>
      </c>
      <c r="AK86" s="23" t="str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/>
      </c>
      <c r="AL86" s="23" t="str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/>
      </c>
      <c r="AM86" s="23" t="str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/>
      </c>
      <c r="AN86" s="23" t="str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/>
      </c>
      <c r="AO86" s="23" t="str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/>
      </c>
      <c r="AP86" s="23" t="str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/>
      </c>
      <c r="AQ86" s="23" t="str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/>
      </c>
      <c r="AR86" s="23" t="str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/>
      </c>
      <c r="AS86" s="23" t="str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/>
      </c>
      <c r="AT86" s="23" t="str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/>
      </c>
      <c r="AU86" s="23" t="str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/>
      </c>
      <c r="AV86" s="23" t="str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/>
      </c>
      <c r="AW86" s="23" t="str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/>
      </c>
      <c r="AX86" s="23" t="str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/>
      </c>
      <c r="AY86" s="23" t="str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/>
      </c>
      <c r="AZ86" s="23" t="str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/>
      </c>
      <c r="BA86" s="23" t="str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/>
      </c>
      <c r="BB86" s="23" t="str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/>
      </c>
    </row>
    <row r="87" spans="1:54" ht="41.4" x14ac:dyDescent="0.25">
      <c r="A87" s="41" t="str">
        <f>IF('Option 6'!A87="","",'Option 6'!A87)</f>
        <v/>
      </c>
      <c r="B87" s="33"/>
      <c r="C87" s="34" t="str">
        <f>IF('Option 6'!C87="","",'Option 6'!C87)</f>
        <v/>
      </c>
      <c r="D87" s="98" t="str">
        <f>IF('Option 6'!D87="","",'Option 6'!D87)</f>
        <v>durchschnittliche Preissteigerungs-rate</v>
      </c>
      <c r="E87" s="23" t="str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/>
      </c>
      <c r="F87" s="23" t="str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/>
      </c>
      <c r="G87" s="23" t="str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/>
      </c>
      <c r="H87" s="23" t="str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/>
      </c>
      <c r="I87" s="23" t="str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/>
      </c>
      <c r="J87" s="23" t="str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/>
      </c>
      <c r="K87" s="23" t="str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/>
      </c>
      <c r="L87" s="23" t="str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/>
      </c>
      <c r="M87" s="23" t="str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/>
      </c>
      <c r="N87" s="23" t="str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/>
      </c>
      <c r="O87" s="23" t="str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/>
      </c>
      <c r="P87" s="23" t="str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/>
      </c>
      <c r="Q87" s="23" t="str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/>
      </c>
      <c r="R87" s="23" t="str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/>
      </c>
      <c r="S87" s="23" t="str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/>
      </c>
      <c r="T87" s="23" t="str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/>
      </c>
      <c r="U87" s="23" t="str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/>
      </c>
      <c r="V87" s="23" t="str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/>
      </c>
      <c r="W87" s="23" t="str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/>
      </c>
      <c r="X87" s="23" t="str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/>
      </c>
      <c r="Y87" s="23" t="str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/>
      </c>
      <c r="Z87" s="23" t="str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/>
      </c>
      <c r="AA87" s="23" t="str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/>
      </c>
      <c r="AB87" s="23" t="str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/>
      </c>
      <c r="AC87" s="23" t="str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/>
      </c>
      <c r="AD87" s="23" t="str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/>
      </c>
      <c r="AE87" s="23" t="str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/>
      </c>
      <c r="AF87" s="23" t="str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/>
      </c>
      <c r="AG87" s="23" t="str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/>
      </c>
      <c r="AH87" s="23" t="str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/>
      </c>
      <c r="AI87" s="23" t="str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/>
      </c>
      <c r="AJ87" s="23" t="str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/>
      </c>
      <c r="AK87" s="23" t="str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/>
      </c>
      <c r="AL87" s="23" t="str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/>
      </c>
      <c r="AM87" s="23" t="str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/>
      </c>
      <c r="AN87" s="23" t="str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/>
      </c>
      <c r="AO87" s="23" t="str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/>
      </c>
      <c r="AP87" s="23" t="str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/>
      </c>
      <c r="AQ87" s="23" t="str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/>
      </c>
      <c r="AR87" s="23" t="str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/>
      </c>
      <c r="AS87" s="23" t="str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/>
      </c>
      <c r="AT87" s="23" t="str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/>
      </c>
      <c r="AU87" s="23" t="str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/>
      </c>
      <c r="AV87" s="23" t="str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/>
      </c>
      <c r="AW87" s="23" t="str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/>
      </c>
      <c r="AX87" s="23" t="str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/>
      </c>
      <c r="AY87" s="23" t="str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/>
      </c>
      <c r="AZ87" s="23" t="str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/>
      </c>
      <c r="BA87" s="23" t="str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/>
      </c>
      <c r="BB87" s="23" t="str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/>
      </c>
    </row>
    <row r="88" spans="1:54" ht="41.4" x14ac:dyDescent="0.25">
      <c r="A88" s="41" t="str">
        <f>IF('Option 6'!A88="","",'Option 6'!A88)</f>
        <v/>
      </c>
      <c r="B88" s="33"/>
      <c r="C88" s="34" t="str">
        <f>IF('Option 6'!C88="","",'Option 6'!C88)</f>
        <v/>
      </c>
      <c r="D88" s="98" t="str">
        <f>IF('Option 6'!D88="","",'Option 6'!D88)</f>
        <v>durchschnittliche Preissteigerungs-rate</v>
      </c>
      <c r="E88" s="23" t="str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/>
      </c>
      <c r="F88" s="23" t="str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/>
      </c>
      <c r="G88" s="23" t="str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/>
      </c>
      <c r="H88" s="23" t="str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/>
      </c>
      <c r="I88" s="23" t="str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/>
      </c>
      <c r="J88" s="23" t="str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/>
      </c>
      <c r="K88" s="23" t="str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/>
      </c>
      <c r="L88" s="23" t="str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/>
      </c>
      <c r="M88" s="23" t="str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/>
      </c>
      <c r="N88" s="23" t="str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/>
      </c>
      <c r="O88" s="23" t="str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/>
      </c>
      <c r="P88" s="23" t="str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/>
      </c>
      <c r="Q88" s="23" t="str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/>
      </c>
      <c r="R88" s="23" t="str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/>
      </c>
      <c r="S88" s="23" t="str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/>
      </c>
      <c r="T88" s="23" t="str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/>
      </c>
      <c r="U88" s="23" t="str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/>
      </c>
      <c r="V88" s="23" t="str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/>
      </c>
      <c r="W88" s="23" t="str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/>
      </c>
      <c r="X88" s="23" t="str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/>
      </c>
      <c r="Y88" s="23" t="str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/>
      </c>
      <c r="Z88" s="23" t="str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/>
      </c>
      <c r="AA88" s="23" t="str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/>
      </c>
      <c r="AB88" s="23" t="str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/>
      </c>
      <c r="AC88" s="23" t="str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/>
      </c>
      <c r="AD88" s="23" t="str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/>
      </c>
      <c r="AE88" s="23" t="str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/>
      </c>
      <c r="AF88" s="23" t="str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/>
      </c>
      <c r="AG88" s="23" t="str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/>
      </c>
      <c r="AH88" s="23" t="str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/>
      </c>
      <c r="AI88" s="23" t="str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/>
      </c>
      <c r="AJ88" s="23" t="str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/>
      </c>
      <c r="AK88" s="23" t="str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/>
      </c>
      <c r="AL88" s="23" t="str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/>
      </c>
      <c r="AM88" s="23" t="str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/>
      </c>
      <c r="AN88" s="23" t="str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/>
      </c>
      <c r="AO88" s="23" t="str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/>
      </c>
      <c r="AP88" s="23" t="str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/>
      </c>
      <c r="AQ88" s="23" t="str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/>
      </c>
      <c r="AR88" s="23" t="str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/>
      </c>
      <c r="AS88" s="23" t="str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/>
      </c>
      <c r="AT88" s="23" t="str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/>
      </c>
      <c r="AU88" s="23" t="str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/>
      </c>
      <c r="AV88" s="23" t="str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/>
      </c>
      <c r="AW88" s="23" t="str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/>
      </c>
      <c r="AX88" s="23" t="str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/>
      </c>
      <c r="AY88" s="23" t="str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/>
      </c>
      <c r="AZ88" s="23" t="str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/>
      </c>
      <c r="BA88" s="23" t="str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/>
      </c>
      <c r="BB88" s="23" t="str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/>
      </c>
    </row>
    <row r="89" spans="1:54" ht="41.4" x14ac:dyDescent="0.25">
      <c r="A89" s="41" t="str">
        <f>IF('Option 6'!A89="","",'Option 6'!A89)</f>
        <v/>
      </c>
      <c r="B89" s="33"/>
      <c r="C89" s="34" t="str">
        <f>IF('Option 6'!C89="","",'Option 6'!C89)</f>
        <v/>
      </c>
      <c r="D89" s="98" t="str">
        <f>IF('Option 6'!D89="","",'Option 6'!D89)</f>
        <v>durchschnittliche Preissteigerungs-rate</v>
      </c>
      <c r="E89" s="23" t="str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/>
      </c>
      <c r="F89" s="23" t="str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/>
      </c>
      <c r="G89" s="23" t="str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/>
      </c>
      <c r="H89" s="23" t="str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/>
      </c>
      <c r="I89" s="23" t="str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/>
      </c>
      <c r="J89" s="23" t="str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/>
      </c>
      <c r="K89" s="23" t="str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/>
      </c>
      <c r="L89" s="23" t="str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/>
      </c>
      <c r="M89" s="23" t="str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/>
      </c>
      <c r="N89" s="23" t="str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/>
      </c>
      <c r="O89" s="23" t="str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/>
      </c>
      <c r="P89" s="23" t="str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/>
      </c>
      <c r="Q89" s="23" t="str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/>
      </c>
      <c r="R89" s="23" t="str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/>
      </c>
      <c r="S89" s="23" t="str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/>
      </c>
      <c r="T89" s="23" t="str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/>
      </c>
      <c r="U89" s="23" t="str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/>
      </c>
      <c r="V89" s="23" t="str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/>
      </c>
      <c r="W89" s="23" t="str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/>
      </c>
      <c r="X89" s="23" t="str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/>
      </c>
      <c r="Y89" s="23" t="str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/>
      </c>
      <c r="Z89" s="23" t="str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/>
      </c>
      <c r="AA89" s="23" t="str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/>
      </c>
      <c r="AB89" s="23" t="str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/>
      </c>
      <c r="AC89" s="23" t="str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/>
      </c>
      <c r="AD89" s="23" t="str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/>
      </c>
      <c r="AE89" s="23" t="str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/>
      </c>
      <c r="AF89" s="23" t="str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/>
      </c>
      <c r="AG89" s="23" t="str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/>
      </c>
      <c r="AH89" s="23" t="str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/>
      </c>
      <c r="AI89" s="23" t="str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/>
      </c>
      <c r="AJ89" s="23" t="str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/>
      </c>
      <c r="AK89" s="23" t="str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/>
      </c>
      <c r="AL89" s="23" t="str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/>
      </c>
      <c r="AM89" s="23" t="str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/>
      </c>
      <c r="AN89" s="23" t="str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/>
      </c>
      <c r="AO89" s="23" t="str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/>
      </c>
      <c r="AP89" s="23" t="str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/>
      </c>
      <c r="AQ89" s="23" t="str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/>
      </c>
      <c r="AR89" s="23" t="str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/>
      </c>
      <c r="AS89" s="23" t="str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/>
      </c>
      <c r="AT89" s="23" t="str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/>
      </c>
      <c r="AU89" s="23" t="str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/>
      </c>
      <c r="AV89" s="23" t="str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/>
      </c>
      <c r="AW89" s="23" t="str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/>
      </c>
      <c r="AX89" s="23" t="str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/>
      </c>
      <c r="AY89" s="23" t="str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/>
      </c>
      <c r="AZ89" s="23" t="str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/>
      </c>
      <c r="BA89" s="23" t="str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/>
      </c>
      <c r="BB89" s="23" t="str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/>
      </c>
    </row>
    <row r="90" spans="1:54" ht="41.4" x14ac:dyDescent="0.25">
      <c r="A90" s="41" t="str">
        <f>IF('Option 6'!A90="","",'Option 6'!A90)</f>
        <v/>
      </c>
      <c r="B90" s="33"/>
      <c r="C90" s="34" t="str">
        <f>IF('Option 6'!C90="","",'Option 6'!C90)</f>
        <v/>
      </c>
      <c r="D90" s="98" t="str">
        <f>IF('Option 6'!D90="","",'Option 6'!D90)</f>
        <v>durchschnittliche Preissteigerungs-rate</v>
      </c>
      <c r="E90" s="23" t="str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/>
      </c>
      <c r="F90" s="23" t="str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/>
      </c>
      <c r="G90" s="23" t="str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/>
      </c>
      <c r="H90" s="23" t="str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/>
      </c>
      <c r="I90" s="23" t="str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/>
      </c>
      <c r="J90" s="23" t="str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/>
      </c>
      <c r="K90" s="23" t="str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/>
      </c>
      <c r="L90" s="23" t="str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/>
      </c>
      <c r="M90" s="23" t="str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/>
      </c>
      <c r="N90" s="23" t="str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/>
      </c>
      <c r="O90" s="23" t="str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/>
      </c>
      <c r="P90" s="23" t="str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/>
      </c>
      <c r="Q90" s="23" t="str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/>
      </c>
      <c r="R90" s="23" t="str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/>
      </c>
      <c r="S90" s="23" t="str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/>
      </c>
      <c r="T90" s="23" t="str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/>
      </c>
      <c r="U90" s="23" t="str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/>
      </c>
      <c r="V90" s="23" t="str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/>
      </c>
      <c r="W90" s="23" t="str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/>
      </c>
      <c r="X90" s="23" t="str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/>
      </c>
      <c r="Y90" s="23" t="str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/>
      </c>
      <c r="Z90" s="23" t="str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/>
      </c>
      <c r="AA90" s="23" t="str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/>
      </c>
      <c r="AB90" s="23" t="str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/>
      </c>
      <c r="AC90" s="23" t="str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/>
      </c>
      <c r="AD90" s="23" t="str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/>
      </c>
      <c r="AE90" s="23" t="str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/>
      </c>
      <c r="AF90" s="23" t="str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/>
      </c>
      <c r="AG90" s="23" t="str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/>
      </c>
      <c r="AH90" s="23" t="str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/>
      </c>
      <c r="AI90" s="23" t="str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/>
      </c>
      <c r="AJ90" s="23" t="str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/>
      </c>
      <c r="AK90" s="23" t="str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/>
      </c>
      <c r="AL90" s="23" t="str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/>
      </c>
      <c r="AM90" s="23" t="str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/>
      </c>
      <c r="AN90" s="23" t="str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/>
      </c>
      <c r="AO90" s="23" t="str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/>
      </c>
      <c r="AP90" s="23" t="str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/>
      </c>
      <c r="AQ90" s="23" t="str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/>
      </c>
      <c r="AR90" s="23" t="str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/>
      </c>
      <c r="AS90" s="23" t="str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/>
      </c>
      <c r="AT90" s="23" t="str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/>
      </c>
      <c r="AU90" s="23" t="str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/>
      </c>
      <c r="AV90" s="23" t="str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/>
      </c>
      <c r="AW90" s="23" t="str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/>
      </c>
      <c r="AX90" s="23" t="str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/>
      </c>
      <c r="AY90" s="23" t="str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/>
      </c>
      <c r="AZ90" s="23" t="str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/>
      </c>
      <c r="BA90" s="23" t="str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/>
      </c>
      <c r="BB90" s="23" t="str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/>
      </c>
    </row>
    <row r="91" spans="1:54" ht="42" thickBot="1" x14ac:dyDescent="0.3">
      <c r="A91" s="41" t="str">
        <f>IF('Option 6'!A91="","",'Option 6'!A91)</f>
        <v/>
      </c>
      <c r="B91" s="33"/>
      <c r="C91" s="34" t="str">
        <f>IF('Option 6'!C91="","",'Option 6'!C91)</f>
        <v/>
      </c>
      <c r="D91" s="98" t="str">
        <f>IF('Option 6'!D91="","",'Option 6'!D91)</f>
        <v>durchschnittliche Preissteigerungs-rate</v>
      </c>
      <c r="E91" s="23" t="str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/>
      </c>
      <c r="F91" s="23" t="str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/>
      </c>
      <c r="G91" s="23" t="str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/>
      </c>
      <c r="H91" s="23" t="str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/>
      </c>
      <c r="I91" s="23" t="str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/>
      </c>
      <c r="J91" s="23" t="str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/>
      </c>
      <c r="K91" s="23" t="str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/>
      </c>
      <c r="L91" s="23" t="str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/>
      </c>
      <c r="M91" s="23" t="str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/>
      </c>
      <c r="N91" s="23" t="str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/>
      </c>
      <c r="O91" s="23" t="str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/>
      </c>
      <c r="P91" s="23" t="str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/>
      </c>
      <c r="Q91" s="23" t="str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/>
      </c>
      <c r="R91" s="23" t="str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/>
      </c>
      <c r="S91" s="23" t="str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/>
      </c>
      <c r="T91" s="23" t="str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/>
      </c>
      <c r="U91" s="23" t="str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/>
      </c>
      <c r="V91" s="23" t="str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/>
      </c>
      <c r="W91" s="23" t="str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/>
      </c>
      <c r="X91" s="23" t="str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/>
      </c>
      <c r="Y91" s="23" t="str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/>
      </c>
      <c r="Z91" s="23" t="str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/>
      </c>
      <c r="AA91" s="23" t="str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/>
      </c>
      <c r="AB91" s="23" t="str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/>
      </c>
      <c r="AC91" s="23" t="str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/>
      </c>
      <c r="AD91" s="23" t="str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/>
      </c>
      <c r="AE91" s="23" t="str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/>
      </c>
      <c r="AF91" s="23" t="str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/>
      </c>
      <c r="AG91" s="23" t="str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/>
      </c>
      <c r="AH91" s="23" t="str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/>
      </c>
      <c r="AI91" s="23" t="str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/>
      </c>
      <c r="AJ91" s="23" t="str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/>
      </c>
      <c r="AK91" s="23" t="str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/>
      </c>
      <c r="AL91" s="23" t="str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/>
      </c>
      <c r="AM91" s="23" t="str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/>
      </c>
      <c r="AN91" s="23" t="str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/>
      </c>
      <c r="AO91" s="23" t="str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/>
      </c>
      <c r="AP91" s="23" t="str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/>
      </c>
      <c r="AQ91" s="23" t="str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/>
      </c>
      <c r="AR91" s="23" t="str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/>
      </c>
      <c r="AS91" s="23" t="str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/>
      </c>
      <c r="AT91" s="23" t="str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/>
      </c>
      <c r="AU91" s="23" t="str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/>
      </c>
      <c r="AV91" s="23" t="str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/>
      </c>
      <c r="AW91" s="23" t="str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/>
      </c>
      <c r="AX91" s="23" t="str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/>
      </c>
      <c r="AY91" s="23" t="str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/>
      </c>
      <c r="AZ91" s="23" t="str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/>
      </c>
      <c r="BA91" s="23" t="str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/>
      </c>
      <c r="BB91" s="23" t="str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str">
        <f>IF('Option 6'!A99="","",'Option 6'!A99)</f>
        <v/>
      </c>
      <c r="B99" s="46"/>
      <c r="C99" s="34" t="str">
        <f>IF('Option 6'!C99="","",'Option 6'!C99)</f>
        <v/>
      </c>
      <c r="D99" s="97" t="str">
        <f>IF('Option 6'!D99="","",'Option 6'!D99)</f>
        <v>durchschnittliche Preissteigerungs-rate</v>
      </c>
      <c r="E99" s="23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3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3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3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3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3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3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3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3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3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3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3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3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3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3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3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3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3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3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3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3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3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3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3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3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3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3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3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3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3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3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3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3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3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3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3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3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3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3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3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3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3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3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3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3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3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3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3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3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3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1.4" x14ac:dyDescent="0.25">
      <c r="A100" s="49" t="str">
        <f>IF('Option 6'!A100="","",'Option 6'!A100)</f>
        <v/>
      </c>
      <c r="B100" s="47"/>
      <c r="C100" s="35" t="str">
        <f>IF('Option 6'!C100="","",'Option 6'!C100)</f>
        <v/>
      </c>
      <c r="D100" s="98" t="str">
        <f>IF('Option 6'!D100="","",'Option 6'!D100)</f>
        <v>durchschnittliche Preissteigerungs-rate</v>
      </c>
      <c r="E100" s="23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3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3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3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3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3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3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3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3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3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3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3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3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3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3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3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3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3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3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3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3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3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3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3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3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3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3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3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3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3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3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3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3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3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3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3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3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3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3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3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3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3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3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3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3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3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3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3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3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3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1.4" x14ac:dyDescent="0.25">
      <c r="A101" s="49" t="str">
        <f>IF('Option 6'!A101="","",'Option 6'!A101)</f>
        <v/>
      </c>
      <c r="B101" s="47"/>
      <c r="C101" s="35" t="str">
        <f>IF('Option 6'!C101="","",'Option 6'!C101)</f>
        <v/>
      </c>
      <c r="D101" s="98" t="str">
        <f>IF('Option 6'!D101="","",'Option 6'!D101)</f>
        <v>durchschnittliche Preissteigerungs-rate</v>
      </c>
      <c r="E101" s="23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3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3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3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3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3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3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3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3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3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3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3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3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3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3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3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3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3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3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3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3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3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3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3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3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3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3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3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3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3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3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3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3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3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3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3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3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3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3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3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3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3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3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3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3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3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3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3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3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3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1.4" x14ac:dyDescent="0.25">
      <c r="A102" s="49" t="str">
        <f>IF('Option 6'!A102="","",'Option 6'!A102)</f>
        <v/>
      </c>
      <c r="B102" s="47"/>
      <c r="C102" s="35" t="str">
        <f>IF('Option 6'!C102="","",'Option 6'!C102)</f>
        <v/>
      </c>
      <c r="D102" s="98" t="str">
        <f>IF('Option 6'!D102="","",'Option 6'!D102)</f>
        <v>durchschnittliche Preissteigerungs-rate</v>
      </c>
      <c r="E102" s="23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3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3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3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3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3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3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3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3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3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3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3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3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3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3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3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3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3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3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3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3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3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3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3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3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3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3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3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3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3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3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3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3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3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3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3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3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3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3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3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3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3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3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3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3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3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3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3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3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3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2" thickBot="1" x14ac:dyDescent="0.3">
      <c r="A103" s="50" t="str">
        <f>IF('Option 6'!A103="","",'Option 6'!A103)</f>
        <v/>
      </c>
      <c r="B103" s="48"/>
      <c r="C103" s="36" t="str">
        <f>IF('Option 6'!C103="","",'Option 6'!C103)</f>
        <v/>
      </c>
      <c r="D103" s="99" t="str">
        <f>IF('Option 6'!D103="","",'Option 6'!D103)</f>
        <v>durchschnittliche Preissteigerungs-rate</v>
      </c>
      <c r="E103" s="23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3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3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3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3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3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3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3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3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3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3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3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3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3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3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3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3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3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3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3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3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3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3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3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3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3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3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3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3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3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3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3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3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3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3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3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3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3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3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3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3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3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3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3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3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3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3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3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3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3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str">
        <f>IF('Option 6'!A112="","",'Option 6'!A112)</f>
        <v/>
      </c>
      <c r="B112" s="51" t="s">
        <v>113</v>
      </c>
      <c r="C112" s="35" t="str">
        <f>IF('Option 6'!C112="","",'Option 6'!C112)</f>
        <v/>
      </c>
      <c r="D112" s="97" t="str">
        <f>IF('Option 6'!D112="","",'Option 6'!D112)</f>
        <v>durchschnittliche Preissteigerungs-rate</v>
      </c>
      <c r="E112" s="2" t="str">
        <f>IF(OR(E$111="",$C112="",$A112=""),"",IF($D112="",$C112*Parameter!B38,IF($D112="durchschnittliche Preissteigerungs-rate",($C112*Parameter!B38)*(1+(VLOOKUP($A112,Personalnormkosten!$G$1:$H$4,2,FALSE)))^E$110,($C112*Parameter!B38)*(1+(VLOOKUP($D112,Personalnormkosten!$E$1:$F$9,2,FALSE)))^E$110)))</f>
        <v/>
      </c>
      <c r="F112" s="2" t="str">
        <f>IF(OR(F$111="",$C112="",$A112=""),"",IF($D112="",$C112*Parameter!C38,IF($D112="durchschnittliche Preissteigerungs-rate",($C112*Parameter!C38)*(1+(VLOOKUP($A112,Personalnormkosten!$G$1:$H$4,2,FALSE)))^F$110,($C112*Parameter!C38)*(1+(VLOOKUP($D112,Personalnormkosten!$E$1:$F$9,2,FALSE)))^F$110)))</f>
        <v/>
      </c>
      <c r="G112" s="2" t="str">
        <f>IF(OR(G$111="",$C112="",$A112=""),"",IF($D112="",$C112*Parameter!D38,IF($D112="durchschnittliche Preissteigerungs-rate",($C112*Parameter!D38)*(1+(VLOOKUP($A112,Personalnormkosten!$G$1:$H$4,2,FALSE)))^G$110,($C112*Parameter!D38)*(1+(VLOOKUP($D112,Personalnormkosten!$E$1:$F$9,2,FALSE)))^G$110)))</f>
        <v/>
      </c>
      <c r="H112" s="2" t="str">
        <f>IF(OR(H$111="",$C112="",$A112=""),"",IF($D112="",$C112*Parameter!E38,IF($D112="durchschnittliche Preissteigerungs-rate",($C112*Parameter!E38)*(1+(VLOOKUP($A112,Personalnormkosten!$G$1:$H$4,2,FALSE)))^H$110,($C112*Parameter!E38)*(1+(VLOOKUP($D112,Personalnormkosten!$E$1:$F$9,2,FALSE)))^H$110)))</f>
        <v/>
      </c>
      <c r="I112" s="2" t="str">
        <f>IF(OR(I$111="",$C112="",$A112=""),"",IF($D112="",$C112*Parameter!F38,IF($D112="durchschnittliche Preissteigerungs-rate",($C112*Parameter!F38)*(1+(VLOOKUP($A112,Personalnormkosten!$G$1:$H$4,2,FALSE)))^I$110,($C112*Parameter!F38)*(1+(VLOOKUP($D112,Personalnormkosten!$E$1:$F$9,2,FALSE)))^I$110)))</f>
        <v/>
      </c>
      <c r="J112" s="2" t="str">
        <f>IF(OR(J$111="",$C112="",$A112=""),"",IF($D112="",$C112*Parameter!G38,IF($D112="durchschnittliche Preissteigerungs-rate",($C112*Parameter!G38)*(1+(VLOOKUP($A112,Personalnormkosten!$G$1:$H$4,2,FALSE)))^J$110,($C112*Parameter!G38)*(1+(VLOOKUP($D112,Personalnormkosten!$E$1:$F$9,2,FALSE)))^J$110)))</f>
        <v/>
      </c>
      <c r="K112" s="2" t="str">
        <f>IF(OR(K$111="",$C112="",$A112=""),"",IF($D112="",$C112*Parameter!H38,IF($D112="durchschnittliche Preissteigerungs-rate",($C112*Parameter!H38)*(1+(VLOOKUP($A112,Personalnormkosten!$G$1:$H$4,2,FALSE)))^K$110,($C112*Parameter!H38)*(1+(VLOOKUP($D112,Personalnormkosten!$E$1:$F$9,2,FALSE)))^K$110)))</f>
        <v/>
      </c>
      <c r="L112" s="2" t="str">
        <f>IF(OR(L$111="",$C112="",$A112=""),"",IF($D112="",$C112*Parameter!I38,IF($D112="durchschnittliche Preissteigerungs-rate",($C112*Parameter!I38)*(1+(VLOOKUP($A112,Personalnormkosten!$G$1:$H$4,2,FALSE)))^L$110,($C112*Parameter!I38)*(1+(VLOOKUP($D112,Personalnormkosten!$E$1:$F$9,2,FALSE)))^L$110)))</f>
        <v/>
      </c>
      <c r="M112" s="2" t="str">
        <f>IF(OR(M$111="",$C112="",$A112=""),"",IF($D112="",$C112*Parameter!J38,IF($D112="durchschnittliche Preissteigerungs-rate",($C112*Parameter!J38)*(1+(VLOOKUP($A112,Personalnormkosten!$G$1:$H$4,2,FALSE)))^M$110,($C112*Parameter!J38)*(1+(VLOOKUP($D112,Personalnormkosten!$E$1:$F$9,2,FALSE)))^M$110)))</f>
        <v/>
      </c>
      <c r="N112" s="2" t="str">
        <f>IF(OR(N$111="",$C112="",$A112=""),"",IF($D112="",$C112*Parameter!K38,IF($D112="durchschnittliche Preissteigerungs-rate",($C112*Parameter!K38)*(1+(VLOOKUP($A112,Personalnormkosten!$G$1:$H$4,2,FALSE)))^N$110,($C112*Parameter!K38)*(1+(VLOOKUP($D112,Personalnormkosten!$E$1:$F$9,2,FALSE)))^N$110)))</f>
        <v/>
      </c>
      <c r="O112" s="2" t="str">
        <f>IF(OR(O$111="",$C112="",$A112=""),"",IF($D112="",$C112*Parameter!L38,IF($D112="durchschnittliche Preissteigerungs-rate",($C112*Parameter!L38)*(1+(VLOOKUP($A112,Personalnormkosten!$G$1:$H$4,2,FALSE)))^O$110,($C112*Parameter!L38)*(1+(VLOOKUP($D112,Personalnormkosten!$E$1:$F$9,2,FALSE)))^O$110)))</f>
        <v/>
      </c>
      <c r="P112" s="2" t="str">
        <f>IF(OR(P$111="",$C112="",$A112=""),"",IF($D112="",$C112*Parameter!M38,IF($D112="durchschnittliche Preissteigerungs-rate",($C112*Parameter!M38)*(1+(VLOOKUP($A112,Personalnormkosten!$G$1:$H$4,2,FALSE)))^P$110,($C112*Parameter!M38)*(1+(VLOOKUP($D112,Personalnormkosten!$E$1:$F$9,2,FALSE)))^P$110)))</f>
        <v/>
      </c>
      <c r="Q112" s="2" t="str">
        <f>IF(OR(Q$111="",$C112="",$A112=""),"",IF($D112="",$C112*Parameter!N38,IF($D112="durchschnittliche Preissteigerungs-rate",($C112*Parameter!N38)*(1+(VLOOKUP($A112,Personalnormkosten!$G$1:$H$4,2,FALSE)))^Q$110,($C112*Parameter!N38)*(1+(VLOOKUP($D112,Personalnormkosten!$E$1:$F$9,2,FALSE)))^Q$110)))</f>
        <v/>
      </c>
      <c r="R112" s="2" t="str">
        <f>IF(OR(R$111="",$C112="",$A112=""),"",IF($D112="",$C112*Parameter!O38,IF($D112="durchschnittliche Preissteigerungs-rate",($C112*Parameter!O38)*(1+(VLOOKUP($A112,Personalnormkosten!$G$1:$H$4,2,FALSE)))^R$110,($C112*Parameter!O38)*(1+(VLOOKUP($D112,Personalnormkosten!$E$1:$F$9,2,FALSE)))^R$110)))</f>
        <v/>
      </c>
      <c r="S112" s="2" t="str">
        <f>IF(OR(S$111="",$C112="",$A112=""),"",IF($D112="",$C112*Parameter!P38,IF($D112="durchschnittliche Preissteigerungs-rate",($C112*Parameter!P38)*(1+(VLOOKUP($A112,Personalnormkosten!$G$1:$H$4,2,FALSE)))^S$110,($C112*Parameter!P38)*(1+(VLOOKUP($D112,Personalnormkosten!$E$1:$F$9,2,FALSE)))^S$110)))</f>
        <v/>
      </c>
      <c r="T112" s="2" t="str">
        <f>IF(OR(T$111="",$C112="",$A112=""),"",IF($D112="",$C112*Parameter!Q38,IF($D112="durchschnittliche Preissteigerungs-rate",($C112*Parameter!Q38)*(1+(VLOOKUP($A112,Personalnormkosten!$G$1:$H$4,2,FALSE)))^T$110,($C112*Parameter!Q38)*(1+(VLOOKUP($D112,Personalnormkosten!$E$1:$F$9,2,FALSE)))^T$110)))</f>
        <v/>
      </c>
      <c r="U112" s="2" t="str">
        <f>IF(OR(U$111="",$C112="",$A112=""),"",IF($D112="",$C112*Parameter!R38,IF($D112="durchschnittliche Preissteigerungs-rate",($C112*Parameter!R38)*(1+(VLOOKUP($A112,Personalnormkosten!$G$1:$H$4,2,FALSE)))^U$110,($C112*Parameter!R38)*(1+(VLOOKUP($D112,Personalnormkosten!$E$1:$F$9,2,FALSE)))^U$110)))</f>
        <v/>
      </c>
      <c r="V112" s="2" t="str">
        <f>IF(OR(V$111="",$C112="",$A112=""),"",IF($D112="",$C112*Parameter!S38,IF($D112="durchschnittliche Preissteigerungs-rate",($C112*Parameter!S38)*(1+(VLOOKUP($A112,Personalnormkosten!$G$1:$H$4,2,FALSE)))^V$110,($C112*Parameter!S38)*(1+(VLOOKUP($D112,Personalnormkosten!$E$1:$F$9,2,FALSE)))^V$110)))</f>
        <v/>
      </c>
      <c r="W112" s="2" t="str">
        <f>IF(OR(W$111="",$C112="",$A112=""),"",IF($D112="",$C112*Parameter!T38,IF($D112="durchschnittliche Preissteigerungs-rate",($C112*Parameter!T38)*(1+(VLOOKUP($A112,Personalnormkosten!$G$1:$H$4,2,FALSE)))^W$110,($C112*Parameter!T38)*(1+(VLOOKUP($D112,Personalnormkosten!$E$1:$F$9,2,FALSE)))^W$110)))</f>
        <v/>
      </c>
      <c r="X112" s="2" t="str">
        <f>IF(OR(X$111="",$C112="",$A112=""),"",IF($D112="",$C112*Parameter!U38,IF($D112="durchschnittliche Preissteigerungs-rate",($C112*Parameter!U38)*(1+(VLOOKUP($A112,Personalnormkosten!$G$1:$H$4,2,FALSE)))^X$110,($C112*Parameter!U38)*(1+(VLOOKUP($D112,Personalnormkosten!$E$1:$F$9,2,FALSE)))^X$110)))</f>
        <v/>
      </c>
      <c r="Y112" s="2" t="str">
        <f>IF(OR(Y$111="",$C112="",$A112=""),"",IF($D112="",$C112*Parameter!V38,IF($D112="durchschnittliche Preissteigerungs-rate",($C112*Parameter!V38)*(1+(VLOOKUP($A112,Personalnormkosten!$G$1:$H$4,2,FALSE)))^Y$110,($C112*Parameter!V38)*(1+(VLOOKUP($D112,Personalnormkosten!$E$1:$F$9,2,FALSE)))^Y$110)))</f>
        <v/>
      </c>
      <c r="Z112" s="2" t="str">
        <f>IF(OR(Z$111="",$C112="",$A112=""),"",IF($D112="",$C112*Parameter!W38,IF($D112="durchschnittliche Preissteigerungs-rate",($C112*Parameter!W38)*(1+(VLOOKUP($A112,Personalnormkosten!$G$1:$H$4,2,FALSE)))^Z$110,($C112*Parameter!W38)*(1+(VLOOKUP($D112,Personalnormkosten!$E$1:$F$9,2,FALSE)))^Z$110)))</f>
        <v/>
      </c>
      <c r="AA112" s="2" t="str">
        <f>IF(OR(AA$111="",$C112="",$A112=""),"",IF($D112="",$C112*Parameter!X38,IF($D112="durchschnittliche Preissteigerungs-rate",($C112*Parameter!X38)*(1+(VLOOKUP($A112,Personalnormkosten!$G$1:$H$4,2,FALSE)))^AA$110,($C112*Parameter!X38)*(1+(VLOOKUP($D112,Personalnormkosten!$E$1:$F$9,2,FALSE)))^AA$110)))</f>
        <v/>
      </c>
      <c r="AB112" s="2" t="str">
        <f>IF(OR(AB$111="",$C112="",$A112=""),"",IF($D112="",$C112*Parameter!Y38,IF($D112="durchschnittliche Preissteigerungs-rate",($C112*Parameter!Y38)*(1+(VLOOKUP($A112,Personalnormkosten!$G$1:$H$4,2,FALSE)))^AB$110,($C112*Parameter!Y38)*(1+(VLOOKUP($D112,Personalnormkosten!$E$1:$F$9,2,FALSE)))^AB$110)))</f>
        <v/>
      </c>
      <c r="AC112" s="2" t="str">
        <f>IF(OR(AC$111="",$C112="",$A112=""),"",IF($D112="",$C112*Parameter!Z38,IF($D112="durchschnittliche Preissteigerungs-rate",($C112*Parameter!Z38)*(1+(VLOOKUP($A112,Personalnormkosten!$G$1:$H$4,2,FALSE)))^AC$110,($C112*Parameter!Z38)*(1+(VLOOKUP($D112,Personalnormkosten!$E$1:$F$9,2,FALSE)))^AC$110)))</f>
        <v/>
      </c>
      <c r="AD112" s="2" t="str">
        <f>IF(OR(AD$111="",$C112="",$A112=""),"",IF($D112="",$C112*Parameter!AA38,IF($D112="durchschnittliche Preissteigerungs-rate",($C112*Parameter!AA38)*(1+(VLOOKUP($A112,Personalnormkosten!$G$1:$H$4,2,FALSE)))^AD$110,($C112*Parameter!AA38)*(1+(VLOOKUP($D112,Personalnormkosten!$E$1:$F$9,2,FALSE)))^AD$110)))</f>
        <v/>
      </c>
      <c r="AE112" s="2" t="str">
        <f>IF(OR(AE$111="",$C112="",$A112=""),"",IF($D112="",$C112*Parameter!AB38,IF($D112="durchschnittliche Preissteigerungs-rate",($C112*Parameter!AB38)*(1+(VLOOKUP($A112,Personalnormkosten!$G$1:$H$4,2,FALSE)))^AE$110,($C112*Parameter!AB38)*(1+(VLOOKUP($D112,Personalnormkosten!$E$1:$F$9,2,FALSE)))^AE$110)))</f>
        <v/>
      </c>
      <c r="AF112" s="2" t="str">
        <f>IF(OR(AF$111="",$C112="",$A112=""),"",IF($D112="",$C112*Parameter!AC38,IF($D112="durchschnittliche Preissteigerungs-rate",($C112*Parameter!AC38)*(1+(VLOOKUP($A112,Personalnormkosten!$G$1:$H$4,2,FALSE)))^AF$110,($C112*Parameter!AC38)*(1+(VLOOKUP($D112,Personalnormkosten!$E$1:$F$9,2,FALSE)))^AF$110)))</f>
        <v/>
      </c>
      <c r="AG112" s="2" t="str">
        <f>IF(OR(AG$111="",$C112="",$A112=""),"",IF($D112="",$C112*Parameter!AD38,IF($D112="durchschnittliche Preissteigerungs-rate",($C112*Parameter!AD38)*(1+(VLOOKUP($A112,Personalnormkosten!$G$1:$H$4,2,FALSE)))^AG$110,($C112*Parameter!AD38)*(1+(VLOOKUP($D112,Personalnormkosten!$E$1:$F$9,2,FALSE)))^AG$110)))</f>
        <v/>
      </c>
      <c r="AH112" s="2" t="str">
        <f>IF(OR(AH$111="",$C112="",$A112=""),"",IF($D112="",$C112*Parameter!AE38,IF($D112="durchschnittliche Preissteigerungs-rate",($C112*Parameter!AE38)*(1+(VLOOKUP($A112,Personalnormkosten!$G$1:$H$4,2,FALSE)))^AH$110,($C112*Parameter!AE38)*(1+(VLOOKUP($D112,Personalnormkosten!$E$1:$F$9,2,FALSE)))^AH$110)))</f>
        <v/>
      </c>
      <c r="AI112" s="2" t="str">
        <f>IF(OR(AI$111="",$C112="",$A112=""),"",IF($D112="",$C112*Parameter!AF38,IF($D112="durchschnittliche Preissteigerungs-rate",($C112*Parameter!AF38)*(1+(VLOOKUP($A112,Personalnormkosten!$G$1:$H$4,2,FALSE)))^AI$110,($C112*Parameter!AF38)*(1+(VLOOKUP($D112,Personalnormkosten!$E$1:$F$9,2,FALSE)))^AI$110)))</f>
        <v/>
      </c>
      <c r="AJ112" s="2" t="str">
        <f>IF(OR(AJ$111="",$C112="",$A112=""),"",IF($D112="",$C112*Parameter!AG38,IF($D112="durchschnittliche Preissteigerungs-rate",($C112*Parameter!AG38)*(1+(VLOOKUP($A112,Personalnormkosten!$G$1:$H$4,2,FALSE)))^AJ$110,($C112*Parameter!AG38)*(1+(VLOOKUP($D112,Personalnormkosten!$E$1:$F$9,2,FALSE)))^AJ$110)))</f>
        <v/>
      </c>
      <c r="AK112" s="2" t="str">
        <f>IF(OR(AK$111="",$C112="",$A112=""),"",IF($D112="",$C112*Parameter!AH38,IF($D112="durchschnittliche Preissteigerungs-rate",($C112*Parameter!AH38)*(1+(VLOOKUP($A112,Personalnormkosten!$G$1:$H$4,2,FALSE)))^AK$110,($C112*Parameter!AH38)*(1+(VLOOKUP($D112,Personalnormkosten!$E$1:$F$9,2,FALSE)))^AK$110)))</f>
        <v/>
      </c>
      <c r="AL112" s="2" t="str">
        <f>IF(OR(AL$111="",$C112="",$A112=""),"",IF($D112="",$C112*Parameter!AI38,IF($D112="durchschnittliche Preissteigerungs-rate",($C112*Parameter!AI38)*(1+(VLOOKUP($A112,Personalnormkosten!$G$1:$H$4,2,FALSE)))^AL$110,($C112*Parameter!AI38)*(1+(VLOOKUP($D112,Personalnormkosten!$E$1:$F$9,2,FALSE)))^AL$110)))</f>
        <v/>
      </c>
      <c r="AM112" s="2" t="str">
        <f>IF(OR(AM$111="",$C112="",$A112=""),"",IF($D112="",$C112*Parameter!AJ38,IF($D112="durchschnittliche Preissteigerungs-rate",($C112*Parameter!AJ38)*(1+(VLOOKUP($A112,Personalnormkosten!$G$1:$H$4,2,FALSE)))^AM$110,($C112*Parameter!AJ38)*(1+(VLOOKUP($D112,Personalnormkosten!$E$1:$F$9,2,FALSE)))^AM$110)))</f>
        <v/>
      </c>
      <c r="AN112" s="2" t="str">
        <f>IF(OR(AN$111="",$C112="",$A112=""),"",IF($D112="",$C112*Parameter!AK38,IF($D112="durchschnittliche Preissteigerungs-rate",($C112*Parameter!AK38)*(1+(VLOOKUP($A112,Personalnormkosten!$G$1:$H$4,2,FALSE)))^AN$110,($C112*Parameter!AK38)*(1+(VLOOKUP($D112,Personalnormkosten!$E$1:$F$9,2,FALSE)))^AN$110)))</f>
        <v/>
      </c>
      <c r="AO112" s="2" t="str">
        <f>IF(OR(AO$111="",$C112="",$A112=""),"",IF($D112="",$C112*Parameter!AL38,IF($D112="durchschnittliche Preissteigerungs-rate",($C112*Parameter!AL38)*(1+(VLOOKUP($A112,Personalnormkosten!$G$1:$H$4,2,FALSE)))^AO$110,($C112*Parameter!AL38)*(1+(VLOOKUP($D112,Personalnormkosten!$E$1:$F$9,2,FALSE)))^AO$110)))</f>
        <v/>
      </c>
      <c r="AP112" s="2" t="str">
        <f>IF(OR(AP$111="",$C112="",$A112=""),"",IF($D112="",$C112*Parameter!AM38,IF($D112="durchschnittliche Preissteigerungs-rate",($C112*Parameter!AM38)*(1+(VLOOKUP($A112,Personalnormkosten!$G$1:$H$4,2,FALSE)))^AP$110,($C112*Parameter!AM38)*(1+(VLOOKUP($D112,Personalnormkosten!$E$1:$F$9,2,FALSE)))^AP$110)))</f>
        <v/>
      </c>
      <c r="AQ112" s="2" t="str">
        <f>IF(OR(AQ$111="",$C112="",$A112=""),"",IF($D112="",$C112*Parameter!AN38,IF($D112="durchschnittliche Preissteigerungs-rate",($C112*Parameter!AN38)*(1+(VLOOKUP($A112,Personalnormkosten!$G$1:$H$4,2,FALSE)))^AQ$110,($C112*Parameter!AN38)*(1+(VLOOKUP($D112,Personalnormkosten!$E$1:$F$9,2,FALSE)))^AQ$110)))</f>
        <v/>
      </c>
      <c r="AR112" s="2" t="str">
        <f>IF(OR(AR$111="",$C112="",$A112=""),"",IF($D112="",$C112*Parameter!AO38,IF($D112="durchschnittliche Preissteigerungs-rate",($C112*Parameter!AO38)*(1+(VLOOKUP($A112,Personalnormkosten!$G$1:$H$4,2,FALSE)))^AR$110,($C112*Parameter!AO38)*(1+(VLOOKUP($D112,Personalnormkosten!$E$1:$F$9,2,FALSE)))^AR$110)))</f>
        <v/>
      </c>
      <c r="AS112" s="2" t="str">
        <f>IF(OR(AS$111="",$C112="",$A112=""),"",IF($D112="",$C112*Parameter!AP38,IF($D112="durchschnittliche Preissteigerungs-rate",($C112*Parameter!AP38)*(1+(VLOOKUP($A112,Personalnormkosten!$G$1:$H$4,2,FALSE)))^AS$110,($C112*Parameter!AP38)*(1+(VLOOKUP($D112,Personalnormkosten!$E$1:$F$9,2,FALSE)))^AS$110)))</f>
        <v/>
      </c>
      <c r="AT112" s="2" t="str">
        <f>IF(OR(AT$111="",$C112="",$A112=""),"",IF($D112="",$C112*Parameter!AQ38,IF($D112="durchschnittliche Preissteigerungs-rate",($C112*Parameter!AQ38)*(1+(VLOOKUP($A112,Personalnormkosten!$G$1:$H$4,2,FALSE)))^AT$110,($C112*Parameter!AQ38)*(1+(VLOOKUP($D112,Personalnormkosten!$E$1:$F$9,2,FALSE)))^AT$110)))</f>
        <v/>
      </c>
      <c r="AU112" s="2" t="str">
        <f>IF(OR(AU$111="",$C112="",$A112=""),"",IF($D112="",$C112*Parameter!AR38,IF($D112="durchschnittliche Preissteigerungs-rate",($C112*Parameter!AR38)*(1+(VLOOKUP($A112,Personalnormkosten!$G$1:$H$4,2,FALSE)))^AU$110,($C112*Parameter!AR38)*(1+(VLOOKUP($D112,Personalnormkosten!$E$1:$F$9,2,FALSE)))^AU$110)))</f>
        <v/>
      </c>
      <c r="AV112" s="2" t="str">
        <f>IF(OR(AV$111="",$C112="",$A112=""),"",IF($D112="",$C112*Parameter!AS38,IF($D112="durchschnittliche Preissteigerungs-rate",($C112*Parameter!AS38)*(1+(VLOOKUP($A112,Personalnormkosten!$G$1:$H$4,2,FALSE)))^AV$110,($C112*Parameter!AS38)*(1+(VLOOKUP($D112,Personalnormkosten!$E$1:$F$9,2,FALSE)))^AV$110)))</f>
        <v/>
      </c>
      <c r="AW112" s="2" t="str">
        <f>IF(OR(AW$111="",$C112="",$A112=""),"",IF($D112="",$C112*Parameter!AT38,IF($D112="durchschnittliche Preissteigerungs-rate",($C112*Parameter!AT38)*(1+(VLOOKUP($A112,Personalnormkosten!$G$1:$H$4,2,FALSE)))^AW$110,($C112*Parameter!AT38)*(1+(VLOOKUP($D112,Personalnormkosten!$E$1:$F$9,2,FALSE)))^AW$110)))</f>
        <v/>
      </c>
      <c r="AX112" s="2" t="str">
        <f>IF(OR(AX$111="",$C112="",$A112=""),"",IF($D112="",$C112*Parameter!AU38,IF($D112="durchschnittliche Preissteigerungs-rate",($C112*Parameter!AU38)*(1+(VLOOKUP($A112,Personalnormkosten!$G$1:$H$4,2,FALSE)))^AX$110,($C112*Parameter!AU38)*(1+(VLOOKUP($D112,Personalnormkosten!$E$1:$F$9,2,FALSE)))^AX$110)))</f>
        <v/>
      </c>
      <c r="AY112" s="2" t="str">
        <f>IF(OR(AY$111="",$C112="",$A112=""),"",IF($D112="",$C112*Parameter!AV38,IF($D112="durchschnittliche Preissteigerungs-rate",($C112*Parameter!AV38)*(1+(VLOOKUP($A112,Personalnormkosten!$G$1:$H$4,2,FALSE)))^AY$110,($C112*Parameter!AV38)*(1+(VLOOKUP($D112,Personalnormkosten!$E$1:$F$9,2,FALSE)))^AY$110)))</f>
        <v/>
      </c>
      <c r="AZ112" s="2" t="str">
        <f>IF(OR(AZ$111="",$C112="",$A112=""),"",IF($D112="",$C112*Parameter!AW38,IF($D112="durchschnittliche Preissteigerungs-rate",($C112*Parameter!AW38)*(1+(VLOOKUP($A112,Personalnormkosten!$G$1:$H$4,2,FALSE)))^AZ$110,($C112*Parameter!AW38)*(1+(VLOOKUP($D112,Personalnormkosten!$E$1:$F$9,2,FALSE)))^AZ$110)))</f>
        <v/>
      </c>
      <c r="BA112" s="2" t="str">
        <f>IF(OR(BA$111="",$C112="",$A112=""),"",IF($D112="",$C112*Parameter!AX38,IF($D112="durchschnittliche Preissteigerungs-rate",($C112*Parameter!AX38)*(1+(VLOOKUP($A112,Personalnormkosten!$G$1:$H$4,2,FALSE)))^BA$110,($C112*Parameter!AX38)*(1+(VLOOKUP($D112,Personalnormkosten!$E$1:$F$9,2,FALSE)))^BA$110)))</f>
        <v/>
      </c>
      <c r="BB112" s="2" t="str">
        <f>IF(OR(BB$111="",$C112="",$A112=""),"",IF($D112="",$C112*Parameter!AY38,IF($D112="durchschnittliche Preissteigerungs-rate",($C112*Parameter!AY38)*(1+(VLOOKUP($A112,Personalnormkosten!$G$1:$H$4,2,FALSE)))^BB$110,($C112*Parameter!AY38)*(1+(VLOOKUP($D112,Personalnormkosten!$E$1:$F$9,2,FALSE)))^BB$110)))</f>
        <v/>
      </c>
    </row>
    <row r="113" spans="1:54" ht="41.4" x14ac:dyDescent="0.25">
      <c r="A113" s="49" t="str">
        <f>IF('Option 6'!A113="","",'Option 6'!A113)</f>
        <v/>
      </c>
      <c r="B113" s="52" t="s">
        <v>114</v>
      </c>
      <c r="C113" s="35" t="str">
        <f>IF('Option 6'!C113="","",'Option 6'!C113)</f>
        <v/>
      </c>
      <c r="D113" s="98" t="str">
        <f>IF('Option 6'!D113="","",'Option 6'!D113)</f>
        <v>durchschnittliche Preissteigerungs-rate</v>
      </c>
      <c r="E113" s="2" t="str">
        <f>IF(OR(E$111="",$C113="",$A113=""),"",IF($D113="",$C113*Parameter!B39,IF($D113="durchschnittliche Preissteigerungs-rate",($C113*Parameter!B39)*(1+(VLOOKUP($A113,Personalnormkosten!$G$1:$H$4,2,FALSE)))^E$110,($C113*Parameter!B39)*(1+(VLOOKUP($D113,Personalnormkosten!$E$1:$F$9,2,FALSE)))^E$110)))</f>
        <v/>
      </c>
      <c r="F113" s="2" t="str">
        <f>IF(OR(F$111="",$C113="",$A113=""),"",IF($D113="",$C113*Parameter!C39,IF($D113="durchschnittliche Preissteigerungs-rate",($C113*Parameter!C39)*(1+(VLOOKUP($A113,Personalnormkosten!$G$1:$H$4,2,FALSE)))^F$110,($C113*Parameter!C39)*(1+(VLOOKUP($D113,Personalnormkosten!$E$1:$F$9,2,FALSE)))^F$110)))</f>
        <v/>
      </c>
      <c r="G113" s="2" t="str">
        <f>IF(OR(G$111="",$C113="",$A113=""),"",IF($D113="",$C113*Parameter!D39,IF($D113="durchschnittliche Preissteigerungs-rate",($C113*Parameter!D39)*(1+(VLOOKUP($A113,Personalnormkosten!$G$1:$H$4,2,FALSE)))^G$110,($C113*Parameter!D39)*(1+(VLOOKUP($D113,Personalnormkosten!$E$1:$F$9,2,FALSE)))^G$110)))</f>
        <v/>
      </c>
      <c r="H113" s="2" t="str">
        <f>IF(OR(H$111="",$C113="",$A113=""),"",IF($D113="",$C113*Parameter!E39,IF($D113="durchschnittliche Preissteigerungs-rate",($C113*Parameter!E39)*(1+(VLOOKUP($A113,Personalnormkosten!$G$1:$H$4,2,FALSE)))^H$110,($C113*Parameter!E39)*(1+(VLOOKUP($D113,Personalnormkosten!$E$1:$F$9,2,FALSE)))^H$110)))</f>
        <v/>
      </c>
      <c r="I113" s="2" t="str">
        <f>IF(OR(I$111="",$C113="",$A113=""),"",IF($D113="",$C113*Parameter!F39,IF($D113="durchschnittliche Preissteigerungs-rate",($C113*Parameter!F39)*(1+(VLOOKUP($A113,Personalnormkosten!$G$1:$H$4,2,FALSE)))^I$110,($C113*Parameter!F39)*(1+(VLOOKUP($D113,Personalnormkosten!$E$1:$F$9,2,FALSE)))^I$110)))</f>
        <v/>
      </c>
      <c r="J113" s="2" t="str">
        <f>IF(OR(J$111="",$C113="",$A113=""),"",IF($D113="",$C113*Parameter!G39,IF($D113="durchschnittliche Preissteigerungs-rate",($C113*Parameter!G39)*(1+(VLOOKUP($A113,Personalnormkosten!$G$1:$H$4,2,FALSE)))^J$110,($C113*Parameter!G39)*(1+(VLOOKUP($D113,Personalnormkosten!$E$1:$F$9,2,FALSE)))^J$110)))</f>
        <v/>
      </c>
      <c r="K113" s="2" t="str">
        <f>IF(OR(K$111="",$C113="",$A113=""),"",IF($D113="",$C113*Parameter!H39,IF($D113="durchschnittliche Preissteigerungs-rate",($C113*Parameter!H39)*(1+(VLOOKUP($A113,Personalnormkosten!$G$1:$H$4,2,FALSE)))^K$110,($C113*Parameter!H39)*(1+(VLOOKUP($D113,Personalnormkosten!$E$1:$F$9,2,FALSE)))^K$110)))</f>
        <v/>
      </c>
      <c r="L113" s="2" t="str">
        <f>IF(OR(L$111="",$C113="",$A113=""),"",IF($D113="",$C113*Parameter!I39,IF($D113="durchschnittliche Preissteigerungs-rate",($C113*Parameter!I39)*(1+(VLOOKUP($A113,Personalnormkosten!$G$1:$H$4,2,FALSE)))^L$110,($C113*Parameter!I39)*(1+(VLOOKUP($D113,Personalnormkosten!$E$1:$F$9,2,FALSE)))^L$110)))</f>
        <v/>
      </c>
      <c r="M113" s="2" t="str">
        <f>IF(OR(M$111="",$C113="",$A113=""),"",IF($D113="",$C113*Parameter!J39,IF($D113="durchschnittliche Preissteigerungs-rate",($C113*Parameter!J39)*(1+(VLOOKUP($A113,Personalnormkosten!$G$1:$H$4,2,FALSE)))^M$110,($C113*Parameter!J39)*(1+(VLOOKUP($D113,Personalnormkosten!$E$1:$F$9,2,FALSE)))^M$110)))</f>
        <v/>
      </c>
      <c r="N113" s="2" t="str">
        <f>IF(OR(N$111="",$C113="",$A113=""),"",IF($D113="",$C113*Parameter!K39,IF($D113="durchschnittliche Preissteigerungs-rate",($C113*Parameter!K39)*(1+(VLOOKUP($A113,Personalnormkosten!$G$1:$H$4,2,FALSE)))^N$110,($C113*Parameter!K39)*(1+(VLOOKUP($D113,Personalnormkosten!$E$1:$F$9,2,FALSE)))^N$110)))</f>
        <v/>
      </c>
      <c r="O113" s="2" t="str">
        <f>IF(OR(O$111="",$C113="",$A113=""),"",IF($D113="",$C113*Parameter!L39,IF($D113="durchschnittliche Preissteigerungs-rate",($C113*Parameter!L39)*(1+(VLOOKUP($A113,Personalnormkosten!$G$1:$H$4,2,FALSE)))^O$110,($C113*Parameter!L39)*(1+(VLOOKUP($D113,Personalnormkosten!$E$1:$F$9,2,FALSE)))^O$110)))</f>
        <v/>
      </c>
      <c r="P113" s="2" t="str">
        <f>IF(OR(P$111="",$C113="",$A113=""),"",IF($D113="",$C113*Parameter!M39,IF($D113="durchschnittliche Preissteigerungs-rate",($C113*Parameter!M39)*(1+(VLOOKUP($A113,Personalnormkosten!$G$1:$H$4,2,FALSE)))^P$110,($C113*Parameter!M39)*(1+(VLOOKUP($D113,Personalnormkosten!$E$1:$F$9,2,FALSE)))^P$110)))</f>
        <v/>
      </c>
      <c r="Q113" s="2" t="str">
        <f>IF(OR(Q$111="",$C113="",$A113=""),"",IF($D113="",$C113*Parameter!N39,IF($D113="durchschnittliche Preissteigerungs-rate",($C113*Parameter!N39)*(1+(VLOOKUP($A113,Personalnormkosten!$G$1:$H$4,2,FALSE)))^Q$110,($C113*Parameter!N39)*(1+(VLOOKUP($D113,Personalnormkosten!$E$1:$F$9,2,FALSE)))^Q$110)))</f>
        <v/>
      </c>
      <c r="R113" s="2" t="str">
        <f>IF(OR(R$111="",$C113="",$A113=""),"",IF($D113="",$C113*Parameter!O39,IF($D113="durchschnittliche Preissteigerungs-rate",($C113*Parameter!O39)*(1+(VLOOKUP($A113,Personalnormkosten!$G$1:$H$4,2,FALSE)))^R$110,($C113*Parameter!O39)*(1+(VLOOKUP($D113,Personalnormkosten!$E$1:$F$9,2,FALSE)))^R$110)))</f>
        <v/>
      </c>
      <c r="S113" s="2" t="str">
        <f>IF(OR(S$111="",$C113="",$A113=""),"",IF($D113="",$C113*Parameter!P39,IF($D113="durchschnittliche Preissteigerungs-rate",($C113*Parameter!P39)*(1+(VLOOKUP($A113,Personalnormkosten!$G$1:$H$4,2,FALSE)))^S$110,($C113*Parameter!P39)*(1+(VLOOKUP($D113,Personalnormkosten!$E$1:$F$9,2,FALSE)))^S$110)))</f>
        <v/>
      </c>
      <c r="T113" s="2" t="str">
        <f>IF(OR(T$111="",$C113="",$A113=""),"",IF($D113="",$C113*Parameter!Q39,IF($D113="durchschnittliche Preissteigerungs-rate",($C113*Parameter!Q39)*(1+(VLOOKUP($A113,Personalnormkosten!$G$1:$H$4,2,FALSE)))^T$110,($C113*Parameter!Q39)*(1+(VLOOKUP($D113,Personalnormkosten!$E$1:$F$9,2,FALSE)))^T$110)))</f>
        <v/>
      </c>
      <c r="U113" s="2" t="str">
        <f>IF(OR(U$111="",$C113="",$A113=""),"",IF($D113="",$C113*Parameter!R39,IF($D113="durchschnittliche Preissteigerungs-rate",($C113*Parameter!R39)*(1+(VLOOKUP($A113,Personalnormkosten!$G$1:$H$4,2,FALSE)))^U$110,($C113*Parameter!R39)*(1+(VLOOKUP($D113,Personalnormkosten!$E$1:$F$9,2,FALSE)))^U$110)))</f>
        <v/>
      </c>
      <c r="V113" s="2" t="str">
        <f>IF(OR(V$111="",$C113="",$A113=""),"",IF($D113="",$C113*Parameter!S39,IF($D113="durchschnittliche Preissteigerungs-rate",($C113*Parameter!S39)*(1+(VLOOKUP($A113,Personalnormkosten!$G$1:$H$4,2,FALSE)))^V$110,($C113*Parameter!S39)*(1+(VLOOKUP($D113,Personalnormkosten!$E$1:$F$9,2,FALSE)))^V$110)))</f>
        <v/>
      </c>
      <c r="W113" s="2" t="str">
        <f>IF(OR(W$111="",$C113="",$A113=""),"",IF($D113="",$C113*Parameter!T39,IF($D113="durchschnittliche Preissteigerungs-rate",($C113*Parameter!T39)*(1+(VLOOKUP($A113,Personalnormkosten!$G$1:$H$4,2,FALSE)))^W$110,($C113*Parameter!T39)*(1+(VLOOKUP($D113,Personalnormkosten!$E$1:$F$9,2,FALSE)))^W$110)))</f>
        <v/>
      </c>
      <c r="X113" s="2" t="str">
        <f>IF(OR(X$111="",$C113="",$A113=""),"",IF($D113="",$C113*Parameter!U39,IF($D113="durchschnittliche Preissteigerungs-rate",($C113*Parameter!U39)*(1+(VLOOKUP($A113,Personalnormkosten!$G$1:$H$4,2,FALSE)))^X$110,($C113*Parameter!U39)*(1+(VLOOKUP($D113,Personalnormkosten!$E$1:$F$9,2,FALSE)))^X$110)))</f>
        <v/>
      </c>
      <c r="Y113" s="2" t="str">
        <f>IF(OR(Y$111="",$C113="",$A113=""),"",IF($D113="",$C113*Parameter!V39,IF($D113="durchschnittliche Preissteigerungs-rate",($C113*Parameter!V39)*(1+(VLOOKUP($A113,Personalnormkosten!$G$1:$H$4,2,FALSE)))^Y$110,($C113*Parameter!V39)*(1+(VLOOKUP($D113,Personalnormkosten!$E$1:$F$9,2,FALSE)))^Y$110)))</f>
        <v/>
      </c>
      <c r="Z113" s="2" t="str">
        <f>IF(OR(Z$111="",$C113="",$A113=""),"",IF($D113="",$C113*Parameter!W39,IF($D113="durchschnittliche Preissteigerungs-rate",($C113*Parameter!W39)*(1+(VLOOKUP($A113,Personalnormkosten!$G$1:$H$4,2,FALSE)))^Z$110,($C113*Parameter!W39)*(1+(VLOOKUP($D113,Personalnormkosten!$E$1:$F$9,2,FALSE)))^Z$110)))</f>
        <v/>
      </c>
      <c r="AA113" s="2" t="str">
        <f>IF(OR(AA$111="",$C113="",$A113=""),"",IF($D113="",$C113*Parameter!X39,IF($D113="durchschnittliche Preissteigerungs-rate",($C113*Parameter!X39)*(1+(VLOOKUP($A113,Personalnormkosten!$G$1:$H$4,2,FALSE)))^AA$110,($C113*Parameter!X39)*(1+(VLOOKUP($D113,Personalnormkosten!$E$1:$F$9,2,FALSE)))^AA$110)))</f>
        <v/>
      </c>
      <c r="AB113" s="2" t="str">
        <f>IF(OR(AB$111="",$C113="",$A113=""),"",IF($D113="",$C113*Parameter!Y39,IF($D113="durchschnittliche Preissteigerungs-rate",($C113*Parameter!Y39)*(1+(VLOOKUP($A113,Personalnormkosten!$G$1:$H$4,2,FALSE)))^AB$110,($C113*Parameter!Y39)*(1+(VLOOKUP($D113,Personalnormkosten!$E$1:$F$9,2,FALSE)))^AB$110)))</f>
        <v/>
      </c>
      <c r="AC113" s="2" t="str">
        <f>IF(OR(AC$111="",$C113="",$A113=""),"",IF($D113="",$C113*Parameter!Z39,IF($D113="durchschnittliche Preissteigerungs-rate",($C113*Parameter!Z39)*(1+(VLOOKUP($A113,Personalnormkosten!$G$1:$H$4,2,FALSE)))^AC$110,($C113*Parameter!Z39)*(1+(VLOOKUP($D113,Personalnormkosten!$E$1:$F$9,2,FALSE)))^AC$110)))</f>
        <v/>
      </c>
      <c r="AD113" s="2" t="str">
        <f>IF(OR(AD$111="",$C113="",$A113=""),"",IF($D113="",$C113*Parameter!AA39,IF($D113="durchschnittliche Preissteigerungs-rate",($C113*Parameter!AA39)*(1+(VLOOKUP($A113,Personalnormkosten!$G$1:$H$4,2,FALSE)))^AD$110,($C113*Parameter!AA39)*(1+(VLOOKUP($D113,Personalnormkosten!$E$1:$F$9,2,FALSE)))^AD$110)))</f>
        <v/>
      </c>
      <c r="AE113" s="2" t="str">
        <f>IF(OR(AE$111="",$C113="",$A113=""),"",IF($D113="",$C113*Parameter!AB39,IF($D113="durchschnittliche Preissteigerungs-rate",($C113*Parameter!AB39)*(1+(VLOOKUP($A113,Personalnormkosten!$G$1:$H$4,2,FALSE)))^AE$110,($C113*Parameter!AB39)*(1+(VLOOKUP($D113,Personalnormkosten!$E$1:$F$9,2,FALSE)))^AE$110)))</f>
        <v/>
      </c>
      <c r="AF113" s="2" t="str">
        <f>IF(OR(AF$111="",$C113="",$A113=""),"",IF($D113="",$C113*Parameter!AC39,IF($D113="durchschnittliche Preissteigerungs-rate",($C113*Parameter!AC39)*(1+(VLOOKUP($A113,Personalnormkosten!$G$1:$H$4,2,FALSE)))^AF$110,($C113*Parameter!AC39)*(1+(VLOOKUP($D113,Personalnormkosten!$E$1:$F$9,2,FALSE)))^AF$110)))</f>
        <v/>
      </c>
      <c r="AG113" s="2" t="str">
        <f>IF(OR(AG$111="",$C113="",$A113=""),"",IF($D113="",$C113*Parameter!AD39,IF($D113="durchschnittliche Preissteigerungs-rate",($C113*Parameter!AD39)*(1+(VLOOKUP($A113,Personalnormkosten!$G$1:$H$4,2,FALSE)))^AG$110,($C113*Parameter!AD39)*(1+(VLOOKUP($D113,Personalnormkosten!$E$1:$F$9,2,FALSE)))^AG$110)))</f>
        <v/>
      </c>
      <c r="AH113" s="2" t="str">
        <f>IF(OR(AH$111="",$C113="",$A113=""),"",IF($D113="",$C113*Parameter!AE39,IF($D113="durchschnittliche Preissteigerungs-rate",($C113*Parameter!AE39)*(1+(VLOOKUP($A113,Personalnormkosten!$G$1:$H$4,2,FALSE)))^AH$110,($C113*Parameter!AE39)*(1+(VLOOKUP($D113,Personalnormkosten!$E$1:$F$9,2,FALSE)))^AH$110)))</f>
        <v/>
      </c>
      <c r="AI113" s="2" t="str">
        <f>IF(OR(AI$111="",$C113="",$A113=""),"",IF($D113="",$C113*Parameter!AF39,IF($D113="durchschnittliche Preissteigerungs-rate",($C113*Parameter!AF39)*(1+(VLOOKUP($A113,Personalnormkosten!$G$1:$H$4,2,FALSE)))^AI$110,($C113*Parameter!AF39)*(1+(VLOOKUP($D113,Personalnormkosten!$E$1:$F$9,2,FALSE)))^AI$110)))</f>
        <v/>
      </c>
      <c r="AJ113" s="2" t="str">
        <f>IF(OR(AJ$111="",$C113="",$A113=""),"",IF($D113="",$C113*Parameter!AG39,IF($D113="durchschnittliche Preissteigerungs-rate",($C113*Parameter!AG39)*(1+(VLOOKUP($A113,Personalnormkosten!$G$1:$H$4,2,FALSE)))^AJ$110,($C113*Parameter!AG39)*(1+(VLOOKUP($D113,Personalnormkosten!$E$1:$F$9,2,FALSE)))^AJ$110)))</f>
        <v/>
      </c>
      <c r="AK113" s="2" t="str">
        <f>IF(OR(AK$111="",$C113="",$A113=""),"",IF($D113="",$C113*Parameter!AH39,IF($D113="durchschnittliche Preissteigerungs-rate",($C113*Parameter!AH39)*(1+(VLOOKUP($A113,Personalnormkosten!$G$1:$H$4,2,FALSE)))^AK$110,($C113*Parameter!AH39)*(1+(VLOOKUP($D113,Personalnormkosten!$E$1:$F$9,2,FALSE)))^AK$110)))</f>
        <v/>
      </c>
      <c r="AL113" s="2" t="str">
        <f>IF(OR(AL$111="",$C113="",$A113=""),"",IF($D113="",$C113*Parameter!AI39,IF($D113="durchschnittliche Preissteigerungs-rate",($C113*Parameter!AI39)*(1+(VLOOKUP($A113,Personalnormkosten!$G$1:$H$4,2,FALSE)))^AL$110,($C113*Parameter!AI39)*(1+(VLOOKUP($D113,Personalnormkosten!$E$1:$F$9,2,FALSE)))^AL$110)))</f>
        <v/>
      </c>
      <c r="AM113" s="2" t="str">
        <f>IF(OR(AM$111="",$C113="",$A113=""),"",IF($D113="",$C113*Parameter!AJ39,IF($D113="durchschnittliche Preissteigerungs-rate",($C113*Parameter!AJ39)*(1+(VLOOKUP($A113,Personalnormkosten!$G$1:$H$4,2,FALSE)))^AM$110,($C113*Parameter!AJ39)*(1+(VLOOKUP($D113,Personalnormkosten!$E$1:$F$9,2,FALSE)))^AM$110)))</f>
        <v/>
      </c>
      <c r="AN113" s="2" t="str">
        <f>IF(OR(AN$111="",$C113="",$A113=""),"",IF($D113="",$C113*Parameter!AK39,IF($D113="durchschnittliche Preissteigerungs-rate",($C113*Parameter!AK39)*(1+(VLOOKUP($A113,Personalnormkosten!$G$1:$H$4,2,FALSE)))^AN$110,($C113*Parameter!AK39)*(1+(VLOOKUP($D113,Personalnormkosten!$E$1:$F$9,2,FALSE)))^AN$110)))</f>
        <v/>
      </c>
      <c r="AO113" s="2" t="str">
        <f>IF(OR(AO$111="",$C113="",$A113=""),"",IF($D113="",$C113*Parameter!AL39,IF($D113="durchschnittliche Preissteigerungs-rate",($C113*Parameter!AL39)*(1+(VLOOKUP($A113,Personalnormkosten!$G$1:$H$4,2,FALSE)))^AO$110,($C113*Parameter!AL39)*(1+(VLOOKUP($D113,Personalnormkosten!$E$1:$F$9,2,FALSE)))^AO$110)))</f>
        <v/>
      </c>
      <c r="AP113" s="2" t="str">
        <f>IF(OR(AP$111="",$C113="",$A113=""),"",IF($D113="",$C113*Parameter!AM39,IF($D113="durchschnittliche Preissteigerungs-rate",($C113*Parameter!AM39)*(1+(VLOOKUP($A113,Personalnormkosten!$G$1:$H$4,2,FALSE)))^AP$110,($C113*Parameter!AM39)*(1+(VLOOKUP($D113,Personalnormkosten!$E$1:$F$9,2,FALSE)))^AP$110)))</f>
        <v/>
      </c>
      <c r="AQ113" s="2" t="str">
        <f>IF(OR(AQ$111="",$C113="",$A113=""),"",IF($D113="",$C113*Parameter!AN39,IF($D113="durchschnittliche Preissteigerungs-rate",($C113*Parameter!AN39)*(1+(VLOOKUP($A113,Personalnormkosten!$G$1:$H$4,2,FALSE)))^AQ$110,($C113*Parameter!AN39)*(1+(VLOOKUP($D113,Personalnormkosten!$E$1:$F$9,2,FALSE)))^AQ$110)))</f>
        <v/>
      </c>
      <c r="AR113" s="2" t="str">
        <f>IF(OR(AR$111="",$C113="",$A113=""),"",IF($D113="",$C113*Parameter!AO39,IF($D113="durchschnittliche Preissteigerungs-rate",($C113*Parameter!AO39)*(1+(VLOOKUP($A113,Personalnormkosten!$G$1:$H$4,2,FALSE)))^AR$110,($C113*Parameter!AO39)*(1+(VLOOKUP($D113,Personalnormkosten!$E$1:$F$9,2,FALSE)))^AR$110)))</f>
        <v/>
      </c>
      <c r="AS113" s="2" t="str">
        <f>IF(OR(AS$111="",$C113="",$A113=""),"",IF($D113="",$C113*Parameter!AP39,IF($D113="durchschnittliche Preissteigerungs-rate",($C113*Parameter!AP39)*(1+(VLOOKUP($A113,Personalnormkosten!$G$1:$H$4,2,FALSE)))^AS$110,($C113*Parameter!AP39)*(1+(VLOOKUP($D113,Personalnormkosten!$E$1:$F$9,2,FALSE)))^AS$110)))</f>
        <v/>
      </c>
      <c r="AT113" s="2" t="str">
        <f>IF(OR(AT$111="",$C113="",$A113=""),"",IF($D113="",$C113*Parameter!AQ39,IF($D113="durchschnittliche Preissteigerungs-rate",($C113*Parameter!AQ39)*(1+(VLOOKUP($A113,Personalnormkosten!$G$1:$H$4,2,FALSE)))^AT$110,($C113*Parameter!AQ39)*(1+(VLOOKUP($D113,Personalnormkosten!$E$1:$F$9,2,FALSE)))^AT$110)))</f>
        <v/>
      </c>
      <c r="AU113" s="2" t="str">
        <f>IF(OR(AU$111="",$C113="",$A113=""),"",IF($D113="",$C113*Parameter!AR39,IF($D113="durchschnittliche Preissteigerungs-rate",($C113*Parameter!AR39)*(1+(VLOOKUP($A113,Personalnormkosten!$G$1:$H$4,2,FALSE)))^AU$110,($C113*Parameter!AR39)*(1+(VLOOKUP($D113,Personalnormkosten!$E$1:$F$9,2,FALSE)))^AU$110)))</f>
        <v/>
      </c>
      <c r="AV113" s="2" t="str">
        <f>IF(OR(AV$111="",$C113="",$A113=""),"",IF($D113="",$C113*Parameter!AS39,IF($D113="durchschnittliche Preissteigerungs-rate",($C113*Parameter!AS39)*(1+(VLOOKUP($A113,Personalnormkosten!$G$1:$H$4,2,FALSE)))^AV$110,($C113*Parameter!AS39)*(1+(VLOOKUP($D113,Personalnormkosten!$E$1:$F$9,2,FALSE)))^AV$110)))</f>
        <v/>
      </c>
      <c r="AW113" s="2" t="str">
        <f>IF(OR(AW$111="",$C113="",$A113=""),"",IF($D113="",$C113*Parameter!AT39,IF($D113="durchschnittliche Preissteigerungs-rate",($C113*Parameter!AT39)*(1+(VLOOKUP($A113,Personalnormkosten!$G$1:$H$4,2,FALSE)))^AW$110,($C113*Parameter!AT39)*(1+(VLOOKUP($D113,Personalnormkosten!$E$1:$F$9,2,FALSE)))^AW$110)))</f>
        <v/>
      </c>
      <c r="AX113" s="2" t="str">
        <f>IF(OR(AX$111="",$C113="",$A113=""),"",IF($D113="",$C113*Parameter!AU39,IF($D113="durchschnittliche Preissteigerungs-rate",($C113*Parameter!AU39)*(1+(VLOOKUP($A113,Personalnormkosten!$G$1:$H$4,2,FALSE)))^AX$110,($C113*Parameter!AU39)*(1+(VLOOKUP($D113,Personalnormkosten!$E$1:$F$9,2,FALSE)))^AX$110)))</f>
        <v/>
      </c>
      <c r="AY113" s="2" t="str">
        <f>IF(OR(AY$111="",$C113="",$A113=""),"",IF($D113="",$C113*Parameter!AV39,IF($D113="durchschnittliche Preissteigerungs-rate",($C113*Parameter!AV39)*(1+(VLOOKUP($A113,Personalnormkosten!$G$1:$H$4,2,FALSE)))^AY$110,($C113*Parameter!AV39)*(1+(VLOOKUP($D113,Personalnormkosten!$E$1:$F$9,2,FALSE)))^AY$110)))</f>
        <v/>
      </c>
      <c r="AZ113" s="2" t="str">
        <f>IF(OR(AZ$111="",$C113="",$A113=""),"",IF($D113="",$C113*Parameter!AW39,IF($D113="durchschnittliche Preissteigerungs-rate",($C113*Parameter!AW39)*(1+(VLOOKUP($A113,Personalnormkosten!$G$1:$H$4,2,FALSE)))^AZ$110,($C113*Parameter!AW39)*(1+(VLOOKUP($D113,Personalnormkosten!$E$1:$F$9,2,FALSE)))^AZ$110)))</f>
        <v/>
      </c>
      <c r="BA113" s="2" t="str">
        <f>IF(OR(BA$111="",$C113="",$A113=""),"",IF($D113="",$C113*Parameter!AX39,IF($D113="durchschnittliche Preissteigerungs-rate",($C113*Parameter!AX39)*(1+(VLOOKUP($A113,Personalnormkosten!$G$1:$H$4,2,FALSE)))^BA$110,($C113*Parameter!AX39)*(1+(VLOOKUP($D113,Personalnormkosten!$E$1:$F$9,2,FALSE)))^BA$110)))</f>
        <v/>
      </c>
      <c r="BB113" s="2" t="str">
        <f>IF(OR(BB$111="",$C113="",$A113=""),"",IF($D113="",$C113*Parameter!AY39,IF($D113="durchschnittliche Preissteigerungs-rate",($C113*Parameter!AY39)*(1+(VLOOKUP($A113,Personalnormkosten!$G$1:$H$4,2,FALSE)))^BB$110,($C113*Parameter!AY39)*(1+(VLOOKUP($D113,Personalnormkosten!$E$1:$F$9,2,FALSE)))^BB$110)))</f>
        <v/>
      </c>
    </row>
    <row r="114" spans="1:54" ht="41.4" x14ac:dyDescent="0.25">
      <c r="A114" s="75" t="str">
        <f>IF('Option 6'!A114="","",'Option 6'!A114)</f>
        <v/>
      </c>
      <c r="B114" s="76" t="s">
        <v>115</v>
      </c>
      <c r="C114" s="35" t="str">
        <f>IF('Option 6'!C114="","",'Option 6'!C114)</f>
        <v/>
      </c>
      <c r="D114" s="98" t="str">
        <f>IF('Option 6'!D114="","",'Option 6'!D114)</f>
        <v>durchschnittliche Preissteigerungs-rate</v>
      </c>
      <c r="E114" s="2" t="str">
        <f>IF(OR(E$111="",$C114="",$A114=""),"",IF($D114="",$C114*Parameter!B40,IF($D114="durchschnittliche Preissteigerungs-rate",($C114*Parameter!B40)*(1+(VLOOKUP($A114,Personalnormkosten!$G$1:$H$4,2,FALSE)))^E$110,($C114*Parameter!B40)*(1+(VLOOKUP($D114,Personalnormkosten!$E$1:$F$9,2,FALSE)))^E$110)))</f>
        <v/>
      </c>
      <c r="F114" s="2" t="str">
        <f>IF(OR(F$111="",$C114="",$A114=""),"",IF($D114="",$C114*Parameter!C40,IF($D114="durchschnittliche Preissteigerungs-rate",($C114*Parameter!C40)*(1+(VLOOKUP($A114,Personalnormkosten!$G$1:$H$4,2,FALSE)))^F$110,($C114*Parameter!C40)*(1+(VLOOKUP($D114,Personalnormkosten!$E$1:$F$9,2,FALSE)))^F$110)))</f>
        <v/>
      </c>
      <c r="G114" s="2" t="str">
        <f>IF(OR(G$111="",$C114="",$A114=""),"",IF($D114="",$C114*Parameter!D40,IF($D114="durchschnittliche Preissteigerungs-rate",($C114*Parameter!D40)*(1+(VLOOKUP($A114,Personalnormkosten!$G$1:$H$4,2,FALSE)))^G$110,($C114*Parameter!D40)*(1+(VLOOKUP($D114,Personalnormkosten!$E$1:$F$9,2,FALSE)))^G$110)))</f>
        <v/>
      </c>
      <c r="H114" s="2" t="str">
        <f>IF(OR(H$111="",$C114="",$A114=""),"",IF($D114="",$C114*Parameter!E40,IF($D114="durchschnittliche Preissteigerungs-rate",($C114*Parameter!E40)*(1+(VLOOKUP($A114,Personalnormkosten!$G$1:$H$4,2,FALSE)))^H$110,($C114*Parameter!E40)*(1+(VLOOKUP($D114,Personalnormkosten!$E$1:$F$9,2,FALSE)))^H$110)))</f>
        <v/>
      </c>
      <c r="I114" s="2" t="str">
        <f>IF(OR(I$111="",$C114="",$A114=""),"",IF($D114="",$C114*Parameter!F40,IF($D114="durchschnittliche Preissteigerungs-rate",($C114*Parameter!F40)*(1+(VLOOKUP($A114,Personalnormkosten!$G$1:$H$4,2,FALSE)))^I$110,($C114*Parameter!F40)*(1+(VLOOKUP($D114,Personalnormkosten!$E$1:$F$9,2,FALSE)))^I$110)))</f>
        <v/>
      </c>
      <c r="J114" s="2" t="str">
        <f>IF(OR(J$111="",$C114="",$A114=""),"",IF($D114="",$C114*Parameter!G40,IF($D114="durchschnittliche Preissteigerungs-rate",($C114*Parameter!G40)*(1+(VLOOKUP($A114,Personalnormkosten!$G$1:$H$4,2,FALSE)))^J$110,($C114*Parameter!G40)*(1+(VLOOKUP($D114,Personalnormkosten!$E$1:$F$9,2,FALSE)))^J$110)))</f>
        <v/>
      </c>
      <c r="K114" s="2" t="str">
        <f>IF(OR(K$111="",$C114="",$A114=""),"",IF($D114="",$C114*Parameter!H40,IF($D114="durchschnittliche Preissteigerungs-rate",($C114*Parameter!H40)*(1+(VLOOKUP($A114,Personalnormkosten!$G$1:$H$4,2,FALSE)))^K$110,($C114*Parameter!H40)*(1+(VLOOKUP($D114,Personalnormkosten!$E$1:$F$9,2,FALSE)))^K$110)))</f>
        <v/>
      </c>
      <c r="L114" s="2" t="str">
        <f>IF(OR(L$111="",$C114="",$A114=""),"",IF($D114="",$C114*Parameter!I40,IF($D114="durchschnittliche Preissteigerungs-rate",($C114*Parameter!I40)*(1+(VLOOKUP($A114,Personalnormkosten!$G$1:$H$4,2,FALSE)))^L$110,($C114*Parameter!I40)*(1+(VLOOKUP($D114,Personalnormkosten!$E$1:$F$9,2,FALSE)))^L$110)))</f>
        <v/>
      </c>
      <c r="M114" s="2" t="str">
        <f>IF(OR(M$111="",$C114="",$A114=""),"",IF($D114="",$C114*Parameter!J40,IF($D114="durchschnittliche Preissteigerungs-rate",($C114*Parameter!J40)*(1+(VLOOKUP($A114,Personalnormkosten!$G$1:$H$4,2,FALSE)))^M$110,($C114*Parameter!J40)*(1+(VLOOKUP($D114,Personalnormkosten!$E$1:$F$9,2,FALSE)))^M$110)))</f>
        <v/>
      </c>
      <c r="N114" s="2" t="str">
        <f>IF(OR(N$111="",$C114="",$A114=""),"",IF($D114="",$C114*Parameter!K40,IF($D114="durchschnittliche Preissteigerungs-rate",($C114*Parameter!K40)*(1+(VLOOKUP($A114,Personalnormkosten!$G$1:$H$4,2,FALSE)))^N$110,($C114*Parameter!K40)*(1+(VLOOKUP($D114,Personalnormkosten!$E$1:$F$9,2,FALSE)))^N$110)))</f>
        <v/>
      </c>
      <c r="O114" s="2" t="str">
        <f>IF(OR(O$111="",$C114="",$A114=""),"",IF($D114="",$C114*Parameter!L40,IF($D114="durchschnittliche Preissteigerungs-rate",($C114*Parameter!L40)*(1+(VLOOKUP($A114,Personalnormkosten!$G$1:$H$4,2,FALSE)))^O$110,($C114*Parameter!L40)*(1+(VLOOKUP($D114,Personalnormkosten!$E$1:$F$9,2,FALSE)))^O$110)))</f>
        <v/>
      </c>
      <c r="P114" s="2" t="str">
        <f>IF(OR(P$111="",$C114="",$A114=""),"",IF($D114="",$C114*Parameter!M40,IF($D114="durchschnittliche Preissteigerungs-rate",($C114*Parameter!M40)*(1+(VLOOKUP($A114,Personalnormkosten!$G$1:$H$4,2,FALSE)))^P$110,($C114*Parameter!M40)*(1+(VLOOKUP($D114,Personalnormkosten!$E$1:$F$9,2,FALSE)))^P$110)))</f>
        <v/>
      </c>
      <c r="Q114" s="2" t="str">
        <f>IF(OR(Q$111="",$C114="",$A114=""),"",IF($D114="",$C114*Parameter!N40,IF($D114="durchschnittliche Preissteigerungs-rate",($C114*Parameter!N40)*(1+(VLOOKUP($A114,Personalnormkosten!$G$1:$H$4,2,FALSE)))^Q$110,($C114*Parameter!N40)*(1+(VLOOKUP($D114,Personalnormkosten!$E$1:$F$9,2,FALSE)))^Q$110)))</f>
        <v/>
      </c>
      <c r="R114" s="2" t="str">
        <f>IF(OR(R$111="",$C114="",$A114=""),"",IF($D114="",$C114*Parameter!O40,IF($D114="durchschnittliche Preissteigerungs-rate",($C114*Parameter!O40)*(1+(VLOOKUP($A114,Personalnormkosten!$G$1:$H$4,2,FALSE)))^R$110,($C114*Parameter!O40)*(1+(VLOOKUP($D114,Personalnormkosten!$E$1:$F$9,2,FALSE)))^R$110)))</f>
        <v/>
      </c>
      <c r="S114" s="2" t="str">
        <f>IF(OR(S$111="",$C114="",$A114=""),"",IF($D114="",$C114*Parameter!P40,IF($D114="durchschnittliche Preissteigerungs-rate",($C114*Parameter!P40)*(1+(VLOOKUP($A114,Personalnormkosten!$G$1:$H$4,2,FALSE)))^S$110,($C114*Parameter!P40)*(1+(VLOOKUP($D114,Personalnormkosten!$E$1:$F$9,2,FALSE)))^S$110)))</f>
        <v/>
      </c>
      <c r="T114" s="2" t="str">
        <f>IF(OR(T$111="",$C114="",$A114=""),"",IF($D114="",$C114*Parameter!Q40,IF($D114="durchschnittliche Preissteigerungs-rate",($C114*Parameter!Q40)*(1+(VLOOKUP($A114,Personalnormkosten!$G$1:$H$4,2,FALSE)))^T$110,($C114*Parameter!Q40)*(1+(VLOOKUP($D114,Personalnormkosten!$E$1:$F$9,2,FALSE)))^T$110)))</f>
        <v/>
      </c>
      <c r="U114" s="2" t="str">
        <f>IF(OR(U$111="",$C114="",$A114=""),"",IF($D114="",$C114*Parameter!R40,IF($D114="durchschnittliche Preissteigerungs-rate",($C114*Parameter!R40)*(1+(VLOOKUP($A114,Personalnormkosten!$G$1:$H$4,2,FALSE)))^U$110,($C114*Parameter!R40)*(1+(VLOOKUP($D114,Personalnormkosten!$E$1:$F$9,2,FALSE)))^U$110)))</f>
        <v/>
      </c>
      <c r="V114" s="2" t="str">
        <f>IF(OR(V$111="",$C114="",$A114=""),"",IF($D114="",$C114*Parameter!S40,IF($D114="durchschnittliche Preissteigerungs-rate",($C114*Parameter!S40)*(1+(VLOOKUP($A114,Personalnormkosten!$G$1:$H$4,2,FALSE)))^V$110,($C114*Parameter!S40)*(1+(VLOOKUP($D114,Personalnormkosten!$E$1:$F$9,2,FALSE)))^V$110)))</f>
        <v/>
      </c>
      <c r="W114" s="2" t="str">
        <f>IF(OR(W$111="",$C114="",$A114=""),"",IF($D114="",$C114*Parameter!T40,IF($D114="durchschnittliche Preissteigerungs-rate",($C114*Parameter!T40)*(1+(VLOOKUP($A114,Personalnormkosten!$G$1:$H$4,2,FALSE)))^W$110,($C114*Parameter!T40)*(1+(VLOOKUP($D114,Personalnormkosten!$E$1:$F$9,2,FALSE)))^W$110)))</f>
        <v/>
      </c>
      <c r="X114" s="2" t="str">
        <f>IF(OR(X$111="",$C114="",$A114=""),"",IF($D114="",$C114*Parameter!U40,IF($D114="durchschnittliche Preissteigerungs-rate",($C114*Parameter!U40)*(1+(VLOOKUP($A114,Personalnormkosten!$G$1:$H$4,2,FALSE)))^X$110,($C114*Parameter!U40)*(1+(VLOOKUP($D114,Personalnormkosten!$E$1:$F$9,2,FALSE)))^X$110)))</f>
        <v/>
      </c>
      <c r="Y114" s="2" t="str">
        <f>IF(OR(Y$111="",$C114="",$A114=""),"",IF($D114="",$C114*Parameter!V40,IF($D114="durchschnittliche Preissteigerungs-rate",($C114*Parameter!V40)*(1+(VLOOKUP($A114,Personalnormkosten!$G$1:$H$4,2,FALSE)))^Y$110,($C114*Parameter!V40)*(1+(VLOOKUP($D114,Personalnormkosten!$E$1:$F$9,2,FALSE)))^Y$110)))</f>
        <v/>
      </c>
      <c r="Z114" s="2" t="str">
        <f>IF(OR(Z$111="",$C114="",$A114=""),"",IF($D114="",$C114*Parameter!W40,IF($D114="durchschnittliche Preissteigerungs-rate",($C114*Parameter!W40)*(1+(VLOOKUP($A114,Personalnormkosten!$G$1:$H$4,2,FALSE)))^Z$110,($C114*Parameter!W40)*(1+(VLOOKUP($D114,Personalnormkosten!$E$1:$F$9,2,FALSE)))^Z$110)))</f>
        <v/>
      </c>
      <c r="AA114" s="2" t="str">
        <f>IF(OR(AA$111="",$C114="",$A114=""),"",IF($D114="",$C114*Parameter!X40,IF($D114="durchschnittliche Preissteigerungs-rate",($C114*Parameter!X40)*(1+(VLOOKUP($A114,Personalnormkosten!$G$1:$H$4,2,FALSE)))^AA$110,($C114*Parameter!X40)*(1+(VLOOKUP($D114,Personalnormkosten!$E$1:$F$9,2,FALSE)))^AA$110)))</f>
        <v/>
      </c>
      <c r="AB114" s="2" t="str">
        <f>IF(OR(AB$111="",$C114="",$A114=""),"",IF($D114="",$C114*Parameter!Y40,IF($D114="durchschnittliche Preissteigerungs-rate",($C114*Parameter!Y40)*(1+(VLOOKUP($A114,Personalnormkosten!$G$1:$H$4,2,FALSE)))^AB$110,($C114*Parameter!Y40)*(1+(VLOOKUP($D114,Personalnormkosten!$E$1:$F$9,2,FALSE)))^AB$110)))</f>
        <v/>
      </c>
      <c r="AC114" s="2" t="str">
        <f>IF(OR(AC$111="",$C114="",$A114=""),"",IF($D114="",$C114*Parameter!Z40,IF($D114="durchschnittliche Preissteigerungs-rate",($C114*Parameter!Z40)*(1+(VLOOKUP($A114,Personalnormkosten!$G$1:$H$4,2,FALSE)))^AC$110,($C114*Parameter!Z40)*(1+(VLOOKUP($D114,Personalnormkosten!$E$1:$F$9,2,FALSE)))^AC$110)))</f>
        <v/>
      </c>
      <c r="AD114" s="2" t="str">
        <f>IF(OR(AD$111="",$C114="",$A114=""),"",IF($D114="",$C114*Parameter!AA40,IF($D114="durchschnittliche Preissteigerungs-rate",($C114*Parameter!AA40)*(1+(VLOOKUP($A114,Personalnormkosten!$G$1:$H$4,2,FALSE)))^AD$110,($C114*Parameter!AA40)*(1+(VLOOKUP($D114,Personalnormkosten!$E$1:$F$9,2,FALSE)))^AD$110)))</f>
        <v/>
      </c>
      <c r="AE114" s="2" t="str">
        <f>IF(OR(AE$111="",$C114="",$A114=""),"",IF($D114="",$C114*Parameter!AB40,IF($D114="durchschnittliche Preissteigerungs-rate",($C114*Parameter!AB40)*(1+(VLOOKUP($A114,Personalnormkosten!$G$1:$H$4,2,FALSE)))^AE$110,($C114*Parameter!AB40)*(1+(VLOOKUP($D114,Personalnormkosten!$E$1:$F$9,2,FALSE)))^AE$110)))</f>
        <v/>
      </c>
      <c r="AF114" s="2" t="str">
        <f>IF(OR(AF$111="",$C114="",$A114=""),"",IF($D114="",$C114*Parameter!AC40,IF($D114="durchschnittliche Preissteigerungs-rate",($C114*Parameter!AC40)*(1+(VLOOKUP($A114,Personalnormkosten!$G$1:$H$4,2,FALSE)))^AF$110,($C114*Parameter!AC40)*(1+(VLOOKUP($D114,Personalnormkosten!$E$1:$F$9,2,FALSE)))^AF$110)))</f>
        <v/>
      </c>
      <c r="AG114" s="2" t="str">
        <f>IF(OR(AG$111="",$C114="",$A114=""),"",IF($D114="",$C114*Parameter!AD40,IF($D114="durchschnittliche Preissteigerungs-rate",($C114*Parameter!AD40)*(1+(VLOOKUP($A114,Personalnormkosten!$G$1:$H$4,2,FALSE)))^AG$110,($C114*Parameter!AD40)*(1+(VLOOKUP($D114,Personalnormkosten!$E$1:$F$9,2,FALSE)))^AG$110)))</f>
        <v/>
      </c>
      <c r="AH114" s="2" t="str">
        <f>IF(OR(AH$111="",$C114="",$A114=""),"",IF($D114="",$C114*Parameter!AE40,IF($D114="durchschnittliche Preissteigerungs-rate",($C114*Parameter!AE40)*(1+(VLOOKUP($A114,Personalnormkosten!$G$1:$H$4,2,FALSE)))^AH$110,($C114*Parameter!AE40)*(1+(VLOOKUP($D114,Personalnormkosten!$E$1:$F$9,2,FALSE)))^AH$110)))</f>
        <v/>
      </c>
      <c r="AI114" s="2" t="str">
        <f>IF(OR(AI$111="",$C114="",$A114=""),"",IF($D114="",$C114*Parameter!AF40,IF($D114="durchschnittliche Preissteigerungs-rate",($C114*Parameter!AF40)*(1+(VLOOKUP($A114,Personalnormkosten!$G$1:$H$4,2,FALSE)))^AI$110,($C114*Parameter!AF40)*(1+(VLOOKUP($D114,Personalnormkosten!$E$1:$F$9,2,FALSE)))^AI$110)))</f>
        <v/>
      </c>
      <c r="AJ114" s="2" t="str">
        <f>IF(OR(AJ$111="",$C114="",$A114=""),"",IF($D114="",$C114*Parameter!AG40,IF($D114="durchschnittliche Preissteigerungs-rate",($C114*Parameter!AG40)*(1+(VLOOKUP($A114,Personalnormkosten!$G$1:$H$4,2,FALSE)))^AJ$110,($C114*Parameter!AG40)*(1+(VLOOKUP($D114,Personalnormkosten!$E$1:$F$9,2,FALSE)))^AJ$110)))</f>
        <v/>
      </c>
      <c r="AK114" s="2" t="str">
        <f>IF(OR(AK$111="",$C114="",$A114=""),"",IF($D114="",$C114*Parameter!AH40,IF($D114="durchschnittliche Preissteigerungs-rate",($C114*Parameter!AH40)*(1+(VLOOKUP($A114,Personalnormkosten!$G$1:$H$4,2,FALSE)))^AK$110,($C114*Parameter!AH40)*(1+(VLOOKUP($D114,Personalnormkosten!$E$1:$F$9,2,FALSE)))^AK$110)))</f>
        <v/>
      </c>
      <c r="AL114" s="2" t="str">
        <f>IF(OR(AL$111="",$C114="",$A114=""),"",IF($D114="",$C114*Parameter!AI40,IF($D114="durchschnittliche Preissteigerungs-rate",($C114*Parameter!AI40)*(1+(VLOOKUP($A114,Personalnormkosten!$G$1:$H$4,2,FALSE)))^AL$110,($C114*Parameter!AI40)*(1+(VLOOKUP($D114,Personalnormkosten!$E$1:$F$9,2,FALSE)))^AL$110)))</f>
        <v/>
      </c>
      <c r="AM114" s="2" t="str">
        <f>IF(OR(AM$111="",$C114="",$A114=""),"",IF($D114="",$C114*Parameter!AJ40,IF($D114="durchschnittliche Preissteigerungs-rate",($C114*Parameter!AJ40)*(1+(VLOOKUP($A114,Personalnormkosten!$G$1:$H$4,2,FALSE)))^AM$110,($C114*Parameter!AJ40)*(1+(VLOOKUP($D114,Personalnormkosten!$E$1:$F$9,2,FALSE)))^AM$110)))</f>
        <v/>
      </c>
      <c r="AN114" s="2" t="str">
        <f>IF(OR(AN$111="",$C114="",$A114=""),"",IF($D114="",$C114*Parameter!AK40,IF($D114="durchschnittliche Preissteigerungs-rate",($C114*Parameter!AK40)*(1+(VLOOKUP($A114,Personalnormkosten!$G$1:$H$4,2,FALSE)))^AN$110,($C114*Parameter!AK40)*(1+(VLOOKUP($D114,Personalnormkosten!$E$1:$F$9,2,FALSE)))^AN$110)))</f>
        <v/>
      </c>
      <c r="AO114" s="2" t="str">
        <f>IF(OR(AO$111="",$C114="",$A114=""),"",IF($D114="",$C114*Parameter!AL40,IF($D114="durchschnittliche Preissteigerungs-rate",($C114*Parameter!AL40)*(1+(VLOOKUP($A114,Personalnormkosten!$G$1:$H$4,2,FALSE)))^AO$110,($C114*Parameter!AL40)*(1+(VLOOKUP($D114,Personalnormkosten!$E$1:$F$9,2,FALSE)))^AO$110)))</f>
        <v/>
      </c>
      <c r="AP114" s="2" t="str">
        <f>IF(OR(AP$111="",$C114="",$A114=""),"",IF($D114="",$C114*Parameter!AM40,IF($D114="durchschnittliche Preissteigerungs-rate",($C114*Parameter!AM40)*(1+(VLOOKUP($A114,Personalnormkosten!$G$1:$H$4,2,FALSE)))^AP$110,($C114*Parameter!AM40)*(1+(VLOOKUP($D114,Personalnormkosten!$E$1:$F$9,2,FALSE)))^AP$110)))</f>
        <v/>
      </c>
      <c r="AQ114" s="2" t="str">
        <f>IF(OR(AQ$111="",$C114="",$A114=""),"",IF($D114="",$C114*Parameter!AN40,IF($D114="durchschnittliche Preissteigerungs-rate",($C114*Parameter!AN40)*(1+(VLOOKUP($A114,Personalnormkosten!$G$1:$H$4,2,FALSE)))^AQ$110,($C114*Parameter!AN40)*(1+(VLOOKUP($D114,Personalnormkosten!$E$1:$F$9,2,FALSE)))^AQ$110)))</f>
        <v/>
      </c>
      <c r="AR114" s="2" t="str">
        <f>IF(OR(AR$111="",$C114="",$A114=""),"",IF($D114="",$C114*Parameter!AO40,IF($D114="durchschnittliche Preissteigerungs-rate",($C114*Parameter!AO40)*(1+(VLOOKUP($A114,Personalnormkosten!$G$1:$H$4,2,FALSE)))^AR$110,($C114*Parameter!AO40)*(1+(VLOOKUP($D114,Personalnormkosten!$E$1:$F$9,2,FALSE)))^AR$110)))</f>
        <v/>
      </c>
      <c r="AS114" s="2" t="str">
        <f>IF(OR(AS$111="",$C114="",$A114=""),"",IF($D114="",$C114*Parameter!AP40,IF($D114="durchschnittliche Preissteigerungs-rate",($C114*Parameter!AP40)*(1+(VLOOKUP($A114,Personalnormkosten!$G$1:$H$4,2,FALSE)))^AS$110,($C114*Parameter!AP40)*(1+(VLOOKUP($D114,Personalnormkosten!$E$1:$F$9,2,FALSE)))^AS$110)))</f>
        <v/>
      </c>
      <c r="AT114" s="2" t="str">
        <f>IF(OR(AT$111="",$C114="",$A114=""),"",IF($D114="",$C114*Parameter!AQ40,IF($D114="durchschnittliche Preissteigerungs-rate",($C114*Parameter!AQ40)*(1+(VLOOKUP($A114,Personalnormkosten!$G$1:$H$4,2,FALSE)))^AT$110,($C114*Parameter!AQ40)*(1+(VLOOKUP($D114,Personalnormkosten!$E$1:$F$9,2,FALSE)))^AT$110)))</f>
        <v/>
      </c>
      <c r="AU114" s="2" t="str">
        <f>IF(OR(AU$111="",$C114="",$A114=""),"",IF($D114="",$C114*Parameter!AR40,IF($D114="durchschnittliche Preissteigerungs-rate",($C114*Parameter!AR40)*(1+(VLOOKUP($A114,Personalnormkosten!$G$1:$H$4,2,FALSE)))^AU$110,($C114*Parameter!AR40)*(1+(VLOOKUP($D114,Personalnormkosten!$E$1:$F$9,2,FALSE)))^AU$110)))</f>
        <v/>
      </c>
      <c r="AV114" s="2" t="str">
        <f>IF(OR(AV$111="",$C114="",$A114=""),"",IF($D114="",$C114*Parameter!AS40,IF($D114="durchschnittliche Preissteigerungs-rate",($C114*Parameter!AS40)*(1+(VLOOKUP($A114,Personalnormkosten!$G$1:$H$4,2,FALSE)))^AV$110,($C114*Parameter!AS40)*(1+(VLOOKUP($D114,Personalnormkosten!$E$1:$F$9,2,FALSE)))^AV$110)))</f>
        <v/>
      </c>
      <c r="AW114" s="2" t="str">
        <f>IF(OR(AW$111="",$C114="",$A114=""),"",IF($D114="",$C114*Parameter!AT40,IF($D114="durchschnittliche Preissteigerungs-rate",($C114*Parameter!AT40)*(1+(VLOOKUP($A114,Personalnormkosten!$G$1:$H$4,2,FALSE)))^AW$110,($C114*Parameter!AT40)*(1+(VLOOKUP($D114,Personalnormkosten!$E$1:$F$9,2,FALSE)))^AW$110)))</f>
        <v/>
      </c>
      <c r="AX114" s="2" t="str">
        <f>IF(OR(AX$111="",$C114="",$A114=""),"",IF($D114="",$C114*Parameter!AU40,IF($D114="durchschnittliche Preissteigerungs-rate",($C114*Parameter!AU40)*(1+(VLOOKUP($A114,Personalnormkosten!$G$1:$H$4,2,FALSE)))^AX$110,($C114*Parameter!AU40)*(1+(VLOOKUP($D114,Personalnormkosten!$E$1:$F$9,2,FALSE)))^AX$110)))</f>
        <v/>
      </c>
      <c r="AY114" s="2" t="str">
        <f>IF(OR(AY$111="",$C114="",$A114=""),"",IF($D114="",$C114*Parameter!AV40,IF($D114="durchschnittliche Preissteigerungs-rate",($C114*Parameter!AV40)*(1+(VLOOKUP($A114,Personalnormkosten!$G$1:$H$4,2,FALSE)))^AY$110,($C114*Parameter!AV40)*(1+(VLOOKUP($D114,Personalnormkosten!$E$1:$F$9,2,FALSE)))^AY$110)))</f>
        <v/>
      </c>
      <c r="AZ114" s="2" t="str">
        <f>IF(OR(AZ$111="",$C114="",$A114=""),"",IF($D114="",$C114*Parameter!AW40,IF($D114="durchschnittliche Preissteigerungs-rate",($C114*Parameter!AW40)*(1+(VLOOKUP($A114,Personalnormkosten!$G$1:$H$4,2,FALSE)))^AZ$110,($C114*Parameter!AW40)*(1+(VLOOKUP($D114,Personalnormkosten!$E$1:$F$9,2,FALSE)))^AZ$110)))</f>
        <v/>
      </c>
      <c r="BA114" s="2" t="str">
        <f>IF(OR(BA$111="",$C114="",$A114=""),"",IF($D114="",$C114*Parameter!AX40,IF($D114="durchschnittliche Preissteigerungs-rate",($C114*Parameter!AX40)*(1+(VLOOKUP($A114,Personalnormkosten!$G$1:$H$4,2,FALSE)))^BA$110,($C114*Parameter!AX40)*(1+(VLOOKUP($D114,Personalnormkosten!$E$1:$F$9,2,FALSE)))^BA$110)))</f>
        <v/>
      </c>
      <c r="BB114" s="2" t="str">
        <f>IF(OR(BB$111="",$C114="",$A114=""),"",IF($D114="",$C114*Parameter!AY40,IF($D114="durchschnittliche Preissteigerungs-rate",($C114*Parameter!AY40)*(1+(VLOOKUP($A114,Personalnormkosten!$G$1:$H$4,2,FALSE)))^BB$110,($C114*Parameter!AY40)*(1+(VLOOKUP($D114,Personalnormkosten!$E$1:$F$9,2,FALSE)))^BB$110)))</f>
        <v/>
      </c>
    </row>
    <row r="115" spans="1:54" ht="41.4" x14ac:dyDescent="0.25">
      <c r="A115" s="75" t="str">
        <f>IF('Option 6'!A115="","",'Option 6'!A115)</f>
        <v/>
      </c>
      <c r="B115" s="76" t="s">
        <v>147</v>
      </c>
      <c r="C115" s="35" t="str">
        <f>IF('Option 6'!C115="","",'Option 6'!C115)</f>
        <v/>
      </c>
      <c r="D115" s="98" t="str">
        <f>IF('Option 6'!D115="","",'Option 6'!D115)</f>
        <v>durchschnittliche Preissteigerungs-rate</v>
      </c>
      <c r="E115" s="2" t="str">
        <f>IF(OR(E$111="",$C115="",$A115=""),"",IF($D115="",$C115*Parameter!B41,IF($D115="durchschnittliche Preissteigerungs-rate",($C115*Parameter!B41)*(1+(VLOOKUP($A115,Personalnormkosten!$G$1:$H$4,2,FALSE)))^E$110,($C115*Parameter!B41)*(1+(VLOOKUP($D115,Personalnormkosten!$E$1:$F$9,2,FALSE)))^E$110)))</f>
        <v/>
      </c>
      <c r="F115" s="2" t="str">
        <f>IF(OR(F$111="",$C115="",$A115=""),"",IF($D115="",$C115*Parameter!C41,IF($D115="durchschnittliche Preissteigerungs-rate",($C115*Parameter!C41)*(1+(VLOOKUP($A115,Personalnormkosten!$G$1:$H$4,2,FALSE)))^F$110,($C115*Parameter!C41)*(1+(VLOOKUP($D115,Personalnormkosten!$E$1:$F$9,2,FALSE)))^F$110)))</f>
        <v/>
      </c>
      <c r="G115" s="2" t="str">
        <f>IF(OR(G$111="",$C115="",$A115=""),"",IF($D115="",$C115*Parameter!D41,IF($D115="durchschnittliche Preissteigerungs-rate",($C115*Parameter!D41)*(1+(VLOOKUP($A115,Personalnormkosten!$G$1:$H$4,2,FALSE)))^G$110,($C115*Parameter!D41)*(1+(VLOOKUP($D115,Personalnormkosten!$E$1:$F$9,2,FALSE)))^G$110)))</f>
        <v/>
      </c>
      <c r="H115" s="2" t="str">
        <f>IF(OR(H$111="",$C115="",$A115=""),"",IF($D115="",$C115*Parameter!E41,IF($D115="durchschnittliche Preissteigerungs-rate",($C115*Parameter!E41)*(1+(VLOOKUP($A115,Personalnormkosten!$G$1:$H$4,2,FALSE)))^H$110,($C115*Parameter!E41)*(1+(VLOOKUP($D115,Personalnormkosten!$E$1:$F$9,2,FALSE)))^H$110)))</f>
        <v/>
      </c>
      <c r="I115" s="2" t="str">
        <f>IF(OR(I$111="",$C115="",$A115=""),"",IF($D115="",$C115*Parameter!F41,IF($D115="durchschnittliche Preissteigerungs-rate",($C115*Parameter!F41)*(1+(VLOOKUP($A115,Personalnormkosten!$G$1:$H$4,2,FALSE)))^I$110,($C115*Parameter!F41)*(1+(VLOOKUP($D115,Personalnormkosten!$E$1:$F$9,2,FALSE)))^I$110)))</f>
        <v/>
      </c>
      <c r="J115" s="2" t="str">
        <f>IF(OR(J$111="",$C115="",$A115=""),"",IF($D115="",$C115*Parameter!G41,IF($D115="durchschnittliche Preissteigerungs-rate",($C115*Parameter!G41)*(1+(VLOOKUP($A115,Personalnormkosten!$G$1:$H$4,2,FALSE)))^J$110,($C115*Parameter!G41)*(1+(VLOOKUP($D115,Personalnormkosten!$E$1:$F$9,2,FALSE)))^J$110)))</f>
        <v/>
      </c>
      <c r="K115" s="2" t="str">
        <f>IF(OR(K$111="",$C115="",$A115=""),"",IF($D115="",$C115*Parameter!H41,IF($D115="durchschnittliche Preissteigerungs-rate",($C115*Parameter!H41)*(1+(VLOOKUP($A115,Personalnormkosten!$G$1:$H$4,2,FALSE)))^K$110,($C115*Parameter!H41)*(1+(VLOOKUP($D115,Personalnormkosten!$E$1:$F$9,2,FALSE)))^K$110)))</f>
        <v/>
      </c>
      <c r="L115" s="2" t="str">
        <f>IF(OR(L$111="",$C115="",$A115=""),"",IF($D115="",$C115*Parameter!I41,IF($D115="durchschnittliche Preissteigerungs-rate",($C115*Parameter!I41)*(1+(VLOOKUP($A115,Personalnormkosten!$G$1:$H$4,2,FALSE)))^L$110,($C115*Parameter!I41)*(1+(VLOOKUP($D115,Personalnormkosten!$E$1:$F$9,2,FALSE)))^L$110)))</f>
        <v/>
      </c>
      <c r="M115" s="2" t="str">
        <f>IF(OR(M$111="",$C115="",$A115=""),"",IF($D115="",$C115*Parameter!J41,IF($D115="durchschnittliche Preissteigerungs-rate",($C115*Parameter!J41)*(1+(VLOOKUP($A115,Personalnormkosten!$G$1:$H$4,2,FALSE)))^M$110,($C115*Parameter!J41)*(1+(VLOOKUP($D115,Personalnormkosten!$E$1:$F$9,2,FALSE)))^M$110)))</f>
        <v/>
      </c>
      <c r="N115" s="2" t="str">
        <f>IF(OR(N$111="",$C115="",$A115=""),"",IF($D115="",$C115*Parameter!K41,IF($D115="durchschnittliche Preissteigerungs-rate",($C115*Parameter!K41)*(1+(VLOOKUP($A115,Personalnormkosten!$G$1:$H$4,2,FALSE)))^N$110,($C115*Parameter!K41)*(1+(VLOOKUP($D115,Personalnormkosten!$E$1:$F$9,2,FALSE)))^N$110)))</f>
        <v/>
      </c>
      <c r="O115" s="2" t="str">
        <f>IF(OR(O$111="",$C115="",$A115=""),"",IF($D115="",$C115*Parameter!L41,IF($D115="durchschnittliche Preissteigerungs-rate",($C115*Parameter!L41)*(1+(VLOOKUP($A115,Personalnormkosten!$G$1:$H$4,2,FALSE)))^O$110,($C115*Parameter!L41)*(1+(VLOOKUP($D115,Personalnormkosten!$E$1:$F$9,2,FALSE)))^O$110)))</f>
        <v/>
      </c>
      <c r="P115" s="2" t="str">
        <f>IF(OR(P$111="",$C115="",$A115=""),"",IF($D115="",$C115*Parameter!M41,IF($D115="durchschnittliche Preissteigerungs-rate",($C115*Parameter!M41)*(1+(VLOOKUP($A115,Personalnormkosten!$G$1:$H$4,2,FALSE)))^P$110,($C115*Parameter!M41)*(1+(VLOOKUP($D115,Personalnormkosten!$E$1:$F$9,2,FALSE)))^P$110)))</f>
        <v/>
      </c>
      <c r="Q115" s="2" t="str">
        <f>IF(OR(Q$111="",$C115="",$A115=""),"",IF($D115="",$C115*Parameter!N41,IF($D115="durchschnittliche Preissteigerungs-rate",($C115*Parameter!N41)*(1+(VLOOKUP($A115,Personalnormkosten!$G$1:$H$4,2,FALSE)))^Q$110,($C115*Parameter!N41)*(1+(VLOOKUP($D115,Personalnormkosten!$E$1:$F$9,2,FALSE)))^Q$110)))</f>
        <v/>
      </c>
      <c r="R115" s="2" t="str">
        <f>IF(OR(R$111="",$C115="",$A115=""),"",IF($D115="",$C115*Parameter!O41,IF($D115="durchschnittliche Preissteigerungs-rate",($C115*Parameter!O41)*(1+(VLOOKUP($A115,Personalnormkosten!$G$1:$H$4,2,FALSE)))^R$110,($C115*Parameter!O41)*(1+(VLOOKUP($D115,Personalnormkosten!$E$1:$F$9,2,FALSE)))^R$110)))</f>
        <v/>
      </c>
      <c r="S115" s="2" t="str">
        <f>IF(OR(S$111="",$C115="",$A115=""),"",IF($D115="",$C115*Parameter!P41,IF($D115="durchschnittliche Preissteigerungs-rate",($C115*Parameter!P41)*(1+(VLOOKUP($A115,Personalnormkosten!$G$1:$H$4,2,FALSE)))^S$110,($C115*Parameter!P41)*(1+(VLOOKUP($D115,Personalnormkosten!$E$1:$F$9,2,FALSE)))^S$110)))</f>
        <v/>
      </c>
      <c r="T115" s="2" t="str">
        <f>IF(OR(T$111="",$C115="",$A115=""),"",IF($D115="",$C115*Parameter!Q41,IF($D115="durchschnittliche Preissteigerungs-rate",($C115*Parameter!Q41)*(1+(VLOOKUP($A115,Personalnormkosten!$G$1:$H$4,2,FALSE)))^T$110,($C115*Parameter!Q41)*(1+(VLOOKUP($D115,Personalnormkosten!$E$1:$F$9,2,FALSE)))^T$110)))</f>
        <v/>
      </c>
      <c r="U115" s="2" t="str">
        <f>IF(OR(U$111="",$C115="",$A115=""),"",IF($D115="",$C115*Parameter!R41,IF($D115="durchschnittliche Preissteigerungs-rate",($C115*Parameter!R41)*(1+(VLOOKUP($A115,Personalnormkosten!$G$1:$H$4,2,FALSE)))^U$110,($C115*Parameter!R41)*(1+(VLOOKUP($D115,Personalnormkosten!$E$1:$F$9,2,FALSE)))^U$110)))</f>
        <v/>
      </c>
      <c r="V115" s="2" t="str">
        <f>IF(OR(V$111="",$C115="",$A115=""),"",IF($D115="",$C115*Parameter!S41,IF($D115="durchschnittliche Preissteigerungs-rate",($C115*Parameter!S41)*(1+(VLOOKUP($A115,Personalnormkosten!$G$1:$H$4,2,FALSE)))^V$110,($C115*Parameter!S41)*(1+(VLOOKUP($D115,Personalnormkosten!$E$1:$F$9,2,FALSE)))^V$110)))</f>
        <v/>
      </c>
      <c r="W115" s="2" t="str">
        <f>IF(OR(W$111="",$C115="",$A115=""),"",IF($D115="",$C115*Parameter!T41,IF($D115="durchschnittliche Preissteigerungs-rate",($C115*Parameter!T41)*(1+(VLOOKUP($A115,Personalnormkosten!$G$1:$H$4,2,FALSE)))^W$110,($C115*Parameter!T41)*(1+(VLOOKUP($D115,Personalnormkosten!$E$1:$F$9,2,FALSE)))^W$110)))</f>
        <v/>
      </c>
      <c r="X115" s="2" t="str">
        <f>IF(OR(X$111="",$C115="",$A115=""),"",IF($D115="",$C115*Parameter!U41,IF($D115="durchschnittliche Preissteigerungs-rate",($C115*Parameter!U41)*(1+(VLOOKUP($A115,Personalnormkosten!$G$1:$H$4,2,FALSE)))^X$110,($C115*Parameter!U41)*(1+(VLOOKUP($D115,Personalnormkosten!$E$1:$F$9,2,FALSE)))^X$110)))</f>
        <v/>
      </c>
      <c r="Y115" s="2" t="str">
        <f>IF(OR(Y$111="",$C115="",$A115=""),"",IF($D115="",$C115*Parameter!V41,IF($D115="durchschnittliche Preissteigerungs-rate",($C115*Parameter!V41)*(1+(VLOOKUP($A115,Personalnormkosten!$G$1:$H$4,2,FALSE)))^Y$110,($C115*Parameter!V41)*(1+(VLOOKUP($D115,Personalnormkosten!$E$1:$F$9,2,FALSE)))^Y$110)))</f>
        <v/>
      </c>
      <c r="Z115" s="2" t="str">
        <f>IF(OR(Z$111="",$C115="",$A115=""),"",IF($D115="",$C115*Parameter!W41,IF($D115="durchschnittliche Preissteigerungs-rate",($C115*Parameter!W41)*(1+(VLOOKUP($A115,Personalnormkosten!$G$1:$H$4,2,FALSE)))^Z$110,($C115*Parameter!W41)*(1+(VLOOKUP($D115,Personalnormkosten!$E$1:$F$9,2,FALSE)))^Z$110)))</f>
        <v/>
      </c>
      <c r="AA115" s="2" t="str">
        <f>IF(OR(AA$111="",$C115="",$A115=""),"",IF($D115="",$C115*Parameter!X41,IF($D115="durchschnittliche Preissteigerungs-rate",($C115*Parameter!X41)*(1+(VLOOKUP($A115,Personalnormkosten!$G$1:$H$4,2,FALSE)))^AA$110,($C115*Parameter!X41)*(1+(VLOOKUP($D115,Personalnormkosten!$E$1:$F$9,2,FALSE)))^AA$110)))</f>
        <v/>
      </c>
      <c r="AB115" s="2" t="str">
        <f>IF(OR(AB$111="",$C115="",$A115=""),"",IF($D115="",$C115*Parameter!Y41,IF($D115="durchschnittliche Preissteigerungs-rate",($C115*Parameter!Y41)*(1+(VLOOKUP($A115,Personalnormkosten!$G$1:$H$4,2,FALSE)))^AB$110,($C115*Parameter!Y41)*(1+(VLOOKUP($D115,Personalnormkosten!$E$1:$F$9,2,FALSE)))^AB$110)))</f>
        <v/>
      </c>
      <c r="AC115" s="2" t="str">
        <f>IF(OR(AC$111="",$C115="",$A115=""),"",IF($D115="",$C115*Parameter!Z41,IF($D115="durchschnittliche Preissteigerungs-rate",($C115*Parameter!Z41)*(1+(VLOOKUP($A115,Personalnormkosten!$G$1:$H$4,2,FALSE)))^AC$110,($C115*Parameter!Z41)*(1+(VLOOKUP($D115,Personalnormkosten!$E$1:$F$9,2,FALSE)))^AC$110)))</f>
        <v/>
      </c>
      <c r="AD115" s="2" t="str">
        <f>IF(OR(AD$111="",$C115="",$A115=""),"",IF($D115="",$C115*Parameter!AA41,IF($D115="durchschnittliche Preissteigerungs-rate",($C115*Parameter!AA41)*(1+(VLOOKUP($A115,Personalnormkosten!$G$1:$H$4,2,FALSE)))^AD$110,($C115*Parameter!AA41)*(1+(VLOOKUP($D115,Personalnormkosten!$E$1:$F$9,2,FALSE)))^AD$110)))</f>
        <v/>
      </c>
      <c r="AE115" s="2" t="str">
        <f>IF(OR(AE$111="",$C115="",$A115=""),"",IF($D115="",$C115*Parameter!AB41,IF($D115="durchschnittliche Preissteigerungs-rate",($C115*Parameter!AB41)*(1+(VLOOKUP($A115,Personalnormkosten!$G$1:$H$4,2,FALSE)))^AE$110,($C115*Parameter!AB41)*(1+(VLOOKUP($D115,Personalnormkosten!$E$1:$F$9,2,FALSE)))^AE$110)))</f>
        <v/>
      </c>
      <c r="AF115" s="2" t="str">
        <f>IF(OR(AF$111="",$C115="",$A115=""),"",IF($D115="",$C115*Parameter!AC41,IF($D115="durchschnittliche Preissteigerungs-rate",($C115*Parameter!AC41)*(1+(VLOOKUP($A115,Personalnormkosten!$G$1:$H$4,2,FALSE)))^AF$110,($C115*Parameter!AC41)*(1+(VLOOKUP($D115,Personalnormkosten!$E$1:$F$9,2,FALSE)))^AF$110)))</f>
        <v/>
      </c>
      <c r="AG115" s="2" t="str">
        <f>IF(OR(AG$111="",$C115="",$A115=""),"",IF($D115="",$C115*Parameter!AD41,IF($D115="durchschnittliche Preissteigerungs-rate",($C115*Parameter!AD41)*(1+(VLOOKUP($A115,Personalnormkosten!$G$1:$H$4,2,FALSE)))^AG$110,($C115*Parameter!AD41)*(1+(VLOOKUP($D115,Personalnormkosten!$E$1:$F$9,2,FALSE)))^AG$110)))</f>
        <v/>
      </c>
      <c r="AH115" s="2" t="str">
        <f>IF(OR(AH$111="",$C115="",$A115=""),"",IF($D115="",$C115*Parameter!AE41,IF($D115="durchschnittliche Preissteigerungs-rate",($C115*Parameter!AE41)*(1+(VLOOKUP($A115,Personalnormkosten!$G$1:$H$4,2,FALSE)))^AH$110,($C115*Parameter!AE41)*(1+(VLOOKUP($D115,Personalnormkosten!$E$1:$F$9,2,FALSE)))^AH$110)))</f>
        <v/>
      </c>
      <c r="AI115" s="2" t="str">
        <f>IF(OR(AI$111="",$C115="",$A115=""),"",IF($D115="",$C115*Parameter!AF41,IF($D115="durchschnittliche Preissteigerungs-rate",($C115*Parameter!AF41)*(1+(VLOOKUP($A115,Personalnormkosten!$G$1:$H$4,2,FALSE)))^AI$110,($C115*Parameter!AF41)*(1+(VLOOKUP($D115,Personalnormkosten!$E$1:$F$9,2,FALSE)))^AI$110)))</f>
        <v/>
      </c>
      <c r="AJ115" s="2" t="str">
        <f>IF(OR(AJ$111="",$C115="",$A115=""),"",IF($D115="",$C115*Parameter!AG41,IF($D115="durchschnittliche Preissteigerungs-rate",($C115*Parameter!AG41)*(1+(VLOOKUP($A115,Personalnormkosten!$G$1:$H$4,2,FALSE)))^AJ$110,($C115*Parameter!AG41)*(1+(VLOOKUP($D115,Personalnormkosten!$E$1:$F$9,2,FALSE)))^AJ$110)))</f>
        <v/>
      </c>
      <c r="AK115" s="2" t="str">
        <f>IF(OR(AK$111="",$C115="",$A115=""),"",IF($D115="",$C115*Parameter!AH41,IF($D115="durchschnittliche Preissteigerungs-rate",($C115*Parameter!AH41)*(1+(VLOOKUP($A115,Personalnormkosten!$G$1:$H$4,2,FALSE)))^AK$110,($C115*Parameter!AH41)*(1+(VLOOKUP($D115,Personalnormkosten!$E$1:$F$9,2,FALSE)))^AK$110)))</f>
        <v/>
      </c>
      <c r="AL115" s="2" t="str">
        <f>IF(OR(AL$111="",$C115="",$A115=""),"",IF($D115="",$C115*Parameter!AI41,IF($D115="durchschnittliche Preissteigerungs-rate",($C115*Parameter!AI41)*(1+(VLOOKUP($A115,Personalnormkosten!$G$1:$H$4,2,FALSE)))^AL$110,($C115*Parameter!AI41)*(1+(VLOOKUP($D115,Personalnormkosten!$E$1:$F$9,2,FALSE)))^AL$110)))</f>
        <v/>
      </c>
      <c r="AM115" s="2" t="str">
        <f>IF(OR(AM$111="",$C115="",$A115=""),"",IF($D115="",$C115*Parameter!AJ41,IF($D115="durchschnittliche Preissteigerungs-rate",($C115*Parameter!AJ41)*(1+(VLOOKUP($A115,Personalnormkosten!$G$1:$H$4,2,FALSE)))^AM$110,($C115*Parameter!AJ41)*(1+(VLOOKUP($D115,Personalnormkosten!$E$1:$F$9,2,FALSE)))^AM$110)))</f>
        <v/>
      </c>
      <c r="AN115" s="2" t="str">
        <f>IF(OR(AN$111="",$C115="",$A115=""),"",IF($D115="",$C115*Parameter!AK41,IF($D115="durchschnittliche Preissteigerungs-rate",($C115*Parameter!AK41)*(1+(VLOOKUP($A115,Personalnormkosten!$G$1:$H$4,2,FALSE)))^AN$110,($C115*Parameter!AK41)*(1+(VLOOKUP($D115,Personalnormkosten!$E$1:$F$9,2,FALSE)))^AN$110)))</f>
        <v/>
      </c>
      <c r="AO115" s="2" t="str">
        <f>IF(OR(AO$111="",$C115="",$A115=""),"",IF($D115="",$C115*Parameter!AL41,IF($D115="durchschnittliche Preissteigerungs-rate",($C115*Parameter!AL41)*(1+(VLOOKUP($A115,Personalnormkosten!$G$1:$H$4,2,FALSE)))^AO$110,($C115*Parameter!AL41)*(1+(VLOOKUP($D115,Personalnormkosten!$E$1:$F$9,2,FALSE)))^AO$110)))</f>
        <v/>
      </c>
      <c r="AP115" s="2" t="str">
        <f>IF(OR(AP$111="",$C115="",$A115=""),"",IF($D115="",$C115*Parameter!AM41,IF($D115="durchschnittliche Preissteigerungs-rate",($C115*Parameter!AM41)*(1+(VLOOKUP($A115,Personalnormkosten!$G$1:$H$4,2,FALSE)))^AP$110,($C115*Parameter!AM41)*(1+(VLOOKUP($D115,Personalnormkosten!$E$1:$F$9,2,FALSE)))^AP$110)))</f>
        <v/>
      </c>
      <c r="AQ115" s="2" t="str">
        <f>IF(OR(AQ$111="",$C115="",$A115=""),"",IF($D115="",$C115*Parameter!AN41,IF($D115="durchschnittliche Preissteigerungs-rate",($C115*Parameter!AN41)*(1+(VLOOKUP($A115,Personalnormkosten!$G$1:$H$4,2,FALSE)))^AQ$110,($C115*Parameter!AN41)*(1+(VLOOKUP($D115,Personalnormkosten!$E$1:$F$9,2,FALSE)))^AQ$110)))</f>
        <v/>
      </c>
      <c r="AR115" s="2" t="str">
        <f>IF(OR(AR$111="",$C115="",$A115=""),"",IF($D115="",$C115*Parameter!AO41,IF($D115="durchschnittliche Preissteigerungs-rate",($C115*Parameter!AO41)*(1+(VLOOKUP($A115,Personalnormkosten!$G$1:$H$4,2,FALSE)))^AR$110,($C115*Parameter!AO41)*(1+(VLOOKUP($D115,Personalnormkosten!$E$1:$F$9,2,FALSE)))^AR$110)))</f>
        <v/>
      </c>
      <c r="AS115" s="2" t="str">
        <f>IF(OR(AS$111="",$C115="",$A115=""),"",IF($D115="",$C115*Parameter!AP41,IF($D115="durchschnittliche Preissteigerungs-rate",($C115*Parameter!AP41)*(1+(VLOOKUP($A115,Personalnormkosten!$G$1:$H$4,2,FALSE)))^AS$110,($C115*Parameter!AP41)*(1+(VLOOKUP($D115,Personalnormkosten!$E$1:$F$9,2,FALSE)))^AS$110)))</f>
        <v/>
      </c>
      <c r="AT115" s="2" t="str">
        <f>IF(OR(AT$111="",$C115="",$A115=""),"",IF($D115="",$C115*Parameter!AQ41,IF($D115="durchschnittliche Preissteigerungs-rate",($C115*Parameter!AQ41)*(1+(VLOOKUP($A115,Personalnormkosten!$G$1:$H$4,2,FALSE)))^AT$110,($C115*Parameter!AQ41)*(1+(VLOOKUP($D115,Personalnormkosten!$E$1:$F$9,2,FALSE)))^AT$110)))</f>
        <v/>
      </c>
      <c r="AU115" s="2" t="str">
        <f>IF(OR(AU$111="",$C115="",$A115=""),"",IF($D115="",$C115*Parameter!AR41,IF($D115="durchschnittliche Preissteigerungs-rate",($C115*Parameter!AR41)*(1+(VLOOKUP($A115,Personalnormkosten!$G$1:$H$4,2,FALSE)))^AU$110,($C115*Parameter!AR41)*(1+(VLOOKUP($D115,Personalnormkosten!$E$1:$F$9,2,FALSE)))^AU$110)))</f>
        <v/>
      </c>
      <c r="AV115" s="2" t="str">
        <f>IF(OR(AV$111="",$C115="",$A115=""),"",IF($D115="",$C115*Parameter!AS41,IF($D115="durchschnittliche Preissteigerungs-rate",($C115*Parameter!AS41)*(1+(VLOOKUP($A115,Personalnormkosten!$G$1:$H$4,2,FALSE)))^AV$110,($C115*Parameter!AS41)*(1+(VLOOKUP($D115,Personalnormkosten!$E$1:$F$9,2,FALSE)))^AV$110)))</f>
        <v/>
      </c>
      <c r="AW115" s="2" t="str">
        <f>IF(OR(AW$111="",$C115="",$A115=""),"",IF($D115="",$C115*Parameter!AT41,IF($D115="durchschnittliche Preissteigerungs-rate",($C115*Parameter!AT41)*(1+(VLOOKUP($A115,Personalnormkosten!$G$1:$H$4,2,FALSE)))^AW$110,($C115*Parameter!AT41)*(1+(VLOOKUP($D115,Personalnormkosten!$E$1:$F$9,2,FALSE)))^AW$110)))</f>
        <v/>
      </c>
      <c r="AX115" s="2" t="str">
        <f>IF(OR(AX$111="",$C115="",$A115=""),"",IF($D115="",$C115*Parameter!AU41,IF($D115="durchschnittliche Preissteigerungs-rate",($C115*Parameter!AU41)*(1+(VLOOKUP($A115,Personalnormkosten!$G$1:$H$4,2,FALSE)))^AX$110,($C115*Parameter!AU41)*(1+(VLOOKUP($D115,Personalnormkosten!$E$1:$F$9,2,FALSE)))^AX$110)))</f>
        <v/>
      </c>
      <c r="AY115" s="2" t="str">
        <f>IF(OR(AY$111="",$C115="",$A115=""),"",IF($D115="",$C115*Parameter!AV41,IF($D115="durchschnittliche Preissteigerungs-rate",($C115*Parameter!AV41)*(1+(VLOOKUP($A115,Personalnormkosten!$G$1:$H$4,2,FALSE)))^AY$110,($C115*Parameter!AV41)*(1+(VLOOKUP($D115,Personalnormkosten!$E$1:$F$9,2,FALSE)))^AY$110)))</f>
        <v/>
      </c>
      <c r="AZ115" s="2" t="str">
        <f>IF(OR(AZ$111="",$C115="",$A115=""),"",IF($D115="",$C115*Parameter!AW41,IF($D115="durchschnittliche Preissteigerungs-rate",($C115*Parameter!AW41)*(1+(VLOOKUP($A115,Personalnormkosten!$G$1:$H$4,2,FALSE)))^AZ$110,($C115*Parameter!AW41)*(1+(VLOOKUP($D115,Personalnormkosten!$E$1:$F$9,2,FALSE)))^AZ$110)))</f>
        <v/>
      </c>
      <c r="BA115" s="2" t="str">
        <f>IF(OR(BA$111="",$C115="",$A115=""),"",IF($D115="",$C115*Parameter!AX41,IF($D115="durchschnittliche Preissteigerungs-rate",($C115*Parameter!AX41)*(1+(VLOOKUP($A115,Personalnormkosten!$G$1:$H$4,2,FALSE)))^BA$110,($C115*Parameter!AX41)*(1+(VLOOKUP($D115,Personalnormkosten!$E$1:$F$9,2,FALSE)))^BA$110)))</f>
        <v/>
      </c>
      <c r="BB115" s="2" t="str">
        <f>IF(OR(BB$111="",$C115="",$A115=""),"",IF($D115="",$C115*Parameter!AY41,IF($D115="durchschnittliche Preissteigerungs-rate",($C115*Parameter!AY41)*(1+(VLOOKUP($A115,Personalnormkosten!$G$1:$H$4,2,FALSE)))^BB$110,($C115*Parameter!AY41)*(1+(VLOOKUP($D115,Personalnormkosten!$E$1:$F$9,2,FALSE)))^BB$110)))</f>
        <v/>
      </c>
    </row>
    <row r="116" spans="1:54" ht="42" thickBot="1" x14ac:dyDescent="0.3">
      <c r="A116" s="50" t="str">
        <f>IF('Option 6'!A116="","",'Option 6'!A116)</f>
        <v/>
      </c>
      <c r="B116" s="53" t="s">
        <v>148</v>
      </c>
      <c r="C116" s="35" t="str">
        <f>IF('Option 6'!C116="","",'Option 6'!C116)</f>
        <v/>
      </c>
      <c r="D116" s="99" t="str">
        <f>IF('Option 6'!D116="","",'Option 6'!D116)</f>
        <v>durchschnittliche Preissteigerungs-rate</v>
      </c>
      <c r="E116" s="2" t="str">
        <f>IF(OR(E$111="",$C116="",$A116=""),"",IF($D116="",$C116*Parameter!B42,IF($D116="durchschnittliche Preissteigerungs-rate",($C116*Parameter!B42)*(1+(VLOOKUP($A116,Personalnormkosten!$G$1:$H$4,2,FALSE)))^E$110,($C116*Parameter!B42)*(1+(VLOOKUP($D116,Personalnormkosten!$E$1:$F$9,2,FALSE)))^E$110)))</f>
        <v/>
      </c>
      <c r="F116" s="2" t="str">
        <f>IF(OR(F$111="",$C116="",$A116=""),"",IF($D116="",$C116*Parameter!C42,IF($D116="durchschnittliche Preissteigerungs-rate",($C116*Parameter!C42)*(1+(VLOOKUP($A116,Personalnormkosten!$G$1:$H$4,2,FALSE)))^F$110,($C116*Parameter!C42)*(1+(VLOOKUP($D116,Personalnormkosten!$E$1:$F$9,2,FALSE)))^F$110)))</f>
        <v/>
      </c>
      <c r="G116" s="2" t="str">
        <f>IF(OR(G$111="",$C116="",$A116=""),"",IF($D116="",$C116*Parameter!D42,IF($D116="durchschnittliche Preissteigerungs-rate",($C116*Parameter!D42)*(1+(VLOOKUP($A116,Personalnormkosten!$G$1:$H$4,2,FALSE)))^G$110,($C116*Parameter!D42)*(1+(VLOOKUP($D116,Personalnormkosten!$E$1:$F$9,2,FALSE)))^G$110)))</f>
        <v/>
      </c>
      <c r="H116" s="2" t="str">
        <f>IF(OR(H$111="",$C116="",$A116=""),"",IF($D116="",$C116*Parameter!E42,IF($D116="durchschnittliche Preissteigerungs-rate",($C116*Parameter!E42)*(1+(VLOOKUP($A116,Personalnormkosten!$G$1:$H$4,2,FALSE)))^H$110,($C116*Parameter!E42)*(1+(VLOOKUP($D116,Personalnormkosten!$E$1:$F$9,2,FALSE)))^H$110)))</f>
        <v/>
      </c>
      <c r="I116" s="2" t="str">
        <f>IF(OR(I$111="",$C116="",$A116=""),"",IF($D116="",$C116*Parameter!F42,IF($D116="durchschnittliche Preissteigerungs-rate",($C116*Parameter!F42)*(1+(VLOOKUP($A116,Personalnormkosten!$G$1:$H$4,2,FALSE)))^I$110,($C116*Parameter!F42)*(1+(VLOOKUP($D116,Personalnormkosten!$E$1:$F$9,2,FALSE)))^I$110)))</f>
        <v/>
      </c>
      <c r="J116" s="2" t="str">
        <f>IF(OR(J$111="",$C116="",$A116=""),"",IF($D116="",$C116*Parameter!G42,IF($D116="durchschnittliche Preissteigerungs-rate",($C116*Parameter!G42)*(1+(VLOOKUP($A116,Personalnormkosten!$G$1:$H$4,2,FALSE)))^J$110,($C116*Parameter!G42)*(1+(VLOOKUP($D116,Personalnormkosten!$E$1:$F$9,2,FALSE)))^J$110)))</f>
        <v/>
      </c>
      <c r="K116" s="2" t="str">
        <f>IF(OR(K$111="",$C116="",$A116=""),"",IF($D116="",$C116*Parameter!H42,IF($D116="durchschnittliche Preissteigerungs-rate",($C116*Parameter!H42)*(1+(VLOOKUP($A116,Personalnormkosten!$G$1:$H$4,2,FALSE)))^K$110,($C116*Parameter!H42)*(1+(VLOOKUP($D116,Personalnormkosten!$E$1:$F$9,2,FALSE)))^K$110)))</f>
        <v/>
      </c>
      <c r="L116" s="2" t="str">
        <f>IF(OR(L$111="",$C116="",$A116=""),"",IF($D116="",$C116*Parameter!I42,IF($D116="durchschnittliche Preissteigerungs-rate",($C116*Parameter!I42)*(1+(VLOOKUP($A116,Personalnormkosten!$G$1:$H$4,2,FALSE)))^L$110,($C116*Parameter!I42)*(1+(VLOOKUP($D116,Personalnormkosten!$E$1:$F$9,2,FALSE)))^L$110)))</f>
        <v/>
      </c>
      <c r="M116" s="2" t="str">
        <f>IF(OR(M$111="",$C116="",$A116=""),"",IF($D116="",$C116*Parameter!J42,IF($D116="durchschnittliche Preissteigerungs-rate",($C116*Parameter!J42)*(1+(VLOOKUP($A116,Personalnormkosten!$G$1:$H$4,2,FALSE)))^M$110,($C116*Parameter!J42)*(1+(VLOOKUP($D116,Personalnormkosten!$E$1:$F$9,2,FALSE)))^M$110)))</f>
        <v/>
      </c>
      <c r="N116" s="2" t="str">
        <f>IF(OR(N$111="",$C116="",$A116=""),"",IF($D116="",$C116*Parameter!K42,IF($D116="durchschnittliche Preissteigerungs-rate",($C116*Parameter!K42)*(1+(VLOOKUP($A116,Personalnormkosten!$G$1:$H$4,2,FALSE)))^N$110,($C116*Parameter!K42)*(1+(VLOOKUP($D116,Personalnormkosten!$E$1:$F$9,2,FALSE)))^N$110)))</f>
        <v/>
      </c>
      <c r="O116" s="2" t="str">
        <f>IF(OR(O$111="",$C116="",$A116=""),"",IF($D116="",$C116*Parameter!L42,IF($D116="durchschnittliche Preissteigerungs-rate",($C116*Parameter!L42)*(1+(VLOOKUP($A116,Personalnormkosten!$G$1:$H$4,2,FALSE)))^O$110,($C116*Parameter!L42)*(1+(VLOOKUP($D116,Personalnormkosten!$E$1:$F$9,2,FALSE)))^O$110)))</f>
        <v/>
      </c>
      <c r="P116" s="2" t="str">
        <f>IF(OR(P$111="",$C116="",$A116=""),"",IF($D116="",$C116*Parameter!M42,IF($D116="durchschnittliche Preissteigerungs-rate",($C116*Parameter!M42)*(1+(VLOOKUP($A116,Personalnormkosten!$G$1:$H$4,2,FALSE)))^P$110,($C116*Parameter!M42)*(1+(VLOOKUP($D116,Personalnormkosten!$E$1:$F$9,2,FALSE)))^P$110)))</f>
        <v/>
      </c>
      <c r="Q116" s="2" t="str">
        <f>IF(OR(Q$111="",$C116="",$A116=""),"",IF($D116="",$C116*Parameter!N42,IF($D116="durchschnittliche Preissteigerungs-rate",($C116*Parameter!N42)*(1+(VLOOKUP($A116,Personalnormkosten!$G$1:$H$4,2,FALSE)))^Q$110,($C116*Parameter!N42)*(1+(VLOOKUP($D116,Personalnormkosten!$E$1:$F$9,2,FALSE)))^Q$110)))</f>
        <v/>
      </c>
      <c r="R116" s="2" t="str">
        <f>IF(OR(R$111="",$C116="",$A116=""),"",IF($D116="",$C116*Parameter!O42,IF($D116="durchschnittliche Preissteigerungs-rate",($C116*Parameter!O42)*(1+(VLOOKUP($A116,Personalnormkosten!$G$1:$H$4,2,FALSE)))^R$110,($C116*Parameter!O42)*(1+(VLOOKUP($D116,Personalnormkosten!$E$1:$F$9,2,FALSE)))^R$110)))</f>
        <v/>
      </c>
      <c r="S116" s="2" t="str">
        <f>IF(OR(S$111="",$C116="",$A116=""),"",IF($D116="",$C116*Parameter!P42,IF($D116="durchschnittliche Preissteigerungs-rate",($C116*Parameter!P42)*(1+(VLOOKUP($A116,Personalnormkosten!$G$1:$H$4,2,FALSE)))^S$110,($C116*Parameter!P42)*(1+(VLOOKUP($D116,Personalnormkosten!$E$1:$F$9,2,FALSE)))^S$110)))</f>
        <v/>
      </c>
      <c r="T116" s="2" t="str">
        <f>IF(OR(T$111="",$C116="",$A116=""),"",IF($D116="",$C116*Parameter!Q42,IF($D116="durchschnittliche Preissteigerungs-rate",($C116*Parameter!Q42)*(1+(VLOOKUP($A116,Personalnormkosten!$G$1:$H$4,2,FALSE)))^T$110,($C116*Parameter!Q42)*(1+(VLOOKUP($D116,Personalnormkosten!$E$1:$F$9,2,FALSE)))^T$110)))</f>
        <v/>
      </c>
      <c r="U116" s="2" t="str">
        <f>IF(OR(U$111="",$C116="",$A116=""),"",IF($D116="",$C116*Parameter!R42,IF($D116="durchschnittliche Preissteigerungs-rate",($C116*Parameter!R42)*(1+(VLOOKUP($A116,Personalnormkosten!$G$1:$H$4,2,FALSE)))^U$110,($C116*Parameter!R42)*(1+(VLOOKUP($D116,Personalnormkosten!$E$1:$F$9,2,FALSE)))^U$110)))</f>
        <v/>
      </c>
      <c r="V116" s="2" t="str">
        <f>IF(OR(V$111="",$C116="",$A116=""),"",IF($D116="",$C116*Parameter!S42,IF($D116="durchschnittliche Preissteigerungs-rate",($C116*Parameter!S42)*(1+(VLOOKUP($A116,Personalnormkosten!$G$1:$H$4,2,FALSE)))^V$110,($C116*Parameter!S42)*(1+(VLOOKUP($D116,Personalnormkosten!$E$1:$F$9,2,FALSE)))^V$110)))</f>
        <v/>
      </c>
      <c r="W116" s="2" t="str">
        <f>IF(OR(W$111="",$C116="",$A116=""),"",IF($D116="",$C116*Parameter!T42,IF($D116="durchschnittliche Preissteigerungs-rate",($C116*Parameter!T42)*(1+(VLOOKUP($A116,Personalnormkosten!$G$1:$H$4,2,FALSE)))^W$110,($C116*Parameter!T42)*(1+(VLOOKUP($D116,Personalnormkosten!$E$1:$F$9,2,FALSE)))^W$110)))</f>
        <v/>
      </c>
      <c r="X116" s="2" t="str">
        <f>IF(OR(X$111="",$C116="",$A116=""),"",IF($D116="",$C116*Parameter!U42,IF($D116="durchschnittliche Preissteigerungs-rate",($C116*Parameter!U42)*(1+(VLOOKUP($A116,Personalnormkosten!$G$1:$H$4,2,FALSE)))^X$110,($C116*Parameter!U42)*(1+(VLOOKUP($D116,Personalnormkosten!$E$1:$F$9,2,FALSE)))^X$110)))</f>
        <v/>
      </c>
      <c r="Y116" s="2" t="str">
        <f>IF(OR(Y$111="",$C116="",$A116=""),"",IF($D116="",$C116*Parameter!V42,IF($D116="durchschnittliche Preissteigerungs-rate",($C116*Parameter!V42)*(1+(VLOOKUP($A116,Personalnormkosten!$G$1:$H$4,2,FALSE)))^Y$110,($C116*Parameter!V42)*(1+(VLOOKUP($D116,Personalnormkosten!$E$1:$F$9,2,FALSE)))^Y$110)))</f>
        <v/>
      </c>
      <c r="Z116" s="2" t="str">
        <f>IF(OR(Z$111="",$C116="",$A116=""),"",IF($D116="",$C116*Parameter!W42,IF($D116="durchschnittliche Preissteigerungs-rate",($C116*Parameter!W42)*(1+(VLOOKUP($A116,Personalnormkosten!$G$1:$H$4,2,FALSE)))^Z$110,($C116*Parameter!W42)*(1+(VLOOKUP($D116,Personalnormkosten!$E$1:$F$9,2,FALSE)))^Z$110)))</f>
        <v/>
      </c>
      <c r="AA116" s="2" t="str">
        <f>IF(OR(AA$111="",$C116="",$A116=""),"",IF($D116="",$C116*Parameter!X42,IF($D116="durchschnittliche Preissteigerungs-rate",($C116*Parameter!X42)*(1+(VLOOKUP($A116,Personalnormkosten!$G$1:$H$4,2,FALSE)))^AA$110,($C116*Parameter!X42)*(1+(VLOOKUP($D116,Personalnormkosten!$E$1:$F$9,2,FALSE)))^AA$110)))</f>
        <v/>
      </c>
      <c r="AB116" s="2" t="str">
        <f>IF(OR(AB$111="",$C116="",$A116=""),"",IF($D116="",$C116*Parameter!Y42,IF($D116="durchschnittliche Preissteigerungs-rate",($C116*Parameter!Y42)*(1+(VLOOKUP($A116,Personalnormkosten!$G$1:$H$4,2,FALSE)))^AB$110,($C116*Parameter!Y42)*(1+(VLOOKUP($D116,Personalnormkosten!$E$1:$F$9,2,FALSE)))^AB$110)))</f>
        <v/>
      </c>
      <c r="AC116" s="2" t="str">
        <f>IF(OR(AC$111="",$C116="",$A116=""),"",IF($D116="",$C116*Parameter!Z42,IF($D116="durchschnittliche Preissteigerungs-rate",($C116*Parameter!Z42)*(1+(VLOOKUP($A116,Personalnormkosten!$G$1:$H$4,2,FALSE)))^AC$110,($C116*Parameter!Z42)*(1+(VLOOKUP($D116,Personalnormkosten!$E$1:$F$9,2,FALSE)))^AC$110)))</f>
        <v/>
      </c>
      <c r="AD116" s="2" t="str">
        <f>IF(OR(AD$111="",$C116="",$A116=""),"",IF($D116="",$C116*Parameter!AA42,IF($D116="durchschnittliche Preissteigerungs-rate",($C116*Parameter!AA42)*(1+(VLOOKUP($A116,Personalnormkosten!$G$1:$H$4,2,FALSE)))^AD$110,($C116*Parameter!AA42)*(1+(VLOOKUP($D116,Personalnormkosten!$E$1:$F$9,2,FALSE)))^AD$110)))</f>
        <v/>
      </c>
      <c r="AE116" s="2" t="str">
        <f>IF(OR(AE$111="",$C116="",$A116=""),"",IF($D116="",$C116*Parameter!AB42,IF($D116="durchschnittliche Preissteigerungs-rate",($C116*Parameter!AB42)*(1+(VLOOKUP($A116,Personalnormkosten!$G$1:$H$4,2,FALSE)))^AE$110,($C116*Parameter!AB42)*(1+(VLOOKUP($D116,Personalnormkosten!$E$1:$F$9,2,FALSE)))^AE$110)))</f>
        <v/>
      </c>
      <c r="AF116" s="2" t="str">
        <f>IF(OR(AF$111="",$C116="",$A116=""),"",IF($D116="",$C116*Parameter!AC42,IF($D116="durchschnittliche Preissteigerungs-rate",($C116*Parameter!AC42)*(1+(VLOOKUP($A116,Personalnormkosten!$G$1:$H$4,2,FALSE)))^AF$110,($C116*Parameter!AC42)*(1+(VLOOKUP($D116,Personalnormkosten!$E$1:$F$9,2,FALSE)))^AF$110)))</f>
        <v/>
      </c>
      <c r="AG116" s="2" t="str">
        <f>IF(OR(AG$111="",$C116="",$A116=""),"",IF($D116="",$C116*Parameter!AD42,IF($D116="durchschnittliche Preissteigerungs-rate",($C116*Parameter!AD42)*(1+(VLOOKUP($A116,Personalnormkosten!$G$1:$H$4,2,FALSE)))^AG$110,($C116*Parameter!AD42)*(1+(VLOOKUP($D116,Personalnormkosten!$E$1:$F$9,2,FALSE)))^AG$110)))</f>
        <v/>
      </c>
      <c r="AH116" s="2" t="str">
        <f>IF(OR(AH$111="",$C116="",$A116=""),"",IF($D116="",$C116*Parameter!AE42,IF($D116="durchschnittliche Preissteigerungs-rate",($C116*Parameter!AE42)*(1+(VLOOKUP($A116,Personalnormkosten!$G$1:$H$4,2,FALSE)))^AH$110,($C116*Parameter!AE42)*(1+(VLOOKUP($D116,Personalnormkosten!$E$1:$F$9,2,FALSE)))^AH$110)))</f>
        <v/>
      </c>
      <c r="AI116" s="2" t="str">
        <f>IF(OR(AI$111="",$C116="",$A116=""),"",IF($D116="",$C116*Parameter!AF42,IF($D116="durchschnittliche Preissteigerungs-rate",($C116*Parameter!AF42)*(1+(VLOOKUP($A116,Personalnormkosten!$G$1:$H$4,2,FALSE)))^AI$110,($C116*Parameter!AF42)*(1+(VLOOKUP($D116,Personalnormkosten!$E$1:$F$9,2,FALSE)))^AI$110)))</f>
        <v/>
      </c>
      <c r="AJ116" s="2" t="str">
        <f>IF(OR(AJ$111="",$C116="",$A116=""),"",IF($D116="",$C116*Parameter!AG42,IF($D116="durchschnittliche Preissteigerungs-rate",($C116*Parameter!AG42)*(1+(VLOOKUP($A116,Personalnormkosten!$G$1:$H$4,2,FALSE)))^AJ$110,($C116*Parameter!AG42)*(1+(VLOOKUP($D116,Personalnormkosten!$E$1:$F$9,2,FALSE)))^AJ$110)))</f>
        <v/>
      </c>
      <c r="AK116" s="2" t="str">
        <f>IF(OR(AK$111="",$C116="",$A116=""),"",IF($D116="",$C116*Parameter!AH42,IF($D116="durchschnittliche Preissteigerungs-rate",($C116*Parameter!AH42)*(1+(VLOOKUP($A116,Personalnormkosten!$G$1:$H$4,2,FALSE)))^AK$110,($C116*Parameter!AH42)*(1+(VLOOKUP($D116,Personalnormkosten!$E$1:$F$9,2,FALSE)))^AK$110)))</f>
        <v/>
      </c>
      <c r="AL116" s="2" t="str">
        <f>IF(OR(AL$111="",$C116="",$A116=""),"",IF($D116="",$C116*Parameter!AI42,IF($D116="durchschnittliche Preissteigerungs-rate",($C116*Parameter!AI42)*(1+(VLOOKUP($A116,Personalnormkosten!$G$1:$H$4,2,FALSE)))^AL$110,($C116*Parameter!AI42)*(1+(VLOOKUP($D116,Personalnormkosten!$E$1:$F$9,2,FALSE)))^AL$110)))</f>
        <v/>
      </c>
      <c r="AM116" s="2" t="str">
        <f>IF(OR(AM$111="",$C116="",$A116=""),"",IF($D116="",$C116*Parameter!AJ42,IF($D116="durchschnittliche Preissteigerungs-rate",($C116*Parameter!AJ42)*(1+(VLOOKUP($A116,Personalnormkosten!$G$1:$H$4,2,FALSE)))^AM$110,($C116*Parameter!AJ42)*(1+(VLOOKUP($D116,Personalnormkosten!$E$1:$F$9,2,FALSE)))^AM$110)))</f>
        <v/>
      </c>
      <c r="AN116" s="2" t="str">
        <f>IF(OR(AN$111="",$C116="",$A116=""),"",IF($D116="",$C116*Parameter!AK42,IF($D116="durchschnittliche Preissteigerungs-rate",($C116*Parameter!AK42)*(1+(VLOOKUP($A116,Personalnormkosten!$G$1:$H$4,2,FALSE)))^AN$110,($C116*Parameter!AK42)*(1+(VLOOKUP($D116,Personalnormkosten!$E$1:$F$9,2,FALSE)))^AN$110)))</f>
        <v/>
      </c>
      <c r="AO116" s="2" t="str">
        <f>IF(OR(AO$111="",$C116="",$A116=""),"",IF($D116="",$C116*Parameter!AL42,IF($D116="durchschnittliche Preissteigerungs-rate",($C116*Parameter!AL42)*(1+(VLOOKUP($A116,Personalnormkosten!$G$1:$H$4,2,FALSE)))^AO$110,($C116*Parameter!AL42)*(1+(VLOOKUP($D116,Personalnormkosten!$E$1:$F$9,2,FALSE)))^AO$110)))</f>
        <v/>
      </c>
      <c r="AP116" s="2" t="str">
        <f>IF(OR(AP$111="",$C116="",$A116=""),"",IF($D116="",$C116*Parameter!AM42,IF($D116="durchschnittliche Preissteigerungs-rate",($C116*Parameter!AM42)*(1+(VLOOKUP($A116,Personalnormkosten!$G$1:$H$4,2,FALSE)))^AP$110,($C116*Parameter!AM42)*(1+(VLOOKUP($D116,Personalnormkosten!$E$1:$F$9,2,FALSE)))^AP$110)))</f>
        <v/>
      </c>
      <c r="AQ116" s="2" t="str">
        <f>IF(OR(AQ$111="",$C116="",$A116=""),"",IF($D116="",$C116*Parameter!AN42,IF($D116="durchschnittliche Preissteigerungs-rate",($C116*Parameter!AN42)*(1+(VLOOKUP($A116,Personalnormkosten!$G$1:$H$4,2,FALSE)))^AQ$110,($C116*Parameter!AN42)*(1+(VLOOKUP($D116,Personalnormkosten!$E$1:$F$9,2,FALSE)))^AQ$110)))</f>
        <v/>
      </c>
      <c r="AR116" s="2" t="str">
        <f>IF(OR(AR$111="",$C116="",$A116=""),"",IF($D116="",$C116*Parameter!AO42,IF($D116="durchschnittliche Preissteigerungs-rate",($C116*Parameter!AO42)*(1+(VLOOKUP($A116,Personalnormkosten!$G$1:$H$4,2,FALSE)))^AR$110,($C116*Parameter!AO42)*(1+(VLOOKUP($D116,Personalnormkosten!$E$1:$F$9,2,FALSE)))^AR$110)))</f>
        <v/>
      </c>
      <c r="AS116" s="2" t="str">
        <f>IF(OR(AS$111="",$C116="",$A116=""),"",IF($D116="",$C116*Parameter!AP42,IF($D116="durchschnittliche Preissteigerungs-rate",($C116*Parameter!AP42)*(1+(VLOOKUP($A116,Personalnormkosten!$G$1:$H$4,2,FALSE)))^AS$110,($C116*Parameter!AP42)*(1+(VLOOKUP($D116,Personalnormkosten!$E$1:$F$9,2,FALSE)))^AS$110)))</f>
        <v/>
      </c>
      <c r="AT116" s="2" t="str">
        <f>IF(OR(AT$111="",$C116="",$A116=""),"",IF($D116="",$C116*Parameter!AQ42,IF($D116="durchschnittliche Preissteigerungs-rate",($C116*Parameter!AQ42)*(1+(VLOOKUP($A116,Personalnormkosten!$G$1:$H$4,2,FALSE)))^AT$110,($C116*Parameter!AQ42)*(1+(VLOOKUP($D116,Personalnormkosten!$E$1:$F$9,2,FALSE)))^AT$110)))</f>
        <v/>
      </c>
      <c r="AU116" s="2" t="str">
        <f>IF(OR(AU$111="",$C116="",$A116=""),"",IF($D116="",$C116*Parameter!AR42,IF($D116="durchschnittliche Preissteigerungs-rate",($C116*Parameter!AR42)*(1+(VLOOKUP($A116,Personalnormkosten!$G$1:$H$4,2,FALSE)))^AU$110,($C116*Parameter!AR42)*(1+(VLOOKUP($D116,Personalnormkosten!$E$1:$F$9,2,FALSE)))^AU$110)))</f>
        <v/>
      </c>
      <c r="AV116" s="2" t="str">
        <f>IF(OR(AV$111="",$C116="",$A116=""),"",IF($D116="",$C116*Parameter!AS42,IF($D116="durchschnittliche Preissteigerungs-rate",($C116*Parameter!AS42)*(1+(VLOOKUP($A116,Personalnormkosten!$G$1:$H$4,2,FALSE)))^AV$110,($C116*Parameter!AS42)*(1+(VLOOKUP($D116,Personalnormkosten!$E$1:$F$9,2,FALSE)))^AV$110)))</f>
        <v/>
      </c>
      <c r="AW116" s="2" t="str">
        <f>IF(OR(AW$111="",$C116="",$A116=""),"",IF($D116="",$C116*Parameter!AT42,IF($D116="durchschnittliche Preissteigerungs-rate",($C116*Parameter!AT42)*(1+(VLOOKUP($A116,Personalnormkosten!$G$1:$H$4,2,FALSE)))^AW$110,($C116*Parameter!AT42)*(1+(VLOOKUP($D116,Personalnormkosten!$E$1:$F$9,2,FALSE)))^AW$110)))</f>
        <v/>
      </c>
      <c r="AX116" s="2" t="str">
        <f>IF(OR(AX$111="",$C116="",$A116=""),"",IF($D116="",$C116*Parameter!AU42,IF($D116="durchschnittliche Preissteigerungs-rate",($C116*Parameter!AU42)*(1+(VLOOKUP($A116,Personalnormkosten!$G$1:$H$4,2,FALSE)))^AX$110,($C116*Parameter!AU42)*(1+(VLOOKUP($D116,Personalnormkosten!$E$1:$F$9,2,FALSE)))^AX$110)))</f>
        <v/>
      </c>
      <c r="AY116" s="2" t="str">
        <f>IF(OR(AY$111="",$C116="",$A116=""),"",IF($D116="",$C116*Parameter!AV42,IF($D116="durchschnittliche Preissteigerungs-rate",($C116*Parameter!AV42)*(1+(VLOOKUP($A116,Personalnormkosten!$G$1:$H$4,2,FALSE)))^AY$110,($C116*Parameter!AV42)*(1+(VLOOKUP($D116,Personalnormkosten!$E$1:$F$9,2,FALSE)))^AY$110)))</f>
        <v/>
      </c>
      <c r="AZ116" s="2" t="str">
        <f>IF(OR(AZ$111="",$C116="",$A116=""),"",IF($D116="",$C116*Parameter!AW42,IF($D116="durchschnittliche Preissteigerungs-rate",($C116*Parameter!AW42)*(1+(VLOOKUP($A116,Personalnormkosten!$G$1:$H$4,2,FALSE)))^AZ$110,($C116*Parameter!AW42)*(1+(VLOOKUP($D116,Personalnormkosten!$E$1:$F$9,2,FALSE)))^AZ$110)))</f>
        <v/>
      </c>
      <c r="BA116" s="2" t="str">
        <f>IF(OR(BA$111="",$C116="",$A116=""),"",IF($D116="",$C116*Parameter!AX42,IF($D116="durchschnittliche Preissteigerungs-rate",($C116*Parameter!AX42)*(1+(VLOOKUP($A116,Personalnormkosten!$G$1:$H$4,2,FALSE)))^BA$110,($C116*Parameter!AX42)*(1+(VLOOKUP($D116,Personalnormkosten!$E$1:$F$9,2,FALSE)))^BA$110)))</f>
        <v/>
      </c>
      <c r="BB116" s="2" t="str">
        <f>IF(OR(BB$111="",$C116="",$A116=""),"",IF($D116="",$C116*Parameter!AY42,IF($D116="durchschnittliche Preissteigerungs-rate",($C116*Parameter!AY42)*(1+(VLOOKUP($A116,Personalnormkosten!$G$1:$H$4,2,FALSE)))^BB$110,($C116*Parameter!AY42)*(1+(VLOOKUP($D116,Personalnormkosten!$E$1:$F$9,2,FALSE)))^BB$110)))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Y117" si="188">IF(SUM(F112:F116)=0,0,SUM(F112:F116))</f>
        <v>0</v>
      </c>
      <c r="G117" s="30">
        <f t="shared" si="188"/>
        <v>0</v>
      </c>
      <c r="H117" s="30">
        <f t="shared" si="188"/>
        <v>0</v>
      </c>
      <c r="I117" s="30">
        <f t="shared" si="188"/>
        <v>0</v>
      </c>
      <c r="J117" s="30">
        <f t="shared" si="188"/>
        <v>0</v>
      </c>
      <c r="K117" s="30">
        <f t="shared" si="188"/>
        <v>0</v>
      </c>
      <c r="L117" s="30">
        <f t="shared" si="188"/>
        <v>0</v>
      </c>
      <c r="M117" s="30">
        <f t="shared" si="188"/>
        <v>0</v>
      </c>
      <c r="N117" s="30">
        <f t="shared" si="188"/>
        <v>0</v>
      </c>
      <c r="O117" s="30">
        <f t="shared" si="188"/>
        <v>0</v>
      </c>
      <c r="P117" s="30">
        <f t="shared" si="188"/>
        <v>0</v>
      </c>
      <c r="Q117" s="30">
        <f t="shared" si="188"/>
        <v>0</v>
      </c>
      <c r="R117" s="30">
        <f t="shared" si="188"/>
        <v>0</v>
      </c>
      <c r="S117" s="30">
        <f t="shared" si="188"/>
        <v>0</v>
      </c>
      <c r="T117" s="30">
        <f t="shared" si="188"/>
        <v>0</v>
      </c>
      <c r="U117" s="30">
        <f t="shared" si="188"/>
        <v>0</v>
      </c>
      <c r="V117" s="30">
        <f t="shared" si="188"/>
        <v>0</v>
      </c>
      <c r="W117" s="30">
        <f t="shared" si="188"/>
        <v>0</v>
      </c>
      <c r="X117" s="30">
        <f t="shared" si="188"/>
        <v>0</v>
      </c>
      <c r="Y117" s="30">
        <f t="shared" si="188"/>
        <v>0</v>
      </c>
      <c r="Z117" s="30">
        <f t="shared" ref="Z117:BB117" si="189">IF(SUM(Z112:Z116)=0,0,SUM(Z112:Z116))</f>
        <v>0</v>
      </c>
      <c r="AA117" s="30">
        <f t="shared" si="189"/>
        <v>0</v>
      </c>
      <c r="AB117" s="30">
        <f t="shared" si="189"/>
        <v>0</v>
      </c>
      <c r="AC117" s="30">
        <f t="shared" si="189"/>
        <v>0</v>
      </c>
      <c r="AD117" s="30">
        <f t="shared" si="189"/>
        <v>0</v>
      </c>
      <c r="AE117" s="30">
        <f t="shared" si="189"/>
        <v>0</v>
      </c>
      <c r="AF117" s="30">
        <f t="shared" si="189"/>
        <v>0</v>
      </c>
      <c r="AG117" s="30">
        <f t="shared" si="189"/>
        <v>0</v>
      </c>
      <c r="AH117" s="30">
        <f t="shared" si="189"/>
        <v>0</v>
      </c>
      <c r="AI117" s="30">
        <f t="shared" si="189"/>
        <v>0</v>
      </c>
      <c r="AJ117" s="30">
        <f t="shared" si="189"/>
        <v>0</v>
      </c>
      <c r="AK117" s="30">
        <f t="shared" si="189"/>
        <v>0</v>
      </c>
      <c r="AL117" s="30">
        <f t="shared" si="189"/>
        <v>0</v>
      </c>
      <c r="AM117" s="30">
        <f t="shared" si="189"/>
        <v>0</v>
      </c>
      <c r="AN117" s="30">
        <f t="shared" si="189"/>
        <v>0</v>
      </c>
      <c r="AO117" s="30">
        <f t="shared" si="189"/>
        <v>0</v>
      </c>
      <c r="AP117" s="30">
        <f t="shared" si="189"/>
        <v>0</v>
      </c>
      <c r="AQ117" s="30">
        <f t="shared" si="189"/>
        <v>0</v>
      </c>
      <c r="AR117" s="30">
        <f t="shared" si="189"/>
        <v>0</v>
      </c>
      <c r="AS117" s="30">
        <f t="shared" si="189"/>
        <v>0</v>
      </c>
      <c r="AT117" s="30">
        <f t="shared" si="189"/>
        <v>0</v>
      </c>
      <c r="AU117" s="30">
        <f t="shared" si="189"/>
        <v>0</v>
      </c>
      <c r="AV117" s="30">
        <f t="shared" si="189"/>
        <v>0</v>
      </c>
      <c r="AW117" s="30">
        <f t="shared" si="189"/>
        <v>0</v>
      </c>
      <c r="AX117" s="30">
        <f t="shared" si="189"/>
        <v>0</v>
      </c>
      <c r="AY117" s="30">
        <f t="shared" si="189"/>
        <v>0</v>
      </c>
      <c r="AZ117" s="30">
        <f t="shared" si="189"/>
        <v>0</v>
      </c>
      <c r="BA117" s="30">
        <f t="shared" si="189"/>
        <v>0</v>
      </c>
      <c r="BB117" s="30">
        <f t="shared" si="189"/>
        <v>0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3020" priority="773">
      <formula>$Y$2=""</formula>
    </cfRule>
  </conditionalFormatting>
  <conditionalFormatting sqref="H65:H66 H96:H98 H104 H108:H116">
    <cfRule type="expression" dxfId="3019" priority="966">
      <formula>#REF!=""</formula>
    </cfRule>
  </conditionalFormatting>
  <conditionalFormatting sqref="F65:F66 F96:F98 F104 F108:F116">
    <cfRule type="expression" dxfId="3018" priority="965">
      <formula>#REF!=""</formula>
    </cfRule>
  </conditionalFormatting>
  <conditionalFormatting sqref="G65:G66 G96:G98 G104 G108:G116">
    <cfRule type="expression" dxfId="3017" priority="964">
      <formula>#REF!=""</formula>
    </cfRule>
  </conditionalFormatting>
  <conditionalFormatting sqref="I65:I66 I96:I98 I104 I108:I116">
    <cfRule type="expression" dxfId="3016" priority="963">
      <formula>#REF!=""</formula>
    </cfRule>
  </conditionalFormatting>
  <conditionalFormatting sqref="L65:L66 L96:L98 L104 L108:L116">
    <cfRule type="expression" dxfId="3015" priority="962">
      <formula>#REF!=""</formula>
    </cfRule>
  </conditionalFormatting>
  <conditionalFormatting sqref="V65:V66 V96:V98 V104 V108:V116">
    <cfRule type="expression" dxfId="3014" priority="961">
      <formula>#REF!=""</formula>
    </cfRule>
  </conditionalFormatting>
  <conditionalFormatting sqref="W65:W66 W96:W98 W104 W108:W116">
    <cfRule type="expression" dxfId="3013" priority="960">
      <formula>#REF!=""</formula>
    </cfRule>
  </conditionalFormatting>
  <conditionalFormatting sqref="X65:X66 X96:X98 X104 X108:X116">
    <cfRule type="expression" dxfId="3012" priority="959">
      <formula>#REF!=""</formula>
    </cfRule>
  </conditionalFormatting>
  <conditionalFormatting sqref="M65:M66 M96:M98 M104 M108:M116">
    <cfRule type="expression" dxfId="3011" priority="958">
      <formula>#REF!=""</formula>
    </cfRule>
  </conditionalFormatting>
  <conditionalFormatting sqref="N65:N66 N96:N98 N104 N108:N116">
    <cfRule type="expression" dxfId="3010" priority="957">
      <formula>#REF!=""</formula>
    </cfRule>
  </conditionalFormatting>
  <conditionalFormatting sqref="P65:P66 P96:P98 P104 P108:P116">
    <cfRule type="expression" dxfId="3009" priority="956">
      <formula>#REF!=""</formula>
    </cfRule>
  </conditionalFormatting>
  <conditionalFormatting sqref="Q65:Q66 Q96:Q98 Q104 Q108:Q116">
    <cfRule type="expression" dxfId="3008" priority="955">
      <formula>#REF!=""</formula>
    </cfRule>
  </conditionalFormatting>
  <conditionalFormatting sqref="R65:R66 R96:R98 R104 R108:R116">
    <cfRule type="expression" dxfId="3007" priority="954">
      <formula>#REF!=""</formula>
    </cfRule>
  </conditionalFormatting>
  <conditionalFormatting sqref="S65:S66 S96:S98 S104 S108:S116">
    <cfRule type="expression" dxfId="3006" priority="953">
      <formula>#REF!=""</formula>
    </cfRule>
  </conditionalFormatting>
  <conditionalFormatting sqref="T65:T66 T96:T98 T104 T108:T116">
    <cfRule type="expression" dxfId="3005" priority="952">
      <formula>#REF!=""</formula>
    </cfRule>
  </conditionalFormatting>
  <conditionalFormatting sqref="U65:U66 U96:U98 U104 U108:U116">
    <cfRule type="expression" dxfId="3004" priority="951">
      <formula>#REF!=""</formula>
    </cfRule>
  </conditionalFormatting>
  <conditionalFormatting sqref="H104">
    <cfRule type="expression" dxfId="3003" priority="950">
      <formula>#REF!=""</formula>
    </cfRule>
  </conditionalFormatting>
  <conditionalFormatting sqref="G104">
    <cfRule type="expression" dxfId="3002" priority="949">
      <formula>#REF!=""</formula>
    </cfRule>
  </conditionalFormatting>
  <conditionalFormatting sqref="I104">
    <cfRule type="expression" dxfId="3001" priority="948">
      <formula>#REF!=""</formula>
    </cfRule>
  </conditionalFormatting>
  <conditionalFormatting sqref="J104">
    <cfRule type="expression" dxfId="3000" priority="947">
      <formula>#REF!=""</formula>
    </cfRule>
  </conditionalFormatting>
  <conditionalFormatting sqref="K104">
    <cfRule type="expression" dxfId="2999" priority="946">
      <formula>#REF!=""</formula>
    </cfRule>
  </conditionalFormatting>
  <conditionalFormatting sqref="L104">
    <cfRule type="expression" dxfId="2998" priority="945">
      <formula>#REF!=""</formula>
    </cfRule>
  </conditionalFormatting>
  <conditionalFormatting sqref="M104">
    <cfRule type="expression" dxfId="2997" priority="944">
      <formula>#REF!=""</formula>
    </cfRule>
  </conditionalFormatting>
  <conditionalFormatting sqref="N104">
    <cfRule type="expression" dxfId="2996" priority="943">
      <formula>#REF!=""</formula>
    </cfRule>
  </conditionalFormatting>
  <conditionalFormatting sqref="O104">
    <cfRule type="expression" dxfId="2995" priority="942">
      <formula>#REF!=""</formula>
    </cfRule>
  </conditionalFormatting>
  <conditionalFormatting sqref="P104">
    <cfRule type="expression" dxfId="2994" priority="941">
      <formula>#REF!=""</formula>
    </cfRule>
  </conditionalFormatting>
  <conditionalFormatting sqref="Q104">
    <cfRule type="expression" dxfId="2993" priority="940">
      <formula>#REF!=""</formula>
    </cfRule>
  </conditionalFormatting>
  <conditionalFormatting sqref="R104">
    <cfRule type="expression" dxfId="2992" priority="939">
      <formula>#REF!=""</formula>
    </cfRule>
  </conditionalFormatting>
  <conditionalFormatting sqref="S104">
    <cfRule type="expression" dxfId="2991" priority="938">
      <formula>#REF!=""</formula>
    </cfRule>
  </conditionalFormatting>
  <conditionalFormatting sqref="T104">
    <cfRule type="expression" dxfId="2990" priority="937">
      <formula>#REF!=""</formula>
    </cfRule>
  </conditionalFormatting>
  <conditionalFormatting sqref="U104">
    <cfRule type="expression" dxfId="2989" priority="936">
      <formula>#REF!=""</formula>
    </cfRule>
  </conditionalFormatting>
  <conditionalFormatting sqref="V104">
    <cfRule type="expression" dxfId="2988" priority="935">
      <formula>#REF!=""</formula>
    </cfRule>
  </conditionalFormatting>
  <conditionalFormatting sqref="W104">
    <cfRule type="expression" dxfId="2987" priority="934">
      <formula>#REF!=""</formula>
    </cfRule>
  </conditionalFormatting>
  <conditionalFormatting sqref="X104:BB104">
    <cfRule type="expression" dxfId="2986" priority="933">
      <formula>#REF!=""</formula>
    </cfRule>
  </conditionalFormatting>
  <conditionalFormatting sqref="H104">
    <cfRule type="expression" dxfId="2985" priority="932">
      <formula>#REF!=""</formula>
    </cfRule>
  </conditionalFormatting>
  <conditionalFormatting sqref="G104">
    <cfRule type="expression" dxfId="2984" priority="931">
      <formula>#REF!=""</formula>
    </cfRule>
  </conditionalFormatting>
  <conditionalFormatting sqref="I104">
    <cfRule type="expression" dxfId="2983" priority="930">
      <formula>#REF!=""</formula>
    </cfRule>
  </conditionalFormatting>
  <conditionalFormatting sqref="J104">
    <cfRule type="expression" dxfId="2982" priority="929">
      <formula>#REF!=""</formula>
    </cfRule>
  </conditionalFormatting>
  <conditionalFormatting sqref="K104">
    <cfRule type="expression" dxfId="2981" priority="928">
      <formula>#REF!=""</formula>
    </cfRule>
  </conditionalFormatting>
  <conditionalFormatting sqref="L104">
    <cfRule type="expression" dxfId="2980" priority="927">
      <formula>#REF!=""</formula>
    </cfRule>
  </conditionalFormatting>
  <conditionalFormatting sqref="M104">
    <cfRule type="expression" dxfId="2979" priority="926">
      <formula>#REF!=""</formula>
    </cfRule>
  </conditionalFormatting>
  <conditionalFormatting sqref="N104">
    <cfRule type="expression" dxfId="2978" priority="925">
      <formula>#REF!=""</formula>
    </cfRule>
  </conditionalFormatting>
  <conditionalFormatting sqref="O104">
    <cfRule type="expression" dxfId="2977" priority="924">
      <formula>#REF!=""</formula>
    </cfRule>
  </conditionalFormatting>
  <conditionalFormatting sqref="P104">
    <cfRule type="expression" dxfId="2976" priority="923">
      <formula>#REF!=""</formula>
    </cfRule>
  </conditionalFormatting>
  <conditionalFormatting sqref="Q104">
    <cfRule type="expression" dxfId="2975" priority="922">
      <formula>#REF!=""</formula>
    </cfRule>
  </conditionalFormatting>
  <conditionalFormatting sqref="R104">
    <cfRule type="expression" dxfId="2974" priority="921">
      <formula>#REF!=""</formula>
    </cfRule>
  </conditionalFormatting>
  <conditionalFormatting sqref="S104">
    <cfRule type="expression" dxfId="2973" priority="920">
      <formula>#REF!=""</formula>
    </cfRule>
  </conditionalFormatting>
  <conditionalFormatting sqref="T104">
    <cfRule type="expression" dxfId="2972" priority="919">
      <formula>#REF!=""</formula>
    </cfRule>
  </conditionalFormatting>
  <conditionalFormatting sqref="U104">
    <cfRule type="expression" dxfId="2971" priority="918">
      <formula>#REF!=""</formula>
    </cfRule>
  </conditionalFormatting>
  <conditionalFormatting sqref="V104">
    <cfRule type="expression" dxfId="2970" priority="917">
      <formula>#REF!=""</formula>
    </cfRule>
  </conditionalFormatting>
  <conditionalFormatting sqref="W104">
    <cfRule type="expression" dxfId="2969" priority="916">
      <formula>#REF!=""</formula>
    </cfRule>
  </conditionalFormatting>
  <conditionalFormatting sqref="X104:BB104">
    <cfRule type="expression" dxfId="2968" priority="915">
      <formula>#REF!=""</formula>
    </cfRule>
  </conditionalFormatting>
  <conditionalFormatting sqref="F104">
    <cfRule type="expression" dxfId="2967" priority="914">
      <formula>#REF!=""</formula>
    </cfRule>
  </conditionalFormatting>
  <conditionalFormatting sqref="H112:H116">
    <cfRule type="expression" dxfId="2966" priority="913">
      <formula>#REF!=""</formula>
    </cfRule>
  </conditionalFormatting>
  <conditionalFormatting sqref="G112:G116">
    <cfRule type="expression" dxfId="2965" priority="912">
      <formula>#REF!=""</formula>
    </cfRule>
  </conditionalFormatting>
  <conditionalFormatting sqref="I112:I116">
    <cfRule type="expression" dxfId="2964" priority="911">
      <formula>#REF!=""</formula>
    </cfRule>
  </conditionalFormatting>
  <conditionalFormatting sqref="J112:J116">
    <cfRule type="expression" dxfId="2963" priority="910">
      <formula>#REF!=""</formula>
    </cfRule>
  </conditionalFormatting>
  <conditionalFormatting sqref="K112:K116">
    <cfRule type="expression" dxfId="2962" priority="909">
      <formula>#REF!=""</formula>
    </cfRule>
  </conditionalFormatting>
  <conditionalFormatting sqref="L112:L116">
    <cfRule type="expression" dxfId="2961" priority="908">
      <formula>#REF!=""</formula>
    </cfRule>
  </conditionalFormatting>
  <conditionalFormatting sqref="M112:M116">
    <cfRule type="expression" dxfId="2960" priority="907">
      <formula>#REF!=""</formula>
    </cfRule>
  </conditionalFormatting>
  <conditionalFormatting sqref="N112:N116">
    <cfRule type="expression" dxfId="2959" priority="906">
      <formula>#REF!=""</formula>
    </cfRule>
  </conditionalFormatting>
  <conditionalFormatting sqref="O112:O116">
    <cfRule type="expression" dxfId="2958" priority="905">
      <formula>#REF!=""</formula>
    </cfRule>
  </conditionalFormatting>
  <conditionalFormatting sqref="P112:P116">
    <cfRule type="expression" dxfId="2957" priority="904">
      <formula>#REF!=""</formula>
    </cfRule>
  </conditionalFormatting>
  <conditionalFormatting sqref="Q112:Q116">
    <cfRule type="expression" dxfId="2956" priority="903">
      <formula>#REF!=""</formula>
    </cfRule>
  </conditionalFormatting>
  <conditionalFormatting sqref="R112:R116">
    <cfRule type="expression" dxfId="2955" priority="902">
      <formula>#REF!=""</formula>
    </cfRule>
  </conditionalFormatting>
  <conditionalFormatting sqref="S112:S116">
    <cfRule type="expression" dxfId="2954" priority="901">
      <formula>#REF!=""</formula>
    </cfRule>
  </conditionalFormatting>
  <conditionalFormatting sqref="T112:T116">
    <cfRule type="expression" dxfId="2953" priority="900">
      <formula>#REF!=""</formula>
    </cfRule>
  </conditionalFormatting>
  <conditionalFormatting sqref="U112:U116">
    <cfRule type="expression" dxfId="2952" priority="899">
      <formula>#REF!=""</formula>
    </cfRule>
  </conditionalFormatting>
  <conditionalFormatting sqref="V112:V116">
    <cfRule type="expression" dxfId="2951" priority="898">
      <formula>#REF!=""</formula>
    </cfRule>
  </conditionalFormatting>
  <conditionalFormatting sqref="W112:W116">
    <cfRule type="expression" dxfId="2950" priority="897">
      <formula>#REF!=""</formula>
    </cfRule>
  </conditionalFormatting>
  <conditionalFormatting sqref="X112:BB116">
    <cfRule type="expression" dxfId="2949" priority="896">
      <formula>#REF!=""</formula>
    </cfRule>
  </conditionalFormatting>
  <conditionalFormatting sqref="F112:X112 O113:X114 F113:N116 Y112:BB114">
    <cfRule type="cellIs" dxfId="2948" priority="894" operator="equal">
      <formula>""</formula>
    </cfRule>
    <cfRule type="cellIs" dxfId="2947" priority="895" operator="greaterThan">
      <formula>0</formula>
    </cfRule>
  </conditionalFormatting>
  <conditionalFormatting sqref="O115">
    <cfRule type="expression" dxfId="2946" priority="893">
      <formula>#REF!=""</formula>
    </cfRule>
  </conditionalFormatting>
  <conditionalFormatting sqref="P115">
    <cfRule type="expression" dxfId="2945" priority="892">
      <formula>#REF!=""</formula>
    </cfRule>
  </conditionalFormatting>
  <conditionalFormatting sqref="Q115">
    <cfRule type="expression" dxfId="2944" priority="891">
      <formula>#REF!=""</formula>
    </cfRule>
  </conditionalFormatting>
  <conditionalFormatting sqref="R115">
    <cfRule type="expression" dxfId="2943" priority="890">
      <formula>#REF!=""</formula>
    </cfRule>
  </conditionalFormatting>
  <conditionalFormatting sqref="S115">
    <cfRule type="expression" dxfId="2942" priority="889">
      <formula>#REF!=""</formula>
    </cfRule>
  </conditionalFormatting>
  <conditionalFormatting sqref="T115">
    <cfRule type="expression" dxfId="2941" priority="888">
      <formula>#REF!=""</formula>
    </cfRule>
  </conditionalFormatting>
  <conditionalFormatting sqref="U115">
    <cfRule type="expression" dxfId="2940" priority="887">
      <formula>#REF!=""</formula>
    </cfRule>
  </conditionalFormatting>
  <conditionalFormatting sqref="V115">
    <cfRule type="expression" dxfId="2939" priority="886">
      <formula>#REF!=""</formula>
    </cfRule>
  </conditionalFormatting>
  <conditionalFormatting sqref="W115">
    <cfRule type="expression" dxfId="2938" priority="885">
      <formula>#REF!=""</formula>
    </cfRule>
  </conditionalFormatting>
  <conditionalFormatting sqref="X115:BB115">
    <cfRule type="expression" dxfId="2937" priority="884">
      <formula>#REF!=""</formula>
    </cfRule>
  </conditionalFormatting>
  <conditionalFormatting sqref="O115:BB115">
    <cfRule type="cellIs" dxfId="2936" priority="882" operator="equal">
      <formula>""</formula>
    </cfRule>
    <cfRule type="cellIs" dxfId="2935" priority="883" operator="greaterThan">
      <formula>0</formula>
    </cfRule>
  </conditionalFormatting>
  <conditionalFormatting sqref="O116">
    <cfRule type="expression" dxfId="2934" priority="881">
      <formula>#REF!=""</formula>
    </cfRule>
  </conditionalFormatting>
  <conditionalFormatting sqref="P116">
    <cfRule type="expression" dxfId="2933" priority="880">
      <formula>#REF!=""</formula>
    </cfRule>
  </conditionalFormatting>
  <conditionalFormatting sqref="Q116">
    <cfRule type="expression" dxfId="2932" priority="879">
      <formula>#REF!=""</formula>
    </cfRule>
  </conditionalFormatting>
  <conditionalFormatting sqref="R116">
    <cfRule type="expression" dxfId="2931" priority="878">
      <formula>#REF!=""</formula>
    </cfRule>
  </conditionalFormatting>
  <conditionalFormatting sqref="S116">
    <cfRule type="expression" dxfId="2930" priority="877">
      <formula>#REF!=""</formula>
    </cfRule>
  </conditionalFormatting>
  <conditionalFormatting sqref="T116">
    <cfRule type="expression" dxfId="2929" priority="876">
      <formula>#REF!=""</formula>
    </cfRule>
  </conditionalFormatting>
  <conditionalFormatting sqref="U116">
    <cfRule type="expression" dxfId="2928" priority="875">
      <formula>#REF!=""</formula>
    </cfRule>
  </conditionalFormatting>
  <conditionalFormatting sqref="V116">
    <cfRule type="expression" dxfId="2927" priority="874">
      <formula>#REF!=""</formula>
    </cfRule>
  </conditionalFormatting>
  <conditionalFormatting sqref="W116">
    <cfRule type="expression" dxfId="2926" priority="873">
      <formula>#REF!=""</formula>
    </cfRule>
  </conditionalFormatting>
  <conditionalFormatting sqref="X116:BB116">
    <cfRule type="expression" dxfId="2925" priority="872">
      <formula>#REF!=""</formula>
    </cfRule>
  </conditionalFormatting>
  <conditionalFormatting sqref="O116:BB116">
    <cfRule type="cellIs" dxfId="2924" priority="870" operator="equal">
      <formula>""</formula>
    </cfRule>
    <cfRule type="cellIs" dxfId="2923" priority="871" operator="greaterThan">
      <formula>0</formula>
    </cfRule>
  </conditionalFormatting>
  <conditionalFormatting sqref="E1:E32 E63:E1048576">
    <cfRule type="expression" dxfId="2922" priority="869">
      <formula>$E$66=""</formula>
    </cfRule>
  </conditionalFormatting>
  <conditionalFormatting sqref="F112:F116">
    <cfRule type="expression" dxfId="2921" priority="868">
      <formula>#REF!=""</formula>
    </cfRule>
  </conditionalFormatting>
  <conditionalFormatting sqref="H110:H111">
    <cfRule type="expression" dxfId="2920" priority="867">
      <formula>#REF!=""</formula>
    </cfRule>
  </conditionalFormatting>
  <conditionalFormatting sqref="G110:G111">
    <cfRule type="expression" dxfId="2919" priority="866">
      <formula>#REF!=""</formula>
    </cfRule>
  </conditionalFormatting>
  <conditionalFormatting sqref="I110:I111">
    <cfRule type="expression" dxfId="2918" priority="865">
      <formula>#REF!=""</formula>
    </cfRule>
  </conditionalFormatting>
  <conditionalFormatting sqref="J110:J111">
    <cfRule type="expression" dxfId="2917" priority="864">
      <formula>#REF!=""</formula>
    </cfRule>
  </conditionalFormatting>
  <conditionalFormatting sqref="K110:K111">
    <cfRule type="expression" dxfId="2916" priority="863">
      <formula>#REF!=""</formula>
    </cfRule>
  </conditionalFormatting>
  <conditionalFormatting sqref="L110:L111">
    <cfRule type="expression" dxfId="2915" priority="862">
      <formula>#REF!=""</formula>
    </cfRule>
  </conditionalFormatting>
  <conditionalFormatting sqref="M110:M111">
    <cfRule type="expression" dxfId="2914" priority="861">
      <formula>#REF!=""</formula>
    </cfRule>
  </conditionalFormatting>
  <conditionalFormatting sqref="N110:N111">
    <cfRule type="expression" dxfId="2913" priority="860">
      <formula>#REF!=""</formula>
    </cfRule>
  </conditionalFormatting>
  <conditionalFormatting sqref="O110:O111">
    <cfRule type="expression" dxfId="2912" priority="859">
      <formula>#REF!=""</formula>
    </cfRule>
  </conditionalFormatting>
  <conditionalFormatting sqref="P110:P111">
    <cfRule type="expression" dxfId="2911" priority="858">
      <formula>#REF!=""</formula>
    </cfRule>
  </conditionalFormatting>
  <conditionalFormatting sqref="Q110:Q111">
    <cfRule type="expression" dxfId="2910" priority="857">
      <formula>#REF!=""</formula>
    </cfRule>
  </conditionalFormatting>
  <conditionalFormatting sqref="R110:R111">
    <cfRule type="expression" dxfId="2909" priority="856">
      <formula>#REF!=""</formula>
    </cfRule>
  </conditionalFormatting>
  <conditionalFormatting sqref="S110:S111">
    <cfRule type="expression" dxfId="2908" priority="855">
      <formula>#REF!=""</formula>
    </cfRule>
  </conditionalFormatting>
  <conditionalFormatting sqref="T110:T111">
    <cfRule type="expression" dxfId="2907" priority="854">
      <formula>#REF!=""</formula>
    </cfRule>
  </conditionalFormatting>
  <conditionalFormatting sqref="U110:U111">
    <cfRule type="expression" dxfId="2906" priority="853">
      <formula>#REF!=""</formula>
    </cfRule>
  </conditionalFormatting>
  <conditionalFormatting sqref="V110:V111">
    <cfRule type="expression" dxfId="2905" priority="852">
      <formula>#REF!=""</formula>
    </cfRule>
  </conditionalFormatting>
  <conditionalFormatting sqref="W110:W111">
    <cfRule type="expression" dxfId="2904" priority="851">
      <formula>#REF!=""</formula>
    </cfRule>
  </conditionalFormatting>
  <conditionalFormatting sqref="Y110:BB111">
    <cfRule type="expression" dxfId="2903" priority="850">
      <formula>#REF!=""</formula>
    </cfRule>
  </conditionalFormatting>
  <conditionalFormatting sqref="F110:F111">
    <cfRule type="expression" dxfId="2902" priority="849">
      <formula>#REF!=""</formula>
    </cfRule>
  </conditionalFormatting>
  <conditionalFormatting sqref="I109">
    <cfRule type="expression" dxfId="2901" priority="848">
      <formula>#REF!=""</formula>
    </cfRule>
  </conditionalFormatting>
  <conditionalFormatting sqref="E95:BB95">
    <cfRule type="expression" dxfId="2900" priority="826">
      <formula>#REF!=""</formula>
    </cfRule>
  </conditionalFormatting>
  <conditionalFormatting sqref="F109">
    <cfRule type="expression" dxfId="2899" priority="847">
      <formula>#REF!=""</formula>
    </cfRule>
  </conditionalFormatting>
  <conditionalFormatting sqref="G109">
    <cfRule type="expression" dxfId="2898" priority="846">
      <formula>#REF!=""</formula>
    </cfRule>
  </conditionalFormatting>
  <conditionalFormatting sqref="H109">
    <cfRule type="expression" dxfId="2897" priority="845">
      <formula>#REF!=""</formula>
    </cfRule>
  </conditionalFormatting>
  <conditionalFormatting sqref="J109">
    <cfRule type="expression" dxfId="2896" priority="844">
      <formula>#REF!=""</formula>
    </cfRule>
  </conditionalFormatting>
  <conditionalFormatting sqref="K109">
    <cfRule type="expression" dxfId="2895" priority="843">
      <formula>#REF!=""</formula>
    </cfRule>
  </conditionalFormatting>
  <conditionalFormatting sqref="L109">
    <cfRule type="expression" dxfId="2894" priority="842">
      <formula>#REF!=""</formula>
    </cfRule>
  </conditionalFormatting>
  <conditionalFormatting sqref="M109">
    <cfRule type="expression" dxfId="2893" priority="841">
      <formula>#REF!=""</formula>
    </cfRule>
  </conditionalFormatting>
  <conditionalFormatting sqref="N109">
    <cfRule type="expression" dxfId="2892" priority="840">
      <formula>#REF!=""</formula>
    </cfRule>
  </conditionalFormatting>
  <conditionalFormatting sqref="O109">
    <cfRule type="expression" dxfId="2891" priority="839">
      <formula>#REF!=""</formula>
    </cfRule>
  </conditionalFormatting>
  <conditionalFormatting sqref="P109">
    <cfRule type="expression" dxfId="2890" priority="838">
      <formula>#REF!=""</formula>
    </cfRule>
  </conditionalFormatting>
  <conditionalFormatting sqref="Q109">
    <cfRule type="expression" dxfId="2889" priority="837">
      <formula>#REF!=""</formula>
    </cfRule>
  </conditionalFormatting>
  <conditionalFormatting sqref="R109">
    <cfRule type="expression" dxfId="2888" priority="836">
      <formula>#REF!=""</formula>
    </cfRule>
  </conditionalFormatting>
  <conditionalFormatting sqref="S109">
    <cfRule type="expression" dxfId="2887" priority="835">
      <formula>#REF!=""</formula>
    </cfRule>
  </conditionalFormatting>
  <conditionalFormatting sqref="T109">
    <cfRule type="expression" dxfId="2886" priority="834">
      <formula>#REF!=""</formula>
    </cfRule>
  </conditionalFormatting>
  <conditionalFormatting sqref="U109">
    <cfRule type="expression" dxfId="2885" priority="833">
      <formula>#REF!=""</formula>
    </cfRule>
  </conditionalFormatting>
  <conditionalFormatting sqref="V109">
    <cfRule type="expression" dxfId="2884" priority="832">
      <formula>#REF!=""</formula>
    </cfRule>
  </conditionalFormatting>
  <conditionalFormatting sqref="W109">
    <cfRule type="expression" dxfId="2883" priority="831">
      <formula>#REF!=""</formula>
    </cfRule>
  </conditionalFormatting>
  <conditionalFormatting sqref="X109:BB109">
    <cfRule type="expression" dxfId="2882" priority="830">
      <formula>#REF!=""</formula>
    </cfRule>
  </conditionalFormatting>
  <conditionalFormatting sqref="F109">
    <cfRule type="expression" dxfId="2881" priority="829">
      <formula>#REF!=""</formula>
    </cfRule>
  </conditionalFormatting>
  <conditionalFormatting sqref="G109:BB109">
    <cfRule type="expression" dxfId="2880" priority="828">
      <formula>#REF!=""</formula>
    </cfRule>
  </conditionalFormatting>
  <conditionalFormatting sqref="C99:C103 E99:BB103">
    <cfRule type="cellIs" dxfId="2879" priority="823" operator="lessThan">
      <formula>0</formula>
    </cfRule>
  </conditionalFormatting>
  <conditionalFormatting sqref="E94:BB94">
    <cfRule type="expression" dxfId="2878" priority="827">
      <formula>#REF!=""</formula>
    </cfRule>
  </conditionalFormatting>
  <conditionalFormatting sqref="E106:BB106">
    <cfRule type="expression" dxfId="2877" priority="825">
      <formula>#REF!=""</formula>
    </cfRule>
  </conditionalFormatting>
  <conditionalFormatting sqref="E107:BB107">
    <cfRule type="expression" dxfId="2876" priority="824">
      <formula>#REF!=""</formula>
    </cfRule>
  </conditionalFormatting>
  <conditionalFormatting sqref="E99:BB103">
    <cfRule type="cellIs" dxfId="2875" priority="822" operator="equal">
      <formula>""</formula>
    </cfRule>
  </conditionalFormatting>
  <conditionalFormatting sqref="E104">
    <cfRule type="expression" dxfId="2874" priority="821">
      <formula>#REF!=""</formula>
    </cfRule>
  </conditionalFormatting>
  <conditionalFormatting sqref="E117:BB117">
    <cfRule type="expression" dxfId="2873" priority="820">
      <formula>#REF!=""</formula>
    </cfRule>
  </conditionalFormatting>
  <conditionalFormatting sqref="E112:BB116">
    <cfRule type="cellIs" dxfId="2872" priority="818" operator="equal">
      <formula>""</formula>
    </cfRule>
  </conditionalFormatting>
  <conditionalFormatting sqref="E109">
    <cfRule type="expression" dxfId="2871" priority="817">
      <formula>#REF!=""</formula>
    </cfRule>
  </conditionalFormatting>
  <conditionalFormatting sqref="X65:X66">
    <cfRule type="expression" dxfId="2870" priority="816">
      <formula>#REF!=""</formula>
    </cfRule>
  </conditionalFormatting>
  <conditionalFormatting sqref="X97:X98">
    <cfRule type="expression" dxfId="2869" priority="815">
      <formula>#REF!=""</formula>
    </cfRule>
  </conditionalFormatting>
  <conditionalFormatting sqref="X110:X111">
    <cfRule type="expression" dxfId="2868" priority="814">
      <formula>#REF!=""</formula>
    </cfRule>
  </conditionalFormatting>
  <conditionalFormatting sqref="Y65:BB66 Y96:BB98 Y104:BB104 Y108:BB116">
    <cfRule type="expression" dxfId="2867" priority="967">
      <formula>#REF!=""</formula>
    </cfRule>
  </conditionalFormatting>
  <conditionalFormatting sqref="F96:F98 F104 F108:F116 F64:F66 F21 F24 F27 F30">
    <cfRule type="expression" dxfId="2866" priority="813">
      <formula>$F$66=""</formula>
    </cfRule>
  </conditionalFormatting>
  <conditionalFormatting sqref="G96:G98 G104 G108:G116 G64:G66 G21 G24 G27 G30">
    <cfRule type="expression" dxfId="2865" priority="812">
      <formula>$G$66=""</formula>
    </cfRule>
  </conditionalFormatting>
  <conditionalFormatting sqref="H96:H98 H104 H108:H116 H64:H66 H21 H24 H27 H30">
    <cfRule type="expression" dxfId="2864" priority="811">
      <formula>$H$66=""</formula>
    </cfRule>
  </conditionalFormatting>
  <conditionalFormatting sqref="I96:I98 I104 I108:I116 I64:I66 I21 I24 I27 I30">
    <cfRule type="expression" dxfId="2863" priority="810">
      <formula>$I$66=""</formula>
    </cfRule>
  </conditionalFormatting>
  <conditionalFormatting sqref="J96:J98 J104 J108:J116 J64:J66 J21 J24 J27 J30">
    <cfRule type="expression" dxfId="2862" priority="809">
      <formula>$J$66=""</formula>
    </cfRule>
  </conditionalFormatting>
  <conditionalFormatting sqref="K96:K98 K104 K108:K116 K64:K66 K21 K24 K27 K30">
    <cfRule type="expression" dxfId="2861" priority="808">
      <formula>$K$66=""</formula>
    </cfRule>
  </conditionalFormatting>
  <conditionalFormatting sqref="L96:L98 L104 L108:L116 L64:L66 L21 L24 L27 L30">
    <cfRule type="expression" dxfId="2860" priority="807">
      <formula>$L$66=""</formula>
    </cfRule>
  </conditionalFormatting>
  <conditionalFormatting sqref="M96:M98 M104 M108:M116 M64:M66 M21 M24 M27 M30">
    <cfRule type="expression" dxfId="2859" priority="806">
      <formula>$M$66=""</formula>
    </cfRule>
  </conditionalFormatting>
  <conditionalFormatting sqref="N96:N98 N104 N108:N116 N64:N66 N21 N24 N27 N30">
    <cfRule type="expression" dxfId="2858" priority="805">
      <formula>$N$66=""</formula>
    </cfRule>
  </conditionalFormatting>
  <conditionalFormatting sqref="O96:O98 O104 O108:O116 O64:O66 O21 O24 O27 O30">
    <cfRule type="expression" dxfId="2857" priority="804">
      <formula>$O$66=""</formula>
    </cfRule>
  </conditionalFormatting>
  <conditionalFormatting sqref="P96:P98 P104 P108:P116 P64:P66 P21 P24 P27 P30">
    <cfRule type="expression" dxfId="2856" priority="803">
      <formula>$P$66=""</formula>
    </cfRule>
  </conditionalFormatting>
  <conditionalFormatting sqref="Q96:Q98 Q104 Q108:Q116 Q64:Q66 Q21 Q24 Q27 Q30">
    <cfRule type="expression" dxfId="2855" priority="802">
      <formula>$Q$66=""</formula>
    </cfRule>
  </conditionalFormatting>
  <conditionalFormatting sqref="R96:R98 R104 R108:R116 R64:R66 R21 R24 R27 R30">
    <cfRule type="expression" dxfId="2854" priority="801">
      <formula>$R$66=""</formula>
    </cfRule>
  </conditionalFormatting>
  <conditionalFormatting sqref="S96:S98 S104 S108:S116 S64:S66 S21 S24 S27 S30">
    <cfRule type="expression" dxfId="2853" priority="800">
      <formula>$S$66=""</formula>
    </cfRule>
  </conditionalFormatting>
  <conditionalFormatting sqref="T96:T98 T104 T108:T116 T64:T66 T21 T24 T27 T30">
    <cfRule type="expression" dxfId="2852" priority="799">
      <formula>$T$66=""</formula>
    </cfRule>
  </conditionalFormatting>
  <conditionalFormatting sqref="U96:U98 U104 U108:U116 U64:U66 U21 U24 U27 U30">
    <cfRule type="expression" dxfId="2851" priority="798">
      <formula>$U$66=""</formula>
    </cfRule>
  </conditionalFormatting>
  <conditionalFormatting sqref="V96:V98 V104 V108:V116 V64:V66 V21 V24 V27 V30">
    <cfRule type="expression" dxfId="2850" priority="797">
      <formula>$V$66=""</formula>
    </cfRule>
  </conditionalFormatting>
  <conditionalFormatting sqref="W96:W98 W104 W108:W116 W64:W66 W21 W24 W27 W30">
    <cfRule type="expression" dxfId="2849" priority="796">
      <formula>$W$66=""</formula>
    </cfRule>
  </conditionalFormatting>
  <conditionalFormatting sqref="X96:X98 X104 X108:X116 X64:X66 X21 X24 X27 X30">
    <cfRule type="expression" dxfId="2848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2847" priority="794">
      <formula>$Y$66=""</formula>
    </cfRule>
  </conditionalFormatting>
  <conditionalFormatting sqref="I64">
    <cfRule type="expression" dxfId="2846" priority="793">
      <formula>$I$2=""</formula>
    </cfRule>
  </conditionalFormatting>
  <conditionalFormatting sqref="E64">
    <cfRule type="expression" dxfId="2845" priority="792">
      <formula>$E$2=""</formula>
    </cfRule>
  </conditionalFormatting>
  <conditionalFormatting sqref="F64">
    <cfRule type="expression" dxfId="2844" priority="791">
      <formula>$F$2=""</formula>
    </cfRule>
  </conditionalFormatting>
  <conditionalFormatting sqref="G64">
    <cfRule type="expression" dxfId="2843" priority="790">
      <formula>$G$2=""</formula>
    </cfRule>
  </conditionalFormatting>
  <conditionalFormatting sqref="H64">
    <cfRule type="expression" dxfId="2842" priority="789">
      <formula>$H$2=""</formula>
    </cfRule>
  </conditionalFormatting>
  <conditionalFormatting sqref="J64">
    <cfRule type="expression" dxfId="2841" priority="788">
      <formula>$J$2=""</formula>
    </cfRule>
  </conditionalFormatting>
  <conditionalFormatting sqref="K64">
    <cfRule type="expression" dxfId="2840" priority="787">
      <formula>$K$2=""</formula>
    </cfRule>
  </conditionalFormatting>
  <conditionalFormatting sqref="L64">
    <cfRule type="expression" dxfId="2839" priority="786">
      <formula>$L$2=""</formula>
    </cfRule>
  </conditionalFormatting>
  <conditionalFormatting sqref="M64">
    <cfRule type="expression" dxfId="2838" priority="785">
      <formula>$M$2=""</formula>
    </cfRule>
  </conditionalFormatting>
  <conditionalFormatting sqref="N64">
    <cfRule type="expression" dxfId="2837" priority="784">
      <formula>$N$2=""</formula>
    </cfRule>
  </conditionalFormatting>
  <conditionalFormatting sqref="O64">
    <cfRule type="expression" dxfId="2836" priority="783">
      <formula>$O$2=""</formula>
    </cfRule>
  </conditionalFormatting>
  <conditionalFormatting sqref="P64">
    <cfRule type="expression" dxfId="2835" priority="782">
      <formula>$P$2=""</formula>
    </cfRule>
  </conditionalFormatting>
  <conditionalFormatting sqref="Q64">
    <cfRule type="expression" dxfId="2834" priority="781">
      <formula>$Q$2=""</formula>
    </cfRule>
  </conditionalFormatting>
  <conditionalFormatting sqref="R64">
    <cfRule type="expression" dxfId="2833" priority="780">
      <formula>$R$2=""</formula>
    </cfRule>
  </conditionalFormatting>
  <conditionalFormatting sqref="S64">
    <cfRule type="expression" dxfId="2832" priority="779">
      <formula>$S$2=""</formula>
    </cfRule>
  </conditionalFormatting>
  <conditionalFormatting sqref="T64">
    <cfRule type="expression" dxfId="2831" priority="778">
      <formula>$T$2=""</formula>
    </cfRule>
  </conditionalFormatting>
  <conditionalFormatting sqref="U64">
    <cfRule type="expression" dxfId="2830" priority="777">
      <formula>$U$2=""</formula>
    </cfRule>
  </conditionalFormatting>
  <conditionalFormatting sqref="V64">
    <cfRule type="expression" dxfId="2829" priority="776">
      <formula>$V$2=""</formula>
    </cfRule>
  </conditionalFormatting>
  <conditionalFormatting sqref="W64">
    <cfRule type="expression" dxfId="2828" priority="775">
      <formula>$W$2=""</formula>
    </cfRule>
  </conditionalFormatting>
  <conditionalFormatting sqref="X64">
    <cfRule type="expression" dxfId="2827" priority="774">
      <formula>$X$2=""</formula>
    </cfRule>
  </conditionalFormatting>
  <conditionalFormatting sqref="E92:BB92">
    <cfRule type="expression" dxfId="2826" priority="772">
      <formula>$E$66=""</formula>
    </cfRule>
  </conditionalFormatting>
  <conditionalFormatting sqref="H3">
    <cfRule type="expression" dxfId="2825" priority="771">
      <formula>$H$2=""</formula>
    </cfRule>
  </conditionalFormatting>
  <conditionalFormatting sqref="G3">
    <cfRule type="expression" dxfId="2824" priority="770">
      <formula>$G$2=""</formula>
    </cfRule>
  </conditionalFormatting>
  <conditionalFormatting sqref="I3">
    <cfRule type="expression" dxfId="2823" priority="769">
      <formula>$I$2=""</formula>
    </cfRule>
  </conditionalFormatting>
  <conditionalFormatting sqref="J3">
    <cfRule type="expression" dxfId="2822" priority="768">
      <formula>$J$2=""</formula>
    </cfRule>
  </conditionalFormatting>
  <conditionalFormatting sqref="K3">
    <cfRule type="expression" dxfId="2821" priority="767">
      <formula>$K$2=""</formula>
    </cfRule>
  </conditionalFormatting>
  <conditionalFormatting sqref="L3">
    <cfRule type="expression" dxfId="2820" priority="766">
      <formula>$L$2=""</formula>
    </cfRule>
  </conditionalFormatting>
  <conditionalFormatting sqref="M3">
    <cfRule type="expression" dxfId="2819" priority="765">
      <formula>$M$2=""</formula>
    </cfRule>
  </conditionalFormatting>
  <conditionalFormatting sqref="N3">
    <cfRule type="expression" dxfId="2818" priority="764">
      <formula>$N$2=""</formula>
    </cfRule>
  </conditionalFormatting>
  <conditionalFormatting sqref="O3">
    <cfRule type="expression" dxfId="2817" priority="763">
      <formula>$O$2=""</formula>
    </cfRule>
  </conditionalFormatting>
  <conditionalFormatting sqref="P3">
    <cfRule type="expression" dxfId="2816" priority="762">
      <formula>$P$2=""</formula>
    </cfRule>
  </conditionalFormatting>
  <conditionalFormatting sqref="Q3">
    <cfRule type="expression" dxfId="2815" priority="761">
      <formula>$Q$2=""</formula>
    </cfRule>
  </conditionalFormatting>
  <conditionalFormatting sqref="R3">
    <cfRule type="expression" dxfId="2814" priority="760">
      <formula>$R$2=""</formula>
    </cfRule>
  </conditionalFormatting>
  <conditionalFormatting sqref="S3">
    <cfRule type="expression" dxfId="2813" priority="759">
      <formula>$S$2=""</formula>
    </cfRule>
  </conditionalFormatting>
  <conditionalFormatting sqref="T3">
    <cfRule type="expression" dxfId="2812" priority="758">
      <formula>$T$2=""</formula>
    </cfRule>
  </conditionalFormatting>
  <conditionalFormatting sqref="U3">
    <cfRule type="expression" dxfId="2811" priority="757">
      <formula>$U$2=""</formula>
    </cfRule>
  </conditionalFormatting>
  <conditionalFormatting sqref="V3">
    <cfRule type="expression" dxfId="2810" priority="756">
      <formula>$V$2=""</formula>
    </cfRule>
  </conditionalFormatting>
  <conditionalFormatting sqref="W3">
    <cfRule type="expression" dxfId="2809" priority="755">
      <formula>$W$2=""</formula>
    </cfRule>
  </conditionalFormatting>
  <conditionalFormatting sqref="F3">
    <cfRule type="expression" dxfId="2808" priority="754">
      <formula>$F$2=""</formula>
    </cfRule>
  </conditionalFormatting>
  <conditionalFormatting sqref="H6">
    <cfRule type="expression" dxfId="2807" priority="753">
      <formula>$H$2=""</formula>
    </cfRule>
  </conditionalFormatting>
  <conditionalFormatting sqref="G6">
    <cfRule type="expression" dxfId="2806" priority="752">
      <formula>$G$2=""</formula>
    </cfRule>
  </conditionalFormatting>
  <conditionalFormatting sqref="I6">
    <cfRule type="expression" dxfId="2805" priority="751">
      <formula>$I$2=""</formula>
    </cfRule>
  </conditionalFormatting>
  <conditionalFormatting sqref="J6">
    <cfRule type="expression" dxfId="2804" priority="750">
      <formula>$J$2=""</formula>
    </cfRule>
  </conditionalFormatting>
  <conditionalFormatting sqref="K6">
    <cfRule type="expression" dxfId="2803" priority="749">
      <formula>$K$2=""</formula>
    </cfRule>
  </conditionalFormatting>
  <conditionalFormatting sqref="L6">
    <cfRule type="expression" dxfId="2802" priority="748">
      <formula>$L$2=""</formula>
    </cfRule>
  </conditionalFormatting>
  <conditionalFormatting sqref="M6">
    <cfRule type="expression" dxfId="2801" priority="747">
      <formula>$M$2=""</formula>
    </cfRule>
  </conditionalFormatting>
  <conditionalFormatting sqref="N6">
    <cfRule type="expression" dxfId="2800" priority="746">
      <formula>$N$2=""</formula>
    </cfRule>
  </conditionalFormatting>
  <conditionalFormatting sqref="O6">
    <cfRule type="expression" dxfId="2799" priority="745">
      <formula>$O$2=""</formula>
    </cfRule>
  </conditionalFormatting>
  <conditionalFormatting sqref="P6">
    <cfRule type="expression" dxfId="2798" priority="744">
      <formula>$P$2=""</formula>
    </cfRule>
  </conditionalFormatting>
  <conditionalFormatting sqref="Q6">
    <cfRule type="expression" dxfId="2797" priority="743">
      <formula>$Q$2=""</formula>
    </cfRule>
  </conditionalFormatting>
  <conditionalFormatting sqref="R6">
    <cfRule type="expression" dxfId="2796" priority="742">
      <formula>$R$2=""</formula>
    </cfRule>
  </conditionalFormatting>
  <conditionalFormatting sqref="S6">
    <cfRule type="expression" dxfId="2795" priority="741">
      <formula>$S$2=""</formula>
    </cfRule>
  </conditionalFormatting>
  <conditionalFormatting sqref="T6">
    <cfRule type="expression" dxfId="2794" priority="740">
      <formula>$T$2=""</formula>
    </cfRule>
  </conditionalFormatting>
  <conditionalFormatting sqref="U6">
    <cfRule type="expression" dxfId="2793" priority="739">
      <formula>$U$2=""</formula>
    </cfRule>
  </conditionalFormatting>
  <conditionalFormatting sqref="V6">
    <cfRule type="expression" dxfId="2792" priority="738">
      <formula>$V$2=""</formula>
    </cfRule>
  </conditionalFormatting>
  <conditionalFormatting sqref="W6">
    <cfRule type="expression" dxfId="2791" priority="737">
      <formula>$W$2=""</formula>
    </cfRule>
  </conditionalFormatting>
  <conditionalFormatting sqref="X6:BB6">
    <cfRule type="expression" dxfId="2790" priority="736">
      <formula>$X$2=""</formula>
    </cfRule>
  </conditionalFormatting>
  <conditionalFormatting sqref="F6">
    <cfRule type="expression" dxfId="2789" priority="735">
      <formula>$F$2=""</formula>
    </cfRule>
  </conditionalFormatting>
  <conditionalFormatting sqref="H9">
    <cfRule type="expression" dxfId="2788" priority="734">
      <formula>$H$2=""</formula>
    </cfRule>
  </conditionalFormatting>
  <conditionalFormatting sqref="G9">
    <cfRule type="expression" dxfId="2787" priority="733">
      <formula>$G$2=""</formula>
    </cfRule>
  </conditionalFormatting>
  <conditionalFormatting sqref="I9">
    <cfRule type="expression" dxfId="2786" priority="732">
      <formula>$I$2=""</formula>
    </cfRule>
  </conditionalFormatting>
  <conditionalFormatting sqref="J9">
    <cfRule type="expression" dxfId="2785" priority="731">
      <formula>$J$2=""</formula>
    </cfRule>
  </conditionalFormatting>
  <conditionalFormatting sqref="K9">
    <cfRule type="expression" dxfId="2784" priority="730">
      <formula>$K$2=""</formula>
    </cfRule>
  </conditionalFormatting>
  <conditionalFormatting sqref="L9">
    <cfRule type="expression" dxfId="2783" priority="729">
      <formula>$L$2=""</formula>
    </cfRule>
  </conditionalFormatting>
  <conditionalFormatting sqref="M9">
    <cfRule type="expression" dxfId="2782" priority="728">
      <formula>$M$2=""</formula>
    </cfRule>
  </conditionalFormatting>
  <conditionalFormatting sqref="N9">
    <cfRule type="expression" dxfId="2781" priority="727">
      <formula>$N$2=""</formula>
    </cfRule>
  </conditionalFormatting>
  <conditionalFormatting sqref="O9">
    <cfRule type="expression" dxfId="2780" priority="726">
      <formula>$O$2=""</formula>
    </cfRule>
  </conditionalFormatting>
  <conditionalFormatting sqref="P9">
    <cfRule type="expression" dxfId="2779" priority="725">
      <formula>$P$2=""</formula>
    </cfRule>
  </conditionalFormatting>
  <conditionalFormatting sqref="Q9">
    <cfRule type="expression" dxfId="2778" priority="724">
      <formula>$Q$2=""</formula>
    </cfRule>
  </conditionalFormatting>
  <conditionalFormatting sqref="R9">
    <cfRule type="expression" dxfId="2777" priority="723">
      <formula>$R$2=""</formula>
    </cfRule>
  </conditionalFormatting>
  <conditionalFormatting sqref="S9">
    <cfRule type="expression" dxfId="2776" priority="722">
      <formula>$S$2=""</formula>
    </cfRule>
  </conditionalFormatting>
  <conditionalFormatting sqref="T9">
    <cfRule type="expression" dxfId="2775" priority="721">
      <formula>$T$2=""</formula>
    </cfRule>
  </conditionalFormatting>
  <conditionalFormatting sqref="U9">
    <cfRule type="expression" dxfId="2774" priority="720">
      <formula>$U$2=""</formula>
    </cfRule>
  </conditionalFormatting>
  <conditionalFormatting sqref="V9">
    <cfRule type="expression" dxfId="2773" priority="719">
      <formula>$V$2=""</formula>
    </cfRule>
  </conditionalFormatting>
  <conditionalFormatting sqref="W9">
    <cfRule type="expression" dxfId="2772" priority="718">
      <formula>$W$2=""</formula>
    </cfRule>
  </conditionalFormatting>
  <conditionalFormatting sqref="X9:BB9">
    <cfRule type="expression" dxfId="2771" priority="717">
      <formula>$X$2=""</formula>
    </cfRule>
  </conditionalFormatting>
  <conditionalFormatting sqref="F9">
    <cfRule type="expression" dxfId="2770" priority="716">
      <formula>$F$2=""</formula>
    </cfRule>
  </conditionalFormatting>
  <conditionalFormatting sqref="H12">
    <cfRule type="expression" dxfId="2769" priority="715">
      <formula>$H$2=""</formula>
    </cfRule>
  </conditionalFormatting>
  <conditionalFormatting sqref="G12">
    <cfRule type="expression" dxfId="2768" priority="714">
      <formula>$G$2=""</formula>
    </cfRule>
  </conditionalFormatting>
  <conditionalFormatting sqref="I12">
    <cfRule type="expression" dxfId="2767" priority="713">
      <formula>$I$2=""</formula>
    </cfRule>
  </conditionalFormatting>
  <conditionalFormatting sqref="J12">
    <cfRule type="expression" dxfId="2766" priority="712">
      <formula>$J$2=""</formula>
    </cfRule>
  </conditionalFormatting>
  <conditionalFormatting sqref="K12">
    <cfRule type="expression" dxfId="2765" priority="711">
      <formula>$K$2=""</formula>
    </cfRule>
  </conditionalFormatting>
  <conditionalFormatting sqref="L12">
    <cfRule type="expression" dxfId="2764" priority="710">
      <formula>$L$2=""</formula>
    </cfRule>
  </conditionalFormatting>
  <conditionalFormatting sqref="M12">
    <cfRule type="expression" dxfId="2763" priority="709">
      <formula>$M$2=""</formula>
    </cfRule>
  </conditionalFormatting>
  <conditionalFormatting sqref="N12">
    <cfRule type="expression" dxfId="2762" priority="708">
      <formula>$N$2=""</formula>
    </cfRule>
  </conditionalFormatting>
  <conditionalFormatting sqref="O12">
    <cfRule type="expression" dxfId="2761" priority="707">
      <formula>$O$2=""</formula>
    </cfRule>
  </conditionalFormatting>
  <conditionalFormatting sqref="P12">
    <cfRule type="expression" dxfId="2760" priority="706">
      <formula>$P$2=""</formula>
    </cfRule>
  </conditionalFormatting>
  <conditionalFormatting sqref="Q12">
    <cfRule type="expression" dxfId="2759" priority="705">
      <formula>$Q$2=""</formula>
    </cfRule>
  </conditionalFormatting>
  <conditionalFormatting sqref="R12">
    <cfRule type="expression" dxfId="2758" priority="704">
      <formula>$R$2=""</formula>
    </cfRule>
  </conditionalFormatting>
  <conditionalFormatting sqref="S12">
    <cfRule type="expression" dxfId="2757" priority="703">
      <formula>$S$2=""</formula>
    </cfRule>
  </conditionalFormatting>
  <conditionalFormatting sqref="T12">
    <cfRule type="expression" dxfId="2756" priority="702">
      <formula>$T$2=""</formula>
    </cfRule>
  </conditionalFormatting>
  <conditionalFormatting sqref="U12">
    <cfRule type="expression" dxfId="2755" priority="701">
      <formula>$U$2=""</formula>
    </cfRule>
  </conditionalFormatting>
  <conditionalFormatting sqref="V12">
    <cfRule type="expression" dxfId="2754" priority="700">
      <formula>$V$2=""</formula>
    </cfRule>
  </conditionalFormatting>
  <conditionalFormatting sqref="W12">
    <cfRule type="expression" dxfId="2753" priority="699">
      <formula>$W$2=""</formula>
    </cfRule>
  </conditionalFormatting>
  <conditionalFormatting sqref="X12:BB12">
    <cfRule type="expression" dxfId="2752" priority="698">
      <formula>$X$2=""</formula>
    </cfRule>
  </conditionalFormatting>
  <conditionalFormatting sqref="F12">
    <cfRule type="expression" dxfId="2751" priority="697">
      <formula>$F$2=""</formula>
    </cfRule>
  </conditionalFormatting>
  <conditionalFormatting sqref="H15">
    <cfRule type="expression" dxfId="2750" priority="696">
      <formula>$H$2=""</formula>
    </cfRule>
  </conditionalFormatting>
  <conditionalFormatting sqref="G15">
    <cfRule type="expression" dxfId="2749" priority="695">
      <formula>$G$2=""</formula>
    </cfRule>
  </conditionalFormatting>
  <conditionalFormatting sqref="I15">
    <cfRule type="expression" dxfId="2748" priority="694">
      <formula>$I$2=""</formula>
    </cfRule>
  </conditionalFormatting>
  <conditionalFormatting sqref="J15">
    <cfRule type="expression" dxfId="2747" priority="693">
      <formula>$J$2=""</formula>
    </cfRule>
  </conditionalFormatting>
  <conditionalFormatting sqref="K15">
    <cfRule type="expression" dxfId="2746" priority="692">
      <formula>$K$2=""</formula>
    </cfRule>
  </conditionalFormatting>
  <conditionalFormatting sqref="L15">
    <cfRule type="expression" dxfId="2745" priority="691">
      <formula>$L$2=""</formula>
    </cfRule>
  </conditionalFormatting>
  <conditionalFormatting sqref="M15">
    <cfRule type="expression" dxfId="2744" priority="690">
      <formula>$M$2=""</formula>
    </cfRule>
  </conditionalFormatting>
  <conditionalFormatting sqref="N15">
    <cfRule type="expression" dxfId="2743" priority="689">
      <formula>$N$2=""</formula>
    </cfRule>
  </conditionalFormatting>
  <conditionalFormatting sqref="O15">
    <cfRule type="expression" dxfId="2742" priority="688">
      <formula>$O$2=""</formula>
    </cfRule>
  </conditionalFormatting>
  <conditionalFormatting sqref="P15">
    <cfRule type="expression" dxfId="2741" priority="687">
      <formula>$P$2=""</formula>
    </cfRule>
  </conditionalFormatting>
  <conditionalFormatting sqref="Q15">
    <cfRule type="expression" dxfId="2740" priority="686">
      <formula>$Q$2=""</formula>
    </cfRule>
  </conditionalFormatting>
  <conditionalFormatting sqref="R15">
    <cfRule type="expression" dxfId="2739" priority="685">
      <formula>$R$2=""</formula>
    </cfRule>
  </conditionalFormatting>
  <conditionalFormatting sqref="S15">
    <cfRule type="expression" dxfId="2738" priority="684">
      <formula>$S$2=""</formula>
    </cfRule>
  </conditionalFormatting>
  <conditionalFormatting sqref="T15">
    <cfRule type="expression" dxfId="2737" priority="683">
      <formula>$T$2=""</formula>
    </cfRule>
  </conditionalFormatting>
  <conditionalFormatting sqref="U15">
    <cfRule type="expression" dxfId="2736" priority="682">
      <formula>$U$2=""</formula>
    </cfRule>
  </conditionalFormatting>
  <conditionalFormatting sqref="V15">
    <cfRule type="expression" dxfId="2735" priority="681">
      <formula>$V$2=""</formula>
    </cfRule>
  </conditionalFormatting>
  <conditionalFormatting sqref="W15">
    <cfRule type="expression" dxfId="2734" priority="680">
      <formula>$W$2=""</formula>
    </cfRule>
  </conditionalFormatting>
  <conditionalFormatting sqref="X15:BB15">
    <cfRule type="expression" dxfId="2733" priority="679">
      <formula>$X$2=""</formula>
    </cfRule>
  </conditionalFormatting>
  <conditionalFormatting sqref="F15">
    <cfRule type="expression" dxfId="2732" priority="678">
      <formula>$F$2=""</formula>
    </cfRule>
  </conditionalFormatting>
  <conditionalFormatting sqref="H7">
    <cfRule type="expression" dxfId="2731" priority="677">
      <formula>$H$2=""</formula>
    </cfRule>
  </conditionalFormatting>
  <conditionalFormatting sqref="G7">
    <cfRule type="expression" dxfId="2730" priority="676">
      <formula>$G$2=""</formula>
    </cfRule>
  </conditionalFormatting>
  <conditionalFormatting sqref="I7">
    <cfRule type="expression" dxfId="2729" priority="675">
      <formula>$I$2=""</formula>
    </cfRule>
  </conditionalFormatting>
  <conditionalFormatting sqref="J7">
    <cfRule type="expression" dxfId="2728" priority="674">
      <formula>$J$2=""</formula>
    </cfRule>
  </conditionalFormatting>
  <conditionalFormatting sqref="K7">
    <cfRule type="expression" dxfId="2727" priority="673">
      <formula>$K$2=""</formula>
    </cfRule>
  </conditionalFormatting>
  <conditionalFormatting sqref="L7">
    <cfRule type="expression" dxfId="2726" priority="672">
      <formula>$L$2=""</formula>
    </cfRule>
  </conditionalFormatting>
  <conditionalFormatting sqref="M7">
    <cfRule type="expression" dxfId="2725" priority="671">
      <formula>$M$2=""</formula>
    </cfRule>
  </conditionalFormatting>
  <conditionalFormatting sqref="N7">
    <cfRule type="expression" dxfId="2724" priority="670">
      <formula>$N$2=""</formula>
    </cfRule>
  </conditionalFormatting>
  <conditionalFormatting sqref="O7">
    <cfRule type="expression" dxfId="2723" priority="669">
      <formula>$O$2=""</formula>
    </cfRule>
  </conditionalFormatting>
  <conditionalFormatting sqref="P7">
    <cfRule type="expression" dxfId="2722" priority="668">
      <formula>$P$2=""</formula>
    </cfRule>
  </conditionalFormatting>
  <conditionalFormatting sqref="Q7">
    <cfRule type="expression" dxfId="2721" priority="667">
      <formula>$Q$2=""</formula>
    </cfRule>
  </conditionalFormatting>
  <conditionalFormatting sqref="R7">
    <cfRule type="expression" dxfId="2720" priority="666">
      <formula>$R$2=""</formula>
    </cfRule>
  </conditionalFormatting>
  <conditionalFormatting sqref="S7">
    <cfRule type="expression" dxfId="2719" priority="665">
      <formula>$S$2=""</formula>
    </cfRule>
  </conditionalFormatting>
  <conditionalFormatting sqref="T7">
    <cfRule type="expression" dxfId="2718" priority="664">
      <formula>$T$2=""</formula>
    </cfRule>
  </conditionalFormatting>
  <conditionalFormatting sqref="U7">
    <cfRule type="expression" dxfId="2717" priority="663">
      <formula>$U$2=""</formula>
    </cfRule>
  </conditionalFormatting>
  <conditionalFormatting sqref="V7">
    <cfRule type="expression" dxfId="2716" priority="662">
      <formula>$V$2=""</formula>
    </cfRule>
  </conditionalFormatting>
  <conditionalFormatting sqref="W7">
    <cfRule type="expression" dxfId="2715" priority="661">
      <formula>$W$2=""</formula>
    </cfRule>
  </conditionalFormatting>
  <conditionalFormatting sqref="X7:BB7">
    <cfRule type="expression" dxfId="2714" priority="660">
      <formula>$X$2=""</formula>
    </cfRule>
  </conditionalFormatting>
  <conditionalFormatting sqref="F7">
    <cfRule type="expression" dxfId="2713" priority="659">
      <formula>$F$2=""</formula>
    </cfRule>
  </conditionalFormatting>
  <conditionalFormatting sqref="H10">
    <cfRule type="expression" dxfId="2712" priority="658">
      <formula>$H$2=""</formula>
    </cfRule>
  </conditionalFormatting>
  <conditionalFormatting sqref="G10">
    <cfRule type="expression" dxfId="2711" priority="657">
      <formula>$G$2=""</formula>
    </cfRule>
  </conditionalFormatting>
  <conditionalFormatting sqref="I10">
    <cfRule type="expression" dxfId="2710" priority="656">
      <formula>$I$2=""</formula>
    </cfRule>
  </conditionalFormatting>
  <conditionalFormatting sqref="J10">
    <cfRule type="expression" dxfId="2709" priority="655">
      <formula>$J$2=""</formula>
    </cfRule>
  </conditionalFormatting>
  <conditionalFormatting sqref="K10">
    <cfRule type="expression" dxfId="2708" priority="654">
      <formula>$K$2=""</formula>
    </cfRule>
  </conditionalFormatting>
  <conditionalFormatting sqref="L10">
    <cfRule type="expression" dxfId="2707" priority="653">
      <formula>$L$2=""</formula>
    </cfRule>
  </conditionalFormatting>
  <conditionalFormatting sqref="M10">
    <cfRule type="expression" dxfId="2706" priority="652">
      <formula>$M$2=""</formula>
    </cfRule>
  </conditionalFormatting>
  <conditionalFormatting sqref="N10">
    <cfRule type="expression" dxfId="2705" priority="651">
      <formula>$N$2=""</formula>
    </cfRule>
  </conditionalFormatting>
  <conditionalFormatting sqref="O10">
    <cfRule type="expression" dxfId="2704" priority="650">
      <formula>$O$2=""</formula>
    </cfRule>
  </conditionalFormatting>
  <conditionalFormatting sqref="P10">
    <cfRule type="expression" dxfId="2703" priority="649">
      <formula>$P$2=""</formula>
    </cfRule>
  </conditionalFormatting>
  <conditionalFormatting sqref="Q10">
    <cfRule type="expression" dxfId="2702" priority="648">
      <formula>$Q$2=""</formula>
    </cfRule>
  </conditionalFormatting>
  <conditionalFormatting sqref="R10">
    <cfRule type="expression" dxfId="2701" priority="647">
      <formula>$R$2=""</formula>
    </cfRule>
  </conditionalFormatting>
  <conditionalFormatting sqref="S10">
    <cfRule type="expression" dxfId="2700" priority="646">
      <formula>$S$2=""</formula>
    </cfRule>
  </conditionalFormatting>
  <conditionalFormatting sqref="T10">
    <cfRule type="expression" dxfId="2699" priority="645">
      <formula>$T$2=""</formula>
    </cfRule>
  </conditionalFormatting>
  <conditionalFormatting sqref="U10">
    <cfRule type="expression" dxfId="2698" priority="644">
      <formula>$U$2=""</formula>
    </cfRule>
  </conditionalFormatting>
  <conditionalFormatting sqref="V10">
    <cfRule type="expression" dxfId="2697" priority="643">
      <formula>$V$2=""</formula>
    </cfRule>
  </conditionalFormatting>
  <conditionalFormatting sqref="W10">
    <cfRule type="expression" dxfId="2696" priority="642">
      <formula>$W$2=""</formula>
    </cfRule>
  </conditionalFormatting>
  <conditionalFormatting sqref="X10:BB10">
    <cfRule type="expression" dxfId="2695" priority="641">
      <formula>$X$2=""</formula>
    </cfRule>
  </conditionalFormatting>
  <conditionalFormatting sqref="F10">
    <cfRule type="expression" dxfId="2694" priority="640">
      <formula>$F$2=""</formula>
    </cfRule>
  </conditionalFormatting>
  <conditionalFormatting sqref="H13">
    <cfRule type="expression" dxfId="2693" priority="639">
      <formula>$H$2=""</formula>
    </cfRule>
  </conditionalFormatting>
  <conditionalFormatting sqref="G13">
    <cfRule type="expression" dxfId="2692" priority="638">
      <formula>$G$2=""</formula>
    </cfRule>
  </conditionalFormatting>
  <conditionalFormatting sqref="I13">
    <cfRule type="expression" dxfId="2691" priority="637">
      <formula>$I$2=""</formula>
    </cfRule>
  </conditionalFormatting>
  <conditionalFormatting sqref="J13">
    <cfRule type="expression" dxfId="2690" priority="636">
      <formula>$J$2=""</formula>
    </cfRule>
  </conditionalFormatting>
  <conditionalFormatting sqref="K13">
    <cfRule type="expression" dxfId="2689" priority="635">
      <formula>$K$2=""</formula>
    </cfRule>
  </conditionalFormatting>
  <conditionalFormatting sqref="L13">
    <cfRule type="expression" dxfId="2688" priority="634">
      <formula>$L$2=""</formula>
    </cfRule>
  </conditionalFormatting>
  <conditionalFormatting sqref="M13">
    <cfRule type="expression" dxfId="2687" priority="633">
      <formula>$M$2=""</formula>
    </cfRule>
  </conditionalFormatting>
  <conditionalFormatting sqref="N13">
    <cfRule type="expression" dxfId="2686" priority="632">
      <formula>$N$2=""</formula>
    </cfRule>
  </conditionalFormatting>
  <conditionalFormatting sqref="O13">
    <cfRule type="expression" dxfId="2685" priority="631">
      <formula>$O$2=""</formula>
    </cfRule>
  </conditionalFormatting>
  <conditionalFormatting sqref="P13">
    <cfRule type="expression" dxfId="2684" priority="630">
      <formula>$P$2=""</formula>
    </cfRule>
  </conditionalFormatting>
  <conditionalFormatting sqref="Q13">
    <cfRule type="expression" dxfId="2683" priority="629">
      <formula>$Q$2=""</formula>
    </cfRule>
  </conditionalFormatting>
  <conditionalFormatting sqref="R13">
    <cfRule type="expression" dxfId="2682" priority="628">
      <formula>$R$2=""</formula>
    </cfRule>
  </conditionalFormatting>
  <conditionalFormatting sqref="S13">
    <cfRule type="expression" dxfId="2681" priority="627">
      <formula>$S$2=""</formula>
    </cfRule>
  </conditionalFormatting>
  <conditionalFormatting sqref="T13">
    <cfRule type="expression" dxfId="2680" priority="626">
      <formula>$T$2=""</formula>
    </cfRule>
  </conditionalFormatting>
  <conditionalFormatting sqref="U13">
    <cfRule type="expression" dxfId="2679" priority="625">
      <formula>$U$2=""</formula>
    </cfRule>
  </conditionalFormatting>
  <conditionalFormatting sqref="V13">
    <cfRule type="expression" dxfId="2678" priority="624">
      <formula>$V$2=""</formula>
    </cfRule>
  </conditionalFormatting>
  <conditionalFormatting sqref="W13">
    <cfRule type="expression" dxfId="2677" priority="623">
      <formula>$W$2=""</formula>
    </cfRule>
  </conditionalFormatting>
  <conditionalFormatting sqref="X13:BB13">
    <cfRule type="expression" dxfId="2676" priority="622">
      <formula>$X$2=""</formula>
    </cfRule>
  </conditionalFormatting>
  <conditionalFormatting sqref="F13">
    <cfRule type="expression" dxfId="2675" priority="621">
      <formula>$F$2=""</formula>
    </cfRule>
  </conditionalFormatting>
  <conditionalFormatting sqref="H16">
    <cfRule type="expression" dxfId="2674" priority="620">
      <formula>$H$2=""</formula>
    </cfRule>
  </conditionalFormatting>
  <conditionalFormatting sqref="G16">
    <cfRule type="expression" dxfId="2673" priority="619">
      <formula>$G$2=""</formula>
    </cfRule>
  </conditionalFormatting>
  <conditionalFormatting sqref="I16">
    <cfRule type="expression" dxfId="2672" priority="618">
      <formula>$I$2=""</formula>
    </cfRule>
  </conditionalFormatting>
  <conditionalFormatting sqref="J16">
    <cfRule type="expression" dxfId="2671" priority="617">
      <formula>$J$2=""</formula>
    </cfRule>
  </conditionalFormatting>
  <conditionalFormatting sqref="K16">
    <cfRule type="expression" dxfId="2670" priority="616">
      <formula>$K$2=""</formula>
    </cfRule>
  </conditionalFormatting>
  <conditionalFormatting sqref="L16">
    <cfRule type="expression" dxfId="2669" priority="615">
      <formula>$L$2=""</formula>
    </cfRule>
  </conditionalFormatting>
  <conditionalFormatting sqref="M16">
    <cfRule type="expression" dxfId="2668" priority="614">
      <formula>$M$2=""</formula>
    </cfRule>
  </conditionalFormatting>
  <conditionalFormatting sqref="N16">
    <cfRule type="expression" dxfId="2667" priority="613">
      <formula>$N$2=""</formula>
    </cfRule>
  </conditionalFormatting>
  <conditionalFormatting sqref="O16">
    <cfRule type="expression" dxfId="2666" priority="612">
      <formula>$O$2=""</formula>
    </cfRule>
  </conditionalFormatting>
  <conditionalFormatting sqref="P16">
    <cfRule type="expression" dxfId="2665" priority="611">
      <formula>$P$2=""</formula>
    </cfRule>
  </conditionalFormatting>
  <conditionalFormatting sqref="Q16">
    <cfRule type="expression" dxfId="2664" priority="610">
      <formula>$Q$2=""</formula>
    </cfRule>
  </conditionalFormatting>
  <conditionalFormatting sqref="R16">
    <cfRule type="expression" dxfId="2663" priority="609">
      <formula>$R$2=""</formula>
    </cfRule>
  </conditionalFormatting>
  <conditionalFormatting sqref="S16">
    <cfRule type="expression" dxfId="2662" priority="608">
      <formula>$S$2=""</formula>
    </cfRule>
  </conditionalFormatting>
  <conditionalFormatting sqref="T16">
    <cfRule type="expression" dxfId="2661" priority="607">
      <formula>$T$2=""</formula>
    </cfRule>
  </conditionalFormatting>
  <conditionalFormatting sqref="U16">
    <cfRule type="expression" dxfId="2660" priority="606">
      <formula>$U$2=""</formula>
    </cfRule>
  </conditionalFormatting>
  <conditionalFormatting sqref="V16">
    <cfRule type="expression" dxfId="2659" priority="605">
      <formula>$V$2=""</formula>
    </cfRule>
  </conditionalFormatting>
  <conditionalFormatting sqref="W16">
    <cfRule type="expression" dxfId="2658" priority="604">
      <formula>$W$2=""</formula>
    </cfRule>
  </conditionalFormatting>
  <conditionalFormatting sqref="X16:BB16">
    <cfRule type="expression" dxfId="2657" priority="603">
      <formula>$X$2=""</formula>
    </cfRule>
  </conditionalFormatting>
  <conditionalFormatting sqref="F16">
    <cfRule type="expression" dxfId="2656" priority="602">
      <formula>$F$2=""</formula>
    </cfRule>
  </conditionalFormatting>
  <conditionalFormatting sqref="E6">
    <cfRule type="expression" dxfId="2655" priority="601">
      <formula>$E$2=""</formula>
    </cfRule>
  </conditionalFormatting>
  <conditionalFormatting sqref="E9">
    <cfRule type="expression" dxfId="2654" priority="600">
      <formula>$E$2=""</formula>
    </cfRule>
  </conditionalFormatting>
  <conditionalFormatting sqref="E12">
    <cfRule type="expression" dxfId="2653" priority="599">
      <formula>$E$2=""</formula>
    </cfRule>
  </conditionalFormatting>
  <conditionalFormatting sqref="E15">
    <cfRule type="expression" dxfId="2652" priority="598">
      <formula>$E$2=""</formula>
    </cfRule>
  </conditionalFormatting>
  <conditionalFormatting sqref="E7">
    <cfRule type="expression" dxfId="2651" priority="597">
      <formula>$E$2=""</formula>
    </cfRule>
  </conditionalFormatting>
  <conditionalFormatting sqref="E10">
    <cfRule type="expression" dxfId="2650" priority="596">
      <formula>$E$2=""</formula>
    </cfRule>
  </conditionalFormatting>
  <conditionalFormatting sqref="E13">
    <cfRule type="expression" dxfId="2649" priority="595">
      <formula>$E$2=""</formula>
    </cfRule>
  </conditionalFormatting>
  <conditionalFormatting sqref="E16">
    <cfRule type="expression" dxfId="2648" priority="594">
      <formula>$E$2=""</formula>
    </cfRule>
  </conditionalFormatting>
  <conditionalFormatting sqref="X1">
    <cfRule type="expression" dxfId="2647" priority="593">
      <formula>$W$2=""</formula>
    </cfRule>
  </conditionalFormatting>
  <conditionalFormatting sqref="G1:G32 G63:G1048576">
    <cfRule type="expression" dxfId="2646" priority="592">
      <formula>$G$66=""</formula>
    </cfRule>
  </conditionalFormatting>
  <conditionalFormatting sqref="H1:H32 H63:H1048576">
    <cfRule type="expression" dxfId="2645" priority="591">
      <formula>$H$66=""</formula>
    </cfRule>
  </conditionalFormatting>
  <conditionalFormatting sqref="I68">
    <cfRule type="expression" dxfId="2644" priority="590">
      <formula>$H$66=""</formula>
    </cfRule>
  </conditionalFormatting>
  <conditionalFormatting sqref="I1:I32 I63:I1048576">
    <cfRule type="expression" dxfId="2643" priority="589">
      <formula>$I$66=""</formula>
    </cfRule>
  </conditionalFormatting>
  <conditionalFormatting sqref="J1:J32 J63:J1048576">
    <cfRule type="expression" dxfId="2642" priority="588">
      <formula>$J$66=""</formula>
    </cfRule>
  </conditionalFormatting>
  <conditionalFormatting sqref="K1:K32 K63:K1048576">
    <cfRule type="expression" dxfId="2641" priority="587">
      <formula>$K$66=""</formula>
    </cfRule>
  </conditionalFormatting>
  <conditionalFormatting sqref="L1:L32 L63:L1048576">
    <cfRule type="expression" dxfId="2640" priority="586">
      <formula>$L$66=""</formula>
    </cfRule>
  </conditionalFormatting>
  <conditionalFormatting sqref="M1:M32 M63:M1048576">
    <cfRule type="expression" dxfId="2639" priority="585">
      <formula>$M$66=""</formula>
    </cfRule>
  </conditionalFormatting>
  <conditionalFormatting sqref="N1:N32 N63:N1048576">
    <cfRule type="expression" dxfId="2638" priority="584">
      <formula>$N$66=""</formula>
    </cfRule>
  </conditionalFormatting>
  <conditionalFormatting sqref="O1:O32 O63:O1048576">
    <cfRule type="expression" dxfId="2637" priority="583">
      <formula>$O$66=""</formula>
    </cfRule>
  </conditionalFormatting>
  <conditionalFormatting sqref="P1:P32 P63:P1048576">
    <cfRule type="expression" dxfId="2636" priority="582">
      <formula>$P$66=""</formula>
    </cfRule>
  </conditionalFormatting>
  <conditionalFormatting sqref="R1:R32 R63:R1048576">
    <cfRule type="expression" dxfId="2635" priority="581">
      <formula>$R$66=""</formula>
    </cfRule>
  </conditionalFormatting>
  <conditionalFormatting sqref="S1:S32 S63:S1048576">
    <cfRule type="expression" dxfId="2634" priority="580">
      <formula>$S$66=""</formula>
    </cfRule>
  </conditionalFormatting>
  <conditionalFormatting sqref="T1:T32 T63:T1048576">
    <cfRule type="expression" dxfId="2633" priority="579">
      <formula>$T$66=""</formula>
    </cfRule>
  </conditionalFormatting>
  <conditionalFormatting sqref="U1:U32 U63:U1048576">
    <cfRule type="expression" dxfId="2632" priority="578">
      <formula>$U$66=""</formula>
    </cfRule>
  </conditionalFormatting>
  <conditionalFormatting sqref="V1:V32 V63:V1048576">
    <cfRule type="expression" dxfId="2631" priority="577">
      <formula>$V$66=""</formula>
    </cfRule>
  </conditionalFormatting>
  <conditionalFormatting sqref="W1:W32 W63:W1048576">
    <cfRule type="expression" dxfId="2630" priority="576">
      <formula>$W$66=""</formula>
    </cfRule>
  </conditionalFormatting>
  <conditionalFormatting sqref="X1:X32 X63:X1048576">
    <cfRule type="expression" dxfId="2629" priority="575">
      <formula>$X$66=""</formula>
    </cfRule>
  </conditionalFormatting>
  <conditionalFormatting sqref="BB1:BB32 BB63:BB1048576">
    <cfRule type="expression" dxfId="2628" priority="574">
      <formula>$BB$66=""</formula>
    </cfRule>
  </conditionalFormatting>
  <conditionalFormatting sqref="C112:C116 E112:BB116">
    <cfRule type="cellIs" dxfId="2627" priority="819" operator="greaterThan">
      <formula>0</formula>
    </cfRule>
  </conditionalFormatting>
  <conditionalFormatting sqref="E67:BB91">
    <cfRule type="cellIs" dxfId="2626" priority="572" operator="equal">
      <formula>""</formula>
    </cfRule>
    <cfRule type="cellIs" dxfId="2625" priority="573" operator="greaterThan">
      <formula>0</formula>
    </cfRule>
  </conditionalFormatting>
  <conditionalFormatting sqref="H18 H21 H24 H27 H30">
    <cfRule type="expression" dxfId="2624" priority="571">
      <formula>$H$2=""</formula>
    </cfRule>
  </conditionalFormatting>
  <conditionalFormatting sqref="G18 G21 G24 G27 G30">
    <cfRule type="expression" dxfId="2623" priority="570">
      <formula>$G$2=""</formula>
    </cfRule>
  </conditionalFormatting>
  <conditionalFormatting sqref="I18 I21 I24 I27 I30">
    <cfRule type="expression" dxfId="2622" priority="569">
      <formula>$I$2=""</formula>
    </cfRule>
  </conditionalFormatting>
  <conditionalFormatting sqref="J18 J21 J24 J27">
    <cfRule type="expression" dxfId="2621" priority="568">
      <formula>$J$2=""</formula>
    </cfRule>
  </conditionalFormatting>
  <conditionalFormatting sqref="K18 K21 K24 K27">
    <cfRule type="expression" dxfId="2620" priority="567">
      <formula>$K$2=""</formula>
    </cfRule>
  </conditionalFormatting>
  <conditionalFormatting sqref="L18 L21 L24 L27 L30">
    <cfRule type="expression" dxfId="2619" priority="566">
      <formula>$L$2=""</formula>
    </cfRule>
  </conditionalFormatting>
  <conditionalFormatting sqref="M18 M21 M24 M27 M30">
    <cfRule type="expression" dxfId="2618" priority="565">
      <formula>$M$2=""</formula>
    </cfRule>
  </conditionalFormatting>
  <conditionalFormatting sqref="N18 N21 N24 N27 N30">
    <cfRule type="expression" dxfId="2617" priority="564">
      <formula>$N$2=""</formula>
    </cfRule>
  </conditionalFormatting>
  <conditionalFormatting sqref="O18 O21 O24 O27">
    <cfRule type="expression" dxfId="2616" priority="563">
      <formula>$O$2=""</formula>
    </cfRule>
  </conditionalFormatting>
  <conditionalFormatting sqref="P18 P21 P24 P27 P30">
    <cfRule type="expression" dxfId="2615" priority="562">
      <formula>$P$2=""</formula>
    </cfRule>
  </conditionalFormatting>
  <conditionalFormatting sqref="Q18 Q21 Q24 Q27 Q30">
    <cfRule type="expression" dxfId="2614" priority="561">
      <formula>$Q$2=""</formula>
    </cfRule>
  </conditionalFormatting>
  <conditionalFormatting sqref="R18 R21 R24 R27 R30">
    <cfRule type="expression" dxfId="2613" priority="560">
      <formula>$R$2=""</formula>
    </cfRule>
  </conditionalFormatting>
  <conditionalFormatting sqref="S18 S21 S24 S27 S30">
    <cfRule type="expression" dxfId="2612" priority="559">
      <formula>$S$2=""</formula>
    </cfRule>
  </conditionalFormatting>
  <conditionalFormatting sqref="T18 T21 T24 T27 T30">
    <cfRule type="expression" dxfId="2611" priority="558">
      <formula>$T$2=""</formula>
    </cfRule>
  </conditionalFormatting>
  <conditionalFormatting sqref="U18 U21 U24 U27 U30">
    <cfRule type="expression" dxfId="2610" priority="557">
      <formula>$U$2=""</formula>
    </cfRule>
  </conditionalFormatting>
  <conditionalFormatting sqref="V18 V21 V24 V27 V30">
    <cfRule type="expression" dxfId="2609" priority="556">
      <formula>$V$2=""</formula>
    </cfRule>
  </conditionalFormatting>
  <conditionalFormatting sqref="W18 W21 W24 W27 W30">
    <cfRule type="expression" dxfId="2608" priority="555">
      <formula>$W$2=""</formula>
    </cfRule>
  </conditionalFormatting>
  <conditionalFormatting sqref="Y18:BB18 Y21:BB21 Y24:BB24 Y27:BB27 Y30:BB30 E20:BB20 E23:BB23 E26:BB26 E29:BB29 E32:BB32">
    <cfRule type="expression" dxfId="2607" priority="554">
      <formula>$Y$2=""</formula>
    </cfRule>
  </conditionalFormatting>
  <conditionalFormatting sqref="F18 F21 F24 F27 F30">
    <cfRule type="expression" dxfId="2606" priority="553">
      <formula>$F$2=""</formula>
    </cfRule>
  </conditionalFormatting>
  <conditionalFormatting sqref="H18">
    <cfRule type="expression" dxfId="2605" priority="552">
      <formula>$H$2=""</formula>
    </cfRule>
  </conditionalFormatting>
  <conditionalFormatting sqref="G18">
    <cfRule type="expression" dxfId="2604" priority="551">
      <formula>$G$2=""</formula>
    </cfRule>
  </conditionalFormatting>
  <conditionalFormatting sqref="I18">
    <cfRule type="expression" dxfId="2603" priority="550">
      <formula>$I$2=""</formula>
    </cfRule>
  </conditionalFormatting>
  <conditionalFormatting sqref="J18">
    <cfRule type="expression" dxfId="2602" priority="549">
      <formula>$J$2=""</formula>
    </cfRule>
  </conditionalFormatting>
  <conditionalFormatting sqref="K18">
    <cfRule type="expression" dxfId="2601" priority="548">
      <formula>$K$2=""</formula>
    </cfRule>
  </conditionalFormatting>
  <conditionalFormatting sqref="L18">
    <cfRule type="expression" dxfId="2600" priority="547">
      <formula>$L$2=""</formula>
    </cfRule>
  </conditionalFormatting>
  <conditionalFormatting sqref="M18">
    <cfRule type="expression" dxfId="2599" priority="546">
      <formula>$M$2=""</formula>
    </cfRule>
  </conditionalFormatting>
  <conditionalFormatting sqref="N18">
    <cfRule type="expression" dxfId="2598" priority="545">
      <formula>$N$2=""</formula>
    </cfRule>
  </conditionalFormatting>
  <conditionalFormatting sqref="O18">
    <cfRule type="expression" dxfId="2597" priority="544">
      <formula>$O$2=""</formula>
    </cfRule>
  </conditionalFormatting>
  <conditionalFormatting sqref="P18">
    <cfRule type="expression" dxfId="2596" priority="543">
      <formula>$P$2=""</formula>
    </cfRule>
  </conditionalFormatting>
  <conditionalFormatting sqref="Q18">
    <cfRule type="expression" dxfId="2595" priority="542">
      <formula>$Q$2=""</formula>
    </cfRule>
  </conditionalFormatting>
  <conditionalFormatting sqref="R18">
    <cfRule type="expression" dxfId="2594" priority="541">
      <formula>$R$2=""</formula>
    </cfRule>
  </conditionalFormatting>
  <conditionalFormatting sqref="S18">
    <cfRule type="expression" dxfId="2593" priority="540">
      <formula>$S$2=""</formula>
    </cfRule>
  </conditionalFormatting>
  <conditionalFormatting sqref="T18">
    <cfRule type="expression" dxfId="2592" priority="539">
      <formula>$T$2=""</formula>
    </cfRule>
  </conditionalFormatting>
  <conditionalFormatting sqref="U18">
    <cfRule type="expression" dxfId="2591" priority="538">
      <formula>$U$2=""</formula>
    </cfRule>
  </conditionalFormatting>
  <conditionalFormatting sqref="V18">
    <cfRule type="expression" dxfId="2590" priority="537">
      <formula>$V$2=""</formula>
    </cfRule>
  </conditionalFormatting>
  <conditionalFormatting sqref="W18">
    <cfRule type="expression" dxfId="2589" priority="536">
      <formula>$W$2=""</formula>
    </cfRule>
  </conditionalFormatting>
  <conditionalFormatting sqref="X18:BB18">
    <cfRule type="expression" dxfId="2588" priority="535">
      <formula>$X$2=""</formula>
    </cfRule>
  </conditionalFormatting>
  <conditionalFormatting sqref="F18">
    <cfRule type="expression" dxfId="2587" priority="534">
      <formula>$F$2=""</formula>
    </cfRule>
  </conditionalFormatting>
  <conditionalFormatting sqref="H21">
    <cfRule type="expression" dxfId="2586" priority="533">
      <formula>$H$2=""</formula>
    </cfRule>
  </conditionalFormatting>
  <conditionalFormatting sqref="G21">
    <cfRule type="expression" dxfId="2585" priority="532">
      <formula>$G$2=""</formula>
    </cfRule>
  </conditionalFormatting>
  <conditionalFormatting sqref="I21">
    <cfRule type="expression" dxfId="2584" priority="531">
      <formula>$I$2=""</formula>
    </cfRule>
  </conditionalFormatting>
  <conditionalFormatting sqref="J21">
    <cfRule type="expression" dxfId="2583" priority="530">
      <formula>$J$2=""</formula>
    </cfRule>
  </conditionalFormatting>
  <conditionalFormatting sqref="K21">
    <cfRule type="expression" dxfId="2582" priority="529">
      <formula>$K$2=""</formula>
    </cfRule>
  </conditionalFormatting>
  <conditionalFormatting sqref="L21">
    <cfRule type="expression" dxfId="2581" priority="528">
      <formula>$L$2=""</formula>
    </cfRule>
  </conditionalFormatting>
  <conditionalFormatting sqref="M21">
    <cfRule type="expression" dxfId="2580" priority="527">
      <formula>$M$2=""</formula>
    </cfRule>
  </conditionalFormatting>
  <conditionalFormatting sqref="N21">
    <cfRule type="expression" dxfId="2579" priority="526">
      <formula>$N$2=""</formula>
    </cfRule>
  </conditionalFormatting>
  <conditionalFormatting sqref="O21">
    <cfRule type="expression" dxfId="2578" priority="525">
      <formula>$O$2=""</formula>
    </cfRule>
  </conditionalFormatting>
  <conditionalFormatting sqref="P21">
    <cfRule type="expression" dxfId="2577" priority="524">
      <formula>$P$2=""</formula>
    </cfRule>
  </conditionalFormatting>
  <conditionalFormatting sqref="Q21">
    <cfRule type="expression" dxfId="2576" priority="523">
      <formula>$Q$2=""</formula>
    </cfRule>
  </conditionalFormatting>
  <conditionalFormatting sqref="R21">
    <cfRule type="expression" dxfId="2575" priority="522">
      <formula>$R$2=""</formula>
    </cfRule>
  </conditionalFormatting>
  <conditionalFormatting sqref="S21">
    <cfRule type="expression" dxfId="2574" priority="521">
      <formula>$S$2=""</formula>
    </cfRule>
  </conditionalFormatting>
  <conditionalFormatting sqref="T21">
    <cfRule type="expression" dxfId="2573" priority="520">
      <formula>$T$2=""</formula>
    </cfRule>
  </conditionalFormatting>
  <conditionalFormatting sqref="U21">
    <cfRule type="expression" dxfId="2572" priority="519">
      <formula>$U$2=""</formula>
    </cfRule>
  </conditionalFormatting>
  <conditionalFormatting sqref="V21">
    <cfRule type="expression" dxfId="2571" priority="518">
      <formula>$V$2=""</formula>
    </cfRule>
  </conditionalFormatting>
  <conditionalFormatting sqref="W21">
    <cfRule type="expression" dxfId="2570" priority="517">
      <formula>$W$2=""</formula>
    </cfRule>
  </conditionalFormatting>
  <conditionalFormatting sqref="X21:BB21">
    <cfRule type="expression" dxfId="2569" priority="516">
      <formula>$X$2=""</formula>
    </cfRule>
  </conditionalFormatting>
  <conditionalFormatting sqref="F21">
    <cfRule type="expression" dxfId="2568" priority="515">
      <formula>$F$2=""</formula>
    </cfRule>
  </conditionalFormatting>
  <conditionalFormatting sqref="H24">
    <cfRule type="expression" dxfId="2567" priority="514">
      <formula>$H$2=""</formula>
    </cfRule>
  </conditionalFormatting>
  <conditionalFormatting sqref="G24">
    <cfRule type="expression" dxfId="2566" priority="513">
      <formula>$G$2=""</formula>
    </cfRule>
  </conditionalFormatting>
  <conditionalFormatting sqref="I24">
    <cfRule type="expression" dxfId="2565" priority="512">
      <formula>$I$2=""</formula>
    </cfRule>
  </conditionalFormatting>
  <conditionalFormatting sqref="J24">
    <cfRule type="expression" dxfId="2564" priority="511">
      <formula>$J$2=""</formula>
    </cfRule>
  </conditionalFormatting>
  <conditionalFormatting sqref="K24">
    <cfRule type="expression" dxfId="2563" priority="510">
      <formula>$K$2=""</formula>
    </cfRule>
  </conditionalFormatting>
  <conditionalFormatting sqref="L24">
    <cfRule type="expression" dxfId="2562" priority="509">
      <formula>$L$2=""</formula>
    </cfRule>
  </conditionalFormatting>
  <conditionalFormatting sqref="M24">
    <cfRule type="expression" dxfId="2561" priority="508">
      <formula>$M$2=""</formula>
    </cfRule>
  </conditionalFormatting>
  <conditionalFormatting sqref="N24">
    <cfRule type="expression" dxfId="2560" priority="507">
      <formula>$N$2=""</formula>
    </cfRule>
  </conditionalFormatting>
  <conditionalFormatting sqref="O24">
    <cfRule type="expression" dxfId="2559" priority="506">
      <formula>$O$2=""</formula>
    </cfRule>
  </conditionalFormatting>
  <conditionalFormatting sqref="P24">
    <cfRule type="expression" dxfId="2558" priority="505">
      <formula>$P$2=""</formula>
    </cfRule>
  </conditionalFormatting>
  <conditionalFormatting sqref="Q24">
    <cfRule type="expression" dxfId="2557" priority="504">
      <formula>$Q$2=""</formula>
    </cfRule>
  </conditionalFormatting>
  <conditionalFormatting sqref="R24">
    <cfRule type="expression" dxfId="2556" priority="503">
      <formula>$R$2=""</formula>
    </cfRule>
  </conditionalFormatting>
  <conditionalFormatting sqref="S24">
    <cfRule type="expression" dxfId="2555" priority="502">
      <formula>$S$2=""</formula>
    </cfRule>
  </conditionalFormatting>
  <conditionalFormatting sqref="T24">
    <cfRule type="expression" dxfId="2554" priority="501">
      <formula>$T$2=""</formula>
    </cfRule>
  </conditionalFormatting>
  <conditionalFormatting sqref="U24">
    <cfRule type="expression" dxfId="2553" priority="500">
      <formula>$U$2=""</formula>
    </cfRule>
  </conditionalFormatting>
  <conditionalFormatting sqref="V24">
    <cfRule type="expression" dxfId="2552" priority="499">
      <formula>$V$2=""</formula>
    </cfRule>
  </conditionalFormatting>
  <conditionalFormatting sqref="W24">
    <cfRule type="expression" dxfId="2551" priority="498">
      <formula>$W$2=""</formula>
    </cfRule>
  </conditionalFormatting>
  <conditionalFormatting sqref="X24:BB24">
    <cfRule type="expression" dxfId="2550" priority="497">
      <formula>$X$2=""</formula>
    </cfRule>
  </conditionalFormatting>
  <conditionalFormatting sqref="F24">
    <cfRule type="expression" dxfId="2549" priority="496">
      <formula>$F$2=""</formula>
    </cfRule>
  </conditionalFormatting>
  <conditionalFormatting sqref="H27">
    <cfRule type="expression" dxfId="2548" priority="495">
      <formula>$H$2=""</formula>
    </cfRule>
  </conditionalFormatting>
  <conditionalFormatting sqref="G27">
    <cfRule type="expression" dxfId="2547" priority="494">
      <formula>$G$2=""</formula>
    </cfRule>
  </conditionalFormatting>
  <conditionalFormatting sqref="I27">
    <cfRule type="expression" dxfId="2546" priority="493">
      <formula>$I$2=""</formula>
    </cfRule>
  </conditionalFormatting>
  <conditionalFormatting sqref="J27">
    <cfRule type="expression" dxfId="2545" priority="492">
      <formula>$J$2=""</formula>
    </cfRule>
  </conditionalFormatting>
  <conditionalFormatting sqref="K27">
    <cfRule type="expression" dxfId="2544" priority="491">
      <formula>$K$2=""</formula>
    </cfRule>
  </conditionalFormatting>
  <conditionalFormatting sqref="L27">
    <cfRule type="expression" dxfId="2543" priority="490">
      <formula>$L$2=""</formula>
    </cfRule>
  </conditionalFormatting>
  <conditionalFormatting sqref="M27">
    <cfRule type="expression" dxfId="2542" priority="489">
      <formula>$M$2=""</formula>
    </cfRule>
  </conditionalFormatting>
  <conditionalFormatting sqref="N27">
    <cfRule type="expression" dxfId="2541" priority="488">
      <formula>$N$2=""</formula>
    </cfRule>
  </conditionalFormatting>
  <conditionalFormatting sqref="O27">
    <cfRule type="expression" dxfId="2540" priority="487">
      <formula>$O$2=""</formula>
    </cfRule>
  </conditionalFormatting>
  <conditionalFormatting sqref="P27">
    <cfRule type="expression" dxfId="2539" priority="486">
      <formula>$P$2=""</formula>
    </cfRule>
  </conditionalFormatting>
  <conditionalFormatting sqref="Q27">
    <cfRule type="expression" dxfId="2538" priority="485">
      <formula>$Q$2=""</formula>
    </cfRule>
  </conditionalFormatting>
  <conditionalFormatting sqref="R27">
    <cfRule type="expression" dxfId="2537" priority="484">
      <formula>$R$2=""</formula>
    </cfRule>
  </conditionalFormatting>
  <conditionalFormatting sqref="S27">
    <cfRule type="expression" dxfId="2536" priority="483">
      <formula>$S$2=""</formula>
    </cfRule>
  </conditionalFormatting>
  <conditionalFormatting sqref="T27">
    <cfRule type="expression" dxfId="2535" priority="482">
      <formula>$T$2=""</formula>
    </cfRule>
  </conditionalFormatting>
  <conditionalFormatting sqref="U27">
    <cfRule type="expression" dxfId="2534" priority="481">
      <formula>$U$2=""</formula>
    </cfRule>
  </conditionalFormatting>
  <conditionalFormatting sqref="V27">
    <cfRule type="expression" dxfId="2533" priority="480">
      <formula>$V$2=""</formula>
    </cfRule>
  </conditionalFormatting>
  <conditionalFormatting sqref="W27">
    <cfRule type="expression" dxfId="2532" priority="479">
      <formula>$W$2=""</formula>
    </cfRule>
  </conditionalFormatting>
  <conditionalFormatting sqref="X27:BB27">
    <cfRule type="expression" dxfId="2531" priority="478">
      <formula>$X$2=""</formula>
    </cfRule>
  </conditionalFormatting>
  <conditionalFormatting sqref="F27">
    <cfRule type="expression" dxfId="2530" priority="477">
      <formula>$F$2=""</formula>
    </cfRule>
  </conditionalFormatting>
  <conditionalFormatting sqref="H30">
    <cfRule type="expression" dxfId="2529" priority="476">
      <formula>$H$2=""</formula>
    </cfRule>
  </conditionalFormatting>
  <conditionalFormatting sqref="G30">
    <cfRule type="expression" dxfId="2528" priority="475">
      <formula>$G$2=""</formula>
    </cfRule>
  </conditionalFormatting>
  <conditionalFormatting sqref="I30">
    <cfRule type="expression" dxfId="2527" priority="474">
      <formula>$I$2=""</formula>
    </cfRule>
  </conditionalFormatting>
  <conditionalFormatting sqref="J30">
    <cfRule type="expression" dxfId="2526" priority="473">
      <formula>$J$2=""</formula>
    </cfRule>
  </conditionalFormatting>
  <conditionalFormatting sqref="K30">
    <cfRule type="expression" dxfId="2525" priority="472">
      <formula>$K$2=""</formula>
    </cfRule>
  </conditionalFormatting>
  <conditionalFormatting sqref="L30">
    <cfRule type="expression" dxfId="2524" priority="471">
      <formula>$L$2=""</formula>
    </cfRule>
  </conditionalFormatting>
  <conditionalFormatting sqref="M30">
    <cfRule type="expression" dxfId="2523" priority="470">
      <formula>$M$2=""</formula>
    </cfRule>
  </conditionalFormatting>
  <conditionalFormatting sqref="N30">
    <cfRule type="expression" dxfId="2522" priority="469">
      <formula>$N$2=""</formula>
    </cfRule>
  </conditionalFormatting>
  <conditionalFormatting sqref="O30">
    <cfRule type="expression" dxfId="2521" priority="468">
      <formula>$O$2=""</formula>
    </cfRule>
  </conditionalFormatting>
  <conditionalFormatting sqref="P30">
    <cfRule type="expression" dxfId="2520" priority="467">
      <formula>$P$2=""</formula>
    </cfRule>
  </conditionalFormatting>
  <conditionalFormatting sqref="Q30">
    <cfRule type="expression" dxfId="2519" priority="466">
      <formula>$Q$2=""</formula>
    </cfRule>
  </conditionalFormatting>
  <conditionalFormatting sqref="R30">
    <cfRule type="expression" dxfId="2518" priority="465">
      <formula>$R$2=""</formula>
    </cfRule>
  </conditionalFormatting>
  <conditionalFormatting sqref="S30">
    <cfRule type="expression" dxfId="2517" priority="464">
      <formula>$S$2=""</formula>
    </cfRule>
  </conditionalFormatting>
  <conditionalFormatting sqref="T30">
    <cfRule type="expression" dxfId="2516" priority="463">
      <formula>$T$2=""</formula>
    </cfRule>
  </conditionalFormatting>
  <conditionalFormatting sqref="U30">
    <cfRule type="expression" dxfId="2515" priority="462">
      <formula>$U$2=""</formula>
    </cfRule>
  </conditionalFormatting>
  <conditionalFormatting sqref="V30">
    <cfRule type="expression" dxfId="2514" priority="461">
      <formula>$V$2=""</formula>
    </cfRule>
  </conditionalFormatting>
  <conditionalFormatting sqref="W30">
    <cfRule type="expression" dxfId="2513" priority="460">
      <formula>$W$2=""</formula>
    </cfRule>
  </conditionalFormatting>
  <conditionalFormatting sqref="X30:BB30">
    <cfRule type="expression" dxfId="2512" priority="459">
      <formula>$X$2=""</formula>
    </cfRule>
  </conditionalFormatting>
  <conditionalFormatting sqref="F30">
    <cfRule type="expression" dxfId="2511" priority="458">
      <formula>$F$2=""</formula>
    </cfRule>
  </conditionalFormatting>
  <conditionalFormatting sqref="E18">
    <cfRule type="expression" dxfId="2510" priority="457">
      <formula>$E$2=""</formula>
    </cfRule>
  </conditionalFormatting>
  <conditionalFormatting sqref="E21">
    <cfRule type="expression" dxfId="2509" priority="456">
      <formula>$E$2=""</formula>
    </cfRule>
  </conditionalFormatting>
  <conditionalFormatting sqref="E24">
    <cfRule type="expression" dxfId="2508" priority="455">
      <formula>$E$2=""</formula>
    </cfRule>
  </conditionalFormatting>
  <conditionalFormatting sqref="E27">
    <cfRule type="expression" dxfId="2507" priority="454">
      <formula>$E$2=""</formula>
    </cfRule>
  </conditionalFormatting>
  <conditionalFormatting sqref="E30">
    <cfRule type="expression" dxfId="2506" priority="453">
      <formula>$E$2=""</formula>
    </cfRule>
  </conditionalFormatting>
  <conditionalFormatting sqref="E22:BB22">
    <cfRule type="expression" dxfId="2505" priority="452">
      <formula>$E$2=""</formula>
    </cfRule>
  </conditionalFormatting>
  <conditionalFormatting sqref="E25:BB25">
    <cfRule type="expression" dxfId="2504" priority="451">
      <formula>$E$2=""</formula>
    </cfRule>
  </conditionalFormatting>
  <conditionalFormatting sqref="E28:BB28">
    <cfRule type="expression" dxfId="2503" priority="450">
      <formula>$E$2=""</formula>
    </cfRule>
  </conditionalFormatting>
  <conditionalFormatting sqref="X18 X21 X24 X27 X30">
    <cfRule type="expression" dxfId="2502" priority="449">
      <formula>$X$2=""</formula>
    </cfRule>
  </conditionalFormatting>
  <conditionalFormatting sqref="J18 J21 J24 J27 J30">
    <cfRule type="expression" dxfId="2501" priority="448">
      <formula>$J$2=""</formula>
    </cfRule>
  </conditionalFormatting>
  <conditionalFormatting sqref="K18 K21 K24 K27 K30">
    <cfRule type="expression" dxfId="2500" priority="447">
      <formula>$K$2=""</formula>
    </cfRule>
  </conditionalFormatting>
  <conditionalFormatting sqref="O18 O21 O24 O27 O30">
    <cfRule type="expression" dxfId="2499" priority="446">
      <formula>$O$2=""</formula>
    </cfRule>
  </conditionalFormatting>
  <conditionalFormatting sqref="F18">
    <cfRule type="expression" dxfId="2498" priority="445">
      <formula>$F$66=""</formula>
    </cfRule>
  </conditionalFormatting>
  <conditionalFormatting sqref="G18">
    <cfRule type="expression" dxfId="2497" priority="444">
      <formula>$G$66=""</formula>
    </cfRule>
  </conditionalFormatting>
  <conditionalFormatting sqref="H18">
    <cfRule type="expression" dxfId="2496" priority="443">
      <formula>$H$66=""</formula>
    </cfRule>
  </conditionalFormatting>
  <conditionalFormatting sqref="I18">
    <cfRule type="expression" dxfId="2495" priority="442">
      <formula>$I$66=""</formula>
    </cfRule>
  </conditionalFormatting>
  <conditionalFormatting sqref="J18">
    <cfRule type="expression" dxfId="2494" priority="441">
      <formula>$J$66=""</formula>
    </cfRule>
  </conditionalFormatting>
  <conditionalFormatting sqref="K18">
    <cfRule type="expression" dxfId="2493" priority="440">
      <formula>$K$66=""</formula>
    </cfRule>
  </conditionalFormatting>
  <conditionalFormatting sqref="L18">
    <cfRule type="expression" dxfId="2492" priority="439">
      <formula>$L$66=""</formula>
    </cfRule>
  </conditionalFormatting>
  <conditionalFormatting sqref="M18">
    <cfRule type="expression" dxfId="2491" priority="438">
      <formula>$M$66=""</formula>
    </cfRule>
  </conditionalFormatting>
  <conditionalFormatting sqref="N18">
    <cfRule type="expression" dxfId="2490" priority="437">
      <formula>$N$66=""</formula>
    </cfRule>
  </conditionalFormatting>
  <conditionalFormatting sqref="O18">
    <cfRule type="expression" dxfId="2489" priority="436">
      <formula>$O$66=""</formula>
    </cfRule>
  </conditionalFormatting>
  <conditionalFormatting sqref="P18">
    <cfRule type="expression" dxfId="2488" priority="435">
      <formula>$P$66=""</formula>
    </cfRule>
  </conditionalFormatting>
  <conditionalFormatting sqref="Q18">
    <cfRule type="expression" dxfId="2487" priority="434">
      <formula>$Q$66=""</formula>
    </cfRule>
  </conditionalFormatting>
  <conditionalFormatting sqref="R18">
    <cfRule type="expression" dxfId="2486" priority="433">
      <formula>$R$66=""</formula>
    </cfRule>
  </conditionalFormatting>
  <conditionalFormatting sqref="S18">
    <cfRule type="expression" dxfId="2485" priority="432">
      <formula>$S$66=""</formula>
    </cfRule>
  </conditionalFormatting>
  <conditionalFormatting sqref="T18">
    <cfRule type="expression" dxfId="2484" priority="431">
      <formula>$T$66=""</formula>
    </cfRule>
  </conditionalFormatting>
  <conditionalFormatting sqref="U18">
    <cfRule type="expression" dxfId="2483" priority="430">
      <formula>$U$66=""</formula>
    </cfRule>
  </conditionalFormatting>
  <conditionalFormatting sqref="V18">
    <cfRule type="expression" dxfId="2482" priority="429">
      <formula>$V$66=""</formula>
    </cfRule>
  </conditionalFormatting>
  <conditionalFormatting sqref="W18">
    <cfRule type="expression" dxfId="2481" priority="428">
      <formula>$W$66=""</formula>
    </cfRule>
  </conditionalFormatting>
  <conditionalFormatting sqref="X18">
    <cfRule type="expression" dxfId="2480" priority="427">
      <formula>$X$66=""</formula>
    </cfRule>
  </conditionalFormatting>
  <conditionalFormatting sqref="Y18:BB18">
    <cfRule type="expression" dxfId="2479" priority="426">
      <formula>$Y$66=""</formula>
    </cfRule>
  </conditionalFormatting>
  <conditionalFormatting sqref="F1:F32 F63:F1048576">
    <cfRule type="expression" dxfId="2478" priority="425">
      <formula>$F$66=""</formula>
    </cfRule>
  </conditionalFormatting>
  <conditionalFormatting sqref="AA1:AA32 AA63:AA1048576">
    <cfRule type="expression" dxfId="2477" priority="424">
      <formula>$AA$66=""</formula>
    </cfRule>
  </conditionalFormatting>
  <conditionalFormatting sqref="Y1:Y32 Y63:Y1048576">
    <cfRule type="expression" dxfId="2476" priority="423">
      <formula>$Y$66=""</formula>
    </cfRule>
  </conditionalFormatting>
  <conditionalFormatting sqref="Z1:Z32 Z63:Z1048576">
    <cfRule type="expression" dxfId="2475" priority="422">
      <formula>$Z$66=""</formula>
    </cfRule>
  </conditionalFormatting>
  <conditionalFormatting sqref="AB1:AB32 AB63:AB1048576">
    <cfRule type="expression" dxfId="2474" priority="421">
      <formula>$AB$66=""</formula>
    </cfRule>
  </conditionalFormatting>
  <conditionalFormatting sqref="AC1:AC32 AC63:AC1048576">
    <cfRule type="expression" dxfId="2473" priority="420">
      <formula>$AC$66=""</formula>
    </cfRule>
  </conditionalFormatting>
  <conditionalFormatting sqref="Q1:Q32 Q63:Q1048576">
    <cfRule type="expression" dxfId="2472" priority="419">
      <formula>$Q$66=""</formula>
    </cfRule>
  </conditionalFormatting>
  <conditionalFormatting sqref="AD1:AD32 AD63:AD1048576">
    <cfRule type="expression" dxfId="2471" priority="418">
      <formula>$AD$66=""</formula>
    </cfRule>
  </conditionalFormatting>
  <conditionalFormatting sqref="AE1:AE32 AE63:AE1048576">
    <cfRule type="expression" dxfId="2470" priority="417">
      <formula>$AE$66=""</formula>
    </cfRule>
  </conditionalFormatting>
  <conditionalFormatting sqref="AF1:AF32 AF63:AF1048576">
    <cfRule type="expression" dxfId="2469" priority="416">
      <formula>$AF$66=""</formula>
    </cfRule>
  </conditionalFormatting>
  <conditionalFormatting sqref="AG1:AG32 AG63:AG1048576">
    <cfRule type="expression" dxfId="2468" priority="415">
      <formula>$AG$66=""</formula>
    </cfRule>
  </conditionalFormatting>
  <conditionalFormatting sqref="AH1:AH32 AH63:AH1048576">
    <cfRule type="expression" dxfId="2467" priority="414">
      <formula>$AH$66=""</formula>
    </cfRule>
  </conditionalFormatting>
  <conditionalFormatting sqref="AI1:AI32 AI63:AI1048576">
    <cfRule type="expression" dxfId="2466" priority="413">
      <formula>$AI$66=""</formula>
    </cfRule>
  </conditionalFormatting>
  <conditionalFormatting sqref="AJ1:AJ32 AJ63:AJ1048576">
    <cfRule type="expression" dxfId="2465" priority="412">
      <formula>$AJ$66=""</formula>
    </cfRule>
  </conditionalFormatting>
  <conditionalFormatting sqref="AK1:AK32 AK63:AK1048576">
    <cfRule type="expression" dxfId="2464" priority="411">
      <formula>$AK$66=""</formula>
    </cfRule>
  </conditionalFormatting>
  <conditionalFormatting sqref="AL1:AL32 AL63:AL1048576">
    <cfRule type="expression" dxfId="2463" priority="410">
      <formula>$AL$66=""</formula>
    </cfRule>
  </conditionalFormatting>
  <conditionalFormatting sqref="AM1:AM32 AM63:AM1048576">
    <cfRule type="expression" dxfId="2462" priority="409">
      <formula>$AM$66=""</formula>
    </cfRule>
  </conditionalFormatting>
  <conditionalFormatting sqref="AN1:AN32 AN63:AN1048576">
    <cfRule type="expression" dxfId="2461" priority="408">
      <formula>$AN$66=""</formula>
    </cfRule>
  </conditionalFormatting>
  <conditionalFormatting sqref="AO1:AO32 AO63:AO1048576">
    <cfRule type="expression" dxfId="2460" priority="407">
      <formula>$AO$66=""</formula>
    </cfRule>
  </conditionalFormatting>
  <conditionalFormatting sqref="AP1:AP32 AP63:AP1048576">
    <cfRule type="expression" dxfId="2459" priority="406">
      <formula>$AP$66=""</formula>
    </cfRule>
  </conditionalFormatting>
  <conditionalFormatting sqref="AQ1:AQ32 AQ63:AQ1048576">
    <cfRule type="expression" dxfId="2458" priority="405">
      <formula>$AQ$66=""</formula>
    </cfRule>
  </conditionalFormatting>
  <conditionalFormatting sqref="AR1:AR32 AR63:AR1048576">
    <cfRule type="expression" dxfId="2457" priority="404">
      <formula>$AR$66=""</formula>
    </cfRule>
  </conditionalFormatting>
  <conditionalFormatting sqref="AS1:AS32 AS63:AS1048576">
    <cfRule type="expression" dxfId="2456" priority="403">
      <formula>$AS$66=""</formula>
    </cfRule>
  </conditionalFormatting>
  <conditionalFormatting sqref="AT1:AT32 AT63:AT1048576">
    <cfRule type="expression" dxfId="2455" priority="402">
      <formula>$AT$66=""</formula>
    </cfRule>
  </conditionalFormatting>
  <conditionalFormatting sqref="AU1:AU32 AU63:AU1048576">
    <cfRule type="expression" dxfId="2454" priority="401">
      <formula>$AU$66=""</formula>
    </cfRule>
  </conditionalFormatting>
  <conditionalFormatting sqref="AV1:AV32 AV63:AV1048576">
    <cfRule type="expression" dxfId="2453" priority="400">
      <formula>$AV$66=""</formula>
    </cfRule>
  </conditionalFormatting>
  <conditionalFormatting sqref="AW1:AW32 AW63:AW1048576">
    <cfRule type="expression" dxfId="2452" priority="399">
      <formula>$AW$66=""</formula>
    </cfRule>
  </conditionalFormatting>
  <conditionalFormatting sqref="AX1:AX32 AX63:AX1048576">
    <cfRule type="expression" dxfId="2451" priority="398">
      <formula>$AX$66=""</formula>
    </cfRule>
  </conditionalFormatting>
  <conditionalFormatting sqref="AY1:AY32 AY63:AY1048576">
    <cfRule type="expression" dxfId="2450" priority="397">
      <formula>$AY$66=""</formula>
    </cfRule>
  </conditionalFormatting>
  <conditionalFormatting sqref="AZ1:AZ32 AZ63:AZ1048576">
    <cfRule type="expression" dxfId="2449" priority="396">
      <formula>$AZ$66=""</formula>
    </cfRule>
  </conditionalFormatting>
  <conditionalFormatting sqref="BA1:BA32 BA63:BA1048576">
    <cfRule type="expression" dxfId="2448" priority="395">
      <formula>$BA$66=""</formula>
    </cfRule>
  </conditionalFormatting>
  <conditionalFormatting sqref="E33:E62">
    <cfRule type="expression" dxfId="2447" priority="394">
      <formula>$E$66=""</formula>
    </cfRule>
  </conditionalFormatting>
  <conditionalFormatting sqref="F51 F54 F57 F60">
    <cfRule type="expression" dxfId="2446" priority="393">
      <formula>$F$66=""</formula>
    </cfRule>
  </conditionalFormatting>
  <conditionalFormatting sqref="G51 G54 G57 G60">
    <cfRule type="expression" dxfId="2445" priority="392">
      <formula>$G$66=""</formula>
    </cfRule>
  </conditionalFormatting>
  <conditionalFormatting sqref="H51 H54 H57 H60">
    <cfRule type="expression" dxfId="2444" priority="391">
      <formula>$H$66=""</formula>
    </cfRule>
  </conditionalFormatting>
  <conditionalFormatting sqref="I51 I54 I57 I60">
    <cfRule type="expression" dxfId="2443" priority="390">
      <formula>$I$66=""</formula>
    </cfRule>
  </conditionalFormatting>
  <conditionalFormatting sqref="J51 J54 J57 J60">
    <cfRule type="expression" dxfId="2442" priority="389">
      <formula>$J$66=""</formula>
    </cfRule>
  </conditionalFormatting>
  <conditionalFormatting sqref="K51 K54 K57 K60">
    <cfRule type="expression" dxfId="2441" priority="388">
      <formula>$K$66=""</formula>
    </cfRule>
  </conditionalFormatting>
  <conditionalFormatting sqref="L51 L54 L57 L60">
    <cfRule type="expression" dxfId="2440" priority="387">
      <formula>$L$66=""</formula>
    </cfRule>
  </conditionalFormatting>
  <conditionalFormatting sqref="M51 M54 M57 M60">
    <cfRule type="expression" dxfId="2439" priority="386">
      <formula>$M$66=""</formula>
    </cfRule>
  </conditionalFormatting>
  <conditionalFormatting sqref="N51 N54 N57 N60">
    <cfRule type="expression" dxfId="2438" priority="385">
      <formula>$N$66=""</formula>
    </cfRule>
  </conditionalFormatting>
  <conditionalFormatting sqref="O51 O54 O57 O60">
    <cfRule type="expression" dxfId="2437" priority="384">
      <formula>$O$66=""</formula>
    </cfRule>
  </conditionalFormatting>
  <conditionalFormatting sqref="P51 P54 P57 P60">
    <cfRule type="expression" dxfId="2436" priority="383">
      <formula>$P$66=""</formula>
    </cfRule>
  </conditionalFormatting>
  <conditionalFormatting sqref="Q51 Q54 Q57 Q60">
    <cfRule type="expression" dxfId="2435" priority="382">
      <formula>$Q$66=""</formula>
    </cfRule>
  </conditionalFormatting>
  <conditionalFormatting sqref="R51 R54 R57 R60">
    <cfRule type="expression" dxfId="2434" priority="381">
      <formula>$R$66=""</formula>
    </cfRule>
  </conditionalFormatting>
  <conditionalFormatting sqref="S51 S54 S57 S60">
    <cfRule type="expression" dxfId="2433" priority="380">
      <formula>$S$66=""</formula>
    </cfRule>
  </conditionalFormatting>
  <conditionalFormatting sqref="T51 T54 T57 T60">
    <cfRule type="expression" dxfId="2432" priority="379">
      <formula>$T$66=""</formula>
    </cfRule>
  </conditionalFormatting>
  <conditionalFormatting sqref="U51 U54 U57 U60">
    <cfRule type="expression" dxfId="2431" priority="378">
      <formula>$U$66=""</formula>
    </cfRule>
  </conditionalFormatting>
  <conditionalFormatting sqref="V51 V54 V57 V60">
    <cfRule type="expression" dxfId="2430" priority="377">
      <formula>$V$66=""</formula>
    </cfRule>
  </conditionalFormatting>
  <conditionalFormatting sqref="W51 W54 W57 W60">
    <cfRule type="expression" dxfId="2429" priority="376">
      <formula>$W$66=""</formula>
    </cfRule>
  </conditionalFormatting>
  <conditionalFormatting sqref="X51 X54 X57 X60">
    <cfRule type="expression" dxfId="2428" priority="375">
      <formula>$X$66=""</formula>
    </cfRule>
  </conditionalFormatting>
  <conditionalFormatting sqref="Y51:BB51 Y54:BB54 Y57:BB57 Y60:BB60 E50:BB50 E53:BB53 E56:BB56 E59:BB59 E62:BB62">
    <cfRule type="expression" dxfId="2427" priority="374">
      <formula>$Y$66=""</formula>
    </cfRule>
  </conditionalFormatting>
  <conditionalFormatting sqref="H33">
    <cfRule type="expression" dxfId="2426" priority="373">
      <formula>$H$2=""</formula>
    </cfRule>
  </conditionalFormatting>
  <conditionalFormatting sqref="G33">
    <cfRule type="expression" dxfId="2425" priority="372">
      <formula>$G$2=""</formula>
    </cfRule>
  </conditionalFormatting>
  <conditionalFormatting sqref="I33">
    <cfRule type="expression" dxfId="2424" priority="371">
      <formula>$I$2=""</formula>
    </cfRule>
  </conditionalFormatting>
  <conditionalFormatting sqref="J33">
    <cfRule type="expression" dxfId="2423" priority="370">
      <formula>$J$2=""</formula>
    </cfRule>
  </conditionalFormatting>
  <conditionalFormatting sqref="K33">
    <cfRule type="expression" dxfId="2422" priority="369">
      <formula>$K$2=""</formula>
    </cfRule>
  </conditionalFormatting>
  <conditionalFormatting sqref="L33">
    <cfRule type="expression" dxfId="2421" priority="368">
      <formula>$L$2=""</formula>
    </cfRule>
  </conditionalFormatting>
  <conditionalFormatting sqref="M33">
    <cfRule type="expression" dxfId="2420" priority="367">
      <formula>$M$2=""</formula>
    </cfRule>
  </conditionalFormatting>
  <conditionalFormatting sqref="N33">
    <cfRule type="expression" dxfId="2419" priority="366">
      <formula>$N$2=""</formula>
    </cfRule>
  </conditionalFormatting>
  <conditionalFormatting sqref="O33">
    <cfRule type="expression" dxfId="2418" priority="365">
      <formula>$O$2=""</formula>
    </cfRule>
  </conditionalFormatting>
  <conditionalFormatting sqref="P33">
    <cfRule type="expression" dxfId="2417" priority="364">
      <formula>$P$2=""</formula>
    </cfRule>
  </conditionalFormatting>
  <conditionalFormatting sqref="Q33">
    <cfRule type="expression" dxfId="2416" priority="363">
      <formula>$Q$2=""</formula>
    </cfRule>
  </conditionalFormatting>
  <conditionalFormatting sqref="R33">
    <cfRule type="expression" dxfId="2415" priority="362">
      <formula>$R$2=""</formula>
    </cfRule>
  </conditionalFormatting>
  <conditionalFormatting sqref="S33">
    <cfRule type="expression" dxfId="2414" priority="361">
      <formula>$S$2=""</formula>
    </cfRule>
  </conditionalFormatting>
  <conditionalFormatting sqref="T33">
    <cfRule type="expression" dxfId="2413" priority="360">
      <formula>$T$2=""</formula>
    </cfRule>
  </conditionalFormatting>
  <conditionalFormatting sqref="U33">
    <cfRule type="expression" dxfId="2412" priority="359">
      <formula>$U$2=""</formula>
    </cfRule>
  </conditionalFormatting>
  <conditionalFormatting sqref="V33">
    <cfRule type="expression" dxfId="2411" priority="358">
      <formula>$V$2=""</formula>
    </cfRule>
  </conditionalFormatting>
  <conditionalFormatting sqref="W33">
    <cfRule type="expression" dxfId="2410" priority="357">
      <formula>$W$2=""</formula>
    </cfRule>
  </conditionalFormatting>
  <conditionalFormatting sqref="F33">
    <cfRule type="expression" dxfId="2409" priority="356">
      <formula>$F$2=""</formula>
    </cfRule>
  </conditionalFormatting>
  <conditionalFormatting sqref="H36">
    <cfRule type="expression" dxfId="2408" priority="355">
      <formula>$H$2=""</formula>
    </cfRule>
  </conditionalFormatting>
  <conditionalFormatting sqref="G36">
    <cfRule type="expression" dxfId="2407" priority="354">
      <formula>$G$2=""</formula>
    </cfRule>
  </conditionalFormatting>
  <conditionalFormatting sqref="I36">
    <cfRule type="expression" dxfId="2406" priority="353">
      <formula>$I$2=""</formula>
    </cfRule>
  </conditionalFormatting>
  <conditionalFormatting sqref="J36">
    <cfRule type="expression" dxfId="2405" priority="352">
      <formula>$J$2=""</formula>
    </cfRule>
  </conditionalFormatting>
  <conditionalFormatting sqref="K36">
    <cfRule type="expression" dxfId="2404" priority="351">
      <formula>$K$2=""</formula>
    </cfRule>
  </conditionalFormatting>
  <conditionalFormatting sqref="L36">
    <cfRule type="expression" dxfId="2403" priority="350">
      <formula>$L$2=""</formula>
    </cfRule>
  </conditionalFormatting>
  <conditionalFormatting sqref="M36">
    <cfRule type="expression" dxfId="2402" priority="349">
      <formula>$M$2=""</formula>
    </cfRule>
  </conditionalFormatting>
  <conditionalFormatting sqref="N36">
    <cfRule type="expression" dxfId="2401" priority="348">
      <formula>$N$2=""</formula>
    </cfRule>
  </conditionalFormatting>
  <conditionalFormatting sqref="O36">
    <cfRule type="expression" dxfId="2400" priority="347">
      <formula>$O$2=""</formula>
    </cfRule>
  </conditionalFormatting>
  <conditionalFormatting sqref="P36">
    <cfRule type="expression" dxfId="2399" priority="346">
      <formula>$P$2=""</formula>
    </cfRule>
  </conditionalFormatting>
  <conditionalFormatting sqref="Q36">
    <cfRule type="expression" dxfId="2398" priority="345">
      <formula>$Q$2=""</formula>
    </cfRule>
  </conditionalFormatting>
  <conditionalFormatting sqref="R36">
    <cfRule type="expression" dxfId="2397" priority="344">
      <formula>$R$2=""</formula>
    </cfRule>
  </conditionalFormatting>
  <conditionalFormatting sqref="S36">
    <cfRule type="expression" dxfId="2396" priority="343">
      <formula>$S$2=""</formula>
    </cfRule>
  </conditionalFormatting>
  <conditionalFormatting sqref="T36">
    <cfRule type="expression" dxfId="2395" priority="342">
      <formula>$T$2=""</formula>
    </cfRule>
  </conditionalFormatting>
  <conditionalFormatting sqref="U36">
    <cfRule type="expression" dxfId="2394" priority="341">
      <formula>$U$2=""</formula>
    </cfRule>
  </conditionalFormatting>
  <conditionalFormatting sqref="V36">
    <cfRule type="expression" dxfId="2393" priority="340">
      <formula>$V$2=""</formula>
    </cfRule>
  </conditionalFormatting>
  <conditionalFormatting sqref="W36">
    <cfRule type="expression" dxfId="2392" priority="339">
      <formula>$W$2=""</formula>
    </cfRule>
  </conditionalFormatting>
  <conditionalFormatting sqref="X36:BB36">
    <cfRule type="expression" dxfId="2391" priority="338">
      <formula>$X$2=""</formula>
    </cfRule>
  </conditionalFormatting>
  <conditionalFormatting sqref="F36">
    <cfRule type="expression" dxfId="2390" priority="337">
      <formula>$F$2=""</formula>
    </cfRule>
  </conditionalFormatting>
  <conditionalFormatting sqref="H39">
    <cfRule type="expression" dxfId="2389" priority="336">
      <formula>$H$2=""</formula>
    </cfRule>
  </conditionalFormatting>
  <conditionalFormatting sqref="G39">
    <cfRule type="expression" dxfId="2388" priority="335">
      <formula>$G$2=""</formula>
    </cfRule>
  </conditionalFormatting>
  <conditionalFormatting sqref="I39">
    <cfRule type="expression" dxfId="2387" priority="334">
      <formula>$I$2=""</formula>
    </cfRule>
  </conditionalFormatting>
  <conditionalFormatting sqref="J39">
    <cfRule type="expression" dxfId="2386" priority="333">
      <formula>$J$2=""</formula>
    </cfRule>
  </conditionalFormatting>
  <conditionalFormatting sqref="K39">
    <cfRule type="expression" dxfId="2385" priority="332">
      <formula>$K$2=""</formula>
    </cfRule>
  </conditionalFormatting>
  <conditionalFormatting sqref="L39">
    <cfRule type="expression" dxfId="2384" priority="331">
      <formula>$L$2=""</formula>
    </cfRule>
  </conditionalFormatting>
  <conditionalFormatting sqref="M39">
    <cfRule type="expression" dxfId="2383" priority="330">
      <formula>$M$2=""</formula>
    </cfRule>
  </conditionalFormatting>
  <conditionalFormatting sqref="N39">
    <cfRule type="expression" dxfId="2382" priority="329">
      <formula>$N$2=""</formula>
    </cfRule>
  </conditionalFormatting>
  <conditionalFormatting sqref="O39">
    <cfRule type="expression" dxfId="2381" priority="328">
      <formula>$O$2=""</formula>
    </cfRule>
  </conditionalFormatting>
  <conditionalFormatting sqref="P39">
    <cfRule type="expression" dxfId="2380" priority="327">
      <formula>$P$2=""</formula>
    </cfRule>
  </conditionalFormatting>
  <conditionalFormatting sqref="Q39">
    <cfRule type="expression" dxfId="2379" priority="326">
      <formula>$Q$2=""</formula>
    </cfRule>
  </conditionalFormatting>
  <conditionalFormatting sqref="R39">
    <cfRule type="expression" dxfId="2378" priority="325">
      <formula>$R$2=""</formula>
    </cfRule>
  </conditionalFormatting>
  <conditionalFormatting sqref="S39">
    <cfRule type="expression" dxfId="2377" priority="324">
      <formula>$S$2=""</formula>
    </cfRule>
  </conditionalFormatting>
  <conditionalFormatting sqref="T39">
    <cfRule type="expression" dxfId="2376" priority="323">
      <formula>$T$2=""</formula>
    </cfRule>
  </conditionalFormatting>
  <conditionalFormatting sqref="U39">
    <cfRule type="expression" dxfId="2375" priority="322">
      <formula>$U$2=""</formula>
    </cfRule>
  </conditionalFormatting>
  <conditionalFormatting sqref="V39">
    <cfRule type="expression" dxfId="2374" priority="321">
      <formula>$V$2=""</formula>
    </cfRule>
  </conditionalFormatting>
  <conditionalFormatting sqref="W39">
    <cfRule type="expression" dxfId="2373" priority="320">
      <formula>$W$2=""</formula>
    </cfRule>
  </conditionalFormatting>
  <conditionalFormatting sqref="X39:BB39">
    <cfRule type="expression" dxfId="2372" priority="319">
      <formula>$X$2=""</formula>
    </cfRule>
  </conditionalFormatting>
  <conditionalFormatting sqref="F39">
    <cfRule type="expression" dxfId="2371" priority="318">
      <formula>$F$2=""</formula>
    </cfRule>
  </conditionalFormatting>
  <conditionalFormatting sqref="H42">
    <cfRule type="expression" dxfId="2370" priority="317">
      <formula>$H$2=""</formula>
    </cfRule>
  </conditionalFormatting>
  <conditionalFormatting sqref="G42">
    <cfRule type="expression" dxfId="2369" priority="316">
      <formula>$G$2=""</formula>
    </cfRule>
  </conditionalFormatting>
  <conditionalFormatting sqref="I42">
    <cfRule type="expression" dxfId="2368" priority="315">
      <formula>$I$2=""</formula>
    </cfRule>
  </conditionalFormatting>
  <conditionalFormatting sqref="J42">
    <cfRule type="expression" dxfId="2367" priority="314">
      <formula>$J$2=""</formula>
    </cfRule>
  </conditionalFormatting>
  <conditionalFormatting sqref="K42">
    <cfRule type="expression" dxfId="2366" priority="313">
      <formula>$K$2=""</formula>
    </cfRule>
  </conditionalFormatting>
  <conditionalFormatting sqref="L42">
    <cfRule type="expression" dxfId="2365" priority="312">
      <formula>$L$2=""</formula>
    </cfRule>
  </conditionalFormatting>
  <conditionalFormatting sqref="M42">
    <cfRule type="expression" dxfId="2364" priority="311">
      <formula>$M$2=""</formula>
    </cfRule>
  </conditionalFormatting>
  <conditionalFormatting sqref="N42">
    <cfRule type="expression" dxfId="2363" priority="310">
      <formula>$N$2=""</formula>
    </cfRule>
  </conditionalFormatting>
  <conditionalFormatting sqref="O42">
    <cfRule type="expression" dxfId="2362" priority="309">
      <formula>$O$2=""</formula>
    </cfRule>
  </conditionalFormatting>
  <conditionalFormatting sqref="P42">
    <cfRule type="expression" dxfId="2361" priority="308">
      <formula>$P$2=""</formula>
    </cfRule>
  </conditionalFormatting>
  <conditionalFormatting sqref="Q42">
    <cfRule type="expression" dxfId="2360" priority="307">
      <formula>$Q$2=""</formula>
    </cfRule>
  </conditionalFormatting>
  <conditionalFormatting sqref="R42">
    <cfRule type="expression" dxfId="2359" priority="306">
      <formula>$R$2=""</formula>
    </cfRule>
  </conditionalFormatting>
  <conditionalFormatting sqref="S42">
    <cfRule type="expression" dxfId="2358" priority="305">
      <formula>$S$2=""</formula>
    </cfRule>
  </conditionalFormatting>
  <conditionalFormatting sqref="T42">
    <cfRule type="expression" dxfId="2357" priority="304">
      <formula>$T$2=""</formula>
    </cfRule>
  </conditionalFormatting>
  <conditionalFormatting sqref="U42">
    <cfRule type="expression" dxfId="2356" priority="303">
      <formula>$U$2=""</formula>
    </cfRule>
  </conditionalFormatting>
  <conditionalFormatting sqref="V42">
    <cfRule type="expression" dxfId="2355" priority="302">
      <formula>$V$2=""</formula>
    </cfRule>
  </conditionalFormatting>
  <conditionalFormatting sqref="W42">
    <cfRule type="expression" dxfId="2354" priority="301">
      <formula>$W$2=""</formula>
    </cfRule>
  </conditionalFormatting>
  <conditionalFormatting sqref="X42:BB42">
    <cfRule type="expression" dxfId="2353" priority="300">
      <formula>$X$2=""</formula>
    </cfRule>
  </conditionalFormatting>
  <conditionalFormatting sqref="F42">
    <cfRule type="expression" dxfId="2352" priority="299">
      <formula>$F$2=""</formula>
    </cfRule>
  </conditionalFormatting>
  <conditionalFormatting sqref="H45">
    <cfRule type="expression" dxfId="2351" priority="298">
      <formula>$H$2=""</formula>
    </cfRule>
  </conditionalFormatting>
  <conditionalFormatting sqref="G45">
    <cfRule type="expression" dxfId="2350" priority="297">
      <formula>$G$2=""</formula>
    </cfRule>
  </conditionalFormatting>
  <conditionalFormatting sqref="I45">
    <cfRule type="expression" dxfId="2349" priority="296">
      <formula>$I$2=""</formula>
    </cfRule>
  </conditionalFormatting>
  <conditionalFormatting sqref="J45">
    <cfRule type="expression" dxfId="2348" priority="295">
      <formula>$J$2=""</formula>
    </cfRule>
  </conditionalFormatting>
  <conditionalFormatting sqref="K45">
    <cfRule type="expression" dxfId="2347" priority="294">
      <formula>$K$2=""</formula>
    </cfRule>
  </conditionalFormatting>
  <conditionalFormatting sqref="L45">
    <cfRule type="expression" dxfId="2346" priority="293">
      <formula>$L$2=""</formula>
    </cfRule>
  </conditionalFormatting>
  <conditionalFormatting sqref="M45">
    <cfRule type="expression" dxfId="2345" priority="292">
      <formula>$M$2=""</formula>
    </cfRule>
  </conditionalFormatting>
  <conditionalFormatting sqref="N45">
    <cfRule type="expression" dxfId="2344" priority="291">
      <formula>$N$2=""</formula>
    </cfRule>
  </conditionalFormatting>
  <conditionalFormatting sqref="O45">
    <cfRule type="expression" dxfId="2343" priority="290">
      <formula>$O$2=""</formula>
    </cfRule>
  </conditionalFormatting>
  <conditionalFormatting sqref="P45">
    <cfRule type="expression" dxfId="2342" priority="289">
      <formula>$P$2=""</formula>
    </cfRule>
  </conditionalFormatting>
  <conditionalFormatting sqref="Q45">
    <cfRule type="expression" dxfId="2341" priority="288">
      <formula>$Q$2=""</formula>
    </cfRule>
  </conditionalFormatting>
  <conditionalFormatting sqref="R45">
    <cfRule type="expression" dxfId="2340" priority="287">
      <formula>$R$2=""</formula>
    </cfRule>
  </conditionalFormatting>
  <conditionalFormatting sqref="S45">
    <cfRule type="expression" dxfId="2339" priority="286">
      <formula>$S$2=""</formula>
    </cfRule>
  </conditionalFormatting>
  <conditionalFormatting sqref="T45">
    <cfRule type="expression" dxfId="2338" priority="285">
      <formula>$T$2=""</formula>
    </cfRule>
  </conditionalFormatting>
  <conditionalFormatting sqref="U45">
    <cfRule type="expression" dxfId="2337" priority="284">
      <formula>$U$2=""</formula>
    </cfRule>
  </conditionalFormatting>
  <conditionalFormatting sqref="V45">
    <cfRule type="expression" dxfId="2336" priority="283">
      <formula>$V$2=""</formula>
    </cfRule>
  </conditionalFormatting>
  <conditionalFormatting sqref="W45">
    <cfRule type="expression" dxfId="2335" priority="282">
      <formula>$W$2=""</formula>
    </cfRule>
  </conditionalFormatting>
  <conditionalFormatting sqref="X45:BB45">
    <cfRule type="expression" dxfId="2334" priority="281">
      <formula>$X$2=""</formula>
    </cfRule>
  </conditionalFormatting>
  <conditionalFormatting sqref="F45">
    <cfRule type="expression" dxfId="2333" priority="280">
      <formula>$F$2=""</formula>
    </cfRule>
  </conditionalFormatting>
  <conditionalFormatting sqref="H37">
    <cfRule type="expression" dxfId="2332" priority="279">
      <formula>$H$2=""</formula>
    </cfRule>
  </conditionalFormatting>
  <conditionalFormatting sqref="G37">
    <cfRule type="expression" dxfId="2331" priority="278">
      <formula>$G$2=""</formula>
    </cfRule>
  </conditionalFormatting>
  <conditionalFormatting sqref="I37">
    <cfRule type="expression" dxfId="2330" priority="277">
      <formula>$I$2=""</formula>
    </cfRule>
  </conditionalFormatting>
  <conditionalFormatting sqref="J37">
    <cfRule type="expression" dxfId="2329" priority="276">
      <formula>$J$2=""</formula>
    </cfRule>
  </conditionalFormatting>
  <conditionalFormatting sqref="K37">
    <cfRule type="expression" dxfId="2328" priority="275">
      <formula>$K$2=""</formula>
    </cfRule>
  </conditionalFormatting>
  <conditionalFormatting sqref="L37">
    <cfRule type="expression" dxfId="2327" priority="274">
      <formula>$L$2=""</formula>
    </cfRule>
  </conditionalFormatting>
  <conditionalFormatting sqref="M37">
    <cfRule type="expression" dxfId="2326" priority="273">
      <formula>$M$2=""</formula>
    </cfRule>
  </conditionalFormatting>
  <conditionalFormatting sqref="N37">
    <cfRule type="expression" dxfId="2325" priority="272">
      <formula>$N$2=""</formula>
    </cfRule>
  </conditionalFormatting>
  <conditionalFormatting sqref="O37">
    <cfRule type="expression" dxfId="2324" priority="271">
      <formula>$O$2=""</formula>
    </cfRule>
  </conditionalFormatting>
  <conditionalFormatting sqref="P37">
    <cfRule type="expression" dxfId="2323" priority="270">
      <formula>$P$2=""</formula>
    </cfRule>
  </conditionalFormatting>
  <conditionalFormatting sqref="Q37">
    <cfRule type="expression" dxfId="2322" priority="269">
      <formula>$Q$2=""</formula>
    </cfRule>
  </conditionalFormatting>
  <conditionalFormatting sqref="R37">
    <cfRule type="expression" dxfId="2321" priority="268">
      <formula>$R$2=""</formula>
    </cfRule>
  </conditionalFormatting>
  <conditionalFormatting sqref="S37">
    <cfRule type="expression" dxfId="2320" priority="267">
      <formula>$S$2=""</formula>
    </cfRule>
  </conditionalFormatting>
  <conditionalFormatting sqref="T37">
    <cfRule type="expression" dxfId="2319" priority="266">
      <formula>$T$2=""</formula>
    </cfRule>
  </conditionalFormatting>
  <conditionalFormatting sqref="U37">
    <cfRule type="expression" dxfId="2318" priority="265">
      <formula>$U$2=""</formula>
    </cfRule>
  </conditionalFormatting>
  <conditionalFormatting sqref="V37">
    <cfRule type="expression" dxfId="2317" priority="264">
      <formula>$V$2=""</formula>
    </cfRule>
  </conditionalFormatting>
  <conditionalFormatting sqref="W37">
    <cfRule type="expression" dxfId="2316" priority="263">
      <formula>$W$2=""</formula>
    </cfRule>
  </conditionalFormatting>
  <conditionalFormatting sqref="X37:BB37">
    <cfRule type="expression" dxfId="2315" priority="262">
      <formula>$X$2=""</formula>
    </cfRule>
  </conditionalFormatting>
  <conditionalFormatting sqref="F37">
    <cfRule type="expression" dxfId="2314" priority="261">
      <formula>$F$2=""</formula>
    </cfRule>
  </conditionalFormatting>
  <conditionalFormatting sqref="H40">
    <cfRule type="expression" dxfId="2313" priority="260">
      <formula>$H$2=""</formula>
    </cfRule>
  </conditionalFormatting>
  <conditionalFormatting sqref="G40">
    <cfRule type="expression" dxfId="2312" priority="259">
      <formula>$G$2=""</formula>
    </cfRule>
  </conditionalFormatting>
  <conditionalFormatting sqref="I40">
    <cfRule type="expression" dxfId="2311" priority="258">
      <formula>$I$2=""</formula>
    </cfRule>
  </conditionalFormatting>
  <conditionalFormatting sqref="J40">
    <cfRule type="expression" dxfId="2310" priority="257">
      <formula>$J$2=""</formula>
    </cfRule>
  </conditionalFormatting>
  <conditionalFormatting sqref="K40">
    <cfRule type="expression" dxfId="2309" priority="256">
      <formula>$K$2=""</formula>
    </cfRule>
  </conditionalFormatting>
  <conditionalFormatting sqref="L40">
    <cfRule type="expression" dxfId="2308" priority="255">
      <formula>$L$2=""</formula>
    </cfRule>
  </conditionalFormatting>
  <conditionalFormatting sqref="M40">
    <cfRule type="expression" dxfId="2307" priority="254">
      <formula>$M$2=""</formula>
    </cfRule>
  </conditionalFormatting>
  <conditionalFormatting sqref="N40">
    <cfRule type="expression" dxfId="2306" priority="253">
      <formula>$N$2=""</formula>
    </cfRule>
  </conditionalFormatting>
  <conditionalFormatting sqref="O40">
    <cfRule type="expression" dxfId="2305" priority="252">
      <formula>$O$2=""</formula>
    </cfRule>
  </conditionalFormatting>
  <conditionalFormatting sqref="P40">
    <cfRule type="expression" dxfId="2304" priority="251">
      <formula>$P$2=""</formula>
    </cfRule>
  </conditionalFormatting>
  <conditionalFormatting sqref="Q40">
    <cfRule type="expression" dxfId="2303" priority="250">
      <formula>$Q$2=""</formula>
    </cfRule>
  </conditionalFormatting>
  <conditionalFormatting sqref="R40">
    <cfRule type="expression" dxfId="2302" priority="249">
      <formula>$R$2=""</formula>
    </cfRule>
  </conditionalFormatting>
  <conditionalFormatting sqref="S40">
    <cfRule type="expression" dxfId="2301" priority="248">
      <formula>$S$2=""</formula>
    </cfRule>
  </conditionalFormatting>
  <conditionalFormatting sqref="T40">
    <cfRule type="expression" dxfId="2300" priority="247">
      <formula>$T$2=""</formula>
    </cfRule>
  </conditionalFormatting>
  <conditionalFormatting sqref="U40">
    <cfRule type="expression" dxfId="2299" priority="246">
      <formula>$U$2=""</formula>
    </cfRule>
  </conditionalFormatting>
  <conditionalFormatting sqref="V40">
    <cfRule type="expression" dxfId="2298" priority="245">
      <formula>$V$2=""</formula>
    </cfRule>
  </conditionalFormatting>
  <conditionalFormatting sqref="W40">
    <cfRule type="expression" dxfId="2297" priority="244">
      <formula>$W$2=""</formula>
    </cfRule>
  </conditionalFormatting>
  <conditionalFormatting sqref="X40:BB40">
    <cfRule type="expression" dxfId="2296" priority="243">
      <formula>$X$2=""</formula>
    </cfRule>
  </conditionalFormatting>
  <conditionalFormatting sqref="F40">
    <cfRule type="expression" dxfId="2295" priority="242">
      <formula>$F$2=""</formula>
    </cfRule>
  </conditionalFormatting>
  <conditionalFormatting sqref="H43">
    <cfRule type="expression" dxfId="2294" priority="241">
      <formula>$H$2=""</formula>
    </cfRule>
  </conditionalFormatting>
  <conditionalFormatting sqref="G43">
    <cfRule type="expression" dxfId="2293" priority="240">
      <formula>$G$2=""</formula>
    </cfRule>
  </conditionalFormatting>
  <conditionalFormatting sqref="I43">
    <cfRule type="expression" dxfId="2292" priority="239">
      <formula>$I$2=""</formula>
    </cfRule>
  </conditionalFormatting>
  <conditionalFormatting sqref="J43">
    <cfRule type="expression" dxfId="2291" priority="238">
      <formula>$J$2=""</formula>
    </cfRule>
  </conditionalFormatting>
  <conditionalFormatting sqref="K43">
    <cfRule type="expression" dxfId="2290" priority="237">
      <formula>$K$2=""</formula>
    </cfRule>
  </conditionalFormatting>
  <conditionalFormatting sqref="L43">
    <cfRule type="expression" dxfId="2289" priority="236">
      <formula>$L$2=""</formula>
    </cfRule>
  </conditionalFormatting>
  <conditionalFormatting sqref="M43">
    <cfRule type="expression" dxfId="2288" priority="235">
      <formula>$M$2=""</formula>
    </cfRule>
  </conditionalFormatting>
  <conditionalFormatting sqref="N43">
    <cfRule type="expression" dxfId="2287" priority="234">
      <formula>$N$2=""</formula>
    </cfRule>
  </conditionalFormatting>
  <conditionalFormatting sqref="O43">
    <cfRule type="expression" dxfId="2286" priority="233">
      <formula>$O$2=""</formula>
    </cfRule>
  </conditionalFormatting>
  <conditionalFormatting sqref="P43">
    <cfRule type="expression" dxfId="2285" priority="232">
      <formula>$P$2=""</formula>
    </cfRule>
  </conditionalFormatting>
  <conditionalFormatting sqref="Q43">
    <cfRule type="expression" dxfId="2284" priority="231">
      <formula>$Q$2=""</formula>
    </cfRule>
  </conditionalFormatting>
  <conditionalFormatting sqref="R43">
    <cfRule type="expression" dxfId="2283" priority="230">
      <formula>$R$2=""</formula>
    </cfRule>
  </conditionalFormatting>
  <conditionalFormatting sqref="S43">
    <cfRule type="expression" dxfId="2282" priority="229">
      <formula>$S$2=""</formula>
    </cfRule>
  </conditionalFormatting>
  <conditionalFormatting sqref="T43">
    <cfRule type="expression" dxfId="2281" priority="228">
      <formula>$T$2=""</formula>
    </cfRule>
  </conditionalFormatting>
  <conditionalFormatting sqref="U43">
    <cfRule type="expression" dxfId="2280" priority="227">
      <formula>$U$2=""</formula>
    </cfRule>
  </conditionalFormatting>
  <conditionalFormatting sqref="V43">
    <cfRule type="expression" dxfId="2279" priority="226">
      <formula>$V$2=""</formula>
    </cfRule>
  </conditionalFormatting>
  <conditionalFormatting sqref="W43">
    <cfRule type="expression" dxfId="2278" priority="225">
      <formula>$W$2=""</formula>
    </cfRule>
  </conditionalFormatting>
  <conditionalFormatting sqref="X43:BB43">
    <cfRule type="expression" dxfId="2277" priority="224">
      <formula>$X$2=""</formula>
    </cfRule>
  </conditionalFormatting>
  <conditionalFormatting sqref="F43">
    <cfRule type="expression" dxfId="2276" priority="223">
      <formula>$F$2=""</formula>
    </cfRule>
  </conditionalFormatting>
  <conditionalFormatting sqref="H46">
    <cfRule type="expression" dxfId="2275" priority="222">
      <formula>$H$2=""</formula>
    </cfRule>
  </conditionalFormatting>
  <conditionalFormatting sqref="G46">
    <cfRule type="expression" dxfId="2274" priority="221">
      <formula>$G$2=""</formula>
    </cfRule>
  </conditionalFormatting>
  <conditionalFormatting sqref="I46">
    <cfRule type="expression" dxfId="2273" priority="220">
      <formula>$I$2=""</formula>
    </cfRule>
  </conditionalFormatting>
  <conditionalFormatting sqref="J46">
    <cfRule type="expression" dxfId="2272" priority="219">
      <formula>$J$2=""</formula>
    </cfRule>
  </conditionalFormatting>
  <conditionalFormatting sqref="K46">
    <cfRule type="expression" dxfId="2271" priority="218">
      <formula>$K$2=""</formula>
    </cfRule>
  </conditionalFormatting>
  <conditionalFormatting sqref="L46">
    <cfRule type="expression" dxfId="2270" priority="217">
      <formula>$L$2=""</formula>
    </cfRule>
  </conditionalFormatting>
  <conditionalFormatting sqref="M46">
    <cfRule type="expression" dxfId="2269" priority="216">
      <formula>$M$2=""</formula>
    </cfRule>
  </conditionalFormatting>
  <conditionalFormatting sqref="N46">
    <cfRule type="expression" dxfId="2268" priority="215">
      <formula>$N$2=""</formula>
    </cfRule>
  </conditionalFormatting>
  <conditionalFormatting sqref="O46">
    <cfRule type="expression" dxfId="2267" priority="214">
      <formula>$O$2=""</formula>
    </cfRule>
  </conditionalFormatting>
  <conditionalFormatting sqref="P46">
    <cfRule type="expression" dxfId="2266" priority="213">
      <formula>$P$2=""</formula>
    </cfRule>
  </conditionalFormatting>
  <conditionalFormatting sqref="Q46">
    <cfRule type="expression" dxfId="2265" priority="212">
      <formula>$Q$2=""</formula>
    </cfRule>
  </conditionalFormatting>
  <conditionalFormatting sqref="R46">
    <cfRule type="expression" dxfId="2264" priority="211">
      <formula>$R$2=""</formula>
    </cfRule>
  </conditionalFormatting>
  <conditionalFormatting sqref="S46">
    <cfRule type="expression" dxfId="2263" priority="210">
      <formula>$S$2=""</formula>
    </cfRule>
  </conditionalFormatting>
  <conditionalFormatting sqref="T46">
    <cfRule type="expression" dxfId="2262" priority="209">
      <formula>$T$2=""</formula>
    </cfRule>
  </conditionalFormatting>
  <conditionalFormatting sqref="U46">
    <cfRule type="expression" dxfId="2261" priority="208">
      <formula>$U$2=""</formula>
    </cfRule>
  </conditionalFormatting>
  <conditionalFormatting sqref="V46">
    <cfRule type="expression" dxfId="2260" priority="207">
      <formula>$V$2=""</formula>
    </cfRule>
  </conditionalFormatting>
  <conditionalFormatting sqref="W46">
    <cfRule type="expression" dxfId="2259" priority="206">
      <formula>$W$2=""</formula>
    </cfRule>
  </conditionalFormatting>
  <conditionalFormatting sqref="X46:BB46">
    <cfRule type="expression" dxfId="2258" priority="205">
      <formula>$X$2=""</formula>
    </cfRule>
  </conditionalFormatting>
  <conditionalFormatting sqref="F46">
    <cfRule type="expression" dxfId="2257" priority="204">
      <formula>$F$2=""</formula>
    </cfRule>
  </conditionalFormatting>
  <conditionalFormatting sqref="E36">
    <cfRule type="expression" dxfId="2256" priority="203">
      <formula>$E$2=""</formula>
    </cfRule>
  </conditionalFormatting>
  <conditionalFormatting sqref="E39">
    <cfRule type="expression" dxfId="2255" priority="202">
      <formula>$E$2=""</formula>
    </cfRule>
  </conditionalFormatting>
  <conditionalFormatting sqref="E42">
    <cfRule type="expression" dxfId="2254" priority="201">
      <formula>$E$2=""</formula>
    </cfRule>
  </conditionalFormatting>
  <conditionalFormatting sqref="E45">
    <cfRule type="expression" dxfId="2253" priority="200">
      <formula>$E$2=""</formula>
    </cfRule>
  </conditionalFormatting>
  <conditionalFormatting sqref="E37">
    <cfRule type="expression" dxfId="2252" priority="199">
      <formula>$E$2=""</formula>
    </cfRule>
  </conditionalFormatting>
  <conditionalFormatting sqref="E40">
    <cfRule type="expression" dxfId="2251" priority="198">
      <formula>$E$2=""</formula>
    </cfRule>
  </conditionalFormatting>
  <conditionalFormatting sqref="E43">
    <cfRule type="expression" dxfId="2250" priority="197">
      <formula>$E$2=""</formula>
    </cfRule>
  </conditionalFormatting>
  <conditionalFormatting sqref="E46">
    <cfRule type="expression" dxfId="2249" priority="196">
      <formula>$E$2=""</formula>
    </cfRule>
  </conditionalFormatting>
  <conditionalFormatting sqref="G33:G62">
    <cfRule type="expression" dxfId="2248" priority="195">
      <formula>$G$66=""</formula>
    </cfRule>
  </conditionalFormatting>
  <conditionalFormatting sqref="H33:H62">
    <cfRule type="expression" dxfId="2247" priority="194">
      <formula>$H$66=""</formula>
    </cfRule>
  </conditionalFormatting>
  <conditionalFormatting sqref="I33:I62">
    <cfRule type="expression" dxfId="2246" priority="193">
      <formula>$I$66=""</formula>
    </cfRule>
  </conditionalFormatting>
  <conditionalFormatting sqref="J33:J62">
    <cfRule type="expression" dxfId="2245" priority="192">
      <formula>$J$66=""</formula>
    </cfRule>
  </conditionalFormatting>
  <conditionalFormatting sqref="K33:K62">
    <cfRule type="expression" dxfId="2244" priority="191">
      <formula>$K$66=""</formula>
    </cfRule>
  </conditionalFormatting>
  <conditionalFormatting sqref="L33:L62">
    <cfRule type="expression" dxfId="2243" priority="190">
      <formula>$L$66=""</formula>
    </cfRule>
  </conditionalFormatting>
  <conditionalFormatting sqref="M33:M62">
    <cfRule type="expression" dxfId="2242" priority="189">
      <formula>$M$66=""</formula>
    </cfRule>
  </conditionalFormatting>
  <conditionalFormatting sqref="N33:N62">
    <cfRule type="expression" dxfId="2241" priority="188">
      <formula>$N$66=""</formula>
    </cfRule>
  </conditionalFormatting>
  <conditionalFormatting sqref="O33:O62">
    <cfRule type="expression" dxfId="2240" priority="187">
      <formula>$O$66=""</formula>
    </cfRule>
  </conditionalFormatting>
  <conditionalFormatting sqref="P33:P62">
    <cfRule type="expression" dxfId="2239" priority="186">
      <formula>$P$66=""</formula>
    </cfRule>
  </conditionalFormatting>
  <conditionalFormatting sqref="R33:R62">
    <cfRule type="expression" dxfId="2238" priority="185">
      <formula>$R$66=""</formula>
    </cfRule>
  </conditionalFormatting>
  <conditionalFormatting sqref="S33:S62">
    <cfRule type="expression" dxfId="2237" priority="184">
      <formula>$S$66=""</formula>
    </cfRule>
  </conditionalFormatting>
  <conditionalFormatting sqref="T33:T62">
    <cfRule type="expression" dxfId="2236" priority="183">
      <formula>$T$66=""</formula>
    </cfRule>
  </conditionalFormatting>
  <conditionalFormatting sqref="U33:U62">
    <cfRule type="expression" dxfId="2235" priority="182">
      <formula>$U$66=""</formula>
    </cfRule>
  </conditionalFormatting>
  <conditionalFormatting sqref="V33:V62">
    <cfRule type="expression" dxfId="2234" priority="181">
      <formula>$V$66=""</formula>
    </cfRule>
  </conditionalFormatting>
  <conditionalFormatting sqref="W33:W62">
    <cfRule type="expression" dxfId="2233" priority="180">
      <formula>$W$66=""</formula>
    </cfRule>
  </conditionalFormatting>
  <conditionalFormatting sqref="X33:X62">
    <cfRule type="expression" dxfId="2232" priority="179">
      <formula>$X$66=""</formula>
    </cfRule>
  </conditionalFormatting>
  <conditionalFormatting sqref="BB33:BB62">
    <cfRule type="expression" dxfId="2231" priority="178">
      <formula>$BB$66=""</formula>
    </cfRule>
  </conditionalFormatting>
  <conditionalFormatting sqref="H48 H51 H54 H57 H60">
    <cfRule type="expression" dxfId="2230" priority="177">
      <formula>$H$2=""</formula>
    </cfRule>
  </conditionalFormatting>
  <conditionalFormatting sqref="G48 G51 G54 G57 G60">
    <cfRule type="expression" dxfId="2229" priority="176">
      <formula>$G$2=""</formula>
    </cfRule>
  </conditionalFormatting>
  <conditionalFormatting sqref="I48 I51 I54 I57 I60">
    <cfRule type="expression" dxfId="2228" priority="175">
      <formula>$I$2=""</formula>
    </cfRule>
  </conditionalFormatting>
  <conditionalFormatting sqref="J48 J51 J54 J57">
    <cfRule type="expression" dxfId="2227" priority="174">
      <formula>$J$2=""</formula>
    </cfRule>
  </conditionalFormatting>
  <conditionalFormatting sqref="K48 K51 K54 K57">
    <cfRule type="expression" dxfId="2226" priority="173">
      <formula>$K$2=""</formula>
    </cfRule>
  </conditionalFormatting>
  <conditionalFormatting sqref="L48 L51 L54 L57 L60">
    <cfRule type="expression" dxfId="2225" priority="172">
      <formula>$L$2=""</formula>
    </cfRule>
  </conditionalFormatting>
  <conditionalFormatting sqref="M48 M51 M54 M57 M60">
    <cfRule type="expression" dxfId="2224" priority="171">
      <formula>$M$2=""</formula>
    </cfRule>
  </conditionalFormatting>
  <conditionalFormatting sqref="N48 N51 N54 N57 N60">
    <cfRule type="expression" dxfId="2223" priority="170">
      <formula>$N$2=""</formula>
    </cfRule>
  </conditionalFormatting>
  <conditionalFormatting sqref="O48 O51 O54 O57">
    <cfRule type="expression" dxfId="2222" priority="169">
      <formula>$O$2=""</formula>
    </cfRule>
  </conditionalFormatting>
  <conditionalFormatting sqref="P48 P51 P54 P57 P60">
    <cfRule type="expression" dxfId="2221" priority="168">
      <formula>$P$2=""</formula>
    </cfRule>
  </conditionalFormatting>
  <conditionalFormatting sqref="Q48 Q51 Q54 Q57 Q60">
    <cfRule type="expression" dxfId="2220" priority="167">
      <formula>$Q$2=""</formula>
    </cfRule>
  </conditionalFormatting>
  <conditionalFormatting sqref="R48 R51 R54 R57 R60">
    <cfRule type="expression" dxfId="2219" priority="166">
      <formula>$R$2=""</formula>
    </cfRule>
  </conditionalFormatting>
  <conditionalFormatting sqref="S48 S51 S54 S57 S60">
    <cfRule type="expression" dxfId="2218" priority="165">
      <formula>$S$2=""</formula>
    </cfRule>
  </conditionalFormatting>
  <conditionalFormatting sqref="T48 T51 T54 T57 T60">
    <cfRule type="expression" dxfId="2217" priority="164">
      <formula>$T$2=""</formula>
    </cfRule>
  </conditionalFormatting>
  <conditionalFormatting sqref="U48 U51 U54 U57 U60">
    <cfRule type="expression" dxfId="2216" priority="163">
      <formula>$U$2=""</formula>
    </cfRule>
  </conditionalFormatting>
  <conditionalFormatting sqref="V48 V51 V54 V57 V60">
    <cfRule type="expression" dxfId="2215" priority="162">
      <formula>$V$2=""</formula>
    </cfRule>
  </conditionalFormatting>
  <conditionalFormatting sqref="W48 W51 W54 W57 W60">
    <cfRule type="expression" dxfId="2214" priority="161">
      <formula>$W$2=""</formula>
    </cfRule>
  </conditionalFormatting>
  <conditionalFormatting sqref="Y48:BB48 Y51:BB51 Y54:BB54 Y57:BB57 Y60:BB60 E50:BB50 E53:BB53 E56:BB56 E59:BB59 E62:BB62">
    <cfRule type="expression" dxfId="2213" priority="160">
      <formula>$Y$2=""</formula>
    </cfRule>
  </conditionalFormatting>
  <conditionalFormatting sqref="F48 F51 F54 F57 F60">
    <cfRule type="expression" dxfId="2212" priority="159">
      <formula>$F$2=""</formula>
    </cfRule>
  </conditionalFormatting>
  <conditionalFormatting sqref="H48">
    <cfRule type="expression" dxfId="2211" priority="158">
      <formula>$H$2=""</formula>
    </cfRule>
  </conditionalFormatting>
  <conditionalFormatting sqref="G48">
    <cfRule type="expression" dxfId="2210" priority="157">
      <formula>$G$2=""</formula>
    </cfRule>
  </conditionalFormatting>
  <conditionalFormatting sqref="I48">
    <cfRule type="expression" dxfId="2209" priority="156">
      <formula>$I$2=""</formula>
    </cfRule>
  </conditionalFormatting>
  <conditionalFormatting sqref="J48">
    <cfRule type="expression" dxfId="2208" priority="155">
      <formula>$J$2=""</formula>
    </cfRule>
  </conditionalFormatting>
  <conditionalFormatting sqref="K48">
    <cfRule type="expression" dxfId="2207" priority="154">
      <formula>$K$2=""</formula>
    </cfRule>
  </conditionalFormatting>
  <conditionalFormatting sqref="L48">
    <cfRule type="expression" dxfId="2206" priority="153">
      <formula>$L$2=""</formula>
    </cfRule>
  </conditionalFormatting>
  <conditionalFormatting sqref="M48">
    <cfRule type="expression" dxfId="2205" priority="152">
      <formula>$M$2=""</formula>
    </cfRule>
  </conditionalFormatting>
  <conditionalFormatting sqref="N48">
    <cfRule type="expression" dxfId="2204" priority="151">
      <formula>$N$2=""</formula>
    </cfRule>
  </conditionalFormatting>
  <conditionalFormatting sqref="O48">
    <cfRule type="expression" dxfId="2203" priority="150">
      <formula>$O$2=""</formula>
    </cfRule>
  </conditionalFormatting>
  <conditionalFormatting sqref="P48">
    <cfRule type="expression" dxfId="2202" priority="149">
      <formula>$P$2=""</formula>
    </cfRule>
  </conditionalFormatting>
  <conditionalFormatting sqref="Q48">
    <cfRule type="expression" dxfId="2201" priority="148">
      <formula>$Q$2=""</formula>
    </cfRule>
  </conditionalFormatting>
  <conditionalFormatting sqref="R48">
    <cfRule type="expression" dxfId="2200" priority="147">
      <formula>$R$2=""</formula>
    </cfRule>
  </conditionalFormatting>
  <conditionalFormatting sqref="S48">
    <cfRule type="expression" dxfId="2199" priority="146">
      <formula>$S$2=""</formula>
    </cfRule>
  </conditionalFormatting>
  <conditionalFormatting sqref="T48">
    <cfRule type="expression" dxfId="2198" priority="145">
      <formula>$T$2=""</formula>
    </cfRule>
  </conditionalFormatting>
  <conditionalFormatting sqref="U48">
    <cfRule type="expression" dxfId="2197" priority="144">
      <formula>$U$2=""</formula>
    </cfRule>
  </conditionalFormatting>
  <conditionalFormatting sqref="V48">
    <cfRule type="expression" dxfId="2196" priority="143">
      <formula>$V$2=""</formula>
    </cfRule>
  </conditionalFormatting>
  <conditionalFormatting sqref="W48">
    <cfRule type="expression" dxfId="2195" priority="142">
      <formula>$W$2=""</formula>
    </cfRule>
  </conditionalFormatting>
  <conditionalFormatting sqref="X48:BB48">
    <cfRule type="expression" dxfId="2194" priority="141">
      <formula>$X$2=""</formula>
    </cfRule>
  </conditionalFormatting>
  <conditionalFormatting sqref="F48">
    <cfRule type="expression" dxfId="2193" priority="140">
      <formula>$F$2=""</formula>
    </cfRule>
  </conditionalFormatting>
  <conditionalFormatting sqref="H51">
    <cfRule type="expression" dxfId="2192" priority="139">
      <formula>$H$2=""</formula>
    </cfRule>
  </conditionalFormatting>
  <conditionalFormatting sqref="G51">
    <cfRule type="expression" dxfId="2191" priority="138">
      <formula>$G$2=""</formula>
    </cfRule>
  </conditionalFormatting>
  <conditionalFormatting sqref="I51">
    <cfRule type="expression" dxfId="2190" priority="137">
      <formula>$I$2=""</formula>
    </cfRule>
  </conditionalFormatting>
  <conditionalFormatting sqref="J51">
    <cfRule type="expression" dxfId="2189" priority="136">
      <formula>$J$2=""</formula>
    </cfRule>
  </conditionalFormatting>
  <conditionalFormatting sqref="K51">
    <cfRule type="expression" dxfId="2188" priority="135">
      <formula>$K$2=""</formula>
    </cfRule>
  </conditionalFormatting>
  <conditionalFormatting sqref="L51">
    <cfRule type="expression" dxfId="2187" priority="134">
      <formula>$L$2=""</formula>
    </cfRule>
  </conditionalFormatting>
  <conditionalFormatting sqref="M51">
    <cfRule type="expression" dxfId="2186" priority="133">
      <formula>$M$2=""</formula>
    </cfRule>
  </conditionalFormatting>
  <conditionalFormatting sqref="N51">
    <cfRule type="expression" dxfId="2185" priority="132">
      <formula>$N$2=""</formula>
    </cfRule>
  </conditionalFormatting>
  <conditionalFormatting sqref="O51">
    <cfRule type="expression" dxfId="2184" priority="131">
      <formula>$O$2=""</formula>
    </cfRule>
  </conditionalFormatting>
  <conditionalFormatting sqref="P51">
    <cfRule type="expression" dxfId="2183" priority="130">
      <formula>$P$2=""</formula>
    </cfRule>
  </conditionalFormatting>
  <conditionalFormatting sqref="Q51">
    <cfRule type="expression" dxfId="2182" priority="129">
      <formula>$Q$2=""</formula>
    </cfRule>
  </conditionalFormatting>
  <conditionalFormatting sqref="R51">
    <cfRule type="expression" dxfId="2181" priority="128">
      <formula>$R$2=""</formula>
    </cfRule>
  </conditionalFormatting>
  <conditionalFormatting sqref="S51">
    <cfRule type="expression" dxfId="2180" priority="127">
      <formula>$S$2=""</formula>
    </cfRule>
  </conditionalFormatting>
  <conditionalFormatting sqref="T51">
    <cfRule type="expression" dxfId="2179" priority="126">
      <formula>$T$2=""</formula>
    </cfRule>
  </conditionalFormatting>
  <conditionalFormatting sqref="U51">
    <cfRule type="expression" dxfId="2178" priority="125">
      <formula>$U$2=""</formula>
    </cfRule>
  </conditionalFormatting>
  <conditionalFormatting sqref="V51">
    <cfRule type="expression" dxfId="2177" priority="124">
      <formula>$V$2=""</formula>
    </cfRule>
  </conditionalFormatting>
  <conditionalFormatting sqref="W51">
    <cfRule type="expression" dxfId="2176" priority="123">
      <formula>$W$2=""</formula>
    </cfRule>
  </conditionalFormatting>
  <conditionalFormatting sqref="X51:BB51">
    <cfRule type="expression" dxfId="2175" priority="122">
      <formula>$X$2=""</formula>
    </cfRule>
  </conditionalFormatting>
  <conditionalFormatting sqref="F51">
    <cfRule type="expression" dxfId="2174" priority="121">
      <formula>$F$2=""</formula>
    </cfRule>
  </conditionalFormatting>
  <conditionalFormatting sqref="H54">
    <cfRule type="expression" dxfId="2173" priority="120">
      <formula>$H$2=""</formula>
    </cfRule>
  </conditionalFormatting>
  <conditionalFormatting sqref="G54">
    <cfRule type="expression" dxfId="2172" priority="119">
      <formula>$G$2=""</formula>
    </cfRule>
  </conditionalFormatting>
  <conditionalFormatting sqref="I54">
    <cfRule type="expression" dxfId="2171" priority="118">
      <formula>$I$2=""</formula>
    </cfRule>
  </conditionalFormatting>
  <conditionalFormatting sqref="J54">
    <cfRule type="expression" dxfId="2170" priority="117">
      <formula>$J$2=""</formula>
    </cfRule>
  </conditionalFormatting>
  <conditionalFormatting sqref="K54">
    <cfRule type="expression" dxfId="2169" priority="116">
      <formula>$K$2=""</formula>
    </cfRule>
  </conditionalFormatting>
  <conditionalFormatting sqref="L54">
    <cfRule type="expression" dxfId="2168" priority="115">
      <formula>$L$2=""</formula>
    </cfRule>
  </conditionalFormatting>
  <conditionalFormatting sqref="M54">
    <cfRule type="expression" dxfId="2167" priority="114">
      <formula>$M$2=""</formula>
    </cfRule>
  </conditionalFormatting>
  <conditionalFormatting sqref="N54">
    <cfRule type="expression" dxfId="2166" priority="113">
      <formula>$N$2=""</formula>
    </cfRule>
  </conditionalFormatting>
  <conditionalFormatting sqref="O54">
    <cfRule type="expression" dxfId="2165" priority="112">
      <formula>$O$2=""</formula>
    </cfRule>
  </conditionalFormatting>
  <conditionalFormatting sqref="P54">
    <cfRule type="expression" dxfId="2164" priority="111">
      <formula>$P$2=""</formula>
    </cfRule>
  </conditionalFormatting>
  <conditionalFormatting sqref="Q54">
    <cfRule type="expression" dxfId="2163" priority="110">
      <formula>$Q$2=""</formula>
    </cfRule>
  </conditionalFormatting>
  <conditionalFormatting sqref="R54">
    <cfRule type="expression" dxfId="2162" priority="109">
      <formula>$R$2=""</formula>
    </cfRule>
  </conditionalFormatting>
  <conditionalFormatting sqref="S54">
    <cfRule type="expression" dxfId="2161" priority="108">
      <formula>$S$2=""</formula>
    </cfRule>
  </conditionalFormatting>
  <conditionalFormatting sqref="T54">
    <cfRule type="expression" dxfId="2160" priority="107">
      <formula>$T$2=""</formula>
    </cfRule>
  </conditionalFormatting>
  <conditionalFormatting sqref="U54">
    <cfRule type="expression" dxfId="2159" priority="106">
      <formula>$U$2=""</formula>
    </cfRule>
  </conditionalFormatting>
  <conditionalFormatting sqref="V54">
    <cfRule type="expression" dxfId="2158" priority="105">
      <formula>$V$2=""</formula>
    </cfRule>
  </conditionalFormatting>
  <conditionalFormatting sqref="W54">
    <cfRule type="expression" dxfId="2157" priority="104">
      <formula>$W$2=""</formula>
    </cfRule>
  </conditionalFormatting>
  <conditionalFormatting sqref="X54:BB54">
    <cfRule type="expression" dxfId="2156" priority="103">
      <formula>$X$2=""</formula>
    </cfRule>
  </conditionalFormatting>
  <conditionalFormatting sqref="F54">
    <cfRule type="expression" dxfId="2155" priority="102">
      <formula>$F$2=""</formula>
    </cfRule>
  </conditionalFormatting>
  <conditionalFormatting sqref="H57">
    <cfRule type="expression" dxfId="2154" priority="101">
      <formula>$H$2=""</formula>
    </cfRule>
  </conditionalFormatting>
  <conditionalFormatting sqref="G57">
    <cfRule type="expression" dxfId="2153" priority="100">
      <formula>$G$2=""</formula>
    </cfRule>
  </conditionalFormatting>
  <conditionalFormatting sqref="I57">
    <cfRule type="expression" dxfId="2152" priority="99">
      <formula>$I$2=""</formula>
    </cfRule>
  </conditionalFormatting>
  <conditionalFormatting sqref="J57">
    <cfRule type="expression" dxfId="2151" priority="98">
      <formula>$J$2=""</formula>
    </cfRule>
  </conditionalFormatting>
  <conditionalFormatting sqref="K57">
    <cfRule type="expression" dxfId="2150" priority="97">
      <formula>$K$2=""</formula>
    </cfRule>
  </conditionalFormatting>
  <conditionalFormatting sqref="L57">
    <cfRule type="expression" dxfId="2149" priority="96">
      <formula>$L$2=""</formula>
    </cfRule>
  </conditionalFormatting>
  <conditionalFormatting sqref="M57">
    <cfRule type="expression" dxfId="2148" priority="95">
      <formula>$M$2=""</formula>
    </cfRule>
  </conditionalFormatting>
  <conditionalFormatting sqref="N57">
    <cfRule type="expression" dxfId="2147" priority="94">
      <formula>$N$2=""</formula>
    </cfRule>
  </conditionalFormatting>
  <conditionalFormatting sqref="O57">
    <cfRule type="expression" dxfId="2146" priority="93">
      <formula>$O$2=""</formula>
    </cfRule>
  </conditionalFormatting>
  <conditionalFormatting sqref="P57">
    <cfRule type="expression" dxfId="2145" priority="92">
      <formula>$P$2=""</formula>
    </cfRule>
  </conditionalFormatting>
  <conditionalFormatting sqref="Q57">
    <cfRule type="expression" dxfId="2144" priority="91">
      <formula>$Q$2=""</formula>
    </cfRule>
  </conditionalFormatting>
  <conditionalFormatting sqref="R57">
    <cfRule type="expression" dxfId="2143" priority="90">
      <formula>$R$2=""</formula>
    </cfRule>
  </conditionalFormatting>
  <conditionalFormatting sqref="S57">
    <cfRule type="expression" dxfId="2142" priority="89">
      <formula>$S$2=""</formula>
    </cfRule>
  </conditionalFormatting>
  <conditionalFormatting sqref="T57">
    <cfRule type="expression" dxfId="2141" priority="88">
      <formula>$T$2=""</formula>
    </cfRule>
  </conditionalFormatting>
  <conditionalFormatting sqref="U57">
    <cfRule type="expression" dxfId="2140" priority="87">
      <formula>$U$2=""</formula>
    </cfRule>
  </conditionalFormatting>
  <conditionalFormatting sqref="V57">
    <cfRule type="expression" dxfId="2139" priority="86">
      <formula>$V$2=""</formula>
    </cfRule>
  </conditionalFormatting>
  <conditionalFormatting sqref="W57">
    <cfRule type="expression" dxfId="2138" priority="85">
      <formula>$W$2=""</formula>
    </cfRule>
  </conditionalFormatting>
  <conditionalFormatting sqref="X57:BB57">
    <cfRule type="expression" dxfId="2137" priority="84">
      <formula>$X$2=""</formula>
    </cfRule>
  </conditionalFormatting>
  <conditionalFormatting sqref="F57">
    <cfRule type="expression" dxfId="2136" priority="83">
      <formula>$F$2=""</formula>
    </cfRule>
  </conditionalFormatting>
  <conditionalFormatting sqref="H60">
    <cfRule type="expression" dxfId="2135" priority="82">
      <formula>$H$2=""</formula>
    </cfRule>
  </conditionalFormatting>
  <conditionalFormatting sqref="G60">
    <cfRule type="expression" dxfId="2134" priority="81">
      <formula>$G$2=""</formula>
    </cfRule>
  </conditionalFormatting>
  <conditionalFormatting sqref="I60">
    <cfRule type="expression" dxfId="2133" priority="80">
      <formula>$I$2=""</formula>
    </cfRule>
  </conditionalFormatting>
  <conditionalFormatting sqref="J60">
    <cfRule type="expression" dxfId="2132" priority="79">
      <formula>$J$2=""</formula>
    </cfRule>
  </conditionalFormatting>
  <conditionalFormatting sqref="K60">
    <cfRule type="expression" dxfId="2131" priority="78">
      <formula>$K$2=""</formula>
    </cfRule>
  </conditionalFormatting>
  <conditionalFormatting sqref="L60">
    <cfRule type="expression" dxfId="2130" priority="77">
      <formula>$L$2=""</formula>
    </cfRule>
  </conditionalFormatting>
  <conditionalFormatting sqref="M60">
    <cfRule type="expression" dxfId="2129" priority="76">
      <formula>$M$2=""</formula>
    </cfRule>
  </conditionalFormatting>
  <conditionalFormatting sqref="N60">
    <cfRule type="expression" dxfId="2128" priority="75">
      <formula>$N$2=""</formula>
    </cfRule>
  </conditionalFormatting>
  <conditionalFormatting sqref="O60">
    <cfRule type="expression" dxfId="2127" priority="74">
      <formula>$O$2=""</formula>
    </cfRule>
  </conditionalFormatting>
  <conditionalFormatting sqref="P60">
    <cfRule type="expression" dxfId="2126" priority="73">
      <formula>$P$2=""</formula>
    </cfRule>
  </conditionalFormatting>
  <conditionalFormatting sqref="Q60">
    <cfRule type="expression" dxfId="2125" priority="72">
      <formula>$Q$2=""</formula>
    </cfRule>
  </conditionalFormatting>
  <conditionalFormatting sqref="R60">
    <cfRule type="expression" dxfId="2124" priority="71">
      <formula>$R$2=""</formula>
    </cfRule>
  </conditionalFormatting>
  <conditionalFormatting sqref="S60">
    <cfRule type="expression" dxfId="2123" priority="70">
      <formula>$S$2=""</formula>
    </cfRule>
  </conditionalFormatting>
  <conditionalFormatting sqref="T60">
    <cfRule type="expression" dxfId="2122" priority="69">
      <formula>$T$2=""</formula>
    </cfRule>
  </conditionalFormatting>
  <conditionalFormatting sqref="U60">
    <cfRule type="expression" dxfId="2121" priority="68">
      <formula>$U$2=""</formula>
    </cfRule>
  </conditionalFormatting>
  <conditionalFormatting sqref="V60">
    <cfRule type="expression" dxfId="2120" priority="67">
      <formula>$V$2=""</formula>
    </cfRule>
  </conditionalFormatting>
  <conditionalFormatting sqref="W60">
    <cfRule type="expression" dxfId="2119" priority="66">
      <formula>$W$2=""</formula>
    </cfRule>
  </conditionalFormatting>
  <conditionalFormatting sqref="X60:BB60">
    <cfRule type="expression" dxfId="2118" priority="65">
      <formula>$X$2=""</formula>
    </cfRule>
  </conditionalFormatting>
  <conditionalFormatting sqref="F60">
    <cfRule type="expression" dxfId="2117" priority="64">
      <formula>$F$2=""</formula>
    </cfRule>
  </conditionalFormatting>
  <conditionalFormatting sqref="E48">
    <cfRule type="expression" dxfId="2116" priority="63">
      <formula>$E$2=""</formula>
    </cfRule>
  </conditionalFormatting>
  <conditionalFormatting sqref="E51">
    <cfRule type="expression" dxfId="2115" priority="62">
      <formula>$E$2=""</formula>
    </cfRule>
  </conditionalFormatting>
  <conditionalFormatting sqref="E54">
    <cfRule type="expression" dxfId="2114" priority="61">
      <formula>$E$2=""</formula>
    </cfRule>
  </conditionalFormatting>
  <conditionalFormatting sqref="E57">
    <cfRule type="expression" dxfId="2113" priority="60">
      <formula>$E$2=""</formula>
    </cfRule>
  </conditionalFormatting>
  <conditionalFormatting sqref="E60">
    <cfRule type="expression" dxfId="2112" priority="59">
      <formula>$E$2=""</formula>
    </cfRule>
  </conditionalFormatting>
  <conditionalFormatting sqref="E52:BB52">
    <cfRule type="expression" dxfId="2111" priority="58">
      <formula>$E$2=""</formula>
    </cfRule>
  </conditionalFormatting>
  <conditionalFormatting sqref="E55:BB55">
    <cfRule type="expression" dxfId="2110" priority="57">
      <formula>$E$2=""</formula>
    </cfRule>
  </conditionalFormatting>
  <conditionalFormatting sqref="E58:BB58">
    <cfRule type="expression" dxfId="2109" priority="56">
      <formula>$E$2=""</formula>
    </cfRule>
  </conditionalFormatting>
  <conditionalFormatting sqref="X48 X51 X54 X57 X60">
    <cfRule type="expression" dxfId="2108" priority="55">
      <formula>$X$2=""</formula>
    </cfRule>
  </conditionalFormatting>
  <conditionalFormatting sqref="J48 J51 J54 J57 J60">
    <cfRule type="expression" dxfId="2107" priority="54">
      <formula>$J$2=""</formula>
    </cfRule>
  </conditionalFormatting>
  <conditionalFormatting sqref="K48 K51 K54 K57 K60">
    <cfRule type="expression" dxfId="2106" priority="53">
      <formula>$K$2=""</formula>
    </cfRule>
  </conditionalFormatting>
  <conditionalFormatting sqref="O48 O51 O54 O57 O60">
    <cfRule type="expression" dxfId="2105" priority="52">
      <formula>$O$2=""</formula>
    </cfRule>
  </conditionalFormatting>
  <conditionalFormatting sqref="F48">
    <cfRule type="expression" dxfId="2104" priority="51">
      <formula>$F$66=""</formula>
    </cfRule>
  </conditionalFormatting>
  <conditionalFormatting sqref="G48">
    <cfRule type="expression" dxfId="2103" priority="50">
      <formula>$G$66=""</formula>
    </cfRule>
  </conditionalFormatting>
  <conditionalFormatting sqref="H48">
    <cfRule type="expression" dxfId="2102" priority="49">
      <formula>$H$66=""</formula>
    </cfRule>
  </conditionalFormatting>
  <conditionalFormatting sqref="I48">
    <cfRule type="expression" dxfId="2101" priority="48">
      <formula>$I$66=""</formula>
    </cfRule>
  </conditionalFormatting>
  <conditionalFormatting sqref="J48">
    <cfRule type="expression" dxfId="2100" priority="47">
      <formula>$J$66=""</formula>
    </cfRule>
  </conditionalFormatting>
  <conditionalFormatting sqref="K48">
    <cfRule type="expression" dxfId="2099" priority="46">
      <formula>$K$66=""</formula>
    </cfRule>
  </conditionalFormatting>
  <conditionalFormatting sqref="L48">
    <cfRule type="expression" dxfId="2098" priority="45">
      <formula>$L$66=""</formula>
    </cfRule>
  </conditionalFormatting>
  <conditionalFormatting sqref="M48">
    <cfRule type="expression" dxfId="2097" priority="44">
      <formula>$M$66=""</formula>
    </cfRule>
  </conditionalFormatting>
  <conditionalFormatting sqref="N48">
    <cfRule type="expression" dxfId="2096" priority="43">
      <formula>$N$66=""</formula>
    </cfRule>
  </conditionalFormatting>
  <conditionalFormatting sqref="O48">
    <cfRule type="expression" dxfId="2095" priority="42">
      <formula>$O$66=""</formula>
    </cfRule>
  </conditionalFormatting>
  <conditionalFormatting sqref="P48">
    <cfRule type="expression" dxfId="2094" priority="41">
      <formula>$P$66=""</formula>
    </cfRule>
  </conditionalFormatting>
  <conditionalFormatting sqref="Q48">
    <cfRule type="expression" dxfId="2093" priority="40">
      <formula>$Q$66=""</formula>
    </cfRule>
  </conditionalFormatting>
  <conditionalFormatting sqref="R48">
    <cfRule type="expression" dxfId="2092" priority="39">
      <formula>$R$66=""</formula>
    </cfRule>
  </conditionalFormatting>
  <conditionalFormatting sqref="S48">
    <cfRule type="expression" dxfId="2091" priority="38">
      <formula>$S$66=""</formula>
    </cfRule>
  </conditionalFormatting>
  <conditionalFormatting sqref="T48">
    <cfRule type="expression" dxfId="2090" priority="37">
      <formula>$T$66=""</formula>
    </cfRule>
  </conditionalFormatting>
  <conditionalFormatting sqref="U48">
    <cfRule type="expression" dxfId="2089" priority="36">
      <formula>$U$66=""</formula>
    </cfRule>
  </conditionalFormatting>
  <conditionalFormatting sqref="V48">
    <cfRule type="expression" dxfId="2088" priority="35">
      <formula>$V$66=""</formula>
    </cfRule>
  </conditionalFormatting>
  <conditionalFormatting sqref="W48">
    <cfRule type="expression" dxfId="2087" priority="34">
      <formula>$W$66=""</formula>
    </cfRule>
  </conditionalFormatting>
  <conditionalFormatting sqref="X48">
    <cfRule type="expression" dxfId="2086" priority="33">
      <formula>$X$66=""</formula>
    </cfRule>
  </conditionalFormatting>
  <conditionalFormatting sqref="Y48:BB48">
    <cfRule type="expression" dxfId="2085" priority="32">
      <formula>$Y$66=""</formula>
    </cfRule>
  </conditionalFormatting>
  <conditionalFormatting sqref="F33:F62">
    <cfRule type="expression" dxfId="2084" priority="31">
      <formula>$F$66=""</formula>
    </cfRule>
  </conditionalFormatting>
  <conditionalFormatting sqref="AA33:AA62">
    <cfRule type="expression" dxfId="2083" priority="30">
      <formula>$AA$66=""</formula>
    </cfRule>
  </conditionalFormatting>
  <conditionalFormatting sqref="Y33:Y62">
    <cfRule type="expression" dxfId="2082" priority="29">
      <formula>$Y$66=""</formula>
    </cfRule>
  </conditionalFormatting>
  <conditionalFormatting sqref="Z33:Z62">
    <cfRule type="expression" dxfId="2081" priority="28">
      <formula>$Z$66=""</formula>
    </cfRule>
  </conditionalFormatting>
  <conditionalFormatting sqref="AB33:AB62">
    <cfRule type="expression" dxfId="2080" priority="27">
      <formula>$AB$66=""</formula>
    </cfRule>
  </conditionalFormatting>
  <conditionalFormatting sqref="AC33:AC62">
    <cfRule type="expression" dxfId="2079" priority="26">
      <formula>$AC$66=""</formula>
    </cfRule>
  </conditionalFormatting>
  <conditionalFormatting sqref="Q33:Q62">
    <cfRule type="expression" dxfId="2078" priority="25">
      <formula>$Q$66=""</formula>
    </cfRule>
  </conditionalFormatting>
  <conditionalFormatting sqref="AD33:AD62">
    <cfRule type="expression" dxfId="2077" priority="24">
      <formula>$AD$66=""</formula>
    </cfRule>
  </conditionalFormatting>
  <conditionalFormatting sqref="AE33:AE62">
    <cfRule type="expression" dxfId="2076" priority="23">
      <formula>$AE$66=""</formula>
    </cfRule>
  </conditionalFormatting>
  <conditionalFormatting sqref="AF33:AF62">
    <cfRule type="expression" dxfId="2075" priority="22">
      <formula>$AF$66=""</formula>
    </cfRule>
  </conditionalFormatting>
  <conditionalFormatting sqref="AG33:AG62">
    <cfRule type="expression" dxfId="2074" priority="21">
      <formula>$AG$66=""</formula>
    </cfRule>
  </conditionalFormatting>
  <conditionalFormatting sqref="AH33:AH62">
    <cfRule type="expression" dxfId="2073" priority="20">
      <formula>$AH$66=""</formula>
    </cfRule>
  </conditionalFormatting>
  <conditionalFormatting sqref="AI33:AI62">
    <cfRule type="expression" dxfId="2072" priority="19">
      <formula>$AI$66=""</formula>
    </cfRule>
  </conditionalFormatting>
  <conditionalFormatting sqref="AJ33:AJ62">
    <cfRule type="expression" dxfId="2071" priority="18">
      <formula>$AJ$66=""</formula>
    </cfRule>
  </conditionalFormatting>
  <conditionalFormatting sqref="AK33:AK62">
    <cfRule type="expression" dxfId="2070" priority="17">
      <formula>$AK$66=""</formula>
    </cfRule>
  </conditionalFormatting>
  <conditionalFormatting sqref="AL33:AL62">
    <cfRule type="expression" dxfId="2069" priority="16">
      <formula>$AL$66=""</formula>
    </cfRule>
  </conditionalFormatting>
  <conditionalFormatting sqref="AM33:AM62">
    <cfRule type="expression" dxfId="2068" priority="15">
      <formula>$AM$66=""</formula>
    </cfRule>
  </conditionalFormatting>
  <conditionalFormatting sqref="AN33:AN62">
    <cfRule type="expression" dxfId="2067" priority="14">
      <formula>$AN$66=""</formula>
    </cfRule>
  </conditionalFormatting>
  <conditionalFormatting sqref="AO33:AO62">
    <cfRule type="expression" dxfId="2066" priority="13">
      <formula>$AO$66=""</formula>
    </cfRule>
  </conditionalFormatting>
  <conditionalFormatting sqref="AP33:AP62">
    <cfRule type="expression" dxfId="2065" priority="12">
      <formula>$AP$66=""</formula>
    </cfRule>
  </conditionalFormatting>
  <conditionalFormatting sqref="AQ33:AQ62">
    <cfRule type="expression" dxfId="2064" priority="11">
      <formula>$AQ$66=""</formula>
    </cfRule>
  </conditionalFormatting>
  <conditionalFormatting sqref="AR33:AR62">
    <cfRule type="expression" dxfId="2063" priority="10">
      <formula>$AR$66=""</formula>
    </cfRule>
  </conditionalFormatting>
  <conditionalFormatting sqref="AS33:AS62">
    <cfRule type="expression" dxfId="2062" priority="9">
      <formula>$AS$66=""</formula>
    </cfRule>
  </conditionalFormatting>
  <conditionalFormatting sqref="AT33:AT62">
    <cfRule type="expression" dxfId="2061" priority="8">
      <formula>$AT$66=""</formula>
    </cfRule>
  </conditionalFormatting>
  <conditionalFormatting sqref="AU33:AU62">
    <cfRule type="expression" dxfId="2060" priority="7">
      <formula>$AU$66=""</formula>
    </cfRule>
  </conditionalFormatting>
  <conditionalFormatting sqref="AV33:AV62">
    <cfRule type="expression" dxfId="2059" priority="6">
      <formula>$AV$66=""</formula>
    </cfRule>
  </conditionalFormatting>
  <conditionalFormatting sqref="AW33:AW62">
    <cfRule type="expression" dxfId="2058" priority="5">
      <formula>$AW$66=""</formula>
    </cfRule>
  </conditionalFormatting>
  <conditionalFormatting sqref="AX33:AX62">
    <cfRule type="expression" dxfId="2057" priority="4">
      <formula>$AX$66=""</formula>
    </cfRule>
  </conditionalFormatting>
  <conditionalFormatting sqref="AY33:AY62">
    <cfRule type="expression" dxfId="2056" priority="3">
      <formula>$AY$66=""</formula>
    </cfRule>
  </conditionalFormatting>
  <conditionalFormatting sqref="AZ33:AZ62">
    <cfRule type="expression" dxfId="2055" priority="2">
      <formula>$AZ$66=""</formula>
    </cfRule>
  </conditionalFormatting>
  <conditionalFormatting sqref="BA33:BA62">
    <cfRule type="expression" dxfId="2054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B2D954-A9B1-4F4A-A10C-1D538EB043D3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2CBCD-93F2-48D8-9A4E-8F2912A57B76}">
  <sheetPr codeName="Tabelle11">
    <pageSetUpPr fitToPage="1"/>
  </sheetPr>
  <dimension ref="A1:BB117"/>
  <sheetViews>
    <sheetView zoomScale="80" zoomScaleNormal="80" workbookViewId="0">
      <selection activeCell="E10" sqref="E10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1" width="25.77734375" customWidth="1"/>
    <col min="52" max="54" width="25.77734375" hidden="1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">
        <v>164</v>
      </c>
      <c r="C4" s="111" t="str">
        <f ca="1">IF(B4="Gehalt auswählen","",IF(Parameter!E1&lt;(YEAR(TODAY())),VLOOKUP(B4,'Personalnormkosten alt'!$A$2:$B$95,2,FALSE)*-1,VLOOKUP(B4,Personalnormkosten!$A$2:$B$95,2,FALSE)*-1))</f>
        <v/>
      </c>
      <c r="D4" s="97" t="s">
        <v>198</v>
      </c>
      <c r="E4" s="18" t="str">
        <f>'Option 7 (2)'!E4</f>
        <v/>
      </c>
      <c r="F4" s="18" t="str">
        <f>'Option 7 (2)'!F4</f>
        <v/>
      </c>
      <c r="G4" s="18" t="str">
        <f>'Option 7 (2)'!G4</f>
        <v/>
      </c>
      <c r="H4" s="18" t="str">
        <f>'Option 7 (2)'!H4</f>
        <v/>
      </c>
      <c r="I4" s="18" t="str">
        <f>'Option 7 (2)'!I4</f>
        <v/>
      </c>
      <c r="J4" s="18" t="str">
        <f>'Option 7 (2)'!J4</f>
        <v/>
      </c>
      <c r="K4" s="18" t="str">
        <f>'Option 7 (2)'!K4</f>
        <v/>
      </c>
      <c r="L4" s="18" t="str">
        <f>'Option 7 (2)'!L4</f>
        <v/>
      </c>
      <c r="M4" s="18" t="str">
        <f>'Option 7 (2)'!M4</f>
        <v/>
      </c>
      <c r="N4" s="18" t="str">
        <f>'Option 7 (2)'!N4</f>
        <v/>
      </c>
      <c r="O4" s="18" t="str">
        <f>'Option 7 (2)'!O4</f>
        <v/>
      </c>
      <c r="P4" s="18" t="str">
        <f>'Option 7 (2)'!P4</f>
        <v/>
      </c>
      <c r="Q4" s="18" t="str">
        <f>'Option 7 (2)'!Q4</f>
        <v/>
      </c>
      <c r="R4" s="18" t="str">
        <f>'Option 7 (2)'!R4</f>
        <v/>
      </c>
      <c r="S4" s="18" t="str">
        <f>'Option 7 (2)'!S4</f>
        <v/>
      </c>
      <c r="T4" s="18" t="str">
        <f>'Option 7 (2)'!T4</f>
        <v/>
      </c>
      <c r="U4" s="18" t="str">
        <f>'Option 7 (2)'!U4</f>
        <v/>
      </c>
      <c r="V4" s="18" t="str">
        <f>'Option 7 (2)'!V4</f>
        <v/>
      </c>
      <c r="W4" s="18" t="str">
        <f>'Option 7 (2)'!W4</f>
        <v/>
      </c>
      <c r="X4" s="18" t="str">
        <f>'Option 7 (2)'!X4</f>
        <v/>
      </c>
      <c r="Y4" s="18" t="str">
        <f>'Option 7 (2)'!Y4</f>
        <v/>
      </c>
      <c r="Z4" s="18" t="str">
        <f>'Option 7 (2)'!Z4</f>
        <v/>
      </c>
      <c r="AA4" s="18" t="str">
        <f>'Option 7 (2)'!AA4</f>
        <v/>
      </c>
      <c r="AB4" s="18" t="str">
        <f>'Option 7 (2)'!AB4</f>
        <v/>
      </c>
      <c r="AC4" s="18" t="str">
        <f>'Option 7 (2)'!AC4</f>
        <v/>
      </c>
      <c r="AD4" s="18" t="str">
        <f>'Option 7 (2)'!AD4</f>
        <v/>
      </c>
      <c r="AE4" s="18" t="str">
        <f>'Option 7 (2)'!AE4</f>
        <v/>
      </c>
      <c r="AF4" s="18" t="str">
        <f>'Option 7 (2)'!AF4</f>
        <v/>
      </c>
      <c r="AG4" s="18" t="str">
        <f>'Option 7 (2)'!AG4</f>
        <v/>
      </c>
      <c r="AH4" s="18" t="str">
        <f>'Option 7 (2)'!AH4</f>
        <v/>
      </c>
      <c r="AI4" s="18" t="str">
        <f>'Option 7 (2)'!AI4</f>
        <v/>
      </c>
      <c r="AJ4" s="18" t="str">
        <f>'Option 7 (2)'!AJ4</f>
        <v/>
      </c>
      <c r="AK4" s="18" t="str">
        <f>'Option 7 (2)'!AK4</f>
        <v/>
      </c>
      <c r="AL4" s="18" t="str">
        <f>'Option 7 (2)'!AL4</f>
        <v/>
      </c>
      <c r="AM4" s="18" t="str">
        <f>'Option 7 (2)'!AM4</f>
        <v/>
      </c>
      <c r="AN4" s="18" t="str">
        <f>'Option 7 (2)'!AN4</f>
        <v/>
      </c>
      <c r="AO4" s="18" t="str">
        <f>'Option 7 (2)'!AO4</f>
        <v/>
      </c>
      <c r="AP4" s="18" t="str">
        <f>'Option 7 (2)'!AP4</f>
        <v/>
      </c>
      <c r="AQ4" s="18" t="str">
        <f>'Option 7 (2)'!AQ4</f>
        <v/>
      </c>
      <c r="AR4" s="18" t="str">
        <f>'Option 7 (2)'!AR4</f>
        <v/>
      </c>
      <c r="AS4" s="18" t="str">
        <f>'Option 7 (2)'!AS4</f>
        <v/>
      </c>
      <c r="AT4" s="18" t="str">
        <f>'Option 7 (2)'!AT4</f>
        <v/>
      </c>
      <c r="AU4" s="18" t="str">
        <f>'Option 7 (2)'!AU4</f>
        <v/>
      </c>
      <c r="AV4" s="18" t="str">
        <f>'Option 7 (2)'!AV4</f>
        <v/>
      </c>
      <c r="AW4" s="18" t="str">
        <f>'Option 7 (2)'!AW4</f>
        <v/>
      </c>
      <c r="AX4" s="18" t="str">
        <f>'Option 7 (2)'!AX4</f>
        <v/>
      </c>
      <c r="AY4" s="18" t="str">
        <f>'Option 7 (2)'!AY4</f>
        <v/>
      </c>
      <c r="AZ4" s="18" t="str">
        <f>'Option 7 (2)'!AZ4</f>
        <v/>
      </c>
      <c r="BA4" s="18" t="str">
        <f>'Option 7 (2)'!BA4</f>
        <v/>
      </c>
      <c r="BB4" s="18" t="str">
        <f>'Option 7 (2)'!BB4</f>
        <v/>
      </c>
    </row>
    <row r="5" spans="1:54" ht="16.2" thickBot="1" x14ac:dyDescent="0.3">
      <c r="A5" s="115"/>
      <c r="B5" s="19" t="s">
        <v>1</v>
      </c>
      <c r="C5" s="112" t="str">
        <f>IF(C3="","",C3*C4)</f>
        <v/>
      </c>
      <c r="D5" s="117"/>
      <c r="E5" s="20" t="str">
        <f>IF(E3="","",E3*E4)</f>
        <v/>
      </c>
      <c r="F5" s="20" t="str">
        <f t="shared" ref="F5:BB5" si="30">IF(F3="","",F3*F4)</f>
        <v/>
      </c>
      <c r="G5" s="20" t="str">
        <f t="shared" si="30"/>
        <v/>
      </c>
      <c r="H5" s="20" t="str">
        <f t="shared" si="30"/>
        <v/>
      </c>
      <c r="I5" s="20" t="str">
        <f t="shared" si="30"/>
        <v/>
      </c>
      <c r="J5" s="20" t="str">
        <f t="shared" si="30"/>
        <v/>
      </c>
      <c r="K5" s="20" t="str">
        <f t="shared" si="30"/>
        <v/>
      </c>
      <c r="L5" s="20" t="str">
        <f t="shared" si="30"/>
        <v/>
      </c>
      <c r="M5" s="20" t="str">
        <f t="shared" si="30"/>
        <v/>
      </c>
      <c r="N5" s="20" t="str">
        <f t="shared" si="30"/>
        <v/>
      </c>
      <c r="O5" s="20" t="str">
        <f t="shared" si="30"/>
        <v/>
      </c>
      <c r="P5" s="20" t="str">
        <f t="shared" si="30"/>
        <v/>
      </c>
      <c r="Q5" s="20" t="str">
        <f t="shared" si="30"/>
        <v/>
      </c>
      <c r="R5" s="20" t="str">
        <f t="shared" si="30"/>
        <v/>
      </c>
      <c r="S5" s="20" t="str">
        <f t="shared" si="30"/>
        <v/>
      </c>
      <c r="T5" s="20" t="str">
        <f t="shared" si="30"/>
        <v/>
      </c>
      <c r="U5" s="20" t="str">
        <f t="shared" si="30"/>
        <v/>
      </c>
      <c r="V5" s="20" t="str">
        <f t="shared" si="30"/>
        <v/>
      </c>
      <c r="W5" s="20" t="str">
        <f t="shared" si="30"/>
        <v/>
      </c>
      <c r="X5" s="20" t="str">
        <f t="shared" si="30"/>
        <v/>
      </c>
      <c r="Y5" s="20" t="str">
        <f t="shared" si="30"/>
        <v/>
      </c>
      <c r="Z5" s="20" t="str">
        <f t="shared" si="30"/>
        <v/>
      </c>
      <c r="AA5" s="20" t="str">
        <f t="shared" si="30"/>
        <v/>
      </c>
      <c r="AB5" s="20" t="str">
        <f t="shared" si="30"/>
        <v/>
      </c>
      <c r="AC5" s="20" t="str">
        <f t="shared" si="30"/>
        <v/>
      </c>
      <c r="AD5" s="20" t="str">
        <f t="shared" si="30"/>
        <v/>
      </c>
      <c r="AE5" s="20" t="str">
        <f t="shared" si="30"/>
        <v/>
      </c>
      <c r="AF5" s="20" t="str">
        <f t="shared" si="30"/>
        <v/>
      </c>
      <c r="AG5" s="20" t="str">
        <f t="shared" si="30"/>
        <v/>
      </c>
      <c r="AH5" s="20" t="str">
        <f t="shared" si="30"/>
        <v/>
      </c>
      <c r="AI5" s="20" t="str">
        <f t="shared" si="30"/>
        <v/>
      </c>
      <c r="AJ5" s="20" t="str">
        <f t="shared" si="30"/>
        <v/>
      </c>
      <c r="AK5" s="20" t="str">
        <f t="shared" si="30"/>
        <v/>
      </c>
      <c r="AL5" s="20" t="str">
        <f t="shared" si="30"/>
        <v/>
      </c>
      <c r="AM5" s="20" t="str">
        <f t="shared" si="30"/>
        <v/>
      </c>
      <c r="AN5" s="20" t="str">
        <f t="shared" si="30"/>
        <v/>
      </c>
      <c r="AO5" s="20" t="str">
        <f t="shared" si="30"/>
        <v/>
      </c>
      <c r="AP5" s="20" t="str">
        <f t="shared" si="30"/>
        <v/>
      </c>
      <c r="AQ5" s="20" t="str">
        <f t="shared" si="30"/>
        <v/>
      </c>
      <c r="AR5" s="20" t="str">
        <f t="shared" si="30"/>
        <v/>
      </c>
      <c r="AS5" s="20" t="str">
        <f t="shared" si="30"/>
        <v/>
      </c>
      <c r="AT5" s="20" t="str">
        <f t="shared" si="30"/>
        <v/>
      </c>
      <c r="AU5" s="20" t="str">
        <f t="shared" si="30"/>
        <v/>
      </c>
      <c r="AV5" s="20" t="str">
        <f t="shared" si="30"/>
        <v/>
      </c>
      <c r="AW5" s="20" t="str">
        <f t="shared" si="30"/>
        <v/>
      </c>
      <c r="AX5" s="20" t="str">
        <f t="shared" si="30"/>
        <v/>
      </c>
      <c r="AY5" s="20" t="str">
        <f t="shared" si="30"/>
        <v/>
      </c>
      <c r="AZ5" s="20" t="str">
        <f t="shared" si="30"/>
        <v/>
      </c>
      <c r="BA5" s="20" t="str">
        <f t="shared" si="30"/>
        <v/>
      </c>
      <c r="BB5" s="20" t="str">
        <f t="shared" si="30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">
        <v>164</v>
      </c>
      <c r="C7" s="111" t="str">
        <f ca="1">IF(B7="Gehalt auswählen","",IF(E2&lt;YEAR(TODAY()),VLOOKUP(B7,'Personalnormkosten alt'!$A$2:$B$95,2,FALSE)*-1,VLOOKUP(B7,Personalnormkosten!$A$2:$B$95,2,FALSE)*-1))</f>
        <v/>
      </c>
      <c r="D7" s="97" t="s">
        <v>198</v>
      </c>
      <c r="E7" s="18" t="str">
        <f>'Option 7 (2)'!E7</f>
        <v/>
      </c>
      <c r="F7" s="18" t="str">
        <f>'Option 7 (2)'!F7</f>
        <v/>
      </c>
      <c r="G7" s="18" t="str">
        <f>'Option 7 (2)'!G7</f>
        <v/>
      </c>
      <c r="H7" s="18" t="str">
        <f>'Option 7 (2)'!H7</f>
        <v/>
      </c>
      <c r="I7" s="18" t="str">
        <f>'Option 7 (2)'!I7</f>
        <v/>
      </c>
      <c r="J7" s="18" t="str">
        <f>'Option 7 (2)'!J7</f>
        <v/>
      </c>
      <c r="K7" s="18" t="str">
        <f>'Option 7 (2)'!K7</f>
        <v/>
      </c>
      <c r="L7" s="18" t="str">
        <f>'Option 7 (2)'!L7</f>
        <v/>
      </c>
      <c r="M7" s="18" t="str">
        <f>'Option 7 (2)'!M7</f>
        <v/>
      </c>
      <c r="N7" s="18" t="str">
        <f>'Option 7 (2)'!N7</f>
        <v/>
      </c>
      <c r="O7" s="18" t="str">
        <f>'Option 7 (2)'!O7</f>
        <v/>
      </c>
      <c r="P7" s="18" t="str">
        <f>'Option 7 (2)'!P7</f>
        <v/>
      </c>
      <c r="Q7" s="18" t="str">
        <f>'Option 7 (2)'!Q7</f>
        <v/>
      </c>
      <c r="R7" s="18" t="str">
        <f>'Option 7 (2)'!R7</f>
        <v/>
      </c>
      <c r="S7" s="18" t="str">
        <f>'Option 7 (2)'!S7</f>
        <v/>
      </c>
      <c r="T7" s="18" t="str">
        <f>'Option 7 (2)'!T7</f>
        <v/>
      </c>
      <c r="U7" s="18" t="str">
        <f>'Option 7 (2)'!U7</f>
        <v/>
      </c>
      <c r="V7" s="18" t="str">
        <f>'Option 7 (2)'!V7</f>
        <v/>
      </c>
      <c r="W7" s="18" t="str">
        <f>'Option 7 (2)'!W7</f>
        <v/>
      </c>
      <c r="X7" s="18" t="str">
        <f>'Option 7 (2)'!X7</f>
        <v/>
      </c>
      <c r="Y7" s="18" t="str">
        <f>'Option 7 (2)'!Y7</f>
        <v/>
      </c>
      <c r="Z7" s="18" t="str">
        <f>'Option 7 (2)'!Z7</f>
        <v/>
      </c>
      <c r="AA7" s="18" t="str">
        <f>'Option 7 (2)'!AA7</f>
        <v/>
      </c>
      <c r="AB7" s="18" t="str">
        <f>'Option 7 (2)'!AB7</f>
        <v/>
      </c>
      <c r="AC7" s="18" t="str">
        <f>'Option 7 (2)'!AC7</f>
        <v/>
      </c>
      <c r="AD7" s="18" t="str">
        <f>'Option 7 (2)'!AD7</f>
        <v/>
      </c>
      <c r="AE7" s="18" t="str">
        <f>'Option 7 (2)'!AE7</f>
        <v/>
      </c>
      <c r="AF7" s="18" t="str">
        <f>'Option 7 (2)'!AF7</f>
        <v/>
      </c>
      <c r="AG7" s="18" t="str">
        <f>'Option 7 (2)'!AG7</f>
        <v/>
      </c>
      <c r="AH7" s="18" t="str">
        <f>'Option 7 (2)'!AH7</f>
        <v/>
      </c>
      <c r="AI7" s="18" t="str">
        <f>'Option 7 (2)'!AI7</f>
        <v/>
      </c>
      <c r="AJ7" s="18" t="str">
        <f>'Option 7 (2)'!AJ7</f>
        <v/>
      </c>
      <c r="AK7" s="18" t="str">
        <f>'Option 7 (2)'!AK7</f>
        <v/>
      </c>
      <c r="AL7" s="18" t="str">
        <f>'Option 7 (2)'!AL7</f>
        <v/>
      </c>
      <c r="AM7" s="18" t="str">
        <f>'Option 7 (2)'!AM7</f>
        <v/>
      </c>
      <c r="AN7" s="18" t="str">
        <f>'Option 7 (2)'!AN7</f>
        <v/>
      </c>
      <c r="AO7" s="18" t="str">
        <f>'Option 7 (2)'!AO7</f>
        <v/>
      </c>
      <c r="AP7" s="18" t="str">
        <f>'Option 7 (2)'!AP7</f>
        <v/>
      </c>
      <c r="AQ7" s="18" t="str">
        <f>'Option 7 (2)'!AQ7</f>
        <v/>
      </c>
      <c r="AR7" s="18" t="str">
        <f>'Option 7 (2)'!AR7</f>
        <v/>
      </c>
      <c r="AS7" s="18" t="str">
        <f>'Option 7 (2)'!AS7</f>
        <v/>
      </c>
      <c r="AT7" s="18" t="str">
        <f>'Option 7 (2)'!AT7</f>
        <v/>
      </c>
      <c r="AU7" s="18" t="str">
        <f>'Option 7 (2)'!AU7</f>
        <v/>
      </c>
      <c r="AV7" s="18" t="str">
        <f>'Option 7 (2)'!AV7</f>
        <v/>
      </c>
      <c r="AW7" s="18" t="str">
        <f>'Option 7 (2)'!AW7</f>
        <v/>
      </c>
      <c r="AX7" s="18" t="str">
        <f>'Option 7 (2)'!AX7</f>
        <v/>
      </c>
      <c r="AY7" s="18" t="str">
        <f>'Option 7 (2)'!AY7</f>
        <v/>
      </c>
      <c r="AZ7" s="18" t="str">
        <f>'Option 7 (2)'!AZ7</f>
        <v/>
      </c>
      <c r="BA7" s="18" t="str">
        <f>'Option 7 (2)'!BA7</f>
        <v/>
      </c>
      <c r="BB7" s="18" t="str">
        <f>'Option 7 (2)'!BB7</f>
        <v/>
      </c>
    </row>
    <row r="8" spans="1:54" ht="16.2" thickBot="1" x14ac:dyDescent="0.3">
      <c r="A8" s="115"/>
      <c r="B8" s="19" t="s">
        <v>1</v>
      </c>
      <c r="C8" s="112" t="str">
        <f>IF(C6="","",C6*C7)</f>
        <v/>
      </c>
      <c r="D8" s="117"/>
      <c r="E8" s="20" t="str">
        <f t="shared" ref="E8:BB8" si="31">IF(E6="","",E6*E7)</f>
        <v/>
      </c>
      <c r="F8" s="20" t="str">
        <f t="shared" si="31"/>
        <v/>
      </c>
      <c r="G8" s="20" t="str">
        <f t="shared" si="31"/>
        <v/>
      </c>
      <c r="H8" s="20" t="str">
        <f t="shared" si="31"/>
        <v/>
      </c>
      <c r="I8" s="20" t="str">
        <f t="shared" si="31"/>
        <v/>
      </c>
      <c r="J8" s="20" t="str">
        <f t="shared" si="31"/>
        <v/>
      </c>
      <c r="K8" s="20" t="str">
        <f t="shared" si="31"/>
        <v/>
      </c>
      <c r="L8" s="20" t="str">
        <f t="shared" si="31"/>
        <v/>
      </c>
      <c r="M8" s="20" t="str">
        <f t="shared" si="31"/>
        <v/>
      </c>
      <c r="N8" s="20" t="str">
        <f t="shared" si="31"/>
        <v/>
      </c>
      <c r="O8" s="20" t="str">
        <f t="shared" si="31"/>
        <v/>
      </c>
      <c r="P8" s="20" t="str">
        <f t="shared" si="31"/>
        <v/>
      </c>
      <c r="Q8" s="20" t="str">
        <f t="shared" si="31"/>
        <v/>
      </c>
      <c r="R8" s="20" t="str">
        <f t="shared" si="31"/>
        <v/>
      </c>
      <c r="S8" s="20" t="str">
        <f t="shared" si="31"/>
        <v/>
      </c>
      <c r="T8" s="20" t="str">
        <f t="shared" si="31"/>
        <v/>
      </c>
      <c r="U8" s="20" t="str">
        <f t="shared" si="31"/>
        <v/>
      </c>
      <c r="V8" s="20" t="str">
        <f t="shared" si="31"/>
        <v/>
      </c>
      <c r="W8" s="20" t="str">
        <f t="shared" si="31"/>
        <v/>
      </c>
      <c r="X8" s="20" t="str">
        <f t="shared" si="31"/>
        <v/>
      </c>
      <c r="Y8" s="20" t="str">
        <f t="shared" si="31"/>
        <v/>
      </c>
      <c r="Z8" s="20" t="str">
        <f t="shared" si="31"/>
        <v/>
      </c>
      <c r="AA8" s="20" t="str">
        <f t="shared" si="31"/>
        <v/>
      </c>
      <c r="AB8" s="20" t="str">
        <f t="shared" si="31"/>
        <v/>
      </c>
      <c r="AC8" s="20" t="str">
        <f t="shared" si="31"/>
        <v/>
      </c>
      <c r="AD8" s="20" t="str">
        <f t="shared" si="31"/>
        <v/>
      </c>
      <c r="AE8" s="20" t="str">
        <f t="shared" si="31"/>
        <v/>
      </c>
      <c r="AF8" s="20" t="str">
        <f t="shared" si="31"/>
        <v/>
      </c>
      <c r="AG8" s="20" t="str">
        <f t="shared" si="31"/>
        <v/>
      </c>
      <c r="AH8" s="20" t="str">
        <f t="shared" si="31"/>
        <v/>
      </c>
      <c r="AI8" s="20" t="str">
        <f t="shared" si="31"/>
        <v/>
      </c>
      <c r="AJ8" s="20" t="str">
        <f t="shared" si="31"/>
        <v/>
      </c>
      <c r="AK8" s="20" t="str">
        <f t="shared" si="31"/>
        <v/>
      </c>
      <c r="AL8" s="20" t="str">
        <f t="shared" si="31"/>
        <v/>
      </c>
      <c r="AM8" s="20" t="str">
        <f t="shared" si="31"/>
        <v/>
      </c>
      <c r="AN8" s="20" t="str">
        <f t="shared" si="31"/>
        <v/>
      </c>
      <c r="AO8" s="20" t="str">
        <f t="shared" si="31"/>
        <v/>
      </c>
      <c r="AP8" s="20" t="str">
        <f t="shared" si="31"/>
        <v/>
      </c>
      <c r="AQ8" s="20" t="str">
        <f t="shared" si="31"/>
        <v/>
      </c>
      <c r="AR8" s="20" t="str">
        <f t="shared" si="31"/>
        <v/>
      </c>
      <c r="AS8" s="20" t="str">
        <f t="shared" si="31"/>
        <v/>
      </c>
      <c r="AT8" s="20" t="str">
        <f t="shared" si="31"/>
        <v/>
      </c>
      <c r="AU8" s="20" t="str">
        <f t="shared" si="31"/>
        <v/>
      </c>
      <c r="AV8" s="20" t="str">
        <f t="shared" si="31"/>
        <v/>
      </c>
      <c r="AW8" s="20" t="str">
        <f t="shared" si="31"/>
        <v/>
      </c>
      <c r="AX8" s="20" t="str">
        <f t="shared" si="31"/>
        <v/>
      </c>
      <c r="AY8" s="20" t="str">
        <f t="shared" si="31"/>
        <v/>
      </c>
      <c r="AZ8" s="20" t="str">
        <f t="shared" si="31"/>
        <v/>
      </c>
      <c r="BA8" s="20" t="str">
        <f t="shared" si="31"/>
        <v/>
      </c>
      <c r="BB8" s="20" t="str">
        <f t="shared" si="31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">
        <v>164</v>
      </c>
      <c r="C10" s="111" t="str">
        <f ca="1">IF(B10="Gehalt auswählen","",IF(E2&lt;YEAR(TODAY()),VLOOKUP(B10,'Personalnormkosten alt'!$A$2:$B$95,2,FALSE)*-1,VLOOKUP(B10,Personalnormkosten!$A$2:$B$95,2,FALSE)*-1))</f>
        <v/>
      </c>
      <c r="D10" s="97" t="s">
        <v>198</v>
      </c>
      <c r="E10" s="18" t="str">
        <f>'Option 7 (2)'!E10</f>
        <v/>
      </c>
      <c r="F10" s="18" t="str">
        <f>'Option 7 (2)'!F10</f>
        <v/>
      </c>
      <c r="G10" s="18" t="str">
        <f>'Option 7 (2)'!G10</f>
        <v/>
      </c>
      <c r="H10" s="18" t="str">
        <f>'Option 7 (2)'!H10</f>
        <v/>
      </c>
      <c r="I10" s="18" t="str">
        <f>'Option 7 (2)'!I10</f>
        <v/>
      </c>
      <c r="J10" s="18" t="str">
        <f>'Option 7 (2)'!J10</f>
        <v/>
      </c>
      <c r="K10" s="18" t="str">
        <f>'Option 7 (2)'!K10</f>
        <v/>
      </c>
      <c r="L10" s="18" t="str">
        <f>'Option 7 (2)'!L10</f>
        <v/>
      </c>
      <c r="M10" s="18" t="str">
        <f>'Option 7 (2)'!M10</f>
        <v/>
      </c>
      <c r="N10" s="18" t="str">
        <f>'Option 7 (2)'!N10</f>
        <v/>
      </c>
      <c r="O10" s="18" t="str">
        <f>'Option 7 (2)'!O10</f>
        <v/>
      </c>
      <c r="P10" s="18" t="str">
        <f>'Option 7 (2)'!P10</f>
        <v/>
      </c>
      <c r="Q10" s="18" t="str">
        <f>'Option 7 (2)'!Q10</f>
        <v/>
      </c>
      <c r="R10" s="18" t="str">
        <f>'Option 7 (2)'!R10</f>
        <v/>
      </c>
      <c r="S10" s="18" t="str">
        <f>'Option 7 (2)'!S10</f>
        <v/>
      </c>
      <c r="T10" s="18" t="str">
        <f>'Option 7 (2)'!T10</f>
        <v/>
      </c>
      <c r="U10" s="18" t="str">
        <f>'Option 7 (2)'!U10</f>
        <v/>
      </c>
      <c r="V10" s="18" t="str">
        <f>'Option 7 (2)'!V10</f>
        <v/>
      </c>
      <c r="W10" s="18" t="str">
        <f>'Option 7 (2)'!W10</f>
        <v/>
      </c>
      <c r="X10" s="18" t="str">
        <f>'Option 7 (2)'!X10</f>
        <v/>
      </c>
      <c r="Y10" s="18" t="str">
        <f>'Option 7 (2)'!Y10</f>
        <v/>
      </c>
      <c r="Z10" s="18" t="str">
        <f>'Option 7 (2)'!Z10</f>
        <v/>
      </c>
      <c r="AA10" s="18" t="str">
        <f>'Option 7 (2)'!AA10</f>
        <v/>
      </c>
      <c r="AB10" s="18" t="str">
        <f>'Option 7 (2)'!AB10</f>
        <v/>
      </c>
      <c r="AC10" s="18" t="str">
        <f>'Option 7 (2)'!AC10</f>
        <v/>
      </c>
      <c r="AD10" s="18" t="str">
        <f>'Option 7 (2)'!AD10</f>
        <v/>
      </c>
      <c r="AE10" s="18" t="str">
        <f>'Option 7 (2)'!AE10</f>
        <v/>
      </c>
      <c r="AF10" s="18" t="str">
        <f>'Option 7 (2)'!AF10</f>
        <v/>
      </c>
      <c r="AG10" s="18" t="str">
        <f>'Option 7 (2)'!AG10</f>
        <v/>
      </c>
      <c r="AH10" s="18" t="str">
        <f>'Option 7 (2)'!AH10</f>
        <v/>
      </c>
      <c r="AI10" s="18" t="str">
        <f>'Option 7 (2)'!AI10</f>
        <v/>
      </c>
      <c r="AJ10" s="18" t="str">
        <f>'Option 7 (2)'!AJ10</f>
        <v/>
      </c>
      <c r="AK10" s="18" t="str">
        <f>'Option 7 (2)'!AK10</f>
        <v/>
      </c>
      <c r="AL10" s="18" t="str">
        <f>'Option 7 (2)'!AL10</f>
        <v/>
      </c>
      <c r="AM10" s="18" t="str">
        <f>'Option 7 (2)'!AM10</f>
        <v/>
      </c>
      <c r="AN10" s="18" t="str">
        <f>'Option 7 (2)'!AN10</f>
        <v/>
      </c>
      <c r="AO10" s="18" t="str">
        <f>'Option 7 (2)'!AO10</f>
        <v/>
      </c>
      <c r="AP10" s="18" t="str">
        <f>'Option 7 (2)'!AP10</f>
        <v/>
      </c>
      <c r="AQ10" s="18" t="str">
        <f>'Option 7 (2)'!AQ10</f>
        <v/>
      </c>
      <c r="AR10" s="18" t="str">
        <f>'Option 7 (2)'!AR10</f>
        <v/>
      </c>
      <c r="AS10" s="18" t="str">
        <f>'Option 7 (2)'!AS10</f>
        <v/>
      </c>
      <c r="AT10" s="18" t="str">
        <f>'Option 7 (2)'!AT10</f>
        <v/>
      </c>
      <c r="AU10" s="18" t="str">
        <f>'Option 7 (2)'!AU10</f>
        <v/>
      </c>
      <c r="AV10" s="18" t="str">
        <f>'Option 7 (2)'!AV10</f>
        <v/>
      </c>
      <c r="AW10" s="18" t="str">
        <f>'Option 7 (2)'!AW10</f>
        <v/>
      </c>
      <c r="AX10" s="18" t="str">
        <f>'Option 7 (2)'!AX10</f>
        <v/>
      </c>
      <c r="AY10" s="18" t="str">
        <f>'Option 7 (2)'!AY10</f>
        <v/>
      </c>
      <c r="AZ10" s="18" t="str">
        <f>'Option 7 (2)'!AZ10</f>
        <v/>
      </c>
      <c r="BA10" s="18" t="str">
        <f>'Option 7 (2)'!BA10</f>
        <v/>
      </c>
      <c r="BB10" s="18" t="str">
        <f>'Option 7 (2)'!BB10</f>
        <v/>
      </c>
    </row>
    <row r="11" spans="1:54" ht="16.2" thickBot="1" x14ac:dyDescent="0.3">
      <c r="A11" s="115"/>
      <c r="B11" s="19" t="s">
        <v>1</v>
      </c>
      <c r="C11" s="112" t="str">
        <f t="shared" ref="C11" si="32">IF(C9="","",C9*C10)</f>
        <v/>
      </c>
      <c r="D11" s="117"/>
      <c r="E11" s="20" t="str">
        <f t="shared" ref="E11:BB11" si="33">IF(E9="","",E9*E10)</f>
        <v/>
      </c>
      <c r="F11" s="20" t="str">
        <f t="shared" si="33"/>
        <v/>
      </c>
      <c r="G11" s="20" t="str">
        <f t="shared" si="33"/>
        <v/>
      </c>
      <c r="H11" s="20" t="str">
        <f t="shared" si="33"/>
        <v/>
      </c>
      <c r="I11" s="20" t="str">
        <f t="shared" si="33"/>
        <v/>
      </c>
      <c r="J11" s="20" t="str">
        <f t="shared" si="33"/>
        <v/>
      </c>
      <c r="K11" s="20" t="str">
        <f t="shared" si="33"/>
        <v/>
      </c>
      <c r="L11" s="20" t="str">
        <f t="shared" si="33"/>
        <v/>
      </c>
      <c r="M11" s="20" t="str">
        <f t="shared" si="33"/>
        <v/>
      </c>
      <c r="N11" s="20" t="str">
        <f t="shared" si="33"/>
        <v/>
      </c>
      <c r="O11" s="20" t="str">
        <f t="shared" si="33"/>
        <v/>
      </c>
      <c r="P11" s="20" t="str">
        <f t="shared" si="33"/>
        <v/>
      </c>
      <c r="Q11" s="20" t="str">
        <f t="shared" si="33"/>
        <v/>
      </c>
      <c r="R11" s="20" t="str">
        <f t="shared" si="33"/>
        <v/>
      </c>
      <c r="S11" s="20" t="str">
        <f t="shared" si="33"/>
        <v/>
      </c>
      <c r="T11" s="20" t="str">
        <f t="shared" si="33"/>
        <v/>
      </c>
      <c r="U11" s="20" t="str">
        <f t="shared" si="33"/>
        <v/>
      </c>
      <c r="V11" s="20" t="str">
        <f t="shared" si="33"/>
        <v/>
      </c>
      <c r="W11" s="20" t="str">
        <f t="shared" si="33"/>
        <v/>
      </c>
      <c r="X11" s="20" t="str">
        <f t="shared" si="33"/>
        <v/>
      </c>
      <c r="Y11" s="20" t="str">
        <f t="shared" si="33"/>
        <v/>
      </c>
      <c r="Z11" s="20" t="str">
        <f t="shared" si="33"/>
        <v/>
      </c>
      <c r="AA11" s="20" t="str">
        <f t="shared" si="33"/>
        <v/>
      </c>
      <c r="AB11" s="20" t="str">
        <f t="shared" si="33"/>
        <v/>
      </c>
      <c r="AC11" s="20" t="str">
        <f t="shared" si="33"/>
        <v/>
      </c>
      <c r="AD11" s="20" t="str">
        <f t="shared" si="33"/>
        <v/>
      </c>
      <c r="AE11" s="20" t="str">
        <f t="shared" si="33"/>
        <v/>
      </c>
      <c r="AF11" s="20" t="str">
        <f t="shared" si="33"/>
        <v/>
      </c>
      <c r="AG11" s="20" t="str">
        <f t="shared" si="33"/>
        <v/>
      </c>
      <c r="AH11" s="20" t="str">
        <f t="shared" si="33"/>
        <v/>
      </c>
      <c r="AI11" s="20" t="str">
        <f t="shared" si="33"/>
        <v/>
      </c>
      <c r="AJ11" s="20" t="str">
        <f t="shared" si="33"/>
        <v/>
      </c>
      <c r="AK11" s="20" t="str">
        <f t="shared" si="33"/>
        <v/>
      </c>
      <c r="AL11" s="20" t="str">
        <f t="shared" si="33"/>
        <v/>
      </c>
      <c r="AM11" s="20" t="str">
        <f t="shared" si="33"/>
        <v/>
      </c>
      <c r="AN11" s="20" t="str">
        <f t="shared" si="33"/>
        <v/>
      </c>
      <c r="AO11" s="20" t="str">
        <f t="shared" si="33"/>
        <v/>
      </c>
      <c r="AP11" s="20" t="str">
        <f t="shared" si="33"/>
        <v/>
      </c>
      <c r="AQ11" s="20" t="str">
        <f t="shared" si="33"/>
        <v/>
      </c>
      <c r="AR11" s="20" t="str">
        <f t="shared" si="33"/>
        <v/>
      </c>
      <c r="AS11" s="20" t="str">
        <f t="shared" si="33"/>
        <v/>
      </c>
      <c r="AT11" s="20" t="str">
        <f t="shared" si="33"/>
        <v/>
      </c>
      <c r="AU11" s="20" t="str">
        <f t="shared" si="33"/>
        <v/>
      </c>
      <c r="AV11" s="20" t="str">
        <f t="shared" si="33"/>
        <v/>
      </c>
      <c r="AW11" s="20" t="str">
        <f t="shared" si="33"/>
        <v/>
      </c>
      <c r="AX11" s="20" t="str">
        <f t="shared" si="33"/>
        <v/>
      </c>
      <c r="AY11" s="20" t="str">
        <f t="shared" si="33"/>
        <v/>
      </c>
      <c r="AZ11" s="20" t="str">
        <f t="shared" si="33"/>
        <v/>
      </c>
      <c r="BA11" s="20" t="str">
        <f t="shared" si="33"/>
        <v/>
      </c>
      <c r="BB11" s="20" t="str">
        <f t="shared" si="33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">
        <v>164</v>
      </c>
      <c r="C13" s="111" t="str">
        <f ca="1">IF(B13="Gehalt auswählen","",IF(E2&lt;YEAR(TODAY()),VLOOKUP(B13,'Personalnormkosten alt'!$A$2:$B$95,2,FALSE)*-1,VLOOKUP(B13,Personalnormkosten!$A$2:$B$95,2,FALSE)*-1))</f>
        <v/>
      </c>
      <c r="D13" s="97" t="s">
        <v>198</v>
      </c>
      <c r="E13" s="18" t="str">
        <f>'Option 7 (2)'!E13</f>
        <v/>
      </c>
      <c r="F13" s="18" t="str">
        <f>'Option 7 (2)'!F13</f>
        <v/>
      </c>
      <c r="G13" s="18" t="str">
        <f>'Option 7 (2)'!G13</f>
        <v/>
      </c>
      <c r="H13" s="18" t="str">
        <f>'Option 7 (2)'!H13</f>
        <v/>
      </c>
      <c r="I13" s="18" t="str">
        <f>'Option 7 (2)'!I13</f>
        <v/>
      </c>
      <c r="J13" s="18" t="str">
        <f>'Option 7 (2)'!J13</f>
        <v/>
      </c>
      <c r="K13" s="18" t="str">
        <f>'Option 7 (2)'!K13</f>
        <v/>
      </c>
      <c r="L13" s="18" t="str">
        <f>'Option 7 (2)'!L13</f>
        <v/>
      </c>
      <c r="M13" s="18" t="str">
        <f>'Option 7 (2)'!M13</f>
        <v/>
      </c>
      <c r="N13" s="18" t="str">
        <f>'Option 7 (2)'!N13</f>
        <v/>
      </c>
      <c r="O13" s="18" t="str">
        <f>'Option 7 (2)'!O13</f>
        <v/>
      </c>
      <c r="P13" s="18" t="str">
        <f>'Option 7 (2)'!P13</f>
        <v/>
      </c>
      <c r="Q13" s="18" t="str">
        <f>'Option 7 (2)'!Q13</f>
        <v/>
      </c>
      <c r="R13" s="18" t="str">
        <f>'Option 7 (2)'!R13</f>
        <v/>
      </c>
      <c r="S13" s="18" t="str">
        <f>'Option 7 (2)'!S13</f>
        <v/>
      </c>
      <c r="T13" s="18" t="str">
        <f>'Option 7 (2)'!T13</f>
        <v/>
      </c>
      <c r="U13" s="18" t="str">
        <f>'Option 7 (2)'!U13</f>
        <v/>
      </c>
      <c r="V13" s="18" t="str">
        <f>'Option 7 (2)'!V13</f>
        <v/>
      </c>
      <c r="W13" s="18" t="str">
        <f>'Option 7 (2)'!W13</f>
        <v/>
      </c>
      <c r="X13" s="18" t="str">
        <f>'Option 7 (2)'!X13</f>
        <v/>
      </c>
      <c r="Y13" s="18" t="str">
        <f>'Option 7 (2)'!Y13</f>
        <v/>
      </c>
      <c r="Z13" s="18" t="str">
        <f>'Option 7 (2)'!Z13</f>
        <v/>
      </c>
      <c r="AA13" s="18" t="str">
        <f>'Option 7 (2)'!AA13</f>
        <v/>
      </c>
      <c r="AB13" s="18" t="str">
        <f>'Option 7 (2)'!AB13</f>
        <v/>
      </c>
      <c r="AC13" s="18" t="str">
        <f>'Option 7 (2)'!AC13</f>
        <v/>
      </c>
      <c r="AD13" s="18" t="str">
        <f>'Option 7 (2)'!AD13</f>
        <v/>
      </c>
      <c r="AE13" s="18" t="str">
        <f>'Option 7 (2)'!AE13</f>
        <v/>
      </c>
      <c r="AF13" s="18" t="str">
        <f>'Option 7 (2)'!AF13</f>
        <v/>
      </c>
      <c r="AG13" s="18" t="str">
        <f>'Option 7 (2)'!AG13</f>
        <v/>
      </c>
      <c r="AH13" s="18" t="str">
        <f>'Option 7 (2)'!AH13</f>
        <v/>
      </c>
      <c r="AI13" s="18" t="str">
        <f>'Option 7 (2)'!AI13</f>
        <v/>
      </c>
      <c r="AJ13" s="18" t="str">
        <f>'Option 7 (2)'!AJ13</f>
        <v/>
      </c>
      <c r="AK13" s="18" t="str">
        <f>'Option 7 (2)'!AK13</f>
        <v/>
      </c>
      <c r="AL13" s="18" t="str">
        <f>'Option 7 (2)'!AL13</f>
        <v/>
      </c>
      <c r="AM13" s="18" t="str">
        <f>'Option 7 (2)'!AM13</f>
        <v/>
      </c>
      <c r="AN13" s="18" t="str">
        <f>'Option 7 (2)'!AN13</f>
        <v/>
      </c>
      <c r="AO13" s="18" t="str">
        <f>'Option 7 (2)'!AO13</f>
        <v/>
      </c>
      <c r="AP13" s="18" t="str">
        <f>'Option 7 (2)'!AP13</f>
        <v/>
      </c>
      <c r="AQ13" s="18" t="str">
        <f>'Option 7 (2)'!AQ13</f>
        <v/>
      </c>
      <c r="AR13" s="18" t="str">
        <f>'Option 7 (2)'!AR13</f>
        <v/>
      </c>
      <c r="AS13" s="18" t="str">
        <f>'Option 7 (2)'!AS13</f>
        <v/>
      </c>
      <c r="AT13" s="18" t="str">
        <f>'Option 7 (2)'!AT13</f>
        <v/>
      </c>
      <c r="AU13" s="18" t="str">
        <f>'Option 7 (2)'!AU13</f>
        <v/>
      </c>
      <c r="AV13" s="18" t="str">
        <f>'Option 7 (2)'!AV13</f>
        <v/>
      </c>
      <c r="AW13" s="18" t="str">
        <f>'Option 7 (2)'!AW13</f>
        <v/>
      </c>
      <c r="AX13" s="18" t="str">
        <f>'Option 7 (2)'!AX13</f>
        <v/>
      </c>
      <c r="AY13" s="18" t="str">
        <f>'Option 7 (2)'!AY13</f>
        <v/>
      </c>
      <c r="AZ13" s="18" t="str">
        <f>'Option 7 (2)'!AZ13</f>
        <v/>
      </c>
      <c r="BA13" s="18" t="str">
        <f>'Option 7 (2)'!BA13</f>
        <v/>
      </c>
      <c r="BB13" s="18" t="str">
        <f>'Option 7 (2)'!BB13</f>
        <v/>
      </c>
    </row>
    <row r="14" spans="1:54" ht="16.2" thickBot="1" x14ac:dyDescent="0.3">
      <c r="A14" s="115"/>
      <c r="B14" s="19" t="s">
        <v>1</v>
      </c>
      <c r="C14" s="112" t="str">
        <f t="shared" ref="C14" si="34">IF(C12="","",C12*C13)</f>
        <v/>
      </c>
      <c r="D14" s="117"/>
      <c r="E14" s="20" t="str">
        <f t="shared" ref="E14:BB14" si="35">IF(E12="","",E12*E13)</f>
        <v/>
      </c>
      <c r="F14" s="20" t="str">
        <f t="shared" si="35"/>
        <v/>
      </c>
      <c r="G14" s="20" t="str">
        <f t="shared" si="35"/>
        <v/>
      </c>
      <c r="H14" s="20" t="str">
        <f t="shared" si="35"/>
        <v/>
      </c>
      <c r="I14" s="20" t="str">
        <f t="shared" si="35"/>
        <v/>
      </c>
      <c r="J14" s="20" t="str">
        <f t="shared" si="35"/>
        <v/>
      </c>
      <c r="K14" s="20" t="str">
        <f t="shared" si="35"/>
        <v/>
      </c>
      <c r="L14" s="20" t="str">
        <f t="shared" si="35"/>
        <v/>
      </c>
      <c r="M14" s="20" t="str">
        <f t="shared" si="35"/>
        <v/>
      </c>
      <c r="N14" s="20" t="str">
        <f t="shared" si="35"/>
        <v/>
      </c>
      <c r="O14" s="20" t="str">
        <f t="shared" si="35"/>
        <v/>
      </c>
      <c r="P14" s="20" t="str">
        <f t="shared" si="35"/>
        <v/>
      </c>
      <c r="Q14" s="20" t="str">
        <f t="shared" si="35"/>
        <v/>
      </c>
      <c r="R14" s="20" t="str">
        <f t="shared" si="35"/>
        <v/>
      </c>
      <c r="S14" s="20" t="str">
        <f t="shared" si="35"/>
        <v/>
      </c>
      <c r="T14" s="20" t="str">
        <f t="shared" si="35"/>
        <v/>
      </c>
      <c r="U14" s="20" t="str">
        <f t="shared" si="35"/>
        <v/>
      </c>
      <c r="V14" s="20" t="str">
        <f t="shared" si="35"/>
        <v/>
      </c>
      <c r="W14" s="20" t="str">
        <f t="shared" si="35"/>
        <v/>
      </c>
      <c r="X14" s="20" t="str">
        <f t="shared" si="35"/>
        <v/>
      </c>
      <c r="Y14" s="20" t="str">
        <f t="shared" si="35"/>
        <v/>
      </c>
      <c r="Z14" s="20" t="str">
        <f t="shared" si="35"/>
        <v/>
      </c>
      <c r="AA14" s="20" t="str">
        <f t="shared" si="35"/>
        <v/>
      </c>
      <c r="AB14" s="20" t="str">
        <f t="shared" si="35"/>
        <v/>
      </c>
      <c r="AC14" s="20" t="str">
        <f t="shared" si="35"/>
        <v/>
      </c>
      <c r="AD14" s="20" t="str">
        <f t="shared" si="35"/>
        <v/>
      </c>
      <c r="AE14" s="20" t="str">
        <f t="shared" si="35"/>
        <v/>
      </c>
      <c r="AF14" s="20" t="str">
        <f t="shared" si="35"/>
        <v/>
      </c>
      <c r="AG14" s="20" t="str">
        <f t="shared" si="35"/>
        <v/>
      </c>
      <c r="AH14" s="20" t="str">
        <f t="shared" si="35"/>
        <v/>
      </c>
      <c r="AI14" s="20" t="str">
        <f t="shared" si="35"/>
        <v/>
      </c>
      <c r="AJ14" s="20" t="str">
        <f t="shared" si="35"/>
        <v/>
      </c>
      <c r="AK14" s="20" t="str">
        <f t="shared" si="35"/>
        <v/>
      </c>
      <c r="AL14" s="20" t="str">
        <f t="shared" si="35"/>
        <v/>
      </c>
      <c r="AM14" s="20" t="str">
        <f t="shared" si="35"/>
        <v/>
      </c>
      <c r="AN14" s="20" t="str">
        <f t="shared" si="35"/>
        <v/>
      </c>
      <c r="AO14" s="20" t="str">
        <f t="shared" si="35"/>
        <v/>
      </c>
      <c r="AP14" s="20" t="str">
        <f t="shared" si="35"/>
        <v/>
      </c>
      <c r="AQ14" s="20" t="str">
        <f t="shared" si="35"/>
        <v/>
      </c>
      <c r="AR14" s="20" t="str">
        <f t="shared" si="35"/>
        <v/>
      </c>
      <c r="AS14" s="20" t="str">
        <f t="shared" si="35"/>
        <v/>
      </c>
      <c r="AT14" s="20" t="str">
        <f t="shared" si="35"/>
        <v/>
      </c>
      <c r="AU14" s="20" t="str">
        <f t="shared" si="35"/>
        <v/>
      </c>
      <c r="AV14" s="20" t="str">
        <f t="shared" si="35"/>
        <v/>
      </c>
      <c r="AW14" s="20" t="str">
        <f t="shared" si="35"/>
        <v/>
      </c>
      <c r="AX14" s="20" t="str">
        <f t="shared" si="35"/>
        <v/>
      </c>
      <c r="AY14" s="20" t="str">
        <f t="shared" si="35"/>
        <v/>
      </c>
      <c r="AZ14" s="20" t="str">
        <f t="shared" si="35"/>
        <v/>
      </c>
      <c r="BA14" s="20" t="str">
        <f t="shared" si="35"/>
        <v/>
      </c>
      <c r="BB14" s="20" t="str">
        <f t="shared" si="35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">
        <v>164</v>
      </c>
      <c r="C16" s="111" t="str">
        <f ca="1">IF(B16="Gehalt auswählen","",IF(E2&lt;YEAR(TODAY()),VLOOKUP(B16,'Personalnormkosten alt'!$A$2:$B$95,2,FALSE)*-1,VLOOKUP(B16,Personalnormkosten!$A$2:$B$95,2,FALSE)*-1))</f>
        <v/>
      </c>
      <c r="D16" s="97" t="s">
        <v>198</v>
      </c>
      <c r="E16" s="18" t="str">
        <f>'Option 7 (2)'!E16</f>
        <v/>
      </c>
      <c r="F16" s="18" t="str">
        <f>'Option 7 (2)'!F16</f>
        <v/>
      </c>
      <c r="G16" s="18" t="str">
        <f>'Option 7 (2)'!G16</f>
        <v/>
      </c>
      <c r="H16" s="18" t="str">
        <f>'Option 7 (2)'!H16</f>
        <v/>
      </c>
      <c r="I16" s="18" t="str">
        <f>'Option 7 (2)'!I16</f>
        <v/>
      </c>
      <c r="J16" s="18" t="str">
        <f>'Option 7 (2)'!J16</f>
        <v/>
      </c>
      <c r="K16" s="18" t="str">
        <f>'Option 7 (2)'!K16</f>
        <v/>
      </c>
      <c r="L16" s="18" t="str">
        <f>'Option 7 (2)'!L16</f>
        <v/>
      </c>
      <c r="M16" s="18" t="str">
        <f>'Option 7 (2)'!M16</f>
        <v/>
      </c>
      <c r="N16" s="18" t="str">
        <f>'Option 7 (2)'!N16</f>
        <v/>
      </c>
      <c r="O16" s="18" t="str">
        <f>'Option 7 (2)'!O16</f>
        <v/>
      </c>
      <c r="P16" s="18" t="str">
        <f>'Option 7 (2)'!P16</f>
        <v/>
      </c>
      <c r="Q16" s="18" t="str">
        <f>'Option 7 (2)'!Q16</f>
        <v/>
      </c>
      <c r="R16" s="18" t="str">
        <f>'Option 7 (2)'!R16</f>
        <v/>
      </c>
      <c r="S16" s="18" t="str">
        <f>'Option 7 (2)'!S16</f>
        <v/>
      </c>
      <c r="T16" s="18" t="str">
        <f>'Option 7 (2)'!T16</f>
        <v/>
      </c>
      <c r="U16" s="18" t="str">
        <f>'Option 7 (2)'!U16</f>
        <v/>
      </c>
      <c r="V16" s="18" t="str">
        <f>'Option 7 (2)'!V16</f>
        <v/>
      </c>
      <c r="W16" s="18" t="str">
        <f>'Option 7 (2)'!W16</f>
        <v/>
      </c>
      <c r="X16" s="18" t="str">
        <f>'Option 7 (2)'!X16</f>
        <v/>
      </c>
      <c r="Y16" s="18" t="str">
        <f>'Option 7 (2)'!Y16</f>
        <v/>
      </c>
      <c r="Z16" s="18" t="str">
        <f>'Option 7 (2)'!Z16</f>
        <v/>
      </c>
      <c r="AA16" s="18" t="str">
        <f>'Option 7 (2)'!AA16</f>
        <v/>
      </c>
      <c r="AB16" s="18" t="str">
        <f>'Option 7 (2)'!AB16</f>
        <v/>
      </c>
      <c r="AC16" s="18" t="str">
        <f>'Option 7 (2)'!AC16</f>
        <v/>
      </c>
      <c r="AD16" s="18" t="str">
        <f>'Option 7 (2)'!AD16</f>
        <v/>
      </c>
      <c r="AE16" s="18" t="str">
        <f>'Option 7 (2)'!AE16</f>
        <v/>
      </c>
      <c r="AF16" s="18" t="str">
        <f>'Option 7 (2)'!AF16</f>
        <v/>
      </c>
      <c r="AG16" s="18" t="str">
        <f>'Option 7 (2)'!AG16</f>
        <v/>
      </c>
      <c r="AH16" s="18" t="str">
        <f>'Option 7 (2)'!AH16</f>
        <v/>
      </c>
      <c r="AI16" s="18" t="str">
        <f>'Option 7 (2)'!AI16</f>
        <v/>
      </c>
      <c r="AJ16" s="18" t="str">
        <f>'Option 7 (2)'!AJ16</f>
        <v/>
      </c>
      <c r="AK16" s="18" t="str">
        <f>'Option 7 (2)'!AK16</f>
        <v/>
      </c>
      <c r="AL16" s="18" t="str">
        <f>'Option 7 (2)'!AL16</f>
        <v/>
      </c>
      <c r="AM16" s="18" t="str">
        <f>'Option 7 (2)'!AM16</f>
        <v/>
      </c>
      <c r="AN16" s="18" t="str">
        <f>'Option 7 (2)'!AN16</f>
        <v/>
      </c>
      <c r="AO16" s="18" t="str">
        <f>'Option 7 (2)'!AO16</f>
        <v/>
      </c>
      <c r="AP16" s="18" t="str">
        <f>'Option 7 (2)'!AP16</f>
        <v/>
      </c>
      <c r="AQ16" s="18" t="str">
        <f>'Option 7 (2)'!AQ16</f>
        <v/>
      </c>
      <c r="AR16" s="18" t="str">
        <f>'Option 7 (2)'!AR16</f>
        <v/>
      </c>
      <c r="AS16" s="18" t="str">
        <f>'Option 7 (2)'!AS16</f>
        <v/>
      </c>
      <c r="AT16" s="18" t="str">
        <f>'Option 7 (2)'!AT16</f>
        <v/>
      </c>
      <c r="AU16" s="18" t="str">
        <f>'Option 7 (2)'!AU16</f>
        <v/>
      </c>
      <c r="AV16" s="18" t="str">
        <f>'Option 7 (2)'!AV16</f>
        <v/>
      </c>
      <c r="AW16" s="18" t="str">
        <f>'Option 7 (2)'!AW16</f>
        <v/>
      </c>
      <c r="AX16" s="18" t="str">
        <f>'Option 7 (2)'!AX16</f>
        <v/>
      </c>
      <c r="AY16" s="18" t="str">
        <f>'Option 7 (2)'!AY16</f>
        <v/>
      </c>
      <c r="AZ16" s="18" t="str">
        <f>'Option 7 (2)'!AZ16</f>
        <v/>
      </c>
      <c r="BA16" s="18" t="str">
        <f>'Option 7 (2)'!BA16</f>
        <v/>
      </c>
      <c r="BB16" s="18" t="str">
        <f>'Option 7 (2)'!BB16</f>
        <v/>
      </c>
    </row>
    <row r="17" spans="1:54" ht="16.2" thickBot="1" x14ac:dyDescent="0.3">
      <c r="A17" s="115"/>
      <c r="B17" s="19" t="s">
        <v>1</v>
      </c>
      <c r="C17" s="112" t="str">
        <f t="shared" ref="C17" si="36">IF(C15="","",C15*C16)</f>
        <v/>
      </c>
      <c r="D17" s="117"/>
      <c r="E17" s="20" t="str">
        <f t="shared" ref="E17:BB17" si="37">IF(E15="","",E15*E16)</f>
        <v/>
      </c>
      <c r="F17" s="20" t="str">
        <f t="shared" si="37"/>
        <v/>
      </c>
      <c r="G17" s="20" t="str">
        <f t="shared" si="37"/>
        <v/>
      </c>
      <c r="H17" s="20" t="str">
        <f t="shared" si="37"/>
        <v/>
      </c>
      <c r="I17" s="20" t="str">
        <f t="shared" si="37"/>
        <v/>
      </c>
      <c r="J17" s="20" t="str">
        <f t="shared" si="37"/>
        <v/>
      </c>
      <c r="K17" s="20" t="str">
        <f t="shared" si="37"/>
        <v/>
      </c>
      <c r="L17" s="20" t="str">
        <f t="shared" si="37"/>
        <v/>
      </c>
      <c r="M17" s="20" t="str">
        <f t="shared" si="37"/>
        <v/>
      </c>
      <c r="N17" s="20" t="str">
        <f t="shared" si="37"/>
        <v/>
      </c>
      <c r="O17" s="20" t="str">
        <f t="shared" si="37"/>
        <v/>
      </c>
      <c r="P17" s="20" t="str">
        <f t="shared" si="37"/>
        <v/>
      </c>
      <c r="Q17" s="20" t="str">
        <f t="shared" si="37"/>
        <v/>
      </c>
      <c r="R17" s="20" t="str">
        <f t="shared" si="37"/>
        <v/>
      </c>
      <c r="S17" s="20" t="str">
        <f t="shared" si="37"/>
        <v/>
      </c>
      <c r="T17" s="20" t="str">
        <f t="shared" si="37"/>
        <v/>
      </c>
      <c r="U17" s="20" t="str">
        <f t="shared" si="37"/>
        <v/>
      </c>
      <c r="V17" s="20" t="str">
        <f t="shared" si="37"/>
        <v/>
      </c>
      <c r="W17" s="20" t="str">
        <f t="shared" si="37"/>
        <v/>
      </c>
      <c r="X17" s="20" t="str">
        <f t="shared" si="37"/>
        <v/>
      </c>
      <c r="Y17" s="20" t="str">
        <f t="shared" si="37"/>
        <v/>
      </c>
      <c r="Z17" s="20" t="str">
        <f t="shared" si="37"/>
        <v/>
      </c>
      <c r="AA17" s="20" t="str">
        <f t="shared" si="37"/>
        <v/>
      </c>
      <c r="AB17" s="20" t="str">
        <f t="shared" si="37"/>
        <v/>
      </c>
      <c r="AC17" s="20" t="str">
        <f t="shared" si="37"/>
        <v/>
      </c>
      <c r="AD17" s="20" t="str">
        <f t="shared" si="37"/>
        <v/>
      </c>
      <c r="AE17" s="20" t="str">
        <f t="shared" si="37"/>
        <v/>
      </c>
      <c r="AF17" s="20" t="str">
        <f t="shared" si="37"/>
        <v/>
      </c>
      <c r="AG17" s="20" t="str">
        <f t="shared" si="37"/>
        <v/>
      </c>
      <c r="AH17" s="20" t="str">
        <f t="shared" si="37"/>
        <v/>
      </c>
      <c r="AI17" s="20" t="str">
        <f t="shared" si="37"/>
        <v/>
      </c>
      <c r="AJ17" s="20" t="str">
        <f t="shared" si="37"/>
        <v/>
      </c>
      <c r="AK17" s="20" t="str">
        <f t="shared" si="37"/>
        <v/>
      </c>
      <c r="AL17" s="20" t="str">
        <f t="shared" si="37"/>
        <v/>
      </c>
      <c r="AM17" s="20" t="str">
        <f t="shared" si="37"/>
        <v/>
      </c>
      <c r="AN17" s="20" t="str">
        <f t="shared" si="37"/>
        <v/>
      </c>
      <c r="AO17" s="20" t="str">
        <f t="shared" si="37"/>
        <v/>
      </c>
      <c r="AP17" s="20" t="str">
        <f t="shared" si="37"/>
        <v/>
      </c>
      <c r="AQ17" s="20" t="str">
        <f t="shared" si="37"/>
        <v/>
      </c>
      <c r="AR17" s="20" t="str">
        <f t="shared" si="37"/>
        <v/>
      </c>
      <c r="AS17" s="20" t="str">
        <f t="shared" si="37"/>
        <v/>
      </c>
      <c r="AT17" s="20" t="str">
        <f t="shared" si="37"/>
        <v/>
      </c>
      <c r="AU17" s="20" t="str">
        <f t="shared" si="37"/>
        <v/>
      </c>
      <c r="AV17" s="20" t="str">
        <f t="shared" si="37"/>
        <v/>
      </c>
      <c r="AW17" s="20" t="str">
        <f t="shared" si="37"/>
        <v/>
      </c>
      <c r="AX17" s="20" t="str">
        <f t="shared" si="37"/>
        <v/>
      </c>
      <c r="AY17" s="20" t="str">
        <f t="shared" si="37"/>
        <v/>
      </c>
      <c r="AZ17" s="20" t="str">
        <f t="shared" si="37"/>
        <v/>
      </c>
      <c r="BA17" s="20" t="str">
        <f t="shared" si="37"/>
        <v/>
      </c>
      <c r="BB17" s="20" t="str">
        <f t="shared" si="37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">
        <v>164</v>
      </c>
      <c r="C19" s="111" t="str">
        <f ca="1">IF(B19="Gehalt auswählen","",IF(E2&lt;YEAR(TODAY()),VLOOKUP(B19,'Personalnormkosten alt'!$A$2:$B$95,2,FALSE)*-1,VLOOKUP(B19,Personalnormkosten!$A$2:$B$95,2,FALSE)*-1))</f>
        <v/>
      </c>
      <c r="D19" s="97" t="s">
        <v>198</v>
      </c>
      <c r="E19" s="18" t="str">
        <f>'Option 7 (2)'!E19</f>
        <v/>
      </c>
      <c r="F19" s="18" t="str">
        <f>'Option 7 (2)'!F19</f>
        <v/>
      </c>
      <c r="G19" s="18" t="str">
        <f>'Option 7 (2)'!G19</f>
        <v/>
      </c>
      <c r="H19" s="18" t="str">
        <f>'Option 7 (2)'!H19</f>
        <v/>
      </c>
      <c r="I19" s="18" t="str">
        <f>'Option 7 (2)'!I19</f>
        <v/>
      </c>
      <c r="J19" s="18" t="str">
        <f>'Option 7 (2)'!J19</f>
        <v/>
      </c>
      <c r="K19" s="18" t="str">
        <f>'Option 7 (2)'!K19</f>
        <v/>
      </c>
      <c r="L19" s="18" t="str">
        <f>'Option 7 (2)'!L19</f>
        <v/>
      </c>
      <c r="M19" s="18" t="str">
        <f>'Option 7 (2)'!M19</f>
        <v/>
      </c>
      <c r="N19" s="18" t="str">
        <f>'Option 7 (2)'!N19</f>
        <v/>
      </c>
      <c r="O19" s="18" t="str">
        <f>'Option 7 (2)'!O19</f>
        <v/>
      </c>
      <c r="P19" s="18" t="str">
        <f>'Option 7 (2)'!P19</f>
        <v/>
      </c>
      <c r="Q19" s="18" t="str">
        <f>'Option 7 (2)'!Q19</f>
        <v/>
      </c>
      <c r="R19" s="18" t="str">
        <f>'Option 7 (2)'!R19</f>
        <v/>
      </c>
      <c r="S19" s="18" t="str">
        <f>'Option 7 (2)'!S19</f>
        <v/>
      </c>
      <c r="T19" s="18" t="str">
        <f>'Option 7 (2)'!T19</f>
        <v/>
      </c>
      <c r="U19" s="18" t="str">
        <f>'Option 7 (2)'!U19</f>
        <v/>
      </c>
      <c r="V19" s="18" t="str">
        <f>'Option 7 (2)'!V19</f>
        <v/>
      </c>
      <c r="W19" s="18" t="str">
        <f>'Option 7 (2)'!W19</f>
        <v/>
      </c>
      <c r="X19" s="18" t="str">
        <f>'Option 7 (2)'!X19</f>
        <v/>
      </c>
      <c r="Y19" s="18" t="str">
        <f>'Option 7 (2)'!Y19</f>
        <v/>
      </c>
      <c r="Z19" s="18" t="str">
        <f>'Option 7 (2)'!Z19</f>
        <v/>
      </c>
      <c r="AA19" s="18" t="str">
        <f>'Option 7 (2)'!AA19</f>
        <v/>
      </c>
      <c r="AB19" s="18" t="str">
        <f>'Option 7 (2)'!AB19</f>
        <v/>
      </c>
      <c r="AC19" s="18" t="str">
        <f>'Option 7 (2)'!AC19</f>
        <v/>
      </c>
      <c r="AD19" s="18" t="str">
        <f>'Option 7 (2)'!AD19</f>
        <v/>
      </c>
      <c r="AE19" s="18" t="str">
        <f>'Option 7 (2)'!AE19</f>
        <v/>
      </c>
      <c r="AF19" s="18" t="str">
        <f>'Option 7 (2)'!AF19</f>
        <v/>
      </c>
      <c r="AG19" s="18" t="str">
        <f>'Option 7 (2)'!AG19</f>
        <v/>
      </c>
      <c r="AH19" s="18" t="str">
        <f>'Option 7 (2)'!AH19</f>
        <v/>
      </c>
      <c r="AI19" s="18" t="str">
        <f>'Option 7 (2)'!AI19</f>
        <v/>
      </c>
      <c r="AJ19" s="18" t="str">
        <f>'Option 7 (2)'!AJ19</f>
        <v/>
      </c>
      <c r="AK19" s="18" t="str">
        <f>'Option 7 (2)'!AK19</f>
        <v/>
      </c>
      <c r="AL19" s="18" t="str">
        <f>'Option 7 (2)'!AL19</f>
        <v/>
      </c>
      <c r="AM19" s="18" t="str">
        <f>'Option 7 (2)'!AM19</f>
        <v/>
      </c>
      <c r="AN19" s="18" t="str">
        <f>'Option 7 (2)'!AN19</f>
        <v/>
      </c>
      <c r="AO19" s="18" t="str">
        <f>'Option 7 (2)'!AO19</f>
        <v/>
      </c>
      <c r="AP19" s="18" t="str">
        <f>'Option 7 (2)'!AP19</f>
        <v/>
      </c>
      <c r="AQ19" s="18" t="str">
        <f>'Option 7 (2)'!AQ19</f>
        <v/>
      </c>
      <c r="AR19" s="18" t="str">
        <f>'Option 7 (2)'!AR19</f>
        <v/>
      </c>
      <c r="AS19" s="18" t="str">
        <f>'Option 7 (2)'!AS19</f>
        <v/>
      </c>
      <c r="AT19" s="18" t="str">
        <f>'Option 7 (2)'!AT19</f>
        <v/>
      </c>
      <c r="AU19" s="18" t="str">
        <f>'Option 7 (2)'!AU19</f>
        <v/>
      </c>
      <c r="AV19" s="18" t="str">
        <f>'Option 7 (2)'!AV19</f>
        <v/>
      </c>
      <c r="AW19" s="18" t="str">
        <f>'Option 7 (2)'!AW19</f>
        <v/>
      </c>
      <c r="AX19" s="18" t="str">
        <f>'Option 7 (2)'!AX19</f>
        <v/>
      </c>
      <c r="AY19" s="18" t="str">
        <f>'Option 7 (2)'!AY19</f>
        <v/>
      </c>
      <c r="AZ19" s="18" t="str">
        <f>'Option 7 (2)'!AZ19</f>
        <v/>
      </c>
      <c r="BA19" s="18" t="str">
        <f>'Option 7 (2)'!BA19</f>
        <v/>
      </c>
      <c r="BB19" s="18" t="str">
        <f>'Option 7 (2)'!BB19</f>
        <v/>
      </c>
    </row>
    <row r="20" spans="1:54" ht="16.2" thickBot="1" x14ac:dyDescent="0.3">
      <c r="A20" s="115"/>
      <c r="B20" s="19" t="s">
        <v>1</v>
      </c>
      <c r="C20" s="112" t="str">
        <f>IF(C18="","",C18*C19)</f>
        <v/>
      </c>
      <c r="D20" s="117"/>
      <c r="E20" s="20" t="str">
        <f>IF(E18="","",E18*E19)</f>
        <v/>
      </c>
      <c r="F20" s="20" t="str">
        <f t="shared" ref="F20:BB20" si="38">IF(F18="","",F18*F19)</f>
        <v/>
      </c>
      <c r="G20" s="20" t="str">
        <f t="shared" si="38"/>
        <v/>
      </c>
      <c r="H20" s="20" t="str">
        <f t="shared" si="38"/>
        <v/>
      </c>
      <c r="I20" s="20" t="str">
        <f t="shared" si="38"/>
        <v/>
      </c>
      <c r="J20" s="20" t="str">
        <f t="shared" si="38"/>
        <v/>
      </c>
      <c r="K20" s="20" t="str">
        <f t="shared" si="38"/>
        <v/>
      </c>
      <c r="L20" s="20" t="str">
        <f t="shared" si="38"/>
        <v/>
      </c>
      <c r="M20" s="20" t="str">
        <f t="shared" si="38"/>
        <v/>
      </c>
      <c r="N20" s="20" t="str">
        <f t="shared" si="38"/>
        <v/>
      </c>
      <c r="O20" s="20" t="str">
        <f t="shared" si="38"/>
        <v/>
      </c>
      <c r="P20" s="20" t="str">
        <f t="shared" si="38"/>
        <v/>
      </c>
      <c r="Q20" s="20" t="str">
        <f t="shared" si="38"/>
        <v/>
      </c>
      <c r="R20" s="20" t="str">
        <f t="shared" si="38"/>
        <v/>
      </c>
      <c r="S20" s="20" t="str">
        <f t="shared" si="38"/>
        <v/>
      </c>
      <c r="T20" s="20" t="str">
        <f t="shared" si="38"/>
        <v/>
      </c>
      <c r="U20" s="20" t="str">
        <f t="shared" si="38"/>
        <v/>
      </c>
      <c r="V20" s="20" t="str">
        <f t="shared" si="38"/>
        <v/>
      </c>
      <c r="W20" s="20" t="str">
        <f t="shared" si="38"/>
        <v/>
      </c>
      <c r="X20" s="20" t="str">
        <f t="shared" si="38"/>
        <v/>
      </c>
      <c r="Y20" s="20" t="str">
        <f t="shared" si="38"/>
        <v/>
      </c>
      <c r="Z20" s="20" t="str">
        <f t="shared" si="38"/>
        <v/>
      </c>
      <c r="AA20" s="20" t="str">
        <f t="shared" si="38"/>
        <v/>
      </c>
      <c r="AB20" s="20" t="str">
        <f t="shared" si="38"/>
        <v/>
      </c>
      <c r="AC20" s="20" t="str">
        <f t="shared" si="38"/>
        <v/>
      </c>
      <c r="AD20" s="20" t="str">
        <f t="shared" si="38"/>
        <v/>
      </c>
      <c r="AE20" s="20" t="str">
        <f t="shared" si="38"/>
        <v/>
      </c>
      <c r="AF20" s="20" t="str">
        <f t="shared" si="38"/>
        <v/>
      </c>
      <c r="AG20" s="20" t="str">
        <f t="shared" si="38"/>
        <v/>
      </c>
      <c r="AH20" s="20" t="str">
        <f t="shared" si="38"/>
        <v/>
      </c>
      <c r="AI20" s="20" t="str">
        <f t="shared" si="38"/>
        <v/>
      </c>
      <c r="AJ20" s="20" t="str">
        <f t="shared" si="38"/>
        <v/>
      </c>
      <c r="AK20" s="20" t="str">
        <f t="shared" si="38"/>
        <v/>
      </c>
      <c r="AL20" s="20" t="str">
        <f t="shared" si="38"/>
        <v/>
      </c>
      <c r="AM20" s="20" t="str">
        <f t="shared" si="38"/>
        <v/>
      </c>
      <c r="AN20" s="20" t="str">
        <f t="shared" si="38"/>
        <v/>
      </c>
      <c r="AO20" s="20" t="str">
        <f t="shared" si="38"/>
        <v/>
      </c>
      <c r="AP20" s="20" t="str">
        <f t="shared" si="38"/>
        <v/>
      </c>
      <c r="AQ20" s="20" t="str">
        <f t="shared" si="38"/>
        <v/>
      </c>
      <c r="AR20" s="20" t="str">
        <f t="shared" si="38"/>
        <v/>
      </c>
      <c r="AS20" s="20" t="str">
        <f t="shared" si="38"/>
        <v/>
      </c>
      <c r="AT20" s="20" t="str">
        <f t="shared" si="38"/>
        <v/>
      </c>
      <c r="AU20" s="20" t="str">
        <f t="shared" si="38"/>
        <v/>
      </c>
      <c r="AV20" s="20" t="str">
        <f t="shared" si="38"/>
        <v/>
      </c>
      <c r="AW20" s="20" t="str">
        <f t="shared" si="38"/>
        <v/>
      </c>
      <c r="AX20" s="20" t="str">
        <f t="shared" si="38"/>
        <v/>
      </c>
      <c r="AY20" s="20" t="str">
        <f t="shared" si="38"/>
        <v/>
      </c>
      <c r="AZ20" s="20" t="str">
        <f t="shared" si="38"/>
        <v/>
      </c>
      <c r="BA20" s="20" t="str">
        <f t="shared" si="38"/>
        <v/>
      </c>
      <c r="BB20" s="20" t="str">
        <f t="shared" si="38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">
        <v>164</v>
      </c>
      <c r="C22" s="111" t="str">
        <f ca="1">IF(B22="Gehalt auswählen","",IF(E2&lt;YEAR(TODAY()),VLOOKUP(B22,'Personalnormkosten alt'!$A$2:$B$95,2,FALSE)*-1,VLOOKUP(B22,Personalnormkosten!$A$2:$B$95,2,FALSE)*-1))</f>
        <v/>
      </c>
      <c r="D22" s="97" t="s">
        <v>198</v>
      </c>
      <c r="E22" s="18" t="str">
        <f>'Option 7 (2)'!E22</f>
        <v/>
      </c>
      <c r="F22" s="18" t="str">
        <f>'Option 7 (2)'!F22</f>
        <v/>
      </c>
      <c r="G22" s="18" t="str">
        <f>'Option 7 (2)'!G22</f>
        <v/>
      </c>
      <c r="H22" s="18" t="str">
        <f>'Option 7 (2)'!H22</f>
        <v/>
      </c>
      <c r="I22" s="18" t="str">
        <f>'Option 7 (2)'!I22</f>
        <v/>
      </c>
      <c r="J22" s="18" t="str">
        <f>'Option 7 (2)'!J22</f>
        <v/>
      </c>
      <c r="K22" s="18" t="str">
        <f>'Option 7 (2)'!K22</f>
        <v/>
      </c>
      <c r="L22" s="18" t="str">
        <f>'Option 7 (2)'!L22</f>
        <v/>
      </c>
      <c r="M22" s="18" t="str">
        <f>'Option 7 (2)'!M22</f>
        <v/>
      </c>
      <c r="N22" s="18" t="str">
        <f>'Option 7 (2)'!N22</f>
        <v/>
      </c>
      <c r="O22" s="18" t="str">
        <f>'Option 7 (2)'!O22</f>
        <v/>
      </c>
      <c r="P22" s="18" t="str">
        <f>'Option 7 (2)'!P22</f>
        <v/>
      </c>
      <c r="Q22" s="18" t="str">
        <f>'Option 7 (2)'!Q22</f>
        <v/>
      </c>
      <c r="R22" s="18" t="str">
        <f>'Option 7 (2)'!R22</f>
        <v/>
      </c>
      <c r="S22" s="18" t="str">
        <f>'Option 7 (2)'!S22</f>
        <v/>
      </c>
      <c r="T22" s="18" t="str">
        <f>'Option 7 (2)'!T22</f>
        <v/>
      </c>
      <c r="U22" s="18" t="str">
        <f>'Option 7 (2)'!U22</f>
        <v/>
      </c>
      <c r="V22" s="18" t="str">
        <f>'Option 7 (2)'!V22</f>
        <v/>
      </c>
      <c r="W22" s="18" t="str">
        <f>'Option 7 (2)'!W22</f>
        <v/>
      </c>
      <c r="X22" s="18" t="str">
        <f>'Option 7 (2)'!X22</f>
        <v/>
      </c>
      <c r="Y22" s="18" t="str">
        <f>'Option 7 (2)'!Y22</f>
        <v/>
      </c>
      <c r="Z22" s="18" t="str">
        <f>'Option 7 (2)'!Z22</f>
        <v/>
      </c>
      <c r="AA22" s="18" t="str">
        <f>'Option 7 (2)'!AA22</f>
        <v/>
      </c>
      <c r="AB22" s="18" t="str">
        <f>'Option 7 (2)'!AB22</f>
        <v/>
      </c>
      <c r="AC22" s="18" t="str">
        <f>'Option 7 (2)'!AC22</f>
        <v/>
      </c>
      <c r="AD22" s="18" t="str">
        <f>'Option 7 (2)'!AD22</f>
        <v/>
      </c>
      <c r="AE22" s="18" t="str">
        <f>'Option 7 (2)'!AE22</f>
        <v/>
      </c>
      <c r="AF22" s="18" t="str">
        <f>'Option 7 (2)'!AF22</f>
        <v/>
      </c>
      <c r="AG22" s="18" t="str">
        <f>'Option 7 (2)'!AG22</f>
        <v/>
      </c>
      <c r="AH22" s="18" t="str">
        <f>'Option 7 (2)'!AH22</f>
        <v/>
      </c>
      <c r="AI22" s="18" t="str">
        <f>'Option 7 (2)'!AI22</f>
        <v/>
      </c>
      <c r="AJ22" s="18" t="str">
        <f>'Option 7 (2)'!AJ22</f>
        <v/>
      </c>
      <c r="AK22" s="18" t="str">
        <f>'Option 7 (2)'!AK22</f>
        <v/>
      </c>
      <c r="AL22" s="18" t="str">
        <f>'Option 7 (2)'!AL22</f>
        <v/>
      </c>
      <c r="AM22" s="18" t="str">
        <f>'Option 7 (2)'!AM22</f>
        <v/>
      </c>
      <c r="AN22" s="18" t="str">
        <f>'Option 7 (2)'!AN22</f>
        <v/>
      </c>
      <c r="AO22" s="18" t="str">
        <f>'Option 7 (2)'!AO22</f>
        <v/>
      </c>
      <c r="AP22" s="18" t="str">
        <f>'Option 7 (2)'!AP22</f>
        <v/>
      </c>
      <c r="AQ22" s="18" t="str">
        <f>'Option 7 (2)'!AQ22</f>
        <v/>
      </c>
      <c r="AR22" s="18" t="str">
        <f>'Option 7 (2)'!AR22</f>
        <v/>
      </c>
      <c r="AS22" s="18" t="str">
        <f>'Option 7 (2)'!AS22</f>
        <v/>
      </c>
      <c r="AT22" s="18" t="str">
        <f>'Option 7 (2)'!AT22</f>
        <v/>
      </c>
      <c r="AU22" s="18" t="str">
        <f>'Option 7 (2)'!AU22</f>
        <v/>
      </c>
      <c r="AV22" s="18" t="str">
        <f>'Option 7 (2)'!AV22</f>
        <v/>
      </c>
      <c r="AW22" s="18" t="str">
        <f>'Option 7 (2)'!AW22</f>
        <v/>
      </c>
      <c r="AX22" s="18" t="str">
        <f>'Option 7 (2)'!AX22</f>
        <v/>
      </c>
      <c r="AY22" s="18" t="str">
        <f>'Option 7 (2)'!AY22</f>
        <v/>
      </c>
      <c r="AZ22" s="18" t="str">
        <f>'Option 7 (2)'!AZ22</f>
        <v/>
      </c>
      <c r="BA22" s="18" t="str">
        <f>'Option 7 (2)'!BA22</f>
        <v/>
      </c>
      <c r="BB22" s="18" t="str">
        <f>'Option 7 (2)'!BB22</f>
        <v/>
      </c>
    </row>
    <row r="23" spans="1:54" ht="16.2" thickBot="1" x14ac:dyDescent="0.3">
      <c r="A23" s="115"/>
      <c r="B23" s="19" t="s">
        <v>1</v>
      </c>
      <c r="C23" s="112" t="str">
        <f t="shared" ref="C23" si="39">IF(C21="","",C21*C22)</f>
        <v/>
      </c>
      <c r="D23" s="117"/>
      <c r="E23" s="20" t="str">
        <f t="shared" ref="E23:BB23" si="40">IF(E21="","",E21*E22)</f>
        <v/>
      </c>
      <c r="F23" s="20" t="str">
        <f t="shared" si="40"/>
        <v/>
      </c>
      <c r="G23" s="20" t="str">
        <f t="shared" si="40"/>
        <v/>
      </c>
      <c r="H23" s="20" t="str">
        <f t="shared" si="40"/>
        <v/>
      </c>
      <c r="I23" s="20" t="str">
        <f t="shared" si="40"/>
        <v/>
      </c>
      <c r="J23" s="20" t="str">
        <f t="shared" si="40"/>
        <v/>
      </c>
      <c r="K23" s="20" t="str">
        <f t="shared" si="40"/>
        <v/>
      </c>
      <c r="L23" s="20" t="str">
        <f t="shared" si="40"/>
        <v/>
      </c>
      <c r="M23" s="20" t="str">
        <f t="shared" si="40"/>
        <v/>
      </c>
      <c r="N23" s="20" t="str">
        <f t="shared" si="40"/>
        <v/>
      </c>
      <c r="O23" s="20" t="str">
        <f t="shared" si="40"/>
        <v/>
      </c>
      <c r="P23" s="20" t="str">
        <f t="shared" si="40"/>
        <v/>
      </c>
      <c r="Q23" s="20" t="str">
        <f t="shared" si="40"/>
        <v/>
      </c>
      <c r="R23" s="20" t="str">
        <f t="shared" si="40"/>
        <v/>
      </c>
      <c r="S23" s="20" t="str">
        <f t="shared" si="40"/>
        <v/>
      </c>
      <c r="T23" s="20" t="str">
        <f t="shared" si="40"/>
        <v/>
      </c>
      <c r="U23" s="20" t="str">
        <f t="shared" si="40"/>
        <v/>
      </c>
      <c r="V23" s="20" t="str">
        <f t="shared" si="40"/>
        <v/>
      </c>
      <c r="W23" s="20" t="str">
        <f t="shared" si="40"/>
        <v/>
      </c>
      <c r="X23" s="20" t="str">
        <f t="shared" si="40"/>
        <v/>
      </c>
      <c r="Y23" s="20" t="str">
        <f t="shared" si="40"/>
        <v/>
      </c>
      <c r="Z23" s="20" t="str">
        <f t="shared" si="40"/>
        <v/>
      </c>
      <c r="AA23" s="20" t="str">
        <f t="shared" si="40"/>
        <v/>
      </c>
      <c r="AB23" s="20" t="str">
        <f t="shared" si="40"/>
        <v/>
      </c>
      <c r="AC23" s="20" t="str">
        <f t="shared" si="40"/>
        <v/>
      </c>
      <c r="AD23" s="20" t="str">
        <f t="shared" si="40"/>
        <v/>
      </c>
      <c r="AE23" s="20" t="str">
        <f t="shared" si="40"/>
        <v/>
      </c>
      <c r="AF23" s="20" t="str">
        <f t="shared" si="40"/>
        <v/>
      </c>
      <c r="AG23" s="20" t="str">
        <f t="shared" si="40"/>
        <v/>
      </c>
      <c r="AH23" s="20" t="str">
        <f t="shared" si="40"/>
        <v/>
      </c>
      <c r="AI23" s="20" t="str">
        <f t="shared" si="40"/>
        <v/>
      </c>
      <c r="AJ23" s="20" t="str">
        <f t="shared" si="40"/>
        <v/>
      </c>
      <c r="AK23" s="20" t="str">
        <f t="shared" si="40"/>
        <v/>
      </c>
      <c r="AL23" s="20" t="str">
        <f t="shared" si="40"/>
        <v/>
      </c>
      <c r="AM23" s="20" t="str">
        <f t="shared" si="40"/>
        <v/>
      </c>
      <c r="AN23" s="20" t="str">
        <f t="shared" si="40"/>
        <v/>
      </c>
      <c r="AO23" s="20" t="str">
        <f t="shared" si="40"/>
        <v/>
      </c>
      <c r="AP23" s="20" t="str">
        <f t="shared" si="40"/>
        <v/>
      </c>
      <c r="AQ23" s="20" t="str">
        <f t="shared" si="40"/>
        <v/>
      </c>
      <c r="AR23" s="20" t="str">
        <f t="shared" si="40"/>
        <v/>
      </c>
      <c r="AS23" s="20" t="str">
        <f t="shared" si="40"/>
        <v/>
      </c>
      <c r="AT23" s="20" t="str">
        <f t="shared" si="40"/>
        <v/>
      </c>
      <c r="AU23" s="20" t="str">
        <f t="shared" si="40"/>
        <v/>
      </c>
      <c r="AV23" s="20" t="str">
        <f t="shared" si="40"/>
        <v/>
      </c>
      <c r="AW23" s="20" t="str">
        <f t="shared" si="40"/>
        <v/>
      </c>
      <c r="AX23" s="20" t="str">
        <f t="shared" si="40"/>
        <v/>
      </c>
      <c r="AY23" s="20" t="str">
        <f t="shared" si="40"/>
        <v/>
      </c>
      <c r="AZ23" s="20" t="str">
        <f t="shared" si="40"/>
        <v/>
      </c>
      <c r="BA23" s="20" t="str">
        <f t="shared" si="40"/>
        <v/>
      </c>
      <c r="BB23" s="20" t="str">
        <f t="shared" si="4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">
        <v>164</v>
      </c>
      <c r="C25" s="111" t="str">
        <f ca="1">IF(B25="Gehalt auswählen","",IF(E2&lt;YEAR(TODAY()),VLOOKUP(B25,'Personalnormkosten alt'!$A$2:$B$95,2,FALSE)*-1,VLOOKUP(B25,Personalnormkosten!$A$2:$B$95,2,FALSE)*-1))</f>
        <v/>
      </c>
      <c r="D25" s="97" t="s">
        <v>198</v>
      </c>
      <c r="E25" s="18" t="str">
        <f>'Option 7 (2)'!E25</f>
        <v/>
      </c>
      <c r="F25" s="18" t="str">
        <f>'Option 7 (2)'!F25</f>
        <v/>
      </c>
      <c r="G25" s="18" t="str">
        <f>'Option 7 (2)'!G25</f>
        <v/>
      </c>
      <c r="H25" s="18" t="str">
        <f>'Option 7 (2)'!H25</f>
        <v/>
      </c>
      <c r="I25" s="18" t="str">
        <f>'Option 7 (2)'!I25</f>
        <v/>
      </c>
      <c r="J25" s="18" t="str">
        <f>'Option 7 (2)'!J25</f>
        <v/>
      </c>
      <c r="K25" s="18" t="str">
        <f>'Option 7 (2)'!K25</f>
        <v/>
      </c>
      <c r="L25" s="18" t="str">
        <f>'Option 7 (2)'!L25</f>
        <v/>
      </c>
      <c r="M25" s="18" t="str">
        <f>'Option 7 (2)'!M25</f>
        <v/>
      </c>
      <c r="N25" s="18" t="str">
        <f>'Option 7 (2)'!N25</f>
        <v/>
      </c>
      <c r="O25" s="18" t="str">
        <f>'Option 7 (2)'!O25</f>
        <v/>
      </c>
      <c r="P25" s="18" t="str">
        <f>'Option 7 (2)'!P25</f>
        <v/>
      </c>
      <c r="Q25" s="18" t="str">
        <f>'Option 7 (2)'!Q25</f>
        <v/>
      </c>
      <c r="R25" s="18" t="str">
        <f>'Option 7 (2)'!R25</f>
        <v/>
      </c>
      <c r="S25" s="18" t="str">
        <f>'Option 7 (2)'!S25</f>
        <v/>
      </c>
      <c r="T25" s="18" t="str">
        <f>'Option 7 (2)'!T25</f>
        <v/>
      </c>
      <c r="U25" s="18" t="str">
        <f>'Option 7 (2)'!U25</f>
        <v/>
      </c>
      <c r="V25" s="18" t="str">
        <f>'Option 7 (2)'!V25</f>
        <v/>
      </c>
      <c r="W25" s="18" t="str">
        <f>'Option 7 (2)'!W25</f>
        <v/>
      </c>
      <c r="X25" s="18" t="str">
        <f>'Option 7 (2)'!X25</f>
        <v/>
      </c>
      <c r="Y25" s="18" t="str">
        <f>'Option 7 (2)'!Y25</f>
        <v/>
      </c>
      <c r="Z25" s="18" t="str">
        <f>'Option 7 (2)'!Z25</f>
        <v/>
      </c>
      <c r="AA25" s="18" t="str">
        <f>'Option 7 (2)'!AA25</f>
        <v/>
      </c>
      <c r="AB25" s="18" t="str">
        <f>'Option 7 (2)'!AB25</f>
        <v/>
      </c>
      <c r="AC25" s="18" t="str">
        <f>'Option 7 (2)'!AC25</f>
        <v/>
      </c>
      <c r="AD25" s="18" t="str">
        <f>'Option 7 (2)'!AD25</f>
        <v/>
      </c>
      <c r="AE25" s="18" t="str">
        <f>'Option 7 (2)'!AE25</f>
        <v/>
      </c>
      <c r="AF25" s="18" t="str">
        <f>'Option 7 (2)'!AF25</f>
        <v/>
      </c>
      <c r="AG25" s="18" t="str">
        <f>'Option 7 (2)'!AG25</f>
        <v/>
      </c>
      <c r="AH25" s="18" t="str">
        <f>'Option 7 (2)'!AH25</f>
        <v/>
      </c>
      <c r="AI25" s="18" t="str">
        <f>'Option 7 (2)'!AI25</f>
        <v/>
      </c>
      <c r="AJ25" s="18" t="str">
        <f>'Option 7 (2)'!AJ25</f>
        <v/>
      </c>
      <c r="AK25" s="18" t="str">
        <f>'Option 7 (2)'!AK25</f>
        <v/>
      </c>
      <c r="AL25" s="18" t="str">
        <f>'Option 7 (2)'!AL25</f>
        <v/>
      </c>
      <c r="AM25" s="18" t="str">
        <f>'Option 7 (2)'!AM25</f>
        <v/>
      </c>
      <c r="AN25" s="18" t="str">
        <f>'Option 7 (2)'!AN25</f>
        <v/>
      </c>
      <c r="AO25" s="18" t="str">
        <f>'Option 7 (2)'!AO25</f>
        <v/>
      </c>
      <c r="AP25" s="18" t="str">
        <f>'Option 7 (2)'!AP25</f>
        <v/>
      </c>
      <c r="AQ25" s="18" t="str">
        <f>'Option 7 (2)'!AQ25</f>
        <v/>
      </c>
      <c r="AR25" s="18" t="str">
        <f>'Option 7 (2)'!AR25</f>
        <v/>
      </c>
      <c r="AS25" s="18" t="str">
        <f>'Option 7 (2)'!AS25</f>
        <v/>
      </c>
      <c r="AT25" s="18" t="str">
        <f>'Option 7 (2)'!AT25</f>
        <v/>
      </c>
      <c r="AU25" s="18" t="str">
        <f>'Option 7 (2)'!AU25</f>
        <v/>
      </c>
      <c r="AV25" s="18" t="str">
        <f>'Option 7 (2)'!AV25</f>
        <v/>
      </c>
      <c r="AW25" s="18" t="str">
        <f>'Option 7 (2)'!AW25</f>
        <v/>
      </c>
      <c r="AX25" s="18" t="str">
        <f>'Option 7 (2)'!AX25</f>
        <v/>
      </c>
      <c r="AY25" s="18" t="str">
        <f>'Option 7 (2)'!AY25</f>
        <v/>
      </c>
      <c r="AZ25" s="18" t="str">
        <f>'Option 7 (2)'!AZ25</f>
        <v/>
      </c>
      <c r="BA25" s="18" t="str">
        <f>'Option 7 (2)'!BA25</f>
        <v/>
      </c>
      <c r="BB25" s="18" t="str">
        <f>'Option 7 (2)'!BB25</f>
        <v/>
      </c>
    </row>
    <row r="26" spans="1:54" ht="16.2" thickBot="1" x14ac:dyDescent="0.3">
      <c r="A26" s="115"/>
      <c r="B26" s="19" t="s">
        <v>1</v>
      </c>
      <c r="C26" s="112" t="str">
        <f>IF(C24="","",C24*C25)</f>
        <v/>
      </c>
      <c r="D26" s="117"/>
      <c r="E26" s="20" t="str">
        <f t="shared" ref="E26:BB26" si="41">IF(E24="","",E24*E25)</f>
        <v/>
      </c>
      <c r="F26" s="20" t="str">
        <f t="shared" si="41"/>
        <v/>
      </c>
      <c r="G26" s="20" t="str">
        <f t="shared" si="41"/>
        <v/>
      </c>
      <c r="H26" s="20" t="str">
        <f t="shared" si="41"/>
        <v/>
      </c>
      <c r="I26" s="20" t="str">
        <f t="shared" si="41"/>
        <v/>
      </c>
      <c r="J26" s="20" t="str">
        <f t="shared" si="41"/>
        <v/>
      </c>
      <c r="K26" s="20" t="str">
        <f t="shared" si="41"/>
        <v/>
      </c>
      <c r="L26" s="20" t="str">
        <f t="shared" si="41"/>
        <v/>
      </c>
      <c r="M26" s="20" t="str">
        <f t="shared" si="41"/>
        <v/>
      </c>
      <c r="N26" s="20" t="str">
        <f t="shared" si="41"/>
        <v/>
      </c>
      <c r="O26" s="20" t="str">
        <f t="shared" si="41"/>
        <v/>
      </c>
      <c r="P26" s="20" t="str">
        <f t="shared" si="41"/>
        <v/>
      </c>
      <c r="Q26" s="20" t="str">
        <f t="shared" si="41"/>
        <v/>
      </c>
      <c r="R26" s="20" t="str">
        <f t="shared" si="41"/>
        <v/>
      </c>
      <c r="S26" s="20" t="str">
        <f t="shared" si="41"/>
        <v/>
      </c>
      <c r="T26" s="20" t="str">
        <f t="shared" si="41"/>
        <v/>
      </c>
      <c r="U26" s="20" t="str">
        <f t="shared" si="41"/>
        <v/>
      </c>
      <c r="V26" s="20" t="str">
        <f t="shared" si="41"/>
        <v/>
      </c>
      <c r="W26" s="20" t="str">
        <f t="shared" si="41"/>
        <v/>
      </c>
      <c r="X26" s="20" t="str">
        <f t="shared" si="41"/>
        <v/>
      </c>
      <c r="Y26" s="20" t="str">
        <f t="shared" si="41"/>
        <v/>
      </c>
      <c r="Z26" s="20" t="str">
        <f t="shared" si="41"/>
        <v/>
      </c>
      <c r="AA26" s="20" t="str">
        <f t="shared" si="41"/>
        <v/>
      </c>
      <c r="AB26" s="20" t="str">
        <f t="shared" si="41"/>
        <v/>
      </c>
      <c r="AC26" s="20" t="str">
        <f t="shared" si="41"/>
        <v/>
      </c>
      <c r="AD26" s="20" t="str">
        <f t="shared" si="41"/>
        <v/>
      </c>
      <c r="AE26" s="20" t="str">
        <f t="shared" si="41"/>
        <v/>
      </c>
      <c r="AF26" s="20" t="str">
        <f t="shared" si="41"/>
        <v/>
      </c>
      <c r="AG26" s="20" t="str">
        <f t="shared" si="41"/>
        <v/>
      </c>
      <c r="AH26" s="20" t="str">
        <f t="shared" si="41"/>
        <v/>
      </c>
      <c r="AI26" s="20" t="str">
        <f t="shared" si="41"/>
        <v/>
      </c>
      <c r="AJ26" s="20" t="str">
        <f t="shared" si="41"/>
        <v/>
      </c>
      <c r="AK26" s="20" t="str">
        <f t="shared" si="41"/>
        <v/>
      </c>
      <c r="AL26" s="20" t="str">
        <f t="shared" si="41"/>
        <v/>
      </c>
      <c r="AM26" s="20" t="str">
        <f t="shared" si="41"/>
        <v/>
      </c>
      <c r="AN26" s="20" t="str">
        <f t="shared" si="41"/>
        <v/>
      </c>
      <c r="AO26" s="20" t="str">
        <f t="shared" si="41"/>
        <v/>
      </c>
      <c r="AP26" s="20" t="str">
        <f t="shared" si="41"/>
        <v/>
      </c>
      <c r="AQ26" s="20" t="str">
        <f t="shared" si="41"/>
        <v/>
      </c>
      <c r="AR26" s="20" t="str">
        <f t="shared" si="41"/>
        <v/>
      </c>
      <c r="AS26" s="20" t="str">
        <f t="shared" si="41"/>
        <v/>
      </c>
      <c r="AT26" s="20" t="str">
        <f t="shared" si="41"/>
        <v/>
      </c>
      <c r="AU26" s="20" t="str">
        <f t="shared" si="41"/>
        <v/>
      </c>
      <c r="AV26" s="20" t="str">
        <f t="shared" si="41"/>
        <v/>
      </c>
      <c r="AW26" s="20" t="str">
        <f t="shared" si="41"/>
        <v/>
      </c>
      <c r="AX26" s="20" t="str">
        <f t="shared" si="41"/>
        <v/>
      </c>
      <c r="AY26" s="20" t="str">
        <f t="shared" si="41"/>
        <v/>
      </c>
      <c r="AZ26" s="20" t="str">
        <f t="shared" si="41"/>
        <v/>
      </c>
      <c r="BA26" s="20" t="str">
        <f t="shared" si="41"/>
        <v/>
      </c>
      <c r="BB26" s="20" t="str">
        <f t="shared" si="41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">
        <v>164</v>
      </c>
      <c r="C28" s="111" t="str">
        <f ca="1">IF(B28="Gehalt auswählen","",IF($E$2&lt;YEAR(TODAY()),VLOOKUP(B28,'Personalnormkosten alt'!$A$2:$B$95,2,FALSE)*-1,VLOOKUP(B28,Personalnormkosten!$A$2:$B$95,2,FALSE)*-1))</f>
        <v/>
      </c>
      <c r="D28" s="97" t="s">
        <v>198</v>
      </c>
      <c r="E28" s="18" t="str">
        <f>'Option 7 (2)'!E28</f>
        <v/>
      </c>
      <c r="F28" s="18" t="str">
        <f>'Option 7 (2)'!F28</f>
        <v/>
      </c>
      <c r="G28" s="18" t="str">
        <f>'Option 7 (2)'!G28</f>
        <v/>
      </c>
      <c r="H28" s="18" t="str">
        <f>'Option 7 (2)'!H28</f>
        <v/>
      </c>
      <c r="I28" s="18" t="str">
        <f>'Option 7 (2)'!I28</f>
        <v/>
      </c>
      <c r="J28" s="18" t="str">
        <f>'Option 7 (2)'!J28</f>
        <v/>
      </c>
      <c r="K28" s="18" t="str">
        <f>'Option 7 (2)'!K28</f>
        <v/>
      </c>
      <c r="L28" s="18" t="str">
        <f>'Option 7 (2)'!L28</f>
        <v/>
      </c>
      <c r="M28" s="18" t="str">
        <f>'Option 7 (2)'!M28</f>
        <v/>
      </c>
      <c r="N28" s="18" t="str">
        <f>'Option 7 (2)'!N28</f>
        <v/>
      </c>
      <c r="O28" s="18" t="str">
        <f>'Option 7 (2)'!O28</f>
        <v/>
      </c>
      <c r="P28" s="18" t="str">
        <f>'Option 7 (2)'!P28</f>
        <v/>
      </c>
      <c r="Q28" s="18" t="str">
        <f>'Option 7 (2)'!Q28</f>
        <v/>
      </c>
      <c r="R28" s="18" t="str">
        <f>'Option 7 (2)'!R28</f>
        <v/>
      </c>
      <c r="S28" s="18" t="str">
        <f>'Option 7 (2)'!S28</f>
        <v/>
      </c>
      <c r="T28" s="18" t="str">
        <f>'Option 7 (2)'!T28</f>
        <v/>
      </c>
      <c r="U28" s="18" t="str">
        <f>'Option 7 (2)'!U28</f>
        <v/>
      </c>
      <c r="V28" s="18" t="str">
        <f>'Option 7 (2)'!V28</f>
        <v/>
      </c>
      <c r="W28" s="18" t="str">
        <f>'Option 7 (2)'!W28</f>
        <v/>
      </c>
      <c r="X28" s="18" t="str">
        <f>'Option 7 (2)'!X28</f>
        <v/>
      </c>
      <c r="Y28" s="18" t="str">
        <f>'Option 7 (2)'!Y28</f>
        <v/>
      </c>
      <c r="Z28" s="18" t="str">
        <f>'Option 7 (2)'!Z28</f>
        <v/>
      </c>
      <c r="AA28" s="18" t="str">
        <f>'Option 7 (2)'!AA28</f>
        <v/>
      </c>
      <c r="AB28" s="18" t="str">
        <f>'Option 7 (2)'!AB28</f>
        <v/>
      </c>
      <c r="AC28" s="18" t="str">
        <f>'Option 7 (2)'!AC28</f>
        <v/>
      </c>
      <c r="AD28" s="18" t="str">
        <f>'Option 7 (2)'!AD28</f>
        <v/>
      </c>
      <c r="AE28" s="18" t="str">
        <f>'Option 7 (2)'!AE28</f>
        <v/>
      </c>
      <c r="AF28" s="18" t="str">
        <f>'Option 7 (2)'!AF28</f>
        <v/>
      </c>
      <c r="AG28" s="18" t="str">
        <f>'Option 7 (2)'!AG28</f>
        <v/>
      </c>
      <c r="AH28" s="18" t="str">
        <f>'Option 7 (2)'!AH28</f>
        <v/>
      </c>
      <c r="AI28" s="18" t="str">
        <f>'Option 7 (2)'!AI28</f>
        <v/>
      </c>
      <c r="AJ28" s="18" t="str">
        <f>'Option 7 (2)'!AJ28</f>
        <v/>
      </c>
      <c r="AK28" s="18" t="str">
        <f>'Option 7 (2)'!AK28</f>
        <v/>
      </c>
      <c r="AL28" s="18" t="str">
        <f>'Option 7 (2)'!AL28</f>
        <v/>
      </c>
      <c r="AM28" s="18" t="str">
        <f>'Option 7 (2)'!AM28</f>
        <v/>
      </c>
      <c r="AN28" s="18" t="str">
        <f>'Option 7 (2)'!AN28</f>
        <v/>
      </c>
      <c r="AO28" s="18" t="str">
        <f>'Option 7 (2)'!AO28</f>
        <v/>
      </c>
      <c r="AP28" s="18" t="str">
        <f>'Option 7 (2)'!AP28</f>
        <v/>
      </c>
      <c r="AQ28" s="18" t="str">
        <f>'Option 7 (2)'!AQ28</f>
        <v/>
      </c>
      <c r="AR28" s="18" t="str">
        <f>'Option 7 (2)'!AR28</f>
        <v/>
      </c>
      <c r="AS28" s="18" t="str">
        <f>'Option 7 (2)'!AS28</f>
        <v/>
      </c>
      <c r="AT28" s="18" t="str">
        <f>'Option 7 (2)'!AT28</f>
        <v/>
      </c>
      <c r="AU28" s="18" t="str">
        <f>'Option 7 (2)'!AU28</f>
        <v/>
      </c>
      <c r="AV28" s="18" t="str">
        <f>'Option 7 (2)'!AV28</f>
        <v/>
      </c>
      <c r="AW28" s="18" t="str">
        <f>'Option 7 (2)'!AW28</f>
        <v/>
      </c>
      <c r="AX28" s="18" t="str">
        <f>'Option 7 (2)'!AX28</f>
        <v/>
      </c>
      <c r="AY28" s="18" t="str">
        <f>'Option 7 (2)'!AY28</f>
        <v/>
      </c>
      <c r="AZ28" s="18" t="str">
        <f>'Option 7 (2)'!AZ28</f>
        <v/>
      </c>
      <c r="BA28" s="18" t="str">
        <f>'Option 7 (2)'!BA28</f>
        <v/>
      </c>
      <c r="BB28" s="18" t="str">
        <f>'Option 7 (2)'!BB28</f>
        <v/>
      </c>
    </row>
    <row r="29" spans="1:54" ht="16.2" thickBot="1" x14ac:dyDescent="0.3">
      <c r="A29" s="115"/>
      <c r="B29" s="19" t="s">
        <v>1</v>
      </c>
      <c r="C29" s="112" t="str">
        <f>IF(C27="","",C27*C28)</f>
        <v/>
      </c>
      <c r="D29" s="117"/>
      <c r="E29" s="20" t="str">
        <f t="shared" ref="E29:BB29" si="42">IF(E27="","",E27*E28)</f>
        <v/>
      </c>
      <c r="F29" s="20" t="str">
        <f t="shared" si="42"/>
        <v/>
      </c>
      <c r="G29" s="20" t="str">
        <f t="shared" si="42"/>
        <v/>
      </c>
      <c r="H29" s="20" t="str">
        <f t="shared" si="42"/>
        <v/>
      </c>
      <c r="I29" s="20" t="str">
        <f t="shared" si="42"/>
        <v/>
      </c>
      <c r="J29" s="20" t="str">
        <f t="shared" si="42"/>
        <v/>
      </c>
      <c r="K29" s="20" t="str">
        <f t="shared" si="42"/>
        <v/>
      </c>
      <c r="L29" s="20" t="str">
        <f t="shared" si="42"/>
        <v/>
      </c>
      <c r="M29" s="20" t="str">
        <f t="shared" si="42"/>
        <v/>
      </c>
      <c r="N29" s="20" t="str">
        <f t="shared" si="42"/>
        <v/>
      </c>
      <c r="O29" s="20" t="str">
        <f t="shared" si="42"/>
        <v/>
      </c>
      <c r="P29" s="20" t="str">
        <f t="shared" si="42"/>
        <v/>
      </c>
      <c r="Q29" s="20" t="str">
        <f t="shared" si="42"/>
        <v/>
      </c>
      <c r="R29" s="20" t="str">
        <f t="shared" si="42"/>
        <v/>
      </c>
      <c r="S29" s="20" t="str">
        <f t="shared" si="42"/>
        <v/>
      </c>
      <c r="T29" s="20" t="str">
        <f t="shared" si="42"/>
        <v/>
      </c>
      <c r="U29" s="20" t="str">
        <f t="shared" si="42"/>
        <v/>
      </c>
      <c r="V29" s="20" t="str">
        <f t="shared" si="42"/>
        <v/>
      </c>
      <c r="W29" s="20" t="str">
        <f t="shared" si="42"/>
        <v/>
      </c>
      <c r="X29" s="20" t="str">
        <f t="shared" si="42"/>
        <v/>
      </c>
      <c r="Y29" s="20" t="str">
        <f t="shared" si="42"/>
        <v/>
      </c>
      <c r="Z29" s="20" t="str">
        <f t="shared" si="42"/>
        <v/>
      </c>
      <c r="AA29" s="20" t="str">
        <f t="shared" si="42"/>
        <v/>
      </c>
      <c r="AB29" s="20" t="str">
        <f t="shared" si="42"/>
        <v/>
      </c>
      <c r="AC29" s="20" t="str">
        <f t="shared" si="42"/>
        <v/>
      </c>
      <c r="AD29" s="20" t="str">
        <f t="shared" si="42"/>
        <v/>
      </c>
      <c r="AE29" s="20" t="str">
        <f t="shared" si="42"/>
        <v/>
      </c>
      <c r="AF29" s="20" t="str">
        <f t="shared" si="42"/>
        <v/>
      </c>
      <c r="AG29" s="20" t="str">
        <f t="shared" si="42"/>
        <v/>
      </c>
      <c r="AH29" s="20" t="str">
        <f t="shared" si="42"/>
        <v/>
      </c>
      <c r="AI29" s="20" t="str">
        <f t="shared" si="42"/>
        <v/>
      </c>
      <c r="AJ29" s="20" t="str">
        <f t="shared" si="42"/>
        <v/>
      </c>
      <c r="AK29" s="20" t="str">
        <f t="shared" si="42"/>
        <v/>
      </c>
      <c r="AL29" s="20" t="str">
        <f t="shared" si="42"/>
        <v/>
      </c>
      <c r="AM29" s="20" t="str">
        <f t="shared" si="42"/>
        <v/>
      </c>
      <c r="AN29" s="20" t="str">
        <f t="shared" si="42"/>
        <v/>
      </c>
      <c r="AO29" s="20" t="str">
        <f t="shared" si="42"/>
        <v/>
      </c>
      <c r="AP29" s="20" t="str">
        <f t="shared" si="42"/>
        <v/>
      </c>
      <c r="AQ29" s="20" t="str">
        <f t="shared" si="42"/>
        <v/>
      </c>
      <c r="AR29" s="20" t="str">
        <f t="shared" si="42"/>
        <v/>
      </c>
      <c r="AS29" s="20" t="str">
        <f t="shared" si="42"/>
        <v/>
      </c>
      <c r="AT29" s="20" t="str">
        <f t="shared" si="42"/>
        <v/>
      </c>
      <c r="AU29" s="20" t="str">
        <f t="shared" si="42"/>
        <v/>
      </c>
      <c r="AV29" s="20" t="str">
        <f t="shared" si="42"/>
        <v/>
      </c>
      <c r="AW29" s="20" t="str">
        <f t="shared" si="42"/>
        <v/>
      </c>
      <c r="AX29" s="20" t="str">
        <f t="shared" si="42"/>
        <v/>
      </c>
      <c r="AY29" s="20" t="str">
        <f t="shared" si="42"/>
        <v/>
      </c>
      <c r="AZ29" s="20" t="str">
        <f t="shared" si="42"/>
        <v/>
      </c>
      <c r="BA29" s="20" t="str">
        <f t="shared" si="42"/>
        <v/>
      </c>
      <c r="BB29" s="20" t="str">
        <f t="shared" si="42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">
        <v>164</v>
      </c>
      <c r="C31" s="111" t="str">
        <f ca="1">IF(B31="Gehalt auswählen","",IF($E$2&lt;YEAR(TODAY()),VLOOKUP(B31,'Personalnormkosten alt'!$A$2:$B$95,2,FALSE)*-1,VLOOKUP(B31,Personalnormkosten!$A$2:$B$95,2,FALSE)*-1))</f>
        <v/>
      </c>
      <c r="D31" s="97" t="s">
        <v>198</v>
      </c>
      <c r="E31" s="18" t="str">
        <f>'Option 7 (2)'!E31</f>
        <v/>
      </c>
      <c r="F31" s="18" t="str">
        <f>'Option 7 (2)'!F31</f>
        <v/>
      </c>
      <c r="G31" s="18" t="str">
        <f>'Option 7 (2)'!G31</f>
        <v/>
      </c>
      <c r="H31" s="18" t="str">
        <f>'Option 7 (2)'!H31</f>
        <v/>
      </c>
      <c r="I31" s="18" t="str">
        <f>'Option 7 (2)'!I31</f>
        <v/>
      </c>
      <c r="J31" s="18" t="str">
        <f>'Option 7 (2)'!J31</f>
        <v/>
      </c>
      <c r="K31" s="18" t="str">
        <f>'Option 7 (2)'!K31</f>
        <v/>
      </c>
      <c r="L31" s="18" t="str">
        <f>'Option 7 (2)'!L31</f>
        <v/>
      </c>
      <c r="M31" s="18" t="str">
        <f>'Option 7 (2)'!M31</f>
        <v/>
      </c>
      <c r="N31" s="18" t="str">
        <f>'Option 7 (2)'!N31</f>
        <v/>
      </c>
      <c r="O31" s="18" t="str">
        <f>'Option 7 (2)'!O31</f>
        <v/>
      </c>
      <c r="P31" s="18" t="str">
        <f>'Option 7 (2)'!P31</f>
        <v/>
      </c>
      <c r="Q31" s="18" t="str">
        <f>'Option 7 (2)'!Q31</f>
        <v/>
      </c>
      <c r="R31" s="18" t="str">
        <f>'Option 7 (2)'!R31</f>
        <v/>
      </c>
      <c r="S31" s="18" t="str">
        <f>'Option 7 (2)'!S31</f>
        <v/>
      </c>
      <c r="T31" s="18" t="str">
        <f>'Option 7 (2)'!T31</f>
        <v/>
      </c>
      <c r="U31" s="18" t="str">
        <f>'Option 7 (2)'!U31</f>
        <v/>
      </c>
      <c r="V31" s="18" t="str">
        <f>'Option 7 (2)'!V31</f>
        <v/>
      </c>
      <c r="W31" s="18" t="str">
        <f>'Option 7 (2)'!W31</f>
        <v/>
      </c>
      <c r="X31" s="18" t="str">
        <f>'Option 7 (2)'!X31</f>
        <v/>
      </c>
      <c r="Y31" s="18" t="str">
        <f>'Option 7 (2)'!Y31</f>
        <v/>
      </c>
      <c r="Z31" s="18" t="str">
        <f>'Option 7 (2)'!Z31</f>
        <v/>
      </c>
      <c r="AA31" s="18" t="str">
        <f>'Option 7 (2)'!AA31</f>
        <v/>
      </c>
      <c r="AB31" s="18" t="str">
        <f>'Option 7 (2)'!AB31</f>
        <v/>
      </c>
      <c r="AC31" s="18" t="str">
        <f>'Option 7 (2)'!AC31</f>
        <v/>
      </c>
      <c r="AD31" s="18" t="str">
        <f>'Option 7 (2)'!AD31</f>
        <v/>
      </c>
      <c r="AE31" s="18" t="str">
        <f>'Option 7 (2)'!AE31</f>
        <v/>
      </c>
      <c r="AF31" s="18" t="str">
        <f>'Option 7 (2)'!AF31</f>
        <v/>
      </c>
      <c r="AG31" s="18" t="str">
        <f>'Option 7 (2)'!AG31</f>
        <v/>
      </c>
      <c r="AH31" s="18" t="str">
        <f>'Option 7 (2)'!AH31</f>
        <v/>
      </c>
      <c r="AI31" s="18" t="str">
        <f>'Option 7 (2)'!AI31</f>
        <v/>
      </c>
      <c r="AJ31" s="18" t="str">
        <f>'Option 7 (2)'!AJ31</f>
        <v/>
      </c>
      <c r="AK31" s="18" t="str">
        <f>'Option 7 (2)'!AK31</f>
        <v/>
      </c>
      <c r="AL31" s="18" t="str">
        <f>'Option 7 (2)'!AL31</f>
        <v/>
      </c>
      <c r="AM31" s="18" t="str">
        <f>'Option 7 (2)'!AM31</f>
        <v/>
      </c>
      <c r="AN31" s="18" t="str">
        <f>'Option 7 (2)'!AN31</f>
        <v/>
      </c>
      <c r="AO31" s="18" t="str">
        <f>'Option 7 (2)'!AO31</f>
        <v/>
      </c>
      <c r="AP31" s="18" t="str">
        <f>'Option 7 (2)'!AP31</f>
        <v/>
      </c>
      <c r="AQ31" s="18" t="str">
        <f>'Option 7 (2)'!AQ31</f>
        <v/>
      </c>
      <c r="AR31" s="18" t="str">
        <f>'Option 7 (2)'!AR31</f>
        <v/>
      </c>
      <c r="AS31" s="18" t="str">
        <f>'Option 7 (2)'!AS31</f>
        <v/>
      </c>
      <c r="AT31" s="18" t="str">
        <f>'Option 7 (2)'!AT31</f>
        <v/>
      </c>
      <c r="AU31" s="18" t="str">
        <f>'Option 7 (2)'!AU31</f>
        <v/>
      </c>
      <c r="AV31" s="18" t="str">
        <f>'Option 7 (2)'!AV31</f>
        <v/>
      </c>
      <c r="AW31" s="18" t="str">
        <f>'Option 7 (2)'!AW31</f>
        <v/>
      </c>
      <c r="AX31" s="18" t="str">
        <f>'Option 7 (2)'!AX31</f>
        <v/>
      </c>
      <c r="AY31" s="18" t="str">
        <f>'Option 7 (2)'!AY31</f>
        <v/>
      </c>
      <c r="AZ31" s="18" t="str">
        <f>'Option 7 (2)'!AZ31</f>
        <v/>
      </c>
      <c r="BA31" s="18" t="str">
        <f>'Option 7 (2)'!BA31</f>
        <v/>
      </c>
      <c r="BB31" s="18" t="str">
        <f>'Option 7 (2)'!BB31</f>
        <v/>
      </c>
    </row>
    <row r="32" spans="1:54" ht="16.2" thickBot="1" x14ac:dyDescent="0.3">
      <c r="A32" s="115"/>
      <c r="B32" s="19" t="s">
        <v>1</v>
      </c>
      <c r="C32" s="112" t="str">
        <f>IF(C30="","",C30*C31)</f>
        <v/>
      </c>
      <c r="D32" s="117"/>
      <c r="E32" s="20" t="str">
        <f t="shared" ref="E32:BB32" si="43">IF(E30="","",E30*E31)</f>
        <v/>
      </c>
      <c r="F32" s="20" t="str">
        <f t="shared" si="43"/>
        <v/>
      </c>
      <c r="G32" s="20" t="str">
        <f t="shared" si="43"/>
        <v/>
      </c>
      <c r="H32" s="20" t="str">
        <f t="shared" si="43"/>
        <v/>
      </c>
      <c r="I32" s="20" t="str">
        <f t="shared" si="43"/>
        <v/>
      </c>
      <c r="J32" s="20" t="str">
        <f t="shared" si="43"/>
        <v/>
      </c>
      <c r="K32" s="20" t="str">
        <f t="shared" si="43"/>
        <v/>
      </c>
      <c r="L32" s="20" t="str">
        <f t="shared" si="43"/>
        <v/>
      </c>
      <c r="M32" s="20" t="str">
        <f t="shared" si="43"/>
        <v/>
      </c>
      <c r="N32" s="20" t="str">
        <f t="shared" si="43"/>
        <v/>
      </c>
      <c r="O32" s="20" t="str">
        <f t="shared" si="43"/>
        <v/>
      </c>
      <c r="P32" s="20" t="str">
        <f t="shared" si="43"/>
        <v/>
      </c>
      <c r="Q32" s="20" t="str">
        <f t="shared" si="43"/>
        <v/>
      </c>
      <c r="R32" s="20" t="str">
        <f t="shared" si="43"/>
        <v/>
      </c>
      <c r="S32" s="20" t="str">
        <f t="shared" si="43"/>
        <v/>
      </c>
      <c r="T32" s="20" t="str">
        <f t="shared" si="43"/>
        <v/>
      </c>
      <c r="U32" s="20" t="str">
        <f t="shared" si="43"/>
        <v/>
      </c>
      <c r="V32" s="20" t="str">
        <f t="shared" si="43"/>
        <v/>
      </c>
      <c r="W32" s="20" t="str">
        <f t="shared" si="43"/>
        <v/>
      </c>
      <c r="X32" s="20" t="str">
        <f t="shared" si="43"/>
        <v/>
      </c>
      <c r="Y32" s="20" t="str">
        <f t="shared" si="43"/>
        <v/>
      </c>
      <c r="Z32" s="20" t="str">
        <f t="shared" si="43"/>
        <v/>
      </c>
      <c r="AA32" s="20" t="str">
        <f t="shared" si="43"/>
        <v/>
      </c>
      <c r="AB32" s="20" t="str">
        <f t="shared" si="43"/>
        <v/>
      </c>
      <c r="AC32" s="20" t="str">
        <f t="shared" si="43"/>
        <v/>
      </c>
      <c r="AD32" s="20" t="str">
        <f t="shared" si="43"/>
        <v/>
      </c>
      <c r="AE32" s="20" t="str">
        <f t="shared" si="43"/>
        <v/>
      </c>
      <c r="AF32" s="20" t="str">
        <f t="shared" si="43"/>
        <v/>
      </c>
      <c r="AG32" s="20" t="str">
        <f t="shared" si="43"/>
        <v/>
      </c>
      <c r="AH32" s="20" t="str">
        <f t="shared" si="43"/>
        <v/>
      </c>
      <c r="AI32" s="20" t="str">
        <f t="shared" si="43"/>
        <v/>
      </c>
      <c r="AJ32" s="20" t="str">
        <f t="shared" si="43"/>
        <v/>
      </c>
      <c r="AK32" s="20" t="str">
        <f t="shared" si="43"/>
        <v/>
      </c>
      <c r="AL32" s="20" t="str">
        <f t="shared" si="43"/>
        <v/>
      </c>
      <c r="AM32" s="20" t="str">
        <f t="shared" si="43"/>
        <v/>
      </c>
      <c r="AN32" s="20" t="str">
        <f t="shared" si="43"/>
        <v/>
      </c>
      <c r="AO32" s="20" t="str">
        <f t="shared" si="43"/>
        <v/>
      </c>
      <c r="AP32" s="20" t="str">
        <f t="shared" si="43"/>
        <v/>
      </c>
      <c r="AQ32" s="20" t="str">
        <f t="shared" si="43"/>
        <v/>
      </c>
      <c r="AR32" s="20" t="str">
        <f t="shared" si="43"/>
        <v/>
      </c>
      <c r="AS32" s="20" t="str">
        <f t="shared" si="43"/>
        <v/>
      </c>
      <c r="AT32" s="20" t="str">
        <f t="shared" si="43"/>
        <v/>
      </c>
      <c r="AU32" s="20" t="str">
        <f t="shared" si="43"/>
        <v/>
      </c>
      <c r="AV32" s="20" t="str">
        <f t="shared" si="43"/>
        <v/>
      </c>
      <c r="AW32" s="20" t="str">
        <f t="shared" si="43"/>
        <v/>
      </c>
      <c r="AX32" s="20" t="str">
        <f t="shared" si="43"/>
        <v/>
      </c>
      <c r="AY32" s="20" t="str">
        <f t="shared" si="43"/>
        <v/>
      </c>
      <c r="AZ32" s="20" t="str">
        <f t="shared" si="43"/>
        <v/>
      </c>
      <c r="BA32" s="20" t="str">
        <f t="shared" si="43"/>
        <v/>
      </c>
      <c r="BB32" s="20" t="str">
        <f t="shared" si="43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">
        <v>164</v>
      </c>
      <c r="C34" s="111" t="str">
        <f ca="1">IF(B34="Gehalt auswählen","",IF($E$2&lt;YEAR(TODAY()),VLOOKUP(B34,'Personalnormkosten alt'!$A$2:$B$95,2,FALSE)*-1,VLOOKUP(B34,Personalnormkosten!$A$2:$B$95,2,FALSE)*-1))</f>
        <v/>
      </c>
      <c r="D34" s="97" t="s">
        <v>198</v>
      </c>
      <c r="E34" s="18" t="str">
        <f>'Option 7 (2)'!E34</f>
        <v/>
      </c>
      <c r="F34" s="18" t="str">
        <f>'Option 7 (2)'!F34</f>
        <v/>
      </c>
      <c r="G34" s="18" t="str">
        <f>'Option 7 (2)'!G34</f>
        <v/>
      </c>
      <c r="H34" s="18" t="str">
        <f>'Option 7 (2)'!H34</f>
        <v/>
      </c>
      <c r="I34" s="18" t="str">
        <f>'Option 7 (2)'!I34</f>
        <v/>
      </c>
      <c r="J34" s="18" t="str">
        <f>'Option 7 (2)'!J34</f>
        <v/>
      </c>
      <c r="K34" s="18" t="str">
        <f>'Option 7 (2)'!K34</f>
        <v/>
      </c>
      <c r="L34" s="18" t="str">
        <f>'Option 7 (2)'!L34</f>
        <v/>
      </c>
      <c r="M34" s="18" t="str">
        <f>'Option 7 (2)'!M34</f>
        <v/>
      </c>
      <c r="N34" s="18" t="str">
        <f>'Option 7 (2)'!N34</f>
        <v/>
      </c>
      <c r="O34" s="18" t="str">
        <f>'Option 7 (2)'!O34</f>
        <v/>
      </c>
      <c r="P34" s="18" t="str">
        <f>'Option 7 (2)'!P34</f>
        <v/>
      </c>
      <c r="Q34" s="18" t="str">
        <f>'Option 7 (2)'!Q34</f>
        <v/>
      </c>
      <c r="R34" s="18" t="str">
        <f>'Option 7 (2)'!R34</f>
        <v/>
      </c>
      <c r="S34" s="18" t="str">
        <f>'Option 7 (2)'!S34</f>
        <v/>
      </c>
      <c r="T34" s="18" t="str">
        <f>'Option 7 (2)'!T34</f>
        <v/>
      </c>
      <c r="U34" s="18" t="str">
        <f>'Option 7 (2)'!U34</f>
        <v/>
      </c>
      <c r="V34" s="18" t="str">
        <f>'Option 7 (2)'!V34</f>
        <v/>
      </c>
      <c r="W34" s="18" t="str">
        <f>'Option 7 (2)'!W34</f>
        <v/>
      </c>
      <c r="X34" s="18" t="str">
        <f>'Option 7 (2)'!X34</f>
        <v/>
      </c>
      <c r="Y34" s="18" t="str">
        <f>'Option 7 (2)'!Y34</f>
        <v/>
      </c>
      <c r="Z34" s="18" t="str">
        <f>'Option 7 (2)'!Z34</f>
        <v/>
      </c>
      <c r="AA34" s="18" t="str">
        <f>'Option 7 (2)'!AA34</f>
        <v/>
      </c>
      <c r="AB34" s="18" t="str">
        <f>'Option 7 (2)'!AB34</f>
        <v/>
      </c>
      <c r="AC34" s="18" t="str">
        <f>'Option 7 (2)'!AC34</f>
        <v/>
      </c>
      <c r="AD34" s="18" t="str">
        <f>'Option 7 (2)'!AD34</f>
        <v/>
      </c>
      <c r="AE34" s="18" t="str">
        <f>'Option 7 (2)'!AE34</f>
        <v/>
      </c>
      <c r="AF34" s="18" t="str">
        <f>'Option 7 (2)'!AF34</f>
        <v/>
      </c>
      <c r="AG34" s="18" t="str">
        <f>'Option 7 (2)'!AG34</f>
        <v/>
      </c>
      <c r="AH34" s="18" t="str">
        <f>'Option 7 (2)'!AH34</f>
        <v/>
      </c>
      <c r="AI34" s="18" t="str">
        <f>'Option 7 (2)'!AI34</f>
        <v/>
      </c>
      <c r="AJ34" s="18" t="str">
        <f>'Option 7 (2)'!AJ34</f>
        <v/>
      </c>
      <c r="AK34" s="18" t="str">
        <f>'Option 7 (2)'!AK34</f>
        <v/>
      </c>
      <c r="AL34" s="18" t="str">
        <f>'Option 7 (2)'!AL34</f>
        <v/>
      </c>
      <c r="AM34" s="18" t="str">
        <f>'Option 7 (2)'!AM34</f>
        <v/>
      </c>
      <c r="AN34" s="18" t="str">
        <f>'Option 7 (2)'!AN34</f>
        <v/>
      </c>
      <c r="AO34" s="18" t="str">
        <f>'Option 7 (2)'!AO34</f>
        <v/>
      </c>
      <c r="AP34" s="18" t="str">
        <f>'Option 7 (2)'!AP34</f>
        <v/>
      </c>
      <c r="AQ34" s="18" t="str">
        <f>'Option 7 (2)'!AQ34</f>
        <v/>
      </c>
      <c r="AR34" s="18" t="str">
        <f>'Option 7 (2)'!AR34</f>
        <v/>
      </c>
      <c r="AS34" s="18" t="str">
        <f>'Option 7 (2)'!AS34</f>
        <v/>
      </c>
      <c r="AT34" s="18" t="str">
        <f>'Option 7 (2)'!AT34</f>
        <v/>
      </c>
      <c r="AU34" s="18" t="str">
        <f>'Option 7 (2)'!AU34</f>
        <v/>
      </c>
      <c r="AV34" s="18" t="str">
        <f>'Option 7 (2)'!AV34</f>
        <v/>
      </c>
      <c r="AW34" s="18" t="str">
        <f>'Option 7 (2)'!AW34</f>
        <v/>
      </c>
      <c r="AX34" s="18" t="str">
        <f>'Option 7 (2)'!AX34</f>
        <v/>
      </c>
      <c r="AY34" s="18" t="str">
        <f>'Option 7 (2)'!AY34</f>
        <v/>
      </c>
      <c r="AZ34" s="18" t="str">
        <f>'Option 7 (2)'!AZ34</f>
        <v/>
      </c>
      <c r="BA34" s="18" t="str">
        <f>'Option 7 (2)'!BA34</f>
        <v/>
      </c>
      <c r="BB34" s="18" t="str">
        <f>'Option 7 (2)'!BB34</f>
        <v/>
      </c>
    </row>
    <row r="35" spans="1:54" ht="16.2" thickBot="1" x14ac:dyDescent="0.3">
      <c r="A35" s="115"/>
      <c r="B35" s="19" t="s">
        <v>1</v>
      </c>
      <c r="C35" s="112" t="str">
        <f>IF(C33="","",C33*C34)</f>
        <v/>
      </c>
      <c r="D35" s="117"/>
      <c r="E35" s="20" t="str">
        <f>IF(E33="","",E33*E34)</f>
        <v/>
      </c>
      <c r="F35" s="20" t="str">
        <f t="shared" ref="F35:BB35" si="44">IF(F33="","",F33*F34)</f>
        <v/>
      </c>
      <c r="G35" s="20" t="str">
        <f t="shared" si="44"/>
        <v/>
      </c>
      <c r="H35" s="20" t="str">
        <f t="shared" si="44"/>
        <v/>
      </c>
      <c r="I35" s="20" t="str">
        <f t="shared" si="44"/>
        <v/>
      </c>
      <c r="J35" s="20" t="str">
        <f t="shared" si="44"/>
        <v/>
      </c>
      <c r="K35" s="20" t="str">
        <f t="shared" si="44"/>
        <v/>
      </c>
      <c r="L35" s="20" t="str">
        <f t="shared" si="44"/>
        <v/>
      </c>
      <c r="M35" s="20" t="str">
        <f t="shared" si="44"/>
        <v/>
      </c>
      <c r="N35" s="20" t="str">
        <f t="shared" si="44"/>
        <v/>
      </c>
      <c r="O35" s="20" t="str">
        <f t="shared" si="44"/>
        <v/>
      </c>
      <c r="P35" s="20" t="str">
        <f t="shared" si="44"/>
        <v/>
      </c>
      <c r="Q35" s="20" t="str">
        <f t="shared" si="44"/>
        <v/>
      </c>
      <c r="R35" s="20" t="str">
        <f t="shared" si="44"/>
        <v/>
      </c>
      <c r="S35" s="20" t="str">
        <f t="shared" si="44"/>
        <v/>
      </c>
      <c r="T35" s="20" t="str">
        <f t="shared" si="44"/>
        <v/>
      </c>
      <c r="U35" s="20" t="str">
        <f t="shared" si="44"/>
        <v/>
      </c>
      <c r="V35" s="20" t="str">
        <f t="shared" si="44"/>
        <v/>
      </c>
      <c r="W35" s="20" t="str">
        <f t="shared" si="44"/>
        <v/>
      </c>
      <c r="X35" s="20" t="str">
        <f t="shared" si="44"/>
        <v/>
      </c>
      <c r="Y35" s="20" t="str">
        <f t="shared" si="44"/>
        <v/>
      </c>
      <c r="Z35" s="20" t="str">
        <f t="shared" si="44"/>
        <v/>
      </c>
      <c r="AA35" s="20" t="str">
        <f t="shared" si="44"/>
        <v/>
      </c>
      <c r="AB35" s="20" t="str">
        <f t="shared" si="44"/>
        <v/>
      </c>
      <c r="AC35" s="20" t="str">
        <f t="shared" si="44"/>
        <v/>
      </c>
      <c r="AD35" s="20" t="str">
        <f t="shared" si="44"/>
        <v/>
      </c>
      <c r="AE35" s="20" t="str">
        <f t="shared" si="44"/>
        <v/>
      </c>
      <c r="AF35" s="20" t="str">
        <f t="shared" si="44"/>
        <v/>
      </c>
      <c r="AG35" s="20" t="str">
        <f t="shared" si="44"/>
        <v/>
      </c>
      <c r="AH35" s="20" t="str">
        <f t="shared" si="44"/>
        <v/>
      </c>
      <c r="AI35" s="20" t="str">
        <f t="shared" si="44"/>
        <v/>
      </c>
      <c r="AJ35" s="20" t="str">
        <f t="shared" si="44"/>
        <v/>
      </c>
      <c r="AK35" s="20" t="str">
        <f t="shared" si="44"/>
        <v/>
      </c>
      <c r="AL35" s="20" t="str">
        <f t="shared" si="44"/>
        <v/>
      </c>
      <c r="AM35" s="20" t="str">
        <f t="shared" si="44"/>
        <v/>
      </c>
      <c r="AN35" s="20" t="str">
        <f t="shared" si="44"/>
        <v/>
      </c>
      <c r="AO35" s="20" t="str">
        <f t="shared" si="44"/>
        <v/>
      </c>
      <c r="AP35" s="20" t="str">
        <f t="shared" si="44"/>
        <v/>
      </c>
      <c r="AQ35" s="20" t="str">
        <f t="shared" si="44"/>
        <v/>
      </c>
      <c r="AR35" s="20" t="str">
        <f t="shared" si="44"/>
        <v/>
      </c>
      <c r="AS35" s="20" t="str">
        <f t="shared" si="44"/>
        <v/>
      </c>
      <c r="AT35" s="20" t="str">
        <f t="shared" si="44"/>
        <v/>
      </c>
      <c r="AU35" s="20" t="str">
        <f t="shared" si="44"/>
        <v/>
      </c>
      <c r="AV35" s="20" t="str">
        <f t="shared" si="44"/>
        <v/>
      </c>
      <c r="AW35" s="20" t="str">
        <f t="shared" si="44"/>
        <v/>
      </c>
      <c r="AX35" s="20" t="str">
        <f t="shared" si="44"/>
        <v/>
      </c>
      <c r="AY35" s="20" t="str">
        <f t="shared" si="44"/>
        <v/>
      </c>
      <c r="AZ35" s="20" t="str">
        <f t="shared" si="44"/>
        <v/>
      </c>
      <c r="BA35" s="20" t="str">
        <f t="shared" si="44"/>
        <v/>
      </c>
      <c r="BB35" s="20" t="str">
        <f t="shared" si="44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">
        <v>164</v>
      </c>
      <c r="C37" s="111" t="str">
        <f ca="1">IF(B37="Gehalt auswählen","",IF($E$2&lt;YEAR(TODAY()),VLOOKUP(B37,'Personalnormkosten alt'!$A$2:$B$95,2,FALSE)*-1,VLOOKUP(B37,Personalnormkosten!$A$2:$B$95,2,FALSE)*-1))</f>
        <v/>
      </c>
      <c r="D37" s="97" t="s">
        <v>198</v>
      </c>
      <c r="E37" s="18" t="str">
        <f>'Option 7 (2)'!E37</f>
        <v/>
      </c>
      <c r="F37" s="18" t="str">
        <f>'Option 7 (2)'!F37</f>
        <v/>
      </c>
      <c r="G37" s="18" t="str">
        <f>'Option 7 (2)'!G37</f>
        <v/>
      </c>
      <c r="H37" s="18" t="str">
        <f>'Option 7 (2)'!H37</f>
        <v/>
      </c>
      <c r="I37" s="18" t="str">
        <f>'Option 7 (2)'!I37</f>
        <v/>
      </c>
      <c r="J37" s="18" t="str">
        <f>'Option 7 (2)'!J37</f>
        <v/>
      </c>
      <c r="K37" s="18" t="str">
        <f>'Option 7 (2)'!K37</f>
        <v/>
      </c>
      <c r="L37" s="18" t="str">
        <f>'Option 7 (2)'!L37</f>
        <v/>
      </c>
      <c r="M37" s="18" t="str">
        <f>'Option 7 (2)'!M37</f>
        <v/>
      </c>
      <c r="N37" s="18" t="str">
        <f>'Option 7 (2)'!N37</f>
        <v/>
      </c>
      <c r="O37" s="18" t="str">
        <f>'Option 7 (2)'!O37</f>
        <v/>
      </c>
      <c r="P37" s="18" t="str">
        <f>'Option 7 (2)'!P37</f>
        <v/>
      </c>
      <c r="Q37" s="18" t="str">
        <f>'Option 7 (2)'!Q37</f>
        <v/>
      </c>
      <c r="R37" s="18" t="str">
        <f>'Option 7 (2)'!R37</f>
        <v/>
      </c>
      <c r="S37" s="18" t="str">
        <f>'Option 7 (2)'!S37</f>
        <v/>
      </c>
      <c r="T37" s="18" t="str">
        <f>'Option 7 (2)'!T37</f>
        <v/>
      </c>
      <c r="U37" s="18" t="str">
        <f>'Option 7 (2)'!U37</f>
        <v/>
      </c>
      <c r="V37" s="18" t="str">
        <f>'Option 7 (2)'!V37</f>
        <v/>
      </c>
      <c r="W37" s="18" t="str">
        <f>'Option 7 (2)'!W37</f>
        <v/>
      </c>
      <c r="X37" s="18" t="str">
        <f>'Option 7 (2)'!X37</f>
        <v/>
      </c>
      <c r="Y37" s="18" t="str">
        <f>'Option 7 (2)'!Y37</f>
        <v/>
      </c>
      <c r="Z37" s="18" t="str">
        <f>'Option 7 (2)'!Z37</f>
        <v/>
      </c>
      <c r="AA37" s="18" t="str">
        <f>'Option 7 (2)'!AA37</f>
        <v/>
      </c>
      <c r="AB37" s="18" t="str">
        <f>'Option 7 (2)'!AB37</f>
        <v/>
      </c>
      <c r="AC37" s="18" t="str">
        <f>'Option 7 (2)'!AC37</f>
        <v/>
      </c>
      <c r="AD37" s="18" t="str">
        <f>'Option 7 (2)'!AD37</f>
        <v/>
      </c>
      <c r="AE37" s="18" t="str">
        <f>'Option 7 (2)'!AE37</f>
        <v/>
      </c>
      <c r="AF37" s="18" t="str">
        <f>'Option 7 (2)'!AF37</f>
        <v/>
      </c>
      <c r="AG37" s="18" t="str">
        <f>'Option 7 (2)'!AG37</f>
        <v/>
      </c>
      <c r="AH37" s="18" t="str">
        <f>'Option 7 (2)'!AH37</f>
        <v/>
      </c>
      <c r="AI37" s="18" t="str">
        <f>'Option 7 (2)'!AI37</f>
        <v/>
      </c>
      <c r="AJ37" s="18" t="str">
        <f>'Option 7 (2)'!AJ37</f>
        <v/>
      </c>
      <c r="AK37" s="18" t="str">
        <f>'Option 7 (2)'!AK37</f>
        <v/>
      </c>
      <c r="AL37" s="18" t="str">
        <f>'Option 7 (2)'!AL37</f>
        <v/>
      </c>
      <c r="AM37" s="18" t="str">
        <f>'Option 7 (2)'!AM37</f>
        <v/>
      </c>
      <c r="AN37" s="18" t="str">
        <f>'Option 7 (2)'!AN37</f>
        <v/>
      </c>
      <c r="AO37" s="18" t="str">
        <f>'Option 7 (2)'!AO37</f>
        <v/>
      </c>
      <c r="AP37" s="18" t="str">
        <f>'Option 7 (2)'!AP37</f>
        <v/>
      </c>
      <c r="AQ37" s="18" t="str">
        <f>'Option 7 (2)'!AQ37</f>
        <v/>
      </c>
      <c r="AR37" s="18" t="str">
        <f>'Option 7 (2)'!AR37</f>
        <v/>
      </c>
      <c r="AS37" s="18" t="str">
        <f>'Option 7 (2)'!AS37</f>
        <v/>
      </c>
      <c r="AT37" s="18" t="str">
        <f>'Option 7 (2)'!AT37</f>
        <v/>
      </c>
      <c r="AU37" s="18" t="str">
        <f>'Option 7 (2)'!AU37</f>
        <v/>
      </c>
      <c r="AV37" s="18" t="str">
        <f>'Option 7 (2)'!AV37</f>
        <v/>
      </c>
      <c r="AW37" s="18" t="str">
        <f>'Option 7 (2)'!AW37</f>
        <v/>
      </c>
      <c r="AX37" s="18" t="str">
        <f>'Option 7 (2)'!AX37</f>
        <v/>
      </c>
      <c r="AY37" s="18" t="str">
        <f>'Option 7 (2)'!AY37</f>
        <v/>
      </c>
      <c r="AZ37" s="18" t="str">
        <f>'Option 7 (2)'!AZ37</f>
        <v/>
      </c>
      <c r="BA37" s="18" t="str">
        <f>'Option 7 (2)'!BA37</f>
        <v/>
      </c>
      <c r="BB37" s="18" t="str">
        <f>'Option 7 (2)'!BB37</f>
        <v/>
      </c>
    </row>
    <row r="38" spans="1:54" ht="16.2" thickBot="1" x14ac:dyDescent="0.3">
      <c r="A38" s="115"/>
      <c r="B38" s="19" t="s">
        <v>1</v>
      </c>
      <c r="C38" s="112" t="str">
        <f>IF(C36="","",C36*C37)</f>
        <v/>
      </c>
      <c r="D38" s="117"/>
      <c r="E38" s="20" t="str">
        <f t="shared" ref="E38:BB38" si="45">IF(E36="","",E36*E37)</f>
        <v/>
      </c>
      <c r="F38" s="20" t="str">
        <f t="shared" si="45"/>
        <v/>
      </c>
      <c r="G38" s="20" t="str">
        <f t="shared" si="45"/>
        <v/>
      </c>
      <c r="H38" s="20" t="str">
        <f t="shared" si="45"/>
        <v/>
      </c>
      <c r="I38" s="20" t="str">
        <f t="shared" si="45"/>
        <v/>
      </c>
      <c r="J38" s="20" t="str">
        <f t="shared" si="45"/>
        <v/>
      </c>
      <c r="K38" s="20" t="str">
        <f t="shared" si="45"/>
        <v/>
      </c>
      <c r="L38" s="20" t="str">
        <f t="shared" si="45"/>
        <v/>
      </c>
      <c r="M38" s="20" t="str">
        <f t="shared" si="45"/>
        <v/>
      </c>
      <c r="N38" s="20" t="str">
        <f t="shared" si="45"/>
        <v/>
      </c>
      <c r="O38" s="20" t="str">
        <f t="shared" si="45"/>
        <v/>
      </c>
      <c r="P38" s="20" t="str">
        <f t="shared" si="45"/>
        <v/>
      </c>
      <c r="Q38" s="20" t="str">
        <f t="shared" si="45"/>
        <v/>
      </c>
      <c r="R38" s="20" t="str">
        <f t="shared" si="45"/>
        <v/>
      </c>
      <c r="S38" s="20" t="str">
        <f t="shared" si="45"/>
        <v/>
      </c>
      <c r="T38" s="20" t="str">
        <f t="shared" si="45"/>
        <v/>
      </c>
      <c r="U38" s="20" t="str">
        <f t="shared" si="45"/>
        <v/>
      </c>
      <c r="V38" s="20" t="str">
        <f t="shared" si="45"/>
        <v/>
      </c>
      <c r="W38" s="20" t="str">
        <f t="shared" si="45"/>
        <v/>
      </c>
      <c r="X38" s="20" t="str">
        <f t="shared" si="45"/>
        <v/>
      </c>
      <c r="Y38" s="20" t="str">
        <f t="shared" si="45"/>
        <v/>
      </c>
      <c r="Z38" s="20" t="str">
        <f t="shared" si="45"/>
        <v/>
      </c>
      <c r="AA38" s="20" t="str">
        <f t="shared" si="45"/>
        <v/>
      </c>
      <c r="AB38" s="20" t="str">
        <f t="shared" si="45"/>
        <v/>
      </c>
      <c r="AC38" s="20" t="str">
        <f t="shared" si="45"/>
        <v/>
      </c>
      <c r="AD38" s="20" t="str">
        <f t="shared" si="45"/>
        <v/>
      </c>
      <c r="AE38" s="20" t="str">
        <f t="shared" si="45"/>
        <v/>
      </c>
      <c r="AF38" s="20" t="str">
        <f t="shared" si="45"/>
        <v/>
      </c>
      <c r="AG38" s="20" t="str">
        <f t="shared" si="45"/>
        <v/>
      </c>
      <c r="AH38" s="20" t="str">
        <f t="shared" si="45"/>
        <v/>
      </c>
      <c r="AI38" s="20" t="str">
        <f t="shared" si="45"/>
        <v/>
      </c>
      <c r="AJ38" s="20" t="str">
        <f t="shared" si="45"/>
        <v/>
      </c>
      <c r="AK38" s="20" t="str">
        <f t="shared" si="45"/>
        <v/>
      </c>
      <c r="AL38" s="20" t="str">
        <f t="shared" si="45"/>
        <v/>
      </c>
      <c r="AM38" s="20" t="str">
        <f t="shared" si="45"/>
        <v/>
      </c>
      <c r="AN38" s="20" t="str">
        <f t="shared" si="45"/>
        <v/>
      </c>
      <c r="AO38" s="20" t="str">
        <f t="shared" si="45"/>
        <v/>
      </c>
      <c r="AP38" s="20" t="str">
        <f t="shared" si="45"/>
        <v/>
      </c>
      <c r="AQ38" s="20" t="str">
        <f t="shared" si="45"/>
        <v/>
      </c>
      <c r="AR38" s="20" t="str">
        <f t="shared" si="45"/>
        <v/>
      </c>
      <c r="AS38" s="20" t="str">
        <f t="shared" si="45"/>
        <v/>
      </c>
      <c r="AT38" s="20" t="str">
        <f t="shared" si="45"/>
        <v/>
      </c>
      <c r="AU38" s="20" t="str">
        <f t="shared" si="45"/>
        <v/>
      </c>
      <c r="AV38" s="20" t="str">
        <f t="shared" si="45"/>
        <v/>
      </c>
      <c r="AW38" s="20" t="str">
        <f t="shared" si="45"/>
        <v/>
      </c>
      <c r="AX38" s="20" t="str">
        <f t="shared" si="45"/>
        <v/>
      </c>
      <c r="AY38" s="20" t="str">
        <f t="shared" si="45"/>
        <v/>
      </c>
      <c r="AZ38" s="20" t="str">
        <f t="shared" si="45"/>
        <v/>
      </c>
      <c r="BA38" s="20" t="str">
        <f t="shared" si="45"/>
        <v/>
      </c>
      <c r="BB38" s="20" t="str">
        <f t="shared" si="45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">
        <v>164</v>
      </c>
      <c r="C40" s="111" t="str">
        <f ca="1">IF(B40="Gehalt auswählen","",IF($E$2&lt;YEAR(TODAY()),VLOOKUP(B40,'Personalnormkosten alt'!$A$2:$B$95,2,FALSE)*-1,VLOOKUP(B40,Personalnormkosten!$A$2:$B$95,2,FALSE)*-1))</f>
        <v/>
      </c>
      <c r="D40" s="97" t="s">
        <v>198</v>
      </c>
      <c r="E40" s="18" t="str">
        <f>'Option 7 (2)'!E40</f>
        <v/>
      </c>
      <c r="F40" s="18" t="str">
        <f>'Option 7 (2)'!F40</f>
        <v/>
      </c>
      <c r="G40" s="18" t="str">
        <f>'Option 7 (2)'!G40</f>
        <v/>
      </c>
      <c r="H40" s="18" t="str">
        <f>'Option 7 (2)'!H40</f>
        <v/>
      </c>
      <c r="I40" s="18" t="str">
        <f>'Option 7 (2)'!I40</f>
        <v/>
      </c>
      <c r="J40" s="18" t="str">
        <f>'Option 7 (2)'!J40</f>
        <v/>
      </c>
      <c r="K40" s="18" t="str">
        <f>'Option 7 (2)'!K40</f>
        <v/>
      </c>
      <c r="L40" s="18" t="str">
        <f>'Option 7 (2)'!L40</f>
        <v/>
      </c>
      <c r="M40" s="18" t="str">
        <f>'Option 7 (2)'!M40</f>
        <v/>
      </c>
      <c r="N40" s="18" t="str">
        <f>'Option 7 (2)'!N40</f>
        <v/>
      </c>
      <c r="O40" s="18" t="str">
        <f>'Option 7 (2)'!O40</f>
        <v/>
      </c>
      <c r="P40" s="18" t="str">
        <f>'Option 7 (2)'!P40</f>
        <v/>
      </c>
      <c r="Q40" s="18" t="str">
        <f>'Option 7 (2)'!Q40</f>
        <v/>
      </c>
      <c r="R40" s="18" t="str">
        <f>'Option 7 (2)'!R40</f>
        <v/>
      </c>
      <c r="S40" s="18" t="str">
        <f>'Option 7 (2)'!S40</f>
        <v/>
      </c>
      <c r="T40" s="18" t="str">
        <f>'Option 7 (2)'!T40</f>
        <v/>
      </c>
      <c r="U40" s="18" t="str">
        <f>'Option 7 (2)'!U40</f>
        <v/>
      </c>
      <c r="V40" s="18" t="str">
        <f>'Option 7 (2)'!V40</f>
        <v/>
      </c>
      <c r="W40" s="18" t="str">
        <f>'Option 7 (2)'!W40</f>
        <v/>
      </c>
      <c r="X40" s="18" t="str">
        <f>'Option 7 (2)'!X40</f>
        <v/>
      </c>
      <c r="Y40" s="18" t="str">
        <f>'Option 7 (2)'!Y40</f>
        <v/>
      </c>
      <c r="Z40" s="18" t="str">
        <f>'Option 7 (2)'!Z40</f>
        <v/>
      </c>
      <c r="AA40" s="18" t="str">
        <f>'Option 7 (2)'!AA40</f>
        <v/>
      </c>
      <c r="AB40" s="18" t="str">
        <f>'Option 7 (2)'!AB40</f>
        <v/>
      </c>
      <c r="AC40" s="18" t="str">
        <f>'Option 7 (2)'!AC40</f>
        <v/>
      </c>
      <c r="AD40" s="18" t="str">
        <f>'Option 7 (2)'!AD40</f>
        <v/>
      </c>
      <c r="AE40" s="18" t="str">
        <f>'Option 7 (2)'!AE40</f>
        <v/>
      </c>
      <c r="AF40" s="18" t="str">
        <f>'Option 7 (2)'!AF40</f>
        <v/>
      </c>
      <c r="AG40" s="18" t="str">
        <f>'Option 7 (2)'!AG40</f>
        <v/>
      </c>
      <c r="AH40" s="18" t="str">
        <f>'Option 7 (2)'!AH40</f>
        <v/>
      </c>
      <c r="AI40" s="18" t="str">
        <f>'Option 7 (2)'!AI40</f>
        <v/>
      </c>
      <c r="AJ40" s="18" t="str">
        <f>'Option 7 (2)'!AJ40</f>
        <v/>
      </c>
      <c r="AK40" s="18" t="str">
        <f>'Option 7 (2)'!AK40</f>
        <v/>
      </c>
      <c r="AL40" s="18" t="str">
        <f>'Option 7 (2)'!AL40</f>
        <v/>
      </c>
      <c r="AM40" s="18" t="str">
        <f>'Option 7 (2)'!AM40</f>
        <v/>
      </c>
      <c r="AN40" s="18" t="str">
        <f>'Option 7 (2)'!AN40</f>
        <v/>
      </c>
      <c r="AO40" s="18" t="str">
        <f>'Option 7 (2)'!AO40</f>
        <v/>
      </c>
      <c r="AP40" s="18" t="str">
        <f>'Option 7 (2)'!AP40</f>
        <v/>
      </c>
      <c r="AQ40" s="18" t="str">
        <f>'Option 7 (2)'!AQ40</f>
        <v/>
      </c>
      <c r="AR40" s="18" t="str">
        <f>'Option 7 (2)'!AR40</f>
        <v/>
      </c>
      <c r="AS40" s="18" t="str">
        <f>'Option 7 (2)'!AS40</f>
        <v/>
      </c>
      <c r="AT40" s="18" t="str">
        <f>'Option 7 (2)'!AT40</f>
        <v/>
      </c>
      <c r="AU40" s="18" t="str">
        <f>'Option 7 (2)'!AU40</f>
        <v/>
      </c>
      <c r="AV40" s="18" t="str">
        <f>'Option 7 (2)'!AV40</f>
        <v/>
      </c>
      <c r="AW40" s="18" t="str">
        <f>'Option 7 (2)'!AW40</f>
        <v/>
      </c>
      <c r="AX40" s="18" t="str">
        <f>'Option 7 (2)'!AX40</f>
        <v/>
      </c>
      <c r="AY40" s="18" t="str">
        <f>'Option 7 (2)'!AY40</f>
        <v/>
      </c>
      <c r="AZ40" s="18" t="str">
        <f>'Option 7 (2)'!AZ40</f>
        <v/>
      </c>
      <c r="BA40" s="18" t="str">
        <f>'Option 7 (2)'!BA40</f>
        <v/>
      </c>
      <c r="BB40" s="18" t="str">
        <f>'Option 7 (2)'!BB40</f>
        <v/>
      </c>
    </row>
    <row r="41" spans="1:54" ht="16.2" thickBot="1" x14ac:dyDescent="0.3">
      <c r="A41" s="115"/>
      <c r="B41" s="19" t="s">
        <v>1</v>
      </c>
      <c r="C41" s="112" t="str">
        <f>IF(C39="","",C39*C40)</f>
        <v/>
      </c>
      <c r="D41" s="117"/>
      <c r="E41" s="20" t="str">
        <f t="shared" ref="E41:BB41" si="46">IF(E39="","",E39*E40)</f>
        <v/>
      </c>
      <c r="F41" s="20" t="str">
        <f t="shared" si="46"/>
        <v/>
      </c>
      <c r="G41" s="20" t="str">
        <f t="shared" si="46"/>
        <v/>
      </c>
      <c r="H41" s="20" t="str">
        <f t="shared" si="46"/>
        <v/>
      </c>
      <c r="I41" s="20" t="str">
        <f t="shared" si="46"/>
        <v/>
      </c>
      <c r="J41" s="20" t="str">
        <f t="shared" si="46"/>
        <v/>
      </c>
      <c r="K41" s="20" t="str">
        <f t="shared" si="46"/>
        <v/>
      </c>
      <c r="L41" s="20" t="str">
        <f t="shared" si="46"/>
        <v/>
      </c>
      <c r="M41" s="20" t="str">
        <f t="shared" si="46"/>
        <v/>
      </c>
      <c r="N41" s="20" t="str">
        <f t="shared" si="46"/>
        <v/>
      </c>
      <c r="O41" s="20" t="str">
        <f t="shared" si="46"/>
        <v/>
      </c>
      <c r="P41" s="20" t="str">
        <f t="shared" si="46"/>
        <v/>
      </c>
      <c r="Q41" s="20" t="str">
        <f t="shared" si="46"/>
        <v/>
      </c>
      <c r="R41" s="20" t="str">
        <f t="shared" si="46"/>
        <v/>
      </c>
      <c r="S41" s="20" t="str">
        <f t="shared" si="46"/>
        <v/>
      </c>
      <c r="T41" s="20" t="str">
        <f t="shared" si="46"/>
        <v/>
      </c>
      <c r="U41" s="20" t="str">
        <f t="shared" si="46"/>
        <v/>
      </c>
      <c r="V41" s="20" t="str">
        <f t="shared" si="46"/>
        <v/>
      </c>
      <c r="W41" s="20" t="str">
        <f t="shared" si="46"/>
        <v/>
      </c>
      <c r="X41" s="20" t="str">
        <f t="shared" si="46"/>
        <v/>
      </c>
      <c r="Y41" s="20" t="str">
        <f t="shared" si="46"/>
        <v/>
      </c>
      <c r="Z41" s="20" t="str">
        <f t="shared" si="46"/>
        <v/>
      </c>
      <c r="AA41" s="20" t="str">
        <f t="shared" si="46"/>
        <v/>
      </c>
      <c r="AB41" s="20" t="str">
        <f t="shared" si="46"/>
        <v/>
      </c>
      <c r="AC41" s="20" t="str">
        <f t="shared" si="46"/>
        <v/>
      </c>
      <c r="AD41" s="20" t="str">
        <f t="shared" si="46"/>
        <v/>
      </c>
      <c r="AE41" s="20" t="str">
        <f t="shared" si="46"/>
        <v/>
      </c>
      <c r="AF41" s="20" t="str">
        <f t="shared" si="46"/>
        <v/>
      </c>
      <c r="AG41" s="20" t="str">
        <f t="shared" si="46"/>
        <v/>
      </c>
      <c r="AH41" s="20" t="str">
        <f t="shared" si="46"/>
        <v/>
      </c>
      <c r="AI41" s="20" t="str">
        <f t="shared" si="46"/>
        <v/>
      </c>
      <c r="AJ41" s="20" t="str">
        <f t="shared" si="46"/>
        <v/>
      </c>
      <c r="AK41" s="20" t="str">
        <f t="shared" si="46"/>
        <v/>
      </c>
      <c r="AL41" s="20" t="str">
        <f t="shared" si="46"/>
        <v/>
      </c>
      <c r="AM41" s="20" t="str">
        <f t="shared" si="46"/>
        <v/>
      </c>
      <c r="AN41" s="20" t="str">
        <f t="shared" si="46"/>
        <v/>
      </c>
      <c r="AO41" s="20" t="str">
        <f t="shared" si="46"/>
        <v/>
      </c>
      <c r="AP41" s="20" t="str">
        <f t="shared" si="46"/>
        <v/>
      </c>
      <c r="AQ41" s="20" t="str">
        <f t="shared" si="46"/>
        <v/>
      </c>
      <c r="AR41" s="20" t="str">
        <f t="shared" si="46"/>
        <v/>
      </c>
      <c r="AS41" s="20" t="str">
        <f t="shared" si="46"/>
        <v/>
      </c>
      <c r="AT41" s="20" t="str">
        <f t="shared" si="46"/>
        <v/>
      </c>
      <c r="AU41" s="20" t="str">
        <f t="shared" si="46"/>
        <v/>
      </c>
      <c r="AV41" s="20" t="str">
        <f t="shared" si="46"/>
        <v/>
      </c>
      <c r="AW41" s="20" t="str">
        <f t="shared" si="46"/>
        <v/>
      </c>
      <c r="AX41" s="20" t="str">
        <f t="shared" si="46"/>
        <v/>
      </c>
      <c r="AY41" s="20" t="str">
        <f t="shared" si="46"/>
        <v/>
      </c>
      <c r="AZ41" s="20" t="str">
        <f t="shared" si="46"/>
        <v/>
      </c>
      <c r="BA41" s="20" t="str">
        <f t="shared" si="46"/>
        <v/>
      </c>
      <c r="BB41" s="20" t="str">
        <f t="shared" si="46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">
        <v>164</v>
      </c>
      <c r="C43" s="111" t="str">
        <f ca="1">IF(B43="Gehalt auswählen","",IF($E$2&lt;YEAR(TODAY()),VLOOKUP(B43,'Personalnormkosten alt'!$A$2:$B$95,2,FALSE)*-1,VLOOKUP(B43,Personalnormkosten!$A$2:$B$95,2,FALSE)*-1))</f>
        <v/>
      </c>
      <c r="D43" s="97" t="s">
        <v>198</v>
      </c>
      <c r="E43" s="18" t="str">
        <f>'Option 7 (2)'!E43</f>
        <v/>
      </c>
      <c r="F43" s="18" t="str">
        <f>'Option 7 (2)'!F43</f>
        <v/>
      </c>
      <c r="G43" s="18" t="str">
        <f>'Option 7 (2)'!G43</f>
        <v/>
      </c>
      <c r="H43" s="18" t="str">
        <f>'Option 7 (2)'!H43</f>
        <v/>
      </c>
      <c r="I43" s="18" t="str">
        <f>'Option 7 (2)'!I43</f>
        <v/>
      </c>
      <c r="J43" s="18" t="str">
        <f>'Option 7 (2)'!J43</f>
        <v/>
      </c>
      <c r="K43" s="18" t="str">
        <f>'Option 7 (2)'!K43</f>
        <v/>
      </c>
      <c r="L43" s="18" t="str">
        <f>'Option 7 (2)'!L43</f>
        <v/>
      </c>
      <c r="M43" s="18" t="str">
        <f>'Option 7 (2)'!M43</f>
        <v/>
      </c>
      <c r="N43" s="18" t="str">
        <f>'Option 7 (2)'!N43</f>
        <v/>
      </c>
      <c r="O43" s="18" t="str">
        <f>'Option 7 (2)'!O43</f>
        <v/>
      </c>
      <c r="P43" s="18" t="str">
        <f>'Option 7 (2)'!P43</f>
        <v/>
      </c>
      <c r="Q43" s="18" t="str">
        <f>'Option 7 (2)'!Q43</f>
        <v/>
      </c>
      <c r="R43" s="18" t="str">
        <f>'Option 7 (2)'!R43</f>
        <v/>
      </c>
      <c r="S43" s="18" t="str">
        <f>'Option 7 (2)'!S43</f>
        <v/>
      </c>
      <c r="T43" s="18" t="str">
        <f>'Option 7 (2)'!T43</f>
        <v/>
      </c>
      <c r="U43" s="18" t="str">
        <f>'Option 7 (2)'!U43</f>
        <v/>
      </c>
      <c r="V43" s="18" t="str">
        <f>'Option 7 (2)'!V43</f>
        <v/>
      </c>
      <c r="W43" s="18" t="str">
        <f>'Option 7 (2)'!W43</f>
        <v/>
      </c>
      <c r="X43" s="18" t="str">
        <f>'Option 7 (2)'!X43</f>
        <v/>
      </c>
      <c r="Y43" s="18" t="str">
        <f>'Option 7 (2)'!Y43</f>
        <v/>
      </c>
      <c r="Z43" s="18" t="str">
        <f>'Option 7 (2)'!Z43</f>
        <v/>
      </c>
      <c r="AA43" s="18" t="str">
        <f>'Option 7 (2)'!AA43</f>
        <v/>
      </c>
      <c r="AB43" s="18" t="str">
        <f>'Option 7 (2)'!AB43</f>
        <v/>
      </c>
      <c r="AC43" s="18" t="str">
        <f>'Option 7 (2)'!AC43</f>
        <v/>
      </c>
      <c r="AD43" s="18" t="str">
        <f>'Option 7 (2)'!AD43</f>
        <v/>
      </c>
      <c r="AE43" s="18" t="str">
        <f>'Option 7 (2)'!AE43</f>
        <v/>
      </c>
      <c r="AF43" s="18" t="str">
        <f>'Option 7 (2)'!AF43</f>
        <v/>
      </c>
      <c r="AG43" s="18" t="str">
        <f>'Option 7 (2)'!AG43</f>
        <v/>
      </c>
      <c r="AH43" s="18" t="str">
        <f>'Option 7 (2)'!AH43</f>
        <v/>
      </c>
      <c r="AI43" s="18" t="str">
        <f>'Option 7 (2)'!AI43</f>
        <v/>
      </c>
      <c r="AJ43" s="18" t="str">
        <f>'Option 7 (2)'!AJ43</f>
        <v/>
      </c>
      <c r="AK43" s="18" t="str">
        <f>'Option 7 (2)'!AK43</f>
        <v/>
      </c>
      <c r="AL43" s="18" t="str">
        <f>'Option 7 (2)'!AL43</f>
        <v/>
      </c>
      <c r="AM43" s="18" t="str">
        <f>'Option 7 (2)'!AM43</f>
        <v/>
      </c>
      <c r="AN43" s="18" t="str">
        <f>'Option 7 (2)'!AN43</f>
        <v/>
      </c>
      <c r="AO43" s="18" t="str">
        <f>'Option 7 (2)'!AO43</f>
        <v/>
      </c>
      <c r="AP43" s="18" t="str">
        <f>'Option 7 (2)'!AP43</f>
        <v/>
      </c>
      <c r="AQ43" s="18" t="str">
        <f>'Option 7 (2)'!AQ43</f>
        <v/>
      </c>
      <c r="AR43" s="18" t="str">
        <f>'Option 7 (2)'!AR43</f>
        <v/>
      </c>
      <c r="AS43" s="18" t="str">
        <f>'Option 7 (2)'!AS43</f>
        <v/>
      </c>
      <c r="AT43" s="18" t="str">
        <f>'Option 7 (2)'!AT43</f>
        <v/>
      </c>
      <c r="AU43" s="18" t="str">
        <f>'Option 7 (2)'!AU43</f>
        <v/>
      </c>
      <c r="AV43" s="18" t="str">
        <f>'Option 7 (2)'!AV43</f>
        <v/>
      </c>
      <c r="AW43" s="18" t="str">
        <f>'Option 7 (2)'!AW43</f>
        <v/>
      </c>
      <c r="AX43" s="18" t="str">
        <f>'Option 7 (2)'!AX43</f>
        <v/>
      </c>
      <c r="AY43" s="18" t="str">
        <f>'Option 7 (2)'!AY43</f>
        <v/>
      </c>
      <c r="AZ43" s="18" t="str">
        <f>'Option 7 (2)'!AZ43</f>
        <v/>
      </c>
      <c r="BA43" s="18" t="str">
        <f>'Option 7 (2)'!BA43</f>
        <v/>
      </c>
      <c r="BB43" s="18" t="str">
        <f>'Option 7 (2)'!BB43</f>
        <v/>
      </c>
    </row>
    <row r="44" spans="1:54" ht="16.2" thickBot="1" x14ac:dyDescent="0.3">
      <c r="A44" s="115"/>
      <c r="B44" s="19" t="s">
        <v>1</v>
      </c>
      <c r="C44" s="112" t="str">
        <f>IF(C42="","",C42*C43)</f>
        <v/>
      </c>
      <c r="D44" s="117"/>
      <c r="E44" s="20" t="str">
        <f t="shared" ref="E44:BB44" si="47">IF(E42="","",E42*E43)</f>
        <v/>
      </c>
      <c r="F44" s="20" t="str">
        <f t="shared" si="47"/>
        <v/>
      </c>
      <c r="G44" s="20" t="str">
        <f t="shared" si="47"/>
        <v/>
      </c>
      <c r="H44" s="20" t="str">
        <f t="shared" si="47"/>
        <v/>
      </c>
      <c r="I44" s="20" t="str">
        <f t="shared" si="47"/>
        <v/>
      </c>
      <c r="J44" s="20" t="str">
        <f t="shared" si="47"/>
        <v/>
      </c>
      <c r="K44" s="20" t="str">
        <f t="shared" si="47"/>
        <v/>
      </c>
      <c r="L44" s="20" t="str">
        <f t="shared" si="47"/>
        <v/>
      </c>
      <c r="M44" s="20" t="str">
        <f t="shared" si="47"/>
        <v/>
      </c>
      <c r="N44" s="20" t="str">
        <f t="shared" si="47"/>
        <v/>
      </c>
      <c r="O44" s="20" t="str">
        <f t="shared" si="47"/>
        <v/>
      </c>
      <c r="P44" s="20" t="str">
        <f t="shared" si="47"/>
        <v/>
      </c>
      <c r="Q44" s="20" t="str">
        <f t="shared" si="47"/>
        <v/>
      </c>
      <c r="R44" s="20" t="str">
        <f t="shared" si="47"/>
        <v/>
      </c>
      <c r="S44" s="20" t="str">
        <f t="shared" si="47"/>
        <v/>
      </c>
      <c r="T44" s="20" t="str">
        <f t="shared" si="47"/>
        <v/>
      </c>
      <c r="U44" s="20" t="str">
        <f t="shared" si="47"/>
        <v/>
      </c>
      <c r="V44" s="20" t="str">
        <f t="shared" si="47"/>
        <v/>
      </c>
      <c r="W44" s="20" t="str">
        <f t="shared" si="47"/>
        <v/>
      </c>
      <c r="X44" s="20" t="str">
        <f t="shared" si="47"/>
        <v/>
      </c>
      <c r="Y44" s="20" t="str">
        <f t="shared" si="47"/>
        <v/>
      </c>
      <c r="Z44" s="20" t="str">
        <f t="shared" si="47"/>
        <v/>
      </c>
      <c r="AA44" s="20" t="str">
        <f t="shared" si="47"/>
        <v/>
      </c>
      <c r="AB44" s="20" t="str">
        <f t="shared" si="47"/>
        <v/>
      </c>
      <c r="AC44" s="20" t="str">
        <f t="shared" si="47"/>
        <v/>
      </c>
      <c r="AD44" s="20" t="str">
        <f t="shared" si="47"/>
        <v/>
      </c>
      <c r="AE44" s="20" t="str">
        <f t="shared" si="47"/>
        <v/>
      </c>
      <c r="AF44" s="20" t="str">
        <f t="shared" si="47"/>
        <v/>
      </c>
      <c r="AG44" s="20" t="str">
        <f t="shared" si="47"/>
        <v/>
      </c>
      <c r="AH44" s="20" t="str">
        <f t="shared" si="47"/>
        <v/>
      </c>
      <c r="AI44" s="20" t="str">
        <f t="shared" si="47"/>
        <v/>
      </c>
      <c r="AJ44" s="20" t="str">
        <f t="shared" si="47"/>
        <v/>
      </c>
      <c r="AK44" s="20" t="str">
        <f t="shared" si="47"/>
        <v/>
      </c>
      <c r="AL44" s="20" t="str">
        <f t="shared" si="47"/>
        <v/>
      </c>
      <c r="AM44" s="20" t="str">
        <f t="shared" si="47"/>
        <v/>
      </c>
      <c r="AN44" s="20" t="str">
        <f t="shared" si="47"/>
        <v/>
      </c>
      <c r="AO44" s="20" t="str">
        <f t="shared" si="47"/>
        <v/>
      </c>
      <c r="AP44" s="20" t="str">
        <f t="shared" si="47"/>
        <v/>
      </c>
      <c r="AQ44" s="20" t="str">
        <f t="shared" si="47"/>
        <v/>
      </c>
      <c r="AR44" s="20" t="str">
        <f t="shared" si="47"/>
        <v/>
      </c>
      <c r="AS44" s="20" t="str">
        <f t="shared" si="47"/>
        <v/>
      </c>
      <c r="AT44" s="20" t="str">
        <f t="shared" si="47"/>
        <v/>
      </c>
      <c r="AU44" s="20" t="str">
        <f t="shared" si="47"/>
        <v/>
      </c>
      <c r="AV44" s="20" t="str">
        <f t="shared" si="47"/>
        <v/>
      </c>
      <c r="AW44" s="20" t="str">
        <f t="shared" si="47"/>
        <v/>
      </c>
      <c r="AX44" s="20" t="str">
        <f t="shared" si="47"/>
        <v/>
      </c>
      <c r="AY44" s="20" t="str">
        <f t="shared" si="47"/>
        <v/>
      </c>
      <c r="AZ44" s="20" t="str">
        <f t="shared" si="47"/>
        <v/>
      </c>
      <c r="BA44" s="20" t="str">
        <f t="shared" si="47"/>
        <v/>
      </c>
      <c r="BB44" s="20" t="str">
        <f t="shared" si="4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">
        <v>164</v>
      </c>
      <c r="C46" s="111" t="str">
        <f ca="1">IF(B46="Gehalt auswählen","",IF($E$2&lt;YEAR(TODAY()),VLOOKUP(B46,'Personalnormkosten alt'!$A$2:$B$95,2,FALSE)*-1,VLOOKUP(B46,Personalnormkosten!$A$2:$B$95,2,FALSE)*-1))</f>
        <v/>
      </c>
      <c r="D46" s="97" t="s">
        <v>198</v>
      </c>
      <c r="E46" s="18" t="str">
        <f>'Option 7 (2)'!E46</f>
        <v/>
      </c>
      <c r="F46" s="18" t="str">
        <f>'Option 7 (2)'!F46</f>
        <v/>
      </c>
      <c r="G46" s="18" t="str">
        <f>'Option 7 (2)'!G46</f>
        <v/>
      </c>
      <c r="H46" s="18" t="str">
        <f>'Option 7 (2)'!H46</f>
        <v/>
      </c>
      <c r="I46" s="18" t="str">
        <f>'Option 7 (2)'!I46</f>
        <v/>
      </c>
      <c r="J46" s="18" t="str">
        <f>'Option 7 (2)'!J46</f>
        <v/>
      </c>
      <c r="K46" s="18" t="str">
        <f>'Option 7 (2)'!K46</f>
        <v/>
      </c>
      <c r="L46" s="18" t="str">
        <f>'Option 7 (2)'!L46</f>
        <v/>
      </c>
      <c r="M46" s="18" t="str">
        <f>'Option 7 (2)'!M46</f>
        <v/>
      </c>
      <c r="N46" s="18" t="str">
        <f>'Option 7 (2)'!N46</f>
        <v/>
      </c>
      <c r="O46" s="18" t="str">
        <f>'Option 7 (2)'!O46</f>
        <v/>
      </c>
      <c r="P46" s="18" t="str">
        <f>'Option 7 (2)'!P46</f>
        <v/>
      </c>
      <c r="Q46" s="18" t="str">
        <f>'Option 7 (2)'!Q46</f>
        <v/>
      </c>
      <c r="R46" s="18" t="str">
        <f>'Option 7 (2)'!R46</f>
        <v/>
      </c>
      <c r="S46" s="18" t="str">
        <f>'Option 7 (2)'!S46</f>
        <v/>
      </c>
      <c r="T46" s="18" t="str">
        <f>'Option 7 (2)'!T46</f>
        <v/>
      </c>
      <c r="U46" s="18" t="str">
        <f>'Option 7 (2)'!U46</f>
        <v/>
      </c>
      <c r="V46" s="18" t="str">
        <f>'Option 7 (2)'!V46</f>
        <v/>
      </c>
      <c r="W46" s="18" t="str">
        <f>'Option 7 (2)'!W46</f>
        <v/>
      </c>
      <c r="X46" s="18" t="str">
        <f>'Option 7 (2)'!X46</f>
        <v/>
      </c>
      <c r="Y46" s="18" t="str">
        <f>'Option 7 (2)'!Y46</f>
        <v/>
      </c>
      <c r="Z46" s="18" t="str">
        <f>'Option 7 (2)'!Z46</f>
        <v/>
      </c>
      <c r="AA46" s="18" t="str">
        <f>'Option 7 (2)'!AA46</f>
        <v/>
      </c>
      <c r="AB46" s="18" t="str">
        <f>'Option 7 (2)'!AB46</f>
        <v/>
      </c>
      <c r="AC46" s="18" t="str">
        <f>'Option 7 (2)'!AC46</f>
        <v/>
      </c>
      <c r="AD46" s="18" t="str">
        <f>'Option 7 (2)'!AD46</f>
        <v/>
      </c>
      <c r="AE46" s="18" t="str">
        <f>'Option 7 (2)'!AE46</f>
        <v/>
      </c>
      <c r="AF46" s="18" t="str">
        <f>'Option 7 (2)'!AF46</f>
        <v/>
      </c>
      <c r="AG46" s="18" t="str">
        <f>'Option 7 (2)'!AG46</f>
        <v/>
      </c>
      <c r="AH46" s="18" t="str">
        <f>'Option 7 (2)'!AH46</f>
        <v/>
      </c>
      <c r="AI46" s="18" t="str">
        <f>'Option 7 (2)'!AI46</f>
        <v/>
      </c>
      <c r="AJ46" s="18" t="str">
        <f>'Option 7 (2)'!AJ46</f>
        <v/>
      </c>
      <c r="AK46" s="18" t="str">
        <f>'Option 7 (2)'!AK46</f>
        <v/>
      </c>
      <c r="AL46" s="18" t="str">
        <f>'Option 7 (2)'!AL46</f>
        <v/>
      </c>
      <c r="AM46" s="18" t="str">
        <f>'Option 7 (2)'!AM46</f>
        <v/>
      </c>
      <c r="AN46" s="18" t="str">
        <f>'Option 7 (2)'!AN46</f>
        <v/>
      </c>
      <c r="AO46" s="18" t="str">
        <f>'Option 7 (2)'!AO46</f>
        <v/>
      </c>
      <c r="AP46" s="18" t="str">
        <f>'Option 7 (2)'!AP46</f>
        <v/>
      </c>
      <c r="AQ46" s="18" t="str">
        <f>'Option 7 (2)'!AQ46</f>
        <v/>
      </c>
      <c r="AR46" s="18" t="str">
        <f>'Option 7 (2)'!AR46</f>
        <v/>
      </c>
      <c r="AS46" s="18" t="str">
        <f>'Option 7 (2)'!AS46</f>
        <v/>
      </c>
      <c r="AT46" s="18" t="str">
        <f>'Option 7 (2)'!AT46</f>
        <v/>
      </c>
      <c r="AU46" s="18" t="str">
        <f>'Option 7 (2)'!AU46</f>
        <v/>
      </c>
      <c r="AV46" s="18" t="str">
        <f>'Option 7 (2)'!AV46</f>
        <v/>
      </c>
      <c r="AW46" s="18" t="str">
        <f>'Option 7 (2)'!AW46</f>
        <v/>
      </c>
      <c r="AX46" s="18" t="str">
        <f>'Option 7 (2)'!AX46</f>
        <v/>
      </c>
      <c r="AY46" s="18" t="str">
        <f>'Option 7 (2)'!AY46</f>
        <v/>
      </c>
      <c r="AZ46" s="18" t="str">
        <f>'Option 7 (2)'!AZ46</f>
        <v/>
      </c>
      <c r="BA46" s="18" t="str">
        <f>'Option 7 (2)'!BA46</f>
        <v/>
      </c>
      <c r="BB46" s="18" t="str">
        <f>'Option 7 (2)'!BB46</f>
        <v/>
      </c>
    </row>
    <row r="47" spans="1:54" ht="16.2" thickBot="1" x14ac:dyDescent="0.3">
      <c r="A47" s="115"/>
      <c r="B47" s="19" t="s">
        <v>1</v>
      </c>
      <c r="C47" s="112" t="str">
        <f>IF(C45="","",C45*C46)</f>
        <v/>
      </c>
      <c r="D47" s="117"/>
      <c r="E47" s="20" t="str">
        <f t="shared" ref="E47:BB47" si="48">IF(E45="","",E45*E46)</f>
        <v/>
      </c>
      <c r="F47" s="20" t="str">
        <f t="shared" si="48"/>
        <v/>
      </c>
      <c r="G47" s="20" t="str">
        <f t="shared" si="48"/>
        <v/>
      </c>
      <c r="H47" s="20" t="str">
        <f t="shared" si="48"/>
        <v/>
      </c>
      <c r="I47" s="20" t="str">
        <f t="shared" si="48"/>
        <v/>
      </c>
      <c r="J47" s="20" t="str">
        <f t="shared" si="48"/>
        <v/>
      </c>
      <c r="K47" s="20" t="str">
        <f t="shared" si="48"/>
        <v/>
      </c>
      <c r="L47" s="20" t="str">
        <f t="shared" si="48"/>
        <v/>
      </c>
      <c r="M47" s="20" t="str">
        <f t="shared" si="48"/>
        <v/>
      </c>
      <c r="N47" s="20" t="str">
        <f t="shared" si="48"/>
        <v/>
      </c>
      <c r="O47" s="20" t="str">
        <f t="shared" si="48"/>
        <v/>
      </c>
      <c r="P47" s="20" t="str">
        <f t="shared" si="48"/>
        <v/>
      </c>
      <c r="Q47" s="20" t="str">
        <f t="shared" si="48"/>
        <v/>
      </c>
      <c r="R47" s="20" t="str">
        <f t="shared" si="48"/>
        <v/>
      </c>
      <c r="S47" s="20" t="str">
        <f t="shared" si="48"/>
        <v/>
      </c>
      <c r="T47" s="20" t="str">
        <f t="shared" si="48"/>
        <v/>
      </c>
      <c r="U47" s="20" t="str">
        <f t="shared" si="48"/>
        <v/>
      </c>
      <c r="V47" s="20" t="str">
        <f t="shared" si="48"/>
        <v/>
      </c>
      <c r="W47" s="20" t="str">
        <f t="shared" si="48"/>
        <v/>
      </c>
      <c r="X47" s="20" t="str">
        <f t="shared" si="48"/>
        <v/>
      </c>
      <c r="Y47" s="20" t="str">
        <f t="shared" si="48"/>
        <v/>
      </c>
      <c r="Z47" s="20" t="str">
        <f t="shared" si="48"/>
        <v/>
      </c>
      <c r="AA47" s="20" t="str">
        <f t="shared" si="48"/>
        <v/>
      </c>
      <c r="AB47" s="20" t="str">
        <f t="shared" si="48"/>
        <v/>
      </c>
      <c r="AC47" s="20" t="str">
        <f t="shared" si="48"/>
        <v/>
      </c>
      <c r="AD47" s="20" t="str">
        <f t="shared" si="48"/>
        <v/>
      </c>
      <c r="AE47" s="20" t="str">
        <f t="shared" si="48"/>
        <v/>
      </c>
      <c r="AF47" s="20" t="str">
        <f t="shared" si="48"/>
        <v/>
      </c>
      <c r="AG47" s="20" t="str">
        <f t="shared" si="48"/>
        <v/>
      </c>
      <c r="AH47" s="20" t="str">
        <f t="shared" si="48"/>
        <v/>
      </c>
      <c r="AI47" s="20" t="str">
        <f t="shared" si="48"/>
        <v/>
      </c>
      <c r="AJ47" s="20" t="str">
        <f t="shared" si="48"/>
        <v/>
      </c>
      <c r="AK47" s="20" t="str">
        <f t="shared" si="48"/>
        <v/>
      </c>
      <c r="AL47" s="20" t="str">
        <f t="shared" si="48"/>
        <v/>
      </c>
      <c r="AM47" s="20" t="str">
        <f t="shared" si="48"/>
        <v/>
      </c>
      <c r="AN47" s="20" t="str">
        <f t="shared" si="48"/>
        <v/>
      </c>
      <c r="AO47" s="20" t="str">
        <f t="shared" si="48"/>
        <v/>
      </c>
      <c r="AP47" s="20" t="str">
        <f t="shared" si="48"/>
        <v/>
      </c>
      <c r="AQ47" s="20" t="str">
        <f t="shared" si="48"/>
        <v/>
      </c>
      <c r="AR47" s="20" t="str">
        <f t="shared" si="48"/>
        <v/>
      </c>
      <c r="AS47" s="20" t="str">
        <f t="shared" si="48"/>
        <v/>
      </c>
      <c r="AT47" s="20" t="str">
        <f t="shared" si="48"/>
        <v/>
      </c>
      <c r="AU47" s="20" t="str">
        <f t="shared" si="48"/>
        <v/>
      </c>
      <c r="AV47" s="20" t="str">
        <f t="shared" si="48"/>
        <v/>
      </c>
      <c r="AW47" s="20" t="str">
        <f t="shared" si="48"/>
        <v/>
      </c>
      <c r="AX47" s="20" t="str">
        <f t="shared" si="48"/>
        <v/>
      </c>
      <c r="AY47" s="20" t="str">
        <f t="shared" si="48"/>
        <v/>
      </c>
      <c r="AZ47" s="20" t="str">
        <f t="shared" si="48"/>
        <v/>
      </c>
      <c r="BA47" s="20" t="str">
        <f t="shared" si="48"/>
        <v/>
      </c>
      <c r="BB47" s="20" t="str">
        <f t="shared" si="48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">
        <v>164</v>
      </c>
      <c r="C49" s="111" t="str">
        <f ca="1">IF(B49="Gehalt auswählen","",IF($E$2&lt;YEAR(TODAY()),VLOOKUP(B49,'Personalnormkosten alt'!$A$2:$B$95,2,FALSE)*-1,VLOOKUP(B49,Personalnormkosten!$A$2:$B$95,2,FALSE)*-1))</f>
        <v/>
      </c>
      <c r="D49" s="97" t="s">
        <v>198</v>
      </c>
      <c r="E49" s="18" t="str">
        <f>'Option 7 (2)'!E49</f>
        <v/>
      </c>
      <c r="F49" s="18" t="str">
        <f>'Option 7 (2)'!F49</f>
        <v/>
      </c>
      <c r="G49" s="18" t="str">
        <f>'Option 7 (2)'!G49</f>
        <v/>
      </c>
      <c r="H49" s="18" t="str">
        <f>'Option 7 (2)'!H49</f>
        <v/>
      </c>
      <c r="I49" s="18" t="str">
        <f>'Option 7 (2)'!I49</f>
        <v/>
      </c>
      <c r="J49" s="18" t="str">
        <f>'Option 7 (2)'!J49</f>
        <v/>
      </c>
      <c r="K49" s="18" t="str">
        <f>'Option 7 (2)'!K49</f>
        <v/>
      </c>
      <c r="L49" s="18" t="str">
        <f>'Option 7 (2)'!L49</f>
        <v/>
      </c>
      <c r="M49" s="18" t="str">
        <f>'Option 7 (2)'!M49</f>
        <v/>
      </c>
      <c r="N49" s="18" t="str">
        <f>'Option 7 (2)'!N49</f>
        <v/>
      </c>
      <c r="O49" s="18" t="str">
        <f>'Option 7 (2)'!O49</f>
        <v/>
      </c>
      <c r="P49" s="18" t="str">
        <f>'Option 7 (2)'!P49</f>
        <v/>
      </c>
      <c r="Q49" s="18" t="str">
        <f>'Option 7 (2)'!Q49</f>
        <v/>
      </c>
      <c r="R49" s="18" t="str">
        <f>'Option 7 (2)'!R49</f>
        <v/>
      </c>
      <c r="S49" s="18" t="str">
        <f>'Option 7 (2)'!S49</f>
        <v/>
      </c>
      <c r="T49" s="18" t="str">
        <f>'Option 7 (2)'!T49</f>
        <v/>
      </c>
      <c r="U49" s="18" t="str">
        <f>'Option 7 (2)'!U49</f>
        <v/>
      </c>
      <c r="V49" s="18" t="str">
        <f>'Option 7 (2)'!V49</f>
        <v/>
      </c>
      <c r="W49" s="18" t="str">
        <f>'Option 7 (2)'!W49</f>
        <v/>
      </c>
      <c r="X49" s="18" t="str">
        <f>'Option 7 (2)'!X49</f>
        <v/>
      </c>
      <c r="Y49" s="18" t="str">
        <f>'Option 7 (2)'!Y49</f>
        <v/>
      </c>
      <c r="Z49" s="18" t="str">
        <f>'Option 7 (2)'!Z49</f>
        <v/>
      </c>
      <c r="AA49" s="18" t="str">
        <f>'Option 7 (2)'!AA49</f>
        <v/>
      </c>
      <c r="AB49" s="18" t="str">
        <f>'Option 7 (2)'!AB49</f>
        <v/>
      </c>
      <c r="AC49" s="18" t="str">
        <f>'Option 7 (2)'!AC49</f>
        <v/>
      </c>
      <c r="AD49" s="18" t="str">
        <f>'Option 7 (2)'!AD49</f>
        <v/>
      </c>
      <c r="AE49" s="18" t="str">
        <f>'Option 7 (2)'!AE49</f>
        <v/>
      </c>
      <c r="AF49" s="18" t="str">
        <f>'Option 7 (2)'!AF49</f>
        <v/>
      </c>
      <c r="AG49" s="18" t="str">
        <f>'Option 7 (2)'!AG49</f>
        <v/>
      </c>
      <c r="AH49" s="18" t="str">
        <f>'Option 7 (2)'!AH49</f>
        <v/>
      </c>
      <c r="AI49" s="18" t="str">
        <f>'Option 7 (2)'!AI49</f>
        <v/>
      </c>
      <c r="AJ49" s="18" t="str">
        <f>'Option 7 (2)'!AJ49</f>
        <v/>
      </c>
      <c r="AK49" s="18" t="str">
        <f>'Option 7 (2)'!AK49</f>
        <v/>
      </c>
      <c r="AL49" s="18" t="str">
        <f>'Option 7 (2)'!AL49</f>
        <v/>
      </c>
      <c r="AM49" s="18" t="str">
        <f>'Option 7 (2)'!AM49</f>
        <v/>
      </c>
      <c r="AN49" s="18" t="str">
        <f>'Option 7 (2)'!AN49</f>
        <v/>
      </c>
      <c r="AO49" s="18" t="str">
        <f>'Option 7 (2)'!AO49</f>
        <v/>
      </c>
      <c r="AP49" s="18" t="str">
        <f>'Option 7 (2)'!AP49</f>
        <v/>
      </c>
      <c r="AQ49" s="18" t="str">
        <f>'Option 7 (2)'!AQ49</f>
        <v/>
      </c>
      <c r="AR49" s="18" t="str">
        <f>'Option 7 (2)'!AR49</f>
        <v/>
      </c>
      <c r="AS49" s="18" t="str">
        <f>'Option 7 (2)'!AS49</f>
        <v/>
      </c>
      <c r="AT49" s="18" t="str">
        <f>'Option 7 (2)'!AT49</f>
        <v/>
      </c>
      <c r="AU49" s="18" t="str">
        <f>'Option 7 (2)'!AU49</f>
        <v/>
      </c>
      <c r="AV49" s="18" t="str">
        <f>'Option 7 (2)'!AV49</f>
        <v/>
      </c>
      <c r="AW49" s="18" t="str">
        <f>'Option 7 (2)'!AW49</f>
        <v/>
      </c>
      <c r="AX49" s="18" t="str">
        <f>'Option 7 (2)'!AX49</f>
        <v/>
      </c>
      <c r="AY49" s="18" t="str">
        <f>'Option 7 (2)'!AY49</f>
        <v/>
      </c>
      <c r="AZ49" s="18" t="str">
        <f>'Option 7 (2)'!AZ49</f>
        <v/>
      </c>
      <c r="BA49" s="18" t="str">
        <f>'Option 7 (2)'!BA49</f>
        <v/>
      </c>
      <c r="BB49" s="18" t="str">
        <f>'Option 7 (2)'!BB49</f>
        <v/>
      </c>
    </row>
    <row r="50" spans="1:54" ht="16.2" thickBot="1" x14ac:dyDescent="0.3">
      <c r="A50" s="115"/>
      <c r="B50" s="19" t="s">
        <v>1</v>
      </c>
      <c r="C50" s="112" t="str">
        <f>IF(C48="","",C48*C49)</f>
        <v/>
      </c>
      <c r="D50" s="117"/>
      <c r="E50" s="20" t="str">
        <f>IF(E48="","",E48*E49)</f>
        <v/>
      </c>
      <c r="F50" s="20" t="str">
        <f t="shared" ref="F50:BB50" si="49">IF(F48="","",F48*F49)</f>
        <v/>
      </c>
      <c r="G50" s="20" t="str">
        <f t="shared" si="49"/>
        <v/>
      </c>
      <c r="H50" s="20" t="str">
        <f t="shared" si="49"/>
        <v/>
      </c>
      <c r="I50" s="20" t="str">
        <f t="shared" si="49"/>
        <v/>
      </c>
      <c r="J50" s="20" t="str">
        <f t="shared" si="49"/>
        <v/>
      </c>
      <c r="K50" s="20" t="str">
        <f t="shared" si="49"/>
        <v/>
      </c>
      <c r="L50" s="20" t="str">
        <f t="shared" si="49"/>
        <v/>
      </c>
      <c r="M50" s="20" t="str">
        <f t="shared" si="49"/>
        <v/>
      </c>
      <c r="N50" s="20" t="str">
        <f t="shared" si="49"/>
        <v/>
      </c>
      <c r="O50" s="20" t="str">
        <f t="shared" si="49"/>
        <v/>
      </c>
      <c r="P50" s="20" t="str">
        <f t="shared" si="49"/>
        <v/>
      </c>
      <c r="Q50" s="20" t="str">
        <f t="shared" si="49"/>
        <v/>
      </c>
      <c r="R50" s="20" t="str">
        <f t="shared" si="49"/>
        <v/>
      </c>
      <c r="S50" s="20" t="str">
        <f t="shared" si="49"/>
        <v/>
      </c>
      <c r="T50" s="20" t="str">
        <f t="shared" si="49"/>
        <v/>
      </c>
      <c r="U50" s="20" t="str">
        <f t="shared" si="49"/>
        <v/>
      </c>
      <c r="V50" s="20" t="str">
        <f t="shared" si="49"/>
        <v/>
      </c>
      <c r="W50" s="20" t="str">
        <f t="shared" si="49"/>
        <v/>
      </c>
      <c r="X50" s="20" t="str">
        <f t="shared" si="49"/>
        <v/>
      </c>
      <c r="Y50" s="20" t="str">
        <f t="shared" si="49"/>
        <v/>
      </c>
      <c r="Z50" s="20" t="str">
        <f t="shared" si="49"/>
        <v/>
      </c>
      <c r="AA50" s="20" t="str">
        <f t="shared" si="49"/>
        <v/>
      </c>
      <c r="AB50" s="20" t="str">
        <f t="shared" si="49"/>
        <v/>
      </c>
      <c r="AC50" s="20" t="str">
        <f t="shared" si="49"/>
        <v/>
      </c>
      <c r="AD50" s="20" t="str">
        <f t="shared" si="49"/>
        <v/>
      </c>
      <c r="AE50" s="20" t="str">
        <f t="shared" si="49"/>
        <v/>
      </c>
      <c r="AF50" s="20" t="str">
        <f t="shared" si="49"/>
        <v/>
      </c>
      <c r="AG50" s="20" t="str">
        <f t="shared" si="49"/>
        <v/>
      </c>
      <c r="AH50" s="20" t="str">
        <f t="shared" si="49"/>
        <v/>
      </c>
      <c r="AI50" s="20" t="str">
        <f t="shared" si="49"/>
        <v/>
      </c>
      <c r="AJ50" s="20" t="str">
        <f t="shared" si="49"/>
        <v/>
      </c>
      <c r="AK50" s="20" t="str">
        <f t="shared" si="49"/>
        <v/>
      </c>
      <c r="AL50" s="20" t="str">
        <f t="shared" si="49"/>
        <v/>
      </c>
      <c r="AM50" s="20" t="str">
        <f t="shared" si="49"/>
        <v/>
      </c>
      <c r="AN50" s="20" t="str">
        <f t="shared" si="49"/>
        <v/>
      </c>
      <c r="AO50" s="20" t="str">
        <f t="shared" si="49"/>
        <v/>
      </c>
      <c r="AP50" s="20" t="str">
        <f t="shared" si="49"/>
        <v/>
      </c>
      <c r="AQ50" s="20" t="str">
        <f t="shared" si="49"/>
        <v/>
      </c>
      <c r="AR50" s="20" t="str">
        <f t="shared" si="49"/>
        <v/>
      </c>
      <c r="AS50" s="20" t="str">
        <f t="shared" si="49"/>
        <v/>
      </c>
      <c r="AT50" s="20" t="str">
        <f t="shared" si="49"/>
        <v/>
      </c>
      <c r="AU50" s="20" t="str">
        <f t="shared" si="49"/>
        <v/>
      </c>
      <c r="AV50" s="20" t="str">
        <f t="shared" si="49"/>
        <v/>
      </c>
      <c r="AW50" s="20" t="str">
        <f t="shared" si="49"/>
        <v/>
      </c>
      <c r="AX50" s="20" t="str">
        <f t="shared" si="49"/>
        <v/>
      </c>
      <c r="AY50" s="20" t="str">
        <f t="shared" si="49"/>
        <v/>
      </c>
      <c r="AZ50" s="20" t="str">
        <f t="shared" si="49"/>
        <v/>
      </c>
      <c r="BA50" s="20" t="str">
        <f t="shared" si="49"/>
        <v/>
      </c>
      <c r="BB50" s="20" t="str">
        <f t="shared" si="49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">
        <v>164</v>
      </c>
      <c r="C52" s="111" t="str">
        <f ca="1">IF(B52="Gehalt auswählen","",IF($E$2&lt;YEAR(TODAY()),VLOOKUP(B52,'Personalnormkosten alt'!$A$2:$B$95,2,FALSE)*-1,VLOOKUP(B52,Personalnormkosten!$A$2:$B$95,2,FALSE)*-1))</f>
        <v/>
      </c>
      <c r="D52" s="97" t="s">
        <v>198</v>
      </c>
      <c r="E52" s="18" t="str">
        <f>'Option 7 (2)'!E52</f>
        <v/>
      </c>
      <c r="F52" s="18" t="str">
        <f>'Option 7 (2)'!F52</f>
        <v/>
      </c>
      <c r="G52" s="18" t="str">
        <f>'Option 7 (2)'!G52</f>
        <v/>
      </c>
      <c r="H52" s="18" t="str">
        <f>'Option 7 (2)'!H52</f>
        <v/>
      </c>
      <c r="I52" s="18" t="str">
        <f>'Option 7 (2)'!I52</f>
        <v/>
      </c>
      <c r="J52" s="18" t="str">
        <f>'Option 7 (2)'!J52</f>
        <v/>
      </c>
      <c r="K52" s="18" t="str">
        <f>'Option 7 (2)'!K52</f>
        <v/>
      </c>
      <c r="L52" s="18" t="str">
        <f>'Option 7 (2)'!L52</f>
        <v/>
      </c>
      <c r="M52" s="18" t="str">
        <f>'Option 7 (2)'!M52</f>
        <v/>
      </c>
      <c r="N52" s="18" t="str">
        <f>'Option 7 (2)'!N52</f>
        <v/>
      </c>
      <c r="O52" s="18" t="str">
        <f>'Option 7 (2)'!O52</f>
        <v/>
      </c>
      <c r="P52" s="18" t="str">
        <f>'Option 7 (2)'!P52</f>
        <v/>
      </c>
      <c r="Q52" s="18" t="str">
        <f>'Option 7 (2)'!Q52</f>
        <v/>
      </c>
      <c r="R52" s="18" t="str">
        <f>'Option 7 (2)'!R52</f>
        <v/>
      </c>
      <c r="S52" s="18" t="str">
        <f>'Option 7 (2)'!S52</f>
        <v/>
      </c>
      <c r="T52" s="18" t="str">
        <f>'Option 7 (2)'!T52</f>
        <v/>
      </c>
      <c r="U52" s="18" t="str">
        <f>'Option 7 (2)'!U52</f>
        <v/>
      </c>
      <c r="V52" s="18" t="str">
        <f>'Option 7 (2)'!V52</f>
        <v/>
      </c>
      <c r="W52" s="18" t="str">
        <f>'Option 7 (2)'!W52</f>
        <v/>
      </c>
      <c r="X52" s="18" t="str">
        <f>'Option 7 (2)'!X52</f>
        <v/>
      </c>
      <c r="Y52" s="18" t="str">
        <f>'Option 7 (2)'!Y52</f>
        <v/>
      </c>
      <c r="Z52" s="18" t="str">
        <f>'Option 7 (2)'!Z52</f>
        <v/>
      </c>
      <c r="AA52" s="18" t="str">
        <f>'Option 7 (2)'!AA52</f>
        <v/>
      </c>
      <c r="AB52" s="18" t="str">
        <f>'Option 7 (2)'!AB52</f>
        <v/>
      </c>
      <c r="AC52" s="18" t="str">
        <f>'Option 7 (2)'!AC52</f>
        <v/>
      </c>
      <c r="AD52" s="18" t="str">
        <f>'Option 7 (2)'!AD52</f>
        <v/>
      </c>
      <c r="AE52" s="18" t="str">
        <f>'Option 7 (2)'!AE52</f>
        <v/>
      </c>
      <c r="AF52" s="18" t="str">
        <f>'Option 7 (2)'!AF52</f>
        <v/>
      </c>
      <c r="AG52" s="18" t="str">
        <f>'Option 7 (2)'!AG52</f>
        <v/>
      </c>
      <c r="AH52" s="18" t="str">
        <f>'Option 7 (2)'!AH52</f>
        <v/>
      </c>
      <c r="AI52" s="18" t="str">
        <f>'Option 7 (2)'!AI52</f>
        <v/>
      </c>
      <c r="AJ52" s="18" t="str">
        <f>'Option 7 (2)'!AJ52</f>
        <v/>
      </c>
      <c r="AK52" s="18" t="str">
        <f>'Option 7 (2)'!AK52</f>
        <v/>
      </c>
      <c r="AL52" s="18" t="str">
        <f>'Option 7 (2)'!AL52</f>
        <v/>
      </c>
      <c r="AM52" s="18" t="str">
        <f>'Option 7 (2)'!AM52</f>
        <v/>
      </c>
      <c r="AN52" s="18" t="str">
        <f>'Option 7 (2)'!AN52</f>
        <v/>
      </c>
      <c r="AO52" s="18" t="str">
        <f>'Option 7 (2)'!AO52</f>
        <v/>
      </c>
      <c r="AP52" s="18" t="str">
        <f>'Option 7 (2)'!AP52</f>
        <v/>
      </c>
      <c r="AQ52" s="18" t="str">
        <f>'Option 7 (2)'!AQ52</f>
        <v/>
      </c>
      <c r="AR52" s="18" t="str">
        <f>'Option 7 (2)'!AR52</f>
        <v/>
      </c>
      <c r="AS52" s="18" t="str">
        <f>'Option 7 (2)'!AS52</f>
        <v/>
      </c>
      <c r="AT52" s="18" t="str">
        <f>'Option 7 (2)'!AT52</f>
        <v/>
      </c>
      <c r="AU52" s="18" t="str">
        <f>'Option 7 (2)'!AU52</f>
        <v/>
      </c>
      <c r="AV52" s="18" t="str">
        <f>'Option 7 (2)'!AV52</f>
        <v/>
      </c>
      <c r="AW52" s="18" t="str">
        <f>'Option 7 (2)'!AW52</f>
        <v/>
      </c>
      <c r="AX52" s="18" t="str">
        <f>'Option 7 (2)'!AX52</f>
        <v/>
      </c>
      <c r="AY52" s="18" t="str">
        <f>'Option 7 (2)'!AY52</f>
        <v/>
      </c>
      <c r="AZ52" s="18" t="str">
        <f>'Option 7 (2)'!AZ52</f>
        <v/>
      </c>
      <c r="BA52" s="18" t="str">
        <f>'Option 7 (2)'!BA52</f>
        <v/>
      </c>
      <c r="BB52" s="18" t="str">
        <f>'Option 7 (2)'!BB52</f>
        <v/>
      </c>
    </row>
    <row r="53" spans="1:54" ht="16.2" thickBot="1" x14ac:dyDescent="0.3">
      <c r="A53" s="115"/>
      <c r="B53" s="19" t="s">
        <v>1</v>
      </c>
      <c r="C53" s="112" t="str">
        <f>IF(C51="","",C51*C52)</f>
        <v/>
      </c>
      <c r="D53" s="117"/>
      <c r="E53" s="20" t="str">
        <f t="shared" ref="E53:BB53" si="50">IF(E51="","",E51*E52)</f>
        <v/>
      </c>
      <c r="F53" s="20" t="str">
        <f t="shared" si="50"/>
        <v/>
      </c>
      <c r="G53" s="20" t="str">
        <f t="shared" si="50"/>
        <v/>
      </c>
      <c r="H53" s="20" t="str">
        <f t="shared" si="50"/>
        <v/>
      </c>
      <c r="I53" s="20" t="str">
        <f t="shared" si="50"/>
        <v/>
      </c>
      <c r="J53" s="20" t="str">
        <f t="shared" si="50"/>
        <v/>
      </c>
      <c r="K53" s="20" t="str">
        <f t="shared" si="50"/>
        <v/>
      </c>
      <c r="L53" s="20" t="str">
        <f t="shared" si="50"/>
        <v/>
      </c>
      <c r="M53" s="20" t="str">
        <f t="shared" si="50"/>
        <v/>
      </c>
      <c r="N53" s="20" t="str">
        <f t="shared" si="50"/>
        <v/>
      </c>
      <c r="O53" s="20" t="str">
        <f t="shared" si="50"/>
        <v/>
      </c>
      <c r="P53" s="20" t="str">
        <f t="shared" si="50"/>
        <v/>
      </c>
      <c r="Q53" s="20" t="str">
        <f t="shared" si="50"/>
        <v/>
      </c>
      <c r="R53" s="20" t="str">
        <f t="shared" si="50"/>
        <v/>
      </c>
      <c r="S53" s="20" t="str">
        <f t="shared" si="50"/>
        <v/>
      </c>
      <c r="T53" s="20" t="str">
        <f t="shared" si="50"/>
        <v/>
      </c>
      <c r="U53" s="20" t="str">
        <f t="shared" si="50"/>
        <v/>
      </c>
      <c r="V53" s="20" t="str">
        <f t="shared" si="50"/>
        <v/>
      </c>
      <c r="W53" s="20" t="str">
        <f t="shared" si="50"/>
        <v/>
      </c>
      <c r="X53" s="20" t="str">
        <f t="shared" si="50"/>
        <v/>
      </c>
      <c r="Y53" s="20" t="str">
        <f t="shared" si="50"/>
        <v/>
      </c>
      <c r="Z53" s="20" t="str">
        <f t="shared" si="50"/>
        <v/>
      </c>
      <c r="AA53" s="20" t="str">
        <f t="shared" si="50"/>
        <v/>
      </c>
      <c r="AB53" s="20" t="str">
        <f t="shared" si="50"/>
        <v/>
      </c>
      <c r="AC53" s="20" t="str">
        <f t="shared" si="50"/>
        <v/>
      </c>
      <c r="AD53" s="20" t="str">
        <f t="shared" si="50"/>
        <v/>
      </c>
      <c r="AE53" s="20" t="str">
        <f t="shared" si="50"/>
        <v/>
      </c>
      <c r="AF53" s="20" t="str">
        <f t="shared" si="50"/>
        <v/>
      </c>
      <c r="AG53" s="20" t="str">
        <f t="shared" si="50"/>
        <v/>
      </c>
      <c r="AH53" s="20" t="str">
        <f t="shared" si="50"/>
        <v/>
      </c>
      <c r="AI53" s="20" t="str">
        <f t="shared" si="50"/>
        <v/>
      </c>
      <c r="AJ53" s="20" t="str">
        <f t="shared" si="50"/>
        <v/>
      </c>
      <c r="AK53" s="20" t="str">
        <f t="shared" si="50"/>
        <v/>
      </c>
      <c r="AL53" s="20" t="str">
        <f t="shared" si="50"/>
        <v/>
      </c>
      <c r="AM53" s="20" t="str">
        <f t="shared" si="50"/>
        <v/>
      </c>
      <c r="AN53" s="20" t="str">
        <f t="shared" si="50"/>
        <v/>
      </c>
      <c r="AO53" s="20" t="str">
        <f t="shared" si="50"/>
        <v/>
      </c>
      <c r="AP53" s="20" t="str">
        <f t="shared" si="50"/>
        <v/>
      </c>
      <c r="AQ53" s="20" t="str">
        <f t="shared" si="50"/>
        <v/>
      </c>
      <c r="AR53" s="20" t="str">
        <f t="shared" si="50"/>
        <v/>
      </c>
      <c r="AS53" s="20" t="str">
        <f t="shared" si="50"/>
        <v/>
      </c>
      <c r="AT53" s="20" t="str">
        <f t="shared" si="50"/>
        <v/>
      </c>
      <c r="AU53" s="20" t="str">
        <f t="shared" si="50"/>
        <v/>
      </c>
      <c r="AV53" s="20" t="str">
        <f t="shared" si="50"/>
        <v/>
      </c>
      <c r="AW53" s="20" t="str">
        <f t="shared" si="50"/>
        <v/>
      </c>
      <c r="AX53" s="20" t="str">
        <f t="shared" si="50"/>
        <v/>
      </c>
      <c r="AY53" s="20" t="str">
        <f t="shared" si="50"/>
        <v/>
      </c>
      <c r="AZ53" s="20" t="str">
        <f t="shared" si="50"/>
        <v/>
      </c>
      <c r="BA53" s="20" t="str">
        <f t="shared" si="50"/>
        <v/>
      </c>
      <c r="BB53" s="20" t="str">
        <f t="shared" si="50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">
        <v>164</v>
      </c>
      <c r="C55" s="111" t="str">
        <f ca="1">IF(B55="Gehalt auswählen","",IF($E$2&lt;YEAR(TODAY()),VLOOKUP(B55,'Personalnormkosten alt'!$A$2:$B$95,2,FALSE)*-1,VLOOKUP(B55,Personalnormkosten!$A$2:$B$95,2,FALSE)*-1))</f>
        <v/>
      </c>
      <c r="D55" s="97" t="s">
        <v>198</v>
      </c>
      <c r="E55" s="18" t="str">
        <f>'Option 7 (2)'!E55</f>
        <v/>
      </c>
      <c r="F55" s="18" t="str">
        <f>'Option 7 (2)'!F55</f>
        <v/>
      </c>
      <c r="G55" s="18" t="str">
        <f>'Option 7 (2)'!G55</f>
        <v/>
      </c>
      <c r="H55" s="18" t="str">
        <f>'Option 7 (2)'!H55</f>
        <v/>
      </c>
      <c r="I55" s="18" t="str">
        <f>'Option 7 (2)'!I55</f>
        <v/>
      </c>
      <c r="J55" s="18" t="str">
        <f>'Option 7 (2)'!J55</f>
        <v/>
      </c>
      <c r="K55" s="18" t="str">
        <f>'Option 7 (2)'!K55</f>
        <v/>
      </c>
      <c r="L55" s="18" t="str">
        <f>'Option 7 (2)'!L55</f>
        <v/>
      </c>
      <c r="M55" s="18" t="str">
        <f>'Option 7 (2)'!M55</f>
        <v/>
      </c>
      <c r="N55" s="18" t="str">
        <f>'Option 7 (2)'!N55</f>
        <v/>
      </c>
      <c r="O55" s="18" t="str">
        <f>'Option 7 (2)'!O55</f>
        <v/>
      </c>
      <c r="P55" s="18" t="str">
        <f>'Option 7 (2)'!P55</f>
        <v/>
      </c>
      <c r="Q55" s="18" t="str">
        <f>'Option 7 (2)'!Q55</f>
        <v/>
      </c>
      <c r="R55" s="18" t="str">
        <f>'Option 7 (2)'!R55</f>
        <v/>
      </c>
      <c r="S55" s="18" t="str">
        <f>'Option 7 (2)'!S55</f>
        <v/>
      </c>
      <c r="T55" s="18" t="str">
        <f>'Option 7 (2)'!T55</f>
        <v/>
      </c>
      <c r="U55" s="18" t="str">
        <f>'Option 7 (2)'!U55</f>
        <v/>
      </c>
      <c r="V55" s="18" t="str">
        <f>'Option 7 (2)'!V55</f>
        <v/>
      </c>
      <c r="W55" s="18" t="str">
        <f>'Option 7 (2)'!W55</f>
        <v/>
      </c>
      <c r="X55" s="18" t="str">
        <f>'Option 7 (2)'!X55</f>
        <v/>
      </c>
      <c r="Y55" s="18" t="str">
        <f>'Option 7 (2)'!Y55</f>
        <v/>
      </c>
      <c r="Z55" s="18" t="str">
        <f>'Option 7 (2)'!Z55</f>
        <v/>
      </c>
      <c r="AA55" s="18" t="str">
        <f>'Option 7 (2)'!AA55</f>
        <v/>
      </c>
      <c r="AB55" s="18" t="str">
        <f>'Option 7 (2)'!AB55</f>
        <v/>
      </c>
      <c r="AC55" s="18" t="str">
        <f>'Option 7 (2)'!AC55</f>
        <v/>
      </c>
      <c r="AD55" s="18" t="str">
        <f>'Option 7 (2)'!AD55</f>
        <v/>
      </c>
      <c r="AE55" s="18" t="str">
        <f>'Option 7 (2)'!AE55</f>
        <v/>
      </c>
      <c r="AF55" s="18" t="str">
        <f>'Option 7 (2)'!AF55</f>
        <v/>
      </c>
      <c r="AG55" s="18" t="str">
        <f>'Option 7 (2)'!AG55</f>
        <v/>
      </c>
      <c r="AH55" s="18" t="str">
        <f>'Option 7 (2)'!AH55</f>
        <v/>
      </c>
      <c r="AI55" s="18" t="str">
        <f>'Option 7 (2)'!AI55</f>
        <v/>
      </c>
      <c r="AJ55" s="18" t="str">
        <f>'Option 7 (2)'!AJ55</f>
        <v/>
      </c>
      <c r="AK55" s="18" t="str">
        <f>'Option 7 (2)'!AK55</f>
        <v/>
      </c>
      <c r="AL55" s="18" t="str">
        <f>'Option 7 (2)'!AL55</f>
        <v/>
      </c>
      <c r="AM55" s="18" t="str">
        <f>'Option 7 (2)'!AM55</f>
        <v/>
      </c>
      <c r="AN55" s="18" t="str">
        <f>'Option 7 (2)'!AN55</f>
        <v/>
      </c>
      <c r="AO55" s="18" t="str">
        <f>'Option 7 (2)'!AO55</f>
        <v/>
      </c>
      <c r="AP55" s="18" t="str">
        <f>'Option 7 (2)'!AP55</f>
        <v/>
      </c>
      <c r="AQ55" s="18" t="str">
        <f>'Option 7 (2)'!AQ55</f>
        <v/>
      </c>
      <c r="AR55" s="18" t="str">
        <f>'Option 7 (2)'!AR55</f>
        <v/>
      </c>
      <c r="AS55" s="18" t="str">
        <f>'Option 7 (2)'!AS55</f>
        <v/>
      </c>
      <c r="AT55" s="18" t="str">
        <f>'Option 7 (2)'!AT55</f>
        <v/>
      </c>
      <c r="AU55" s="18" t="str">
        <f>'Option 7 (2)'!AU55</f>
        <v/>
      </c>
      <c r="AV55" s="18" t="str">
        <f>'Option 7 (2)'!AV55</f>
        <v/>
      </c>
      <c r="AW55" s="18" t="str">
        <f>'Option 7 (2)'!AW55</f>
        <v/>
      </c>
      <c r="AX55" s="18" t="str">
        <f>'Option 7 (2)'!AX55</f>
        <v/>
      </c>
      <c r="AY55" s="18" t="str">
        <f>'Option 7 (2)'!AY55</f>
        <v/>
      </c>
      <c r="AZ55" s="18" t="str">
        <f>'Option 7 (2)'!AZ55</f>
        <v/>
      </c>
      <c r="BA55" s="18" t="str">
        <f>'Option 7 (2)'!BA55</f>
        <v/>
      </c>
      <c r="BB55" s="18" t="str">
        <f>'Option 7 (2)'!BB55</f>
        <v/>
      </c>
    </row>
    <row r="56" spans="1:54" ht="16.2" thickBot="1" x14ac:dyDescent="0.3">
      <c r="A56" s="115"/>
      <c r="B56" s="19" t="s">
        <v>1</v>
      </c>
      <c r="C56" s="112" t="str">
        <f>IF(C54="","",C54*C55)</f>
        <v/>
      </c>
      <c r="D56" s="117"/>
      <c r="E56" s="20" t="str">
        <f t="shared" ref="E56:BB56" si="51">IF(E54="","",E54*E55)</f>
        <v/>
      </c>
      <c r="F56" s="20" t="str">
        <f t="shared" si="51"/>
        <v/>
      </c>
      <c r="G56" s="20" t="str">
        <f t="shared" si="51"/>
        <v/>
      </c>
      <c r="H56" s="20" t="str">
        <f t="shared" si="51"/>
        <v/>
      </c>
      <c r="I56" s="20" t="str">
        <f t="shared" si="51"/>
        <v/>
      </c>
      <c r="J56" s="20" t="str">
        <f t="shared" si="51"/>
        <v/>
      </c>
      <c r="K56" s="20" t="str">
        <f t="shared" si="51"/>
        <v/>
      </c>
      <c r="L56" s="20" t="str">
        <f t="shared" si="51"/>
        <v/>
      </c>
      <c r="M56" s="20" t="str">
        <f t="shared" si="51"/>
        <v/>
      </c>
      <c r="N56" s="20" t="str">
        <f t="shared" si="51"/>
        <v/>
      </c>
      <c r="O56" s="20" t="str">
        <f t="shared" si="51"/>
        <v/>
      </c>
      <c r="P56" s="20" t="str">
        <f t="shared" si="51"/>
        <v/>
      </c>
      <c r="Q56" s="20" t="str">
        <f t="shared" si="51"/>
        <v/>
      </c>
      <c r="R56" s="20" t="str">
        <f t="shared" si="51"/>
        <v/>
      </c>
      <c r="S56" s="20" t="str">
        <f t="shared" si="51"/>
        <v/>
      </c>
      <c r="T56" s="20" t="str">
        <f t="shared" si="51"/>
        <v/>
      </c>
      <c r="U56" s="20" t="str">
        <f t="shared" si="51"/>
        <v/>
      </c>
      <c r="V56" s="20" t="str">
        <f t="shared" si="51"/>
        <v/>
      </c>
      <c r="W56" s="20" t="str">
        <f t="shared" si="51"/>
        <v/>
      </c>
      <c r="X56" s="20" t="str">
        <f t="shared" si="51"/>
        <v/>
      </c>
      <c r="Y56" s="20" t="str">
        <f t="shared" si="51"/>
        <v/>
      </c>
      <c r="Z56" s="20" t="str">
        <f t="shared" si="51"/>
        <v/>
      </c>
      <c r="AA56" s="20" t="str">
        <f t="shared" si="51"/>
        <v/>
      </c>
      <c r="AB56" s="20" t="str">
        <f t="shared" si="51"/>
        <v/>
      </c>
      <c r="AC56" s="20" t="str">
        <f t="shared" si="51"/>
        <v/>
      </c>
      <c r="AD56" s="20" t="str">
        <f t="shared" si="51"/>
        <v/>
      </c>
      <c r="AE56" s="20" t="str">
        <f t="shared" si="51"/>
        <v/>
      </c>
      <c r="AF56" s="20" t="str">
        <f t="shared" si="51"/>
        <v/>
      </c>
      <c r="AG56" s="20" t="str">
        <f t="shared" si="51"/>
        <v/>
      </c>
      <c r="AH56" s="20" t="str">
        <f t="shared" si="51"/>
        <v/>
      </c>
      <c r="AI56" s="20" t="str">
        <f t="shared" si="51"/>
        <v/>
      </c>
      <c r="AJ56" s="20" t="str">
        <f t="shared" si="51"/>
        <v/>
      </c>
      <c r="AK56" s="20" t="str">
        <f t="shared" si="51"/>
        <v/>
      </c>
      <c r="AL56" s="20" t="str">
        <f t="shared" si="51"/>
        <v/>
      </c>
      <c r="AM56" s="20" t="str">
        <f t="shared" si="51"/>
        <v/>
      </c>
      <c r="AN56" s="20" t="str">
        <f t="shared" si="51"/>
        <v/>
      </c>
      <c r="AO56" s="20" t="str">
        <f t="shared" si="51"/>
        <v/>
      </c>
      <c r="AP56" s="20" t="str">
        <f t="shared" si="51"/>
        <v/>
      </c>
      <c r="AQ56" s="20" t="str">
        <f t="shared" si="51"/>
        <v/>
      </c>
      <c r="AR56" s="20" t="str">
        <f t="shared" si="51"/>
        <v/>
      </c>
      <c r="AS56" s="20" t="str">
        <f t="shared" si="51"/>
        <v/>
      </c>
      <c r="AT56" s="20" t="str">
        <f t="shared" si="51"/>
        <v/>
      </c>
      <c r="AU56" s="20" t="str">
        <f t="shared" si="51"/>
        <v/>
      </c>
      <c r="AV56" s="20" t="str">
        <f t="shared" si="51"/>
        <v/>
      </c>
      <c r="AW56" s="20" t="str">
        <f t="shared" si="51"/>
        <v/>
      </c>
      <c r="AX56" s="20" t="str">
        <f t="shared" si="51"/>
        <v/>
      </c>
      <c r="AY56" s="20" t="str">
        <f t="shared" si="51"/>
        <v/>
      </c>
      <c r="AZ56" s="20" t="str">
        <f t="shared" si="51"/>
        <v/>
      </c>
      <c r="BA56" s="20" t="str">
        <f t="shared" si="51"/>
        <v/>
      </c>
      <c r="BB56" s="20" t="str">
        <f t="shared" si="51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">
        <v>164</v>
      </c>
      <c r="C58" s="111" t="str">
        <f ca="1">IF(B58="Gehalt auswählen","",IF($E$2&lt;YEAR(TODAY()),VLOOKUP(B58,'Personalnormkosten alt'!$A$2:$B$95,2,FALSE)*-1,VLOOKUP(B58,Personalnormkosten!$A$2:$B$95,2,FALSE)*-1))</f>
        <v/>
      </c>
      <c r="D58" s="97" t="s">
        <v>198</v>
      </c>
      <c r="E58" s="18" t="str">
        <f>'Option 7 (2)'!E58</f>
        <v/>
      </c>
      <c r="F58" s="18" t="str">
        <f>'Option 7 (2)'!F58</f>
        <v/>
      </c>
      <c r="G58" s="18" t="str">
        <f>'Option 7 (2)'!G58</f>
        <v/>
      </c>
      <c r="H58" s="18" t="str">
        <f>'Option 7 (2)'!H58</f>
        <v/>
      </c>
      <c r="I58" s="18" t="str">
        <f>'Option 7 (2)'!I58</f>
        <v/>
      </c>
      <c r="J58" s="18" t="str">
        <f>'Option 7 (2)'!J58</f>
        <v/>
      </c>
      <c r="K58" s="18" t="str">
        <f>'Option 7 (2)'!K58</f>
        <v/>
      </c>
      <c r="L58" s="18" t="str">
        <f>'Option 7 (2)'!L58</f>
        <v/>
      </c>
      <c r="M58" s="18" t="str">
        <f>'Option 7 (2)'!M58</f>
        <v/>
      </c>
      <c r="N58" s="18" t="str">
        <f>'Option 7 (2)'!N58</f>
        <v/>
      </c>
      <c r="O58" s="18" t="str">
        <f>'Option 7 (2)'!O58</f>
        <v/>
      </c>
      <c r="P58" s="18" t="str">
        <f>'Option 7 (2)'!P58</f>
        <v/>
      </c>
      <c r="Q58" s="18" t="str">
        <f>'Option 7 (2)'!Q58</f>
        <v/>
      </c>
      <c r="R58" s="18" t="str">
        <f>'Option 7 (2)'!R58</f>
        <v/>
      </c>
      <c r="S58" s="18" t="str">
        <f>'Option 7 (2)'!S58</f>
        <v/>
      </c>
      <c r="T58" s="18" t="str">
        <f>'Option 7 (2)'!T58</f>
        <v/>
      </c>
      <c r="U58" s="18" t="str">
        <f>'Option 7 (2)'!U58</f>
        <v/>
      </c>
      <c r="V58" s="18" t="str">
        <f>'Option 7 (2)'!V58</f>
        <v/>
      </c>
      <c r="W58" s="18" t="str">
        <f>'Option 7 (2)'!W58</f>
        <v/>
      </c>
      <c r="X58" s="18" t="str">
        <f>'Option 7 (2)'!X58</f>
        <v/>
      </c>
      <c r="Y58" s="18" t="str">
        <f>'Option 7 (2)'!Y58</f>
        <v/>
      </c>
      <c r="Z58" s="18" t="str">
        <f>'Option 7 (2)'!Z58</f>
        <v/>
      </c>
      <c r="AA58" s="18" t="str">
        <f>'Option 7 (2)'!AA58</f>
        <v/>
      </c>
      <c r="AB58" s="18" t="str">
        <f>'Option 7 (2)'!AB58</f>
        <v/>
      </c>
      <c r="AC58" s="18" t="str">
        <f>'Option 7 (2)'!AC58</f>
        <v/>
      </c>
      <c r="AD58" s="18" t="str">
        <f>'Option 7 (2)'!AD58</f>
        <v/>
      </c>
      <c r="AE58" s="18" t="str">
        <f>'Option 7 (2)'!AE58</f>
        <v/>
      </c>
      <c r="AF58" s="18" t="str">
        <f>'Option 7 (2)'!AF58</f>
        <v/>
      </c>
      <c r="AG58" s="18" t="str">
        <f>'Option 7 (2)'!AG58</f>
        <v/>
      </c>
      <c r="AH58" s="18" t="str">
        <f>'Option 7 (2)'!AH58</f>
        <v/>
      </c>
      <c r="AI58" s="18" t="str">
        <f>'Option 7 (2)'!AI58</f>
        <v/>
      </c>
      <c r="AJ58" s="18" t="str">
        <f>'Option 7 (2)'!AJ58</f>
        <v/>
      </c>
      <c r="AK58" s="18" t="str">
        <f>'Option 7 (2)'!AK58</f>
        <v/>
      </c>
      <c r="AL58" s="18" t="str">
        <f>'Option 7 (2)'!AL58</f>
        <v/>
      </c>
      <c r="AM58" s="18" t="str">
        <f>'Option 7 (2)'!AM58</f>
        <v/>
      </c>
      <c r="AN58" s="18" t="str">
        <f>'Option 7 (2)'!AN58</f>
        <v/>
      </c>
      <c r="AO58" s="18" t="str">
        <f>'Option 7 (2)'!AO58</f>
        <v/>
      </c>
      <c r="AP58" s="18" t="str">
        <f>'Option 7 (2)'!AP58</f>
        <v/>
      </c>
      <c r="AQ58" s="18" t="str">
        <f>'Option 7 (2)'!AQ58</f>
        <v/>
      </c>
      <c r="AR58" s="18" t="str">
        <f>'Option 7 (2)'!AR58</f>
        <v/>
      </c>
      <c r="AS58" s="18" t="str">
        <f>'Option 7 (2)'!AS58</f>
        <v/>
      </c>
      <c r="AT58" s="18" t="str">
        <f>'Option 7 (2)'!AT58</f>
        <v/>
      </c>
      <c r="AU58" s="18" t="str">
        <f>'Option 7 (2)'!AU58</f>
        <v/>
      </c>
      <c r="AV58" s="18" t="str">
        <f>'Option 7 (2)'!AV58</f>
        <v/>
      </c>
      <c r="AW58" s="18" t="str">
        <f>'Option 7 (2)'!AW58</f>
        <v/>
      </c>
      <c r="AX58" s="18" t="str">
        <f>'Option 7 (2)'!AX58</f>
        <v/>
      </c>
      <c r="AY58" s="18" t="str">
        <f>'Option 7 (2)'!AY58</f>
        <v/>
      </c>
      <c r="AZ58" s="18" t="str">
        <f>'Option 7 (2)'!AZ58</f>
        <v/>
      </c>
      <c r="BA58" s="18" t="str">
        <f>'Option 7 (2)'!BA58</f>
        <v/>
      </c>
      <c r="BB58" s="18" t="str">
        <f>'Option 7 (2)'!BB58</f>
        <v/>
      </c>
    </row>
    <row r="59" spans="1:54" ht="16.2" thickBot="1" x14ac:dyDescent="0.3">
      <c r="A59" s="115"/>
      <c r="B59" s="19" t="s">
        <v>1</v>
      </c>
      <c r="C59" s="112" t="str">
        <f>IF(C57="","",C57*C58)</f>
        <v/>
      </c>
      <c r="D59" s="117"/>
      <c r="E59" s="20" t="str">
        <f t="shared" ref="E59:BB59" si="52">IF(E57="","",E57*E58)</f>
        <v/>
      </c>
      <c r="F59" s="20" t="str">
        <f t="shared" si="52"/>
        <v/>
      </c>
      <c r="G59" s="20" t="str">
        <f t="shared" si="52"/>
        <v/>
      </c>
      <c r="H59" s="20" t="str">
        <f t="shared" si="52"/>
        <v/>
      </c>
      <c r="I59" s="20" t="str">
        <f t="shared" si="52"/>
        <v/>
      </c>
      <c r="J59" s="20" t="str">
        <f t="shared" si="52"/>
        <v/>
      </c>
      <c r="K59" s="20" t="str">
        <f t="shared" si="52"/>
        <v/>
      </c>
      <c r="L59" s="20" t="str">
        <f t="shared" si="52"/>
        <v/>
      </c>
      <c r="M59" s="20" t="str">
        <f t="shared" si="52"/>
        <v/>
      </c>
      <c r="N59" s="20" t="str">
        <f t="shared" si="52"/>
        <v/>
      </c>
      <c r="O59" s="20" t="str">
        <f t="shared" si="52"/>
        <v/>
      </c>
      <c r="P59" s="20" t="str">
        <f t="shared" si="52"/>
        <v/>
      </c>
      <c r="Q59" s="20" t="str">
        <f t="shared" si="52"/>
        <v/>
      </c>
      <c r="R59" s="20" t="str">
        <f t="shared" si="52"/>
        <v/>
      </c>
      <c r="S59" s="20" t="str">
        <f t="shared" si="52"/>
        <v/>
      </c>
      <c r="T59" s="20" t="str">
        <f t="shared" si="52"/>
        <v/>
      </c>
      <c r="U59" s="20" t="str">
        <f t="shared" si="52"/>
        <v/>
      </c>
      <c r="V59" s="20" t="str">
        <f t="shared" si="52"/>
        <v/>
      </c>
      <c r="W59" s="20" t="str">
        <f t="shared" si="52"/>
        <v/>
      </c>
      <c r="X59" s="20" t="str">
        <f t="shared" si="52"/>
        <v/>
      </c>
      <c r="Y59" s="20" t="str">
        <f t="shared" si="52"/>
        <v/>
      </c>
      <c r="Z59" s="20" t="str">
        <f t="shared" si="52"/>
        <v/>
      </c>
      <c r="AA59" s="20" t="str">
        <f t="shared" si="52"/>
        <v/>
      </c>
      <c r="AB59" s="20" t="str">
        <f t="shared" si="52"/>
        <v/>
      </c>
      <c r="AC59" s="20" t="str">
        <f t="shared" si="52"/>
        <v/>
      </c>
      <c r="AD59" s="20" t="str">
        <f t="shared" si="52"/>
        <v/>
      </c>
      <c r="AE59" s="20" t="str">
        <f t="shared" si="52"/>
        <v/>
      </c>
      <c r="AF59" s="20" t="str">
        <f t="shared" si="52"/>
        <v/>
      </c>
      <c r="AG59" s="20" t="str">
        <f t="shared" si="52"/>
        <v/>
      </c>
      <c r="AH59" s="20" t="str">
        <f t="shared" si="52"/>
        <v/>
      </c>
      <c r="AI59" s="20" t="str">
        <f t="shared" si="52"/>
        <v/>
      </c>
      <c r="AJ59" s="20" t="str">
        <f t="shared" si="52"/>
        <v/>
      </c>
      <c r="AK59" s="20" t="str">
        <f t="shared" si="52"/>
        <v/>
      </c>
      <c r="AL59" s="20" t="str">
        <f t="shared" si="52"/>
        <v/>
      </c>
      <c r="AM59" s="20" t="str">
        <f t="shared" si="52"/>
        <v/>
      </c>
      <c r="AN59" s="20" t="str">
        <f t="shared" si="52"/>
        <v/>
      </c>
      <c r="AO59" s="20" t="str">
        <f t="shared" si="52"/>
        <v/>
      </c>
      <c r="AP59" s="20" t="str">
        <f t="shared" si="52"/>
        <v/>
      </c>
      <c r="AQ59" s="20" t="str">
        <f t="shared" si="52"/>
        <v/>
      </c>
      <c r="AR59" s="20" t="str">
        <f t="shared" si="52"/>
        <v/>
      </c>
      <c r="AS59" s="20" t="str">
        <f t="shared" si="52"/>
        <v/>
      </c>
      <c r="AT59" s="20" t="str">
        <f t="shared" si="52"/>
        <v/>
      </c>
      <c r="AU59" s="20" t="str">
        <f t="shared" si="52"/>
        <v/>
      </c>
      <c r="AV59" s="20" t="str">
        <f t="shared" si="52"/>
        <v/>
      </c>
      <c r="AW59" s="20" t="str">
        <f t="shared" si="52"/>
        <v/>
      </c>
      <c r="AX59" s="20" t="str">
        <f t="shared" si="52"/>
        <v/>
      </c>
      <c r="AY59" s="20" t="str">
        <f t="shared" si="52"/>
        <v/>
      </c>
      <c r="AZ59" s="20" t="str">
        <f t="shared" si="52"/>
        <v/>
      </c>
      <c r="BA59" s="20" t="str">
        <f t="shared" si="52"/>
        <v/>
      </c>
      <c r="BB59" s="20" t="str">
        <f t="shared" si="52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">
        <v>164</v>
      </c>
      <c r="C61" s="111" t="str">
        <f ca="1">IF(B61="Gehalt auswählen","",IF($E$2&lt;YEAR(TODAY()),VLOOKUP(B61,'Personalnormkosten alt'!$A$2:$B$95,2,FALSE)*-1,VLOOKUP(B61,Personalnormkosten!$A$2:$B$95,2,FALSE)*-1))</f>
        <v/>
      </c>
      <c r="D61" s="97" t="s">
        <v>198</v>
      </c>
      <c r="E61" s="18" t="str">
        <f>'Option 7 (2)'!E61</f>
        <v/>
      </c>
      <c r="F61" s="18" t="str">
        <f>'Option 7 (2)'!F61</f>
        <v/>
      </c>
      <c r="G61" s="18" t="str">
        <f>'Option 7 (2)'!G61</f>
        <v/>
      </c>
      <c r="H61" s="18" t="str">
        <f>'Option 7 (2)'!H61</f>
        <v/>
      </c>
      <c r="I61" s="18" t="str">
        <f>'Option 7 (2)'!I61</f>
        <v/>
      </c>
      <c r="J61" s="18" t="str">
        <f>'Option 7 (2)'!J61</f>
        <v/>
      </c>
      <c r="K61" s="18" t="str">
        <f>'Option 7 (2)'!K61</f>
        <v/>
      </c>
      <c r="L61" s="18" t="str">
        <f>'Option 7 (2)'!L61</f>
        <v/>
      </c>
      <c r="M61" s="18" t="str">
        <f>'Option 7 (2)'!M61</f>
        <v/>
      </c>
      <c r="N61" s="18" t="str">
        <f>'Option 7 (2)'!N61</f>
        <v/>
      </c>
      <c r="O61" s="18" t="str">
        <f>'Option 7 (2)'!O61</f>
        <v/>
      </c>
      <c r="P61" s="18" t="str">
        <f>'Option 7 (2)'!P61</f>
        <v/>
      </c>
      <c r="Q61" s="18" t="str">
        <f>'Option 7 (2)'!Q61</f>
        <v/>
      </c>
      <c r="R61" s="18" t="str">
        <f>'Option 7 (2)'!R61</f>
        <v/>
      </c>
      <c r="S61" s="18" t="str">
        <f>'Option 7 (2)'!S61</f>
        <v/>
      </c>
      <c r="T61" s="18" t="str">
        <f>'Option 7 (2)'!T61</f>
        <v/>
      </c>
      <c r="U61" s="18" t="str">
        <f>'Option 7 (2)'!U61</f>
        <v/>
      </c>
      <c r="V61" s="18" t="str">
        <f>'Option 7 (2)'!V61</f>
        <v/>
      </c>
      <c r="W61" s="18" t="str">
        <f>'Option 7 (2)'!W61</f>
        <v/>
      </c>
      <c r="X61" s="18" t="str">
        <f>'Option 7 (2)'!X61</f>
        <v/>
      </c>
      <c r="Y61" s="18" t="str">
        <f>'Option 7 (2)'!Y61</f>
        <v/>
      </c>
      <c r="Z61" s="18" t="str">
        <f>'Option 7 (2)'!Z61</f>
        <v/>
      </c>
      <c r="AA61" s="18" t="str">
        <f>'Option 7 (2)'!AA61</f>
        <v/>
      </c>
      <c r="AB61" s="18" t="str">
        <f>'Option 7 (2)'!AB61</f>
        <v/>
      </c>
      <c r="AC61" s="18" t="str">
        <f>'Option 7 (2)'!AC61</f>
        <v/>
      </c>
      <c r="AD61" s="18" t="str">
        <f>'Option 7 (2)'!AD61</f>
        <v/>
      </c>
      <c r="AE61" s="18" t="str">
        <f>'Option 7 (2)'!AE61</f>
        <v/>
      </c>
      <c r="AF61" s="18" t="str">
        <f>'Option 7 (2)'!AF61</f>
        <v/>
      </c>
      <c r="AG61" s="18" t="str">
        <f>'Option 7 (2)'!AG61</f>
        <v/>
      </c>
      <c r="AH61" s="18" t="str">
        <f>'Option 7 (2)'!AH61</f>
        <v/>
      </c>
      <c r="AI61" s="18" t="str">
        <f>'Option 7 (2)'!AI61</f>
        <v/>
      </c>
      <c r="AJ61" s="18" t="str">
        <f>'Option 7 (2)'!AJ61</f>
        <v/>
      </c>
      <c r="AK61" s="18" t="str">
        <f>'Option 7 (2)'!AK61</f>
        <v/>
      </c>
      <c r="AL61" s="18" t="str">
        <f>'Option 7 (2)'!AL61</f>
        <v/>
      </c>
      <c r="AM61" s="18" t="str">
        <f>'Option 7 (2)'!AM61</f>
        <v/>
      </c>
      <c r="AN61" s="18" t="str">
        <f>'Option 7 (2)'!AN61</f>
        <v/>
      </c>
      <c r="AO61" s="18" t="str">
        <f>'Option 7 (2)'!AO61</f>
        <v/>
      </c>
      <c r="AP61" s="18" t="str">
        <f>'Option 7 (2)'!AP61</f>
        <v/>
      </c>
      <c r="AQ61" s="18" t="str">
        <f>'Option 7 (2)'!AQ61</f>
        <v/>
      </c>
      <c r="AR61" s="18" t="str">
        <f>'Option 7 (2)'!AR61</f>
        <v/>
      </c>
      <c r="AS61" s="18" t="str">
        <f>'Option 7 (2)'!AS61</f>
        <v/>
      </c>
      <c r="AT61" s="18" t="str">
        <f>'Option 7 (2)'!AT61</f>
        <v/>
      </c>
      <c r="AU61" s="18" t="str">
        <f>'Option 7 (2)'!AU61</f>
        <v/>
      </c>
      <c r="AV61" s="18" t="str">
        <f>'Option 7 (2)'!AV61</f>
        <v/>
      </c>
      <c r="AW61" s="18" t="str">
        <f>'Option 7 (2)'!AW61</f>
        <v/>
      </c>
      <c r="AX61" s="18" t="str">
        <f>'Option 7 (2)'!AX61</f>
        <v/>
      </c>
      <c r="AY61" s="18" t="str">
        <f>'Option 7 (2)'!AY61</f>
        <v/>
      </c>
      <c r="AZ61" s="18" t="str">
        <f>'Option 7 (2)'!AZ61</f>
        <v/>
      </c>
      <c r="BA61" s="18" t="str">
        <f>'Option 7 (2)'!BA61</f>
        <v/>
      </c>
      <c r="BB61" s="18" t="str">
        <f>'Option 7 (2)'!BB61</f>
        <v/>
      </c>
    </row>
    <row r="62" spans="1:54" ht="16.2" thickBot="1" x14ac:dyDescent="0.3">
      <c r="A62" s="115"/>
      <c r="B62" s="19" t="s">
        <v>1</v>
      </c>
      <c r="C62" s="112" t="str">
        <f>IF(C60="","",C60*C61)</f>
        <v/>
      </c>
      <c r="D62" s="117"/>
      <c r="E62" s="20" t="str">
        <f t="shared" ref="E62:BB62" si="53">IF(E60="","",E60*E61)</f>
        <v/>
      </c>
      <c r="F62" s="20" t="str">
        <f t="shared" si="53"/>
        <v/>
      </c>
      <c r="G62" s="20" t="str">
        <f t="shared" si="53"/>
        <v/>
      </c>
      <c r="H62" s="20" t="str">
        <f t="shared" si="53"/>
        <v/>
      </c>
      <c r="I62" s="20" t="str">
        <f t="shared" si="53"/>
        <v/>
      </c>
      <c r="J62" s="20" t="str">
        <f t="shared" si="53"/>
        <v/>
      </c>
      <c r="K62" s="20" t="str">
        <f t="shared" si="53"/>
        <v/>
      </c>
      <c r="L62" s="20" t="str">
        <f t="shared" si="53"/>
        <v/>
      </c>
      <c r="M62" s="20" t="str">
        <f t="shared" si="53"/>
        <v/>
      </c>
      <c r="N62" s="20" t="str">
        <f t="shared" si="53"/>
        <v/>
      </c>
      <c r="O62" s="20" t="str">
        <f t="shared" si="53"/>
        <v/>
      </c>
      <c r="P62" s="20" t="str">
        <f t="shared" si="53"/>
        <v/>
      </c>
      <c r="Q62" s="20" t="str">
        <f t="shared" si="53"/>
        <v/>
      </c>
      <c r="R62" s="20" t="str">
        <f t="shared" si="53"/>
        <v/>
      </c>
      <c r="S62" s="20" t="str">
        <f t="shared" si="53"/>
        <v/>
      </c>
      <c r="T62" s="20" t="str">
        <f t="shared" si="53"/>
        <v/>
      </c>
      <c r="U62" s="20" t="str">
        <f t="shared" si="53"/>
        <v/>
      </c>
      <c r="V62" s="20" t="str">
        <f t="shared" si="53"/>
        <v/>
      </c>
      <c r="W62" s="20" t="str">
        <f t="shared" si="53"/>
        <v/>
      </c>
      <c r="X62" s="20" t="str">
        <f t="shared" si="53"/>
        <v/>
      </c>
      <c r="Y62" s="20" t="str">
        <f t="shared" si="53"/>
        <v/>
      </c>
      <c r="Z62" s="20" t="str">
        <f t="shared" si="53"/>
        <v/>
      </c>
      <c r="AA62" s="20" t="str">
        <f t="shared" si="53"/>
        <v/>
      </c>
      <c r="AB62" s="20" t="str">
        <f t="shared" si="53"/>
        <v/>
      </c>
      <c r="AC62" s="20" t="str">
        <f t="shared" si="53"/>
        <v/>
      </c>
      <c r="AD62" s="20" t="str">
        <f t="shared" si="53"/>
        <v/>
      </c>
      <c r="AE62" s="20" t="str">
        <f t="shared" si="53"/>
        <v/>
      </c>
      <c r="AF62" s="20" t="str">
        <f t="shared" si="53"/>
        <v/>
      </c>
      <c r="AG62" s="20" t="str">
        <f t="shared" si="53"/>
        <v/>
      </c>
      <c r="AH62" s="20" t="str">
        <f t="shared" si="53"/>
        <v/>
      </c>
      <c r="AI62" s="20" t="str">
        <f t="shared" si="53"/>
        <v/>
      </c>
      <c r="AJ62" s="20" t="str">
        <f t="shared" si="53"/>
        <v/>
      </c>
      <c r="AK62" s="20" t="str">
        <f t="shared" si="53"/>
        <v/>
      </c>
      <c r="AL62" s="20" t="str">
        <f t="shared" si="53"/>
        <v/>
      </c>
      <c r="AM62" s="20" t="str">
        <f t="shared" si="53"/>
        <v/>
      </c>
      <c r="AN62" s="20" t="str">
        <f t="shared" si="53"/>
        <v/>
      </c>
      <c r="AO62" s="20" t="str">
        <f t="shared" si="53"/>
        <v/>
      </c>
      <c r="AP62" s="20" t="str">
        <f t="shared" si="53"/>
        <v/>
      </c>
      <c r="AQ62" s="20" t="str">
        <f t="shared" si="53"/>
        <v/>
      </c>
      <c r="AR62" s="20" t="str">
        <f t="shared" si="53"/>
        <v/>
      </c>
      <c r="AS62" s="20" t="str">
        <f t="shared" si="53"/>
        <v/>
      </c>
      <c r="AT62" s="20" t="str">
        <f t="shared" si="53"/>
        <v/>
      </c>
      <c r="AU62" s="20" t="str">
        <f t="shared" si="53"/>
        <v/>
      </c>
      <c r="AV62" s="20" t="str">
        <f t="shared" si="53"/>
        <v/>
      </c>
      <c r="AW62" s="20" t="str">
        <f t="shared" si="53"/>
        <v/>
      </c>
      <c r="AX62" s="20" t="str">
        <f t="shared" si="53"/>
        <v/>
      </c>
      <c r="AY62" s="20" t="str">
        <f t="shared" si="53"/>
        <v/>
      </c>
      <c r="AZ62" s="20" t="str">
        <f t="shared" si="53"/>
        <v/>
      </c>
      <c r="BA62" s="20" t="str">
        <f t="shared" si="53"/>
        <v/>
      </c>
      <c r="BB62" s="20" t="str">
        <f t="shared" si="53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IF(SUM(E5,E8,E11,E14,E17,E20,E23,E26,E29,E32,E35,E38,E41,E44,E47,E50,E53,E56,E59,E62)=0,0,SUM(E5,E8,E11,E14,E17,E20,E23,E26,E29,E32,E35,E38,E41,E44,E47,E50,E53,E56,E59,E62))</f>
        <v>0</v>
      </c>
      <c r="F63" s="22">
        <f t="shared" ref="F63:BA63" si="54">IF(SUM(F5,F8,F11,F14,F17,F20,F23,F26,F29,F32,F35,F38,F41,F44,F47,F50,F53,F56,F59,F62)=0,0,SUM(F5,F8,F11,F14,F17,F20,F23,F26,F29,F32,F35,F38,F41,F44,F47,F50,F53,F56,F59,F62))</f>
        <v>0</v>
      </c>
      <c r="G63" s="22">
        <f t="shared" si="54"/>
        <v>0</v>
      </c>
      <c r="H63" s="22">
        <f t="shared" si="54"/>
        <v>0</v>
      </c>
      <c r="I63" s="22">
        <f t="shared" si="54"/>
        <v>0</v>
      </c>
      <c r="J63" s="22">
        <f t="shared" si="54"/>
        <v>0</v>
      </c>
      <c r="K63" s="22">
        <f t="shared" si="54"/>
        <v>0</v>
      </c>
      <c r="L63" s="22">
        <f t="shared" si="54"/>
        <v>0</v>
      </c>
      <c r="M63" s="22">
        <f t="shared" si="54"/>
        <v>0</v>
      </c>
      <c r="N63" s="22">
        <f t="shared" si="54"/>
        <v>0</v>
      </c>
      <c r="O63" s="22">
        <f t="shared" si="54"/>
        <v>0</v>
      </c>
      <c r="P63" s="22">
        <f t="shared" si="54"/>
        <v>0</v>
      </c>
      <c r="Q63" s="22">
        <f t="shared" si="54"/>
        <v>0</v>
      </c>
      <c r="R63" s="22">
        <f t="shared" si="54"/>
        <v>0</v>
      </c>
      <c r="S63" s="22">
        <f t="shared" si="54"/>
        <v>0</v>
      </c>
      <c r="T63" s="22">
        <f t="shared" si="54"/>
        <v>0</v>
      </c>
      <c r="U63" s="22">
        <f t="shared" si="54"/>
        <v>0</v>
      </c>
      <c r="V63" s="22">
        <f t="shared" si="54"/>
        <v>0</v>
      </c>
      <c r="W63" s="22">
        <f t="shared" si="54"/>
        <v>0</v>
      </c>
      <c r="X63" s="22">
        <f t="shared" si="54"/>
        <v>0</v>
      </c>
      <c r="Y63" s="22">
        <f t="shared" si="54"/>
        <v>0</v>
      </c>
      <c r="Z63" s="22">
        <f t="shared" si="54"/>
        <v>0</v>
      </c>
      <c r="AA63" s="22">
        <f t="shared" si="54"/>
        <v>0</v>
      </c>
      <c r="AB63" s="22">
        <f t="shared" si="54"/>
        <v>0</v>
      </c>
      <c r="AC63" s="22">
        <f t="shared" si="54"/>
        <v>0</v>
      </c>
      <c r="AD63" s="22">
        <f t="shared" si="54"/>
        <v>0</v>
      </c>
      <c r="AE63" s="22">
        <f t="shared" si="54"/>
        <v>0</v>
      </c>
      <c r="AF63" s="22">
        <f t="shared" si="54"/>
        <v>0</v>
      </c>
      <c r="AG63" s="22">
        <f t="shared" si="54"/>
        <v>0</v>
      </c>
      <c r="AH63" s="22">
        <f t="shared" si="54"/>
        <v>0</v>
      </c>
      <c r="AI63" s="22">
        <f t="shared" si="54"/>
        <v>0</v>
      </c>
      <c r="AJ63" s="22">
        <f t="shared" si="54"/>
        <v>0</v>
      </c>
      <c r="AK63" s="22">
        <f t="shared" si="54"/>
        <v>0</v>
      </c>
      <c r="AL63" s="22">
        <f t="shared" si="54"/>
        <v>0</v>
      </c>
      <c r="AM63" s="22">
        <f t="shared" si="54"/>
        <v>0</v>
      </c>
      <c r="AN63" s="22">
        <f t="shared" si="54"/>
        <v>0</v>
      </c>
      <c r="AO63" s="22">
        <f t="shared" si="54"/>
        <v>0</v>
      </c>
      <c r="AP63" s="22">
        <f t="shared" si="54"/>
        <v>0</v>
      </c>
      <c r="AQ63" s="22">
        <f t="shared" si="54"/>
        <v>0</v>
      </c>
      <c r="AR63" s="22">
        <f t="shared" si="54"/>
        <v>0</v>
      </c>
      <c r="AS63" s="22">
        <f t="shared" si="54"/>
        <v>0</v>
      </c>
      <c r="AT63" s="22">
        <f t="shared" si="54"/>
        <v>0</v>
      </c>
      <c r="AU63" s="22">
        <f t="shared" si="54"/>
        <v>0</v>
      </c>
      <c r="AV63" s="22">
        <f t="shared" si="54"/>
        <v>0</v>
      </c>
      <c r="AW63" s="22">
        <f t="shared" si="54"/>
        <v>0</v>
      </c>
      <c r="AX63" s="22">
        <f t="shared" si="54"/>
        <v>0</v>
      </c>
      <c r="AY63" s="22">
        <f t="shared" si="54"/>
        <v>0</v>
      </c>
      <c r="AZ63" s="22">
        <f t="shared" si="54"/>
        <v>0</v>
      </c>
      <c r="BA63" s="22">
        <f t="shared" si="54"/>
        <v>0</v>
      </c>
      <c r="BB63" s="22">
        <f>IF(SUM(BB5,BB8,BB11,BB14,BB17,BB20,BB23,BB26,BB29,BB32,BB35,BB38,BB41,BB44,BB47,BB50,BB53,BB56,BB59,BB62)=0,0,SUM(BB5,BB8,BB11,BB14,BB17,BB20,BB23,BB26,BB29,BB32,BB35,BB38,BB41,BB44,BB47,BB50,BB53,BB56,BB59,BB62))</f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E65+1</f>
        <v>1</v>
      </c>
      <c r="G65" s="24">
        <f t="shared" ref="G65:Y65" si="55">F65+1</f>
        <v>2</v>
      </c>
      <c r="H65" s="24">
        <f t="shared" si="55"/>
        <v>3</v>
      </c>
      <c r="I65" s="24">
        <f t="shared" si="55"/>
        <v>4</v>
      </c>
      <c r="J65" s="24">
        <f t="shared" si="55"/>
        <v>5</v>
      </c>
      <c r="K65" s="24">
        <f t="shared" si="55"/>
        <v>6</v>
      </c>
      <c r="L65" s="24">
        <f t="shared" si="55"/>
        <v>7</v>
      </c>
      <c r="M65" s="24">
        <f t="shared" si="55"/>
        <v>8</v>
      </c>
      <c r="N65" s="24">
        <f t="shared" si="55"/>
        <v>9</v>
      </c>
      <c r="O65" s="24">
        <f t="shared" si="55"/>
        <v>10</v>
      </c>
      <c r="P65" s="24">
        <f t="shared" si="55"/>
        <v>11</v>
      </c>
      <c r="Q65" s="24">
        <f t="shared" si="55"/>
        <v>12</v>
      </c>
      <c r="R65" s="24">
        <f t="shared" si="55"/>
        <v>13</v>
      </c>
      <c r="S65" s="24">
        <f t="shared" si="55"/>
        <v>14</v>
      </c>
      <c r="T65" s="24">
        <f t="shared" si="55"/>
        <v>15</v>
      </c>
      <c r="U65" s="24">
        <f t="shared" si="55"/>
        <v>16</v>
      </c>
      <c r="V65" s="24">
        <f t="shared" si="55"/>
        <v>17</v>
      </c>
      <c r="W65" s="24">
        <f t="shared" si="55"/>
        <v>18</v>
      </c>
      <c r="X65" s="24">
        <f t="shared" si="55"/>
        <v>19</v>
      </c>
      <c r="Y65" s="25">
        <f t="shared" si="55"/>
        <v>20</v>
      </c>
      <c r="Z65" s="25">
        <f t="shared" ref="Z65" si="56">Y65+1</f>
        <v>21</v>
      </c>
      <c r="AA65" s="25">
        <f t="shared" ref="AA65" si="57">Z65+1</f>
        <v>22</v>
      </c>
      <c r="AB65" s="25">
        <f t="shared" ref="AB65" si="58">AA65+1</f>
        <v>23</v>
      </c>
      <c r="AC65" s="25">
        <f t="shared" ref="AC65" si="59">AB65+1</f>
        <v>24</v>
      </c>
      <c r="AD65" s="25">
        <f t="shared" ref="AD65" si="60">AC65+1</f>
        <v>25</v>
      </c>
      <c r="AE65" s="25">
        <f t="shared" ref="AE65" si="61">AD65+1</f>
        <v>26</v>
      </c>
      <c r="AF65" s="25">
        <f t="shared" ref="AF65" si="62">AE65+1</f>
        <v>27</v>
      </c>
      <c r="AG65" s="25">
        <f t="shared" ref="AG65" si="63">AF65+1</f>
        <v>28</v>
      </c>
      <c r="AH65" s="25">
        <f t="shared" ref="AH65" si="64">AG65+1</f>
        <v>29</v>
      </c>
      <c r="AI65" s="25">
        <f t="shared" ref="AI65" si="65">AH65+1</f>
        <v>30</v>
      </c>
      <c r="AJ65" s="25">
        <f t="shared" ref="AJ65" si="66">AI65+1</f>
        <v>31</v>
      </c>
      <c r="AK65" s="25">
        <f t="shared" ref="AK65" si="67">AJ65+1</f>
        <v>32</v>
      </c>
      <c r="AL65" s="25">
        <f t="shared" ref="AL65" si="68">AK65+1</f>
        <v>33</v>
      </c>
      <c r="AM65" s="25">
        <f t="shared" ref="AM65" si="69">AL65+1</f>
        <v>34</v>
      </c>
      <c r="AN65" s="25">
        <f t="shared" ref="AN65" si="70">AM65+1</f>
        <v>35</v>
      </c>
      <c r="AO65" s="25">
        <f t="shared" ref="AO65" si="71">AN65+1</f>
        <v>36</v>
      </c>
      <c r="AP65" s="25">
        <f t="shared" ref="AP65" si="72">AO65+1</f>
        <v>37</v>
      </c>
      <c r="AQ65" s="25">
        <f t="shared" ref="AQ65" si="73">AP65+1</f>
        <v>38</v>
      </c>
      <c r="AR65" s="25">
        <f t="shared" ref="AR65" si="74">AQ65+1</f>
        <v>39</v>
      </c>
      <c r="AS65" s="25">
        <f t="shared" ref="AS65" si="75">AR65+1</f>
        <v>40</v>
      </c>
      <c r="AT65" s="25">
        <f t="shared" ref="AT65" si="76">AS65+1</f>
        <v>41</v>
      </c>
      <c r="AU65" s="25">
        <f t="shared" ref="AU65" si="77">AT65+1</f>
        <v>42</v>
      </c>
      <c r="AV65" s="25">
        <f t="shared" ref="AV65" si="78">AU65+1</f>
        <v>43</v>
      </c>
      <c r="AW65" s="25">
        <f t="shared" ref="AW65" si="79">AV65+1</f>
        <v>44</v>
      </c>
      <c r="AX65" s="25">
        <f t="shared" ref="AX65" si="80">AW65+1</f>
        <v>45</v>
      </c>
      <c r="AY65" s="25">
        <f t="shared" ref="AY65" si="81">AX65+1</f>
        <v>46</v>
      </c>
      <c r="AZ65" s="25">
        <f t="shared" ref="AZ65" si="82">AY65+1</f>
        <v>47</v>
      </c>
      <c r="BA65" s="25">
        <f t="shared" ref="BA65" si="83">AZ65+1</f>
        <v>48</v>
      </c>
      <c r="BB65" s="25">
        <f t="shared" ref="BB65" si="84">BA65+1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/>
      <c r="B67" s="33"/>
      <c r="C67" s="140"/>
      <c r="D67" s="97" t="s">
        <v>198</v>
      </c>
      <c r="E67" s="2" t="str">
        <f>'Option 7 (2)'!E67</f>
        <v/>
      </c>
      <c r="F67" s="23" t="str">
        <f>'Option 7 (2)'!F67</f>
        <v/>
      </c>
      <c r="G67" s="23" t="str">
        <f>'Option 7 (2)'!G67</f>
        <v/>
      </c>
      <c r="H67" s="23" t="str">
        <f>'Option 7 (2)'!H67</f>
        <v/>
      </c>
      <c r="I67" s="23" t="str">
        <f>'Option 7 (2)'!I67</f>
        <v/>
      </c>
      <c r="J67" s="23" t="str">
        <f>'Option 7 (2)'!J67</f>
        <v/>
      </c>
      <c r="K67" s="23" t="str">
        <f>'Option 7 (2)'!K67</f>
        <v/>
      </c>
      <c r="L67" s="23" t="str">
        <f>'Option 7 (2)'!L67</f>
        <v/>
      </c>
      <c r="M67" s="23" t="str">
        <f>'Option 7 (2)'!M67</f>
        <v/>
      </c>
      <c r="N67" s="23" t="str">
        <f>'Option 7 (2)'!N67</f>
        <v/>
      </c>
      <c r="O67" s="23" t="str">
        <f>'Option 7 (2)'!O67</f>
        <v/>
      </c>
      <c r="P67" s="23" t="str">
        <f>'Option 7 (2)'!P67</f>
        <v/>
      </c>
      <c r="Q67" s="23" t="str">
        <f>'Option 7 (2)'!Q67</f>
        <v/>
      </c>
      <c r="R67" s="23" t="str">
        <f>'Option 7 (2)'!R67</f>
        <v/>
      </c>
      <c r="S67" s="23" t="str">
        <f>'Option 7 (2)'!S67</f>
        <v/>
      </c>
      <c r="T67" s="23" t="str">
        <f>'Option 7 (2)'!T67</f>
        <v/>
      </c>
      <c r="U67" s="23" t="str">
        <f>'Option 7 (2)'!U67</f>
        <v/>
      </c>
      <c r="V67" s="23" t="str">
        <f>'Option 7 (2)'!V67</f>
        <v/>
      </c>
      <c r="W67" s="23" t="str">
        <f>'Option 7 (2)'!W67</f>
        <v/>
      </c>
      <c r="X67" s="23" t="str">
        <f>'Option 7 (2)'!X67</f>
        <v/>
      </c>
      <c r="Y67" s="23" t="str">
        <f>'Option 7 (2)'!Y67</f>
        <v/>
      </c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</row>
    <row r="68" spans="1:54" ht="41.4" x14ac:dyDescent="0.25">
      <c r="A68" s="41"/>
      <c r="B68" s="33"/>
      <c r="C68" s="140"/>
      <c r="D68" s="98" t="s">
        <v>198</v>
      </c>
      <c r="E68" s="23" t="str">
        <f>'Option 7 (2)'!E68</f>
        <v/>
      </c>
      <c r="F68" s="23" t="str">
        <f>'Option 7 (2)'!F68</f>
        <v/>
      </c>
      <c r="G68" s="23" t="str">
        <f>'Option 7 (2)'!G68</f>
        <v/>
      </c>
      <c r="H68" s="23" t="str">
        <f>'Option 7 (2)'!H68</f>
        <v/>
      </c>
      <c r="I68" s="23" t="str">
        <f>'Option 7 (2)'!I68</f>
        <v/>
      </c>
      <c r="J68" s="23" t="str">
        <f>'Option 7 (2)'!J68</f>
        <v/>
      </c>
      <c r="K68" s="23" t="str">
        <f>'Option 7 (2)'!K68</f>
        <v/>
      </c>
      <c r="L68" s="23" t="str">
        <f>'Option 7 (2)'!L68</f>
        <v/>
      </c>
      <c r="M68" s="23" t="str">
        <f>'Option 7 (2)'!M68</f>
        <v/>
      </c>
      <c r="N68" s="23" t="str">
        <f>'Option 7 (2)'!N68</f>
        <v/>
      </c>
      <c r="O68" s="23" t="str">
        <f>'Option 7 (2)'!O68</f>
        <v/>
      </c>
      <c r="P68" s="23" t="str">
        <f>'Option 7 (2)'!P68</f>
        <v/>
      </c>
      <c r="Q68" s="23" t="str">
        <f>'Option 7 (2)'!Q68</f>
        <v/>
      </c>
      <c r="R68" s="23" t="str">
        <f>'Option 7 (2)'!R68</f>
        <v/>
      </c>
      <c r="S68" s="23" t="str">
        <f>'Option 7 (2)'!S68</f>
        <v/>
      </c>
      <c r="T68" s="23" t="str">
        <f>'Option 7 (2)'!T68</f>
        <v/>
      </c>
      <c r="U68" s="23" t="str">
        <f>'Option 7 (2)'!U68</f>
        <v/>
      </c>
      <c r="V68" s="23" t="str">
        <f>'Option 7 (2)'!V68</f>
        <v/>
      </c>
      <c r="W68" s="23" t="str">
        <f>'Option 7 (2)'!W68</f>
        <v/>
      </c>
      <c r="X68" s="23" t="str">
        <f>'Option 7 (2)'!X68</f>
        <v/>
      </c>
      <c r="Y68" s="23" t="str">
        <f>'Option 7 (2)'!Y68</f>
        <v/>
      </c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1:54" ht="41.4" x14ac:dyDescent="0.25">
      <c r="A69" s="41"/>
      <c r="B69" s="33"/>
      <c r="C69" s="140"/>
      <c r="D69" s="98" t="s">
        <v>198</v>
      </c>
      <c r="E69" s="23" t="str">
        <f>'Option 7 (2)'!E69</f>
        <v/>
      </c>
      <c r="F69" s="23" t="str">
        <f>'Option 7 (2)'!F69</f>
        <v/>
      </c>
      <c r="G69" s="23" t="str">
        <f>'Option 7 (2)'!G69</f>
        <v/>
      </c>
      <c r="H69" s="23" t="str">
        <f>'Option 7 (2)'!H69</f>
        <v/>
      </c>
      <c r="I69" s="23" t="str">
        <f>'Option 7 (2)'!I69</f>
        <v/>
      </c>
      <c r="J69" s="23" t="str">
        <f>'Option 7 (2)'!J69</f>
        <v/>
      </c>
      <c r="K69" s="23" t="str">
        <f>'Option 7 (2)'!K69</f>
        <v/>
      </c>
      <c r="L69" s="23" t="str">
        <f>'Option 7 (2)'!L69</f>
        <v/>
      </c>
      <c r="M69" s="23" t="str">
        <f>'Option 7 (2)'!M69</f>
        <v/>
      </c>
      <c r="N69" s="23" t="str">
        <f>'Option 7 (2)'!N69</f>
        <v/>
      </c>
      <c r="O69" s="23" t="str">
        <f>'Option 7 (2)'!O69</f>
        <v/>
      </c>
      <c r="P69" s="23" t="str">
        <f>'Option 7 (2)'!P69</f>
        <v/>
      </c>
      <c r="Q69" s="23" t="str">
        <f>'Option 7 (2)'!Q69</f>
        <v/>
      </c>
      <c r="R69" s="23" t="str">
        <f>'Option 7 (2)'!R69</f>
        <v/>
      </c>
      <c r="S69" s="23" t="str">
        <f>'Option 7 (2)'!S69</f>
        <v/>
      </c>
      <c r="T69" s="23" t="str">
        <f>'Option 7 (2)'!T69</f>
        <v/>
      </c>
      <c r="U69" s="23" t="str">
        <f>'Option 7 (2)'!U69</f>
        <v/>
      </c>
      <c r="V69" s="23" t="str">
        <f>'Option 7 (2)'!V69</f>
        <v/>
      </c>
      <c r="W69" s="23" t="str">
        <f>'Option 7 (2)'!W69</f>
        <v/>
      </c>
      <c r="X69" s="23" t="str">
        <f>'Option 7 (2)'!X69</f>
        <v/>
      </c>
      <c r="Y69" s="23" t="str">
        <f>'Option 7 (2)'!Y69</f>
        <v/>
      </c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</row>
    <row r="70" spans="1:54" ht="41.4" x14ac:dyDescent="0.25">
      <c r="A70" s="41"/>
      <c r="B70" s="33"/>
      <c r="C70" s="140"/>
      <c r="D70" s="98" t="s">
        <v>198</v>
      </c>
      <c r="E70" s="23" t="str">
        <f>'Option 7 (2)'!E70</f>
        <v/>
      </c>
      <c r="F70" s="23" t="str">
        <f>'Option 7 (2)'!F70</f>
        <v/>
      </c>
      <c r="G70" s="23" t="str">
        <f>'Option 7 (2)'!G70</f>
        <v/>
      </c>
      <c r="H70" s="23" t="str">
        <f>'Option 7 (2)'!H70</f>
        <v/>
      </c>
      <c r="I70" s="23" t="str">
        <f>'Option 7 (2)'!I70</f>
        <v/>
      </c>
      <c r="J70" s="23" t="str">
        <f>'Option 7 (2)'!J70</f>
        <v/>
      </c>
      <c r="K70" s="23" t="str">
        <f>'Option 7 (2)'!K70</f>
        <v/>
      </c>
      <c r="L70" s="23" t="str">
        <f>'Option 7 (2)'!L70</f>
        <v/>
      </c>
      <c r="M70" s="23" t="str">
        <f>'Option 7 (2)'!M70</f>
        <v/>
      </c>
      <c r="N70" s="23" t="str">
        <f>'Option 7 (2)'!N70</f>
        <v/>
      </c>
      <c r="O70" s="23" t="str">
        <f>'Option 7 (2)'!O70</f>
        <v/>
      </c>
      <c r="P70" s="23" t="str">
        <f>'Option 7 (2)'!P70</f>
        <v/>
      </c>
      <c r="Q70" s="23" t="str">
        <f>'Option 7 (2)'!Q70</f>
        <v/>
      </c>
      <c r="R70" s="23" t="str">
        <f>'Option 7 (2)'!R70</f>
        <v/>
      </c>
      <c r="S70" s="23" t="str">
        <f>'Option 7 (2)'!S70</f>
        <v/>
      </c>
      <c r="T70" s="23" t="str">
        <f>'Option 7 (2)'!T70</f>
        <v/>
      </c>
      <c r="U70" s="23" t="str">
        <f>'Option 7 (2)'!U70</f>
        <v/>
      </c>
      <c r="V70" s="23" t="str">
        <f>'Option 7 (2)'!V70</f>
        <v/>
      </c>
      <c r="W70" s="23" t="str">
        <f>'Option 7 (2)'!W70</f>
        <v/>
      </c>
      <c r="X70" s="23" t="str">
        <f>'Option 7 (2)'!X70</f>
        <v/>
      </c>
      <c r="Y70" s="23" t="str">
        <f>'Option 7 (2)'!Y70</f>
        <v/>
      </c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</row>
    <row r="71" spans="1:54" ht="41.4" x14ac:dyDescent="0.25">
      <c r="A71" s="49"/>
      <c r="B71" s="33"/>
      <c r="C71" s="140"/>
      <c r="D71" s="98" t="s">
        <v>198</v>
      </c>
      <c r="E71" s="23" t="str">
        <f>'Option 7 (2)'!E71</f>
        <v/>
      </c>
      <c r="F71" s="23" t="str">
        <f>'Option 7 (2)'!F71</f>
        <v/>
      </c>
      <c r="G71" s="23" t="str">
        <f>'Option 7 (2)'!G71</f>
        <v/>
      </c>
      <c r="H71" s="23" t="str">
        <f>'Option 7 (2)'!H71</f>
        <v/>
      </c>
      <c r="I71" s="23" t="str">
        <f>'Option 7 (2)'!I71</f>
        <v/>
      </c>
      <c r="J71" s="23" t="str">
        <f>'Option 7 (2)'!J71</f>
        <v/>
      </c>
      <c r="K71" s="23" t="str">
        <f>'Option 7 (2)'!K71</f>
        <v/>
      </c>
      <c r="L71" s="23" t="str">
        <f>'Option 7 (2)'!L71</f>
        <v/>
      </c>
      <c r="M71" s="23" t="str">
        <f>'Option 7 (2)'!M71</f>
        <v/>
      </c>
      <c r="N71" s="23" t="str">
        <f>'Option 7 (2)'!N71</f>
        <v/>
      </c>
      <c r="O71" s="23" t="str">
        <f>'Option 7 (2)'!O71</f>
        <v/>
      </c>
      <c r="P71" s="23" t="str">
        <f>'Option 7 (2)'!P71</f>
        <v/>
      </c>
      <c r="Q71" s="23" t="str">
        <f>'Option 7 (2)'!Q71</f>
        <v/>
      </c>
      <c r="R71" s="23" t="str">
        <f>'Option 7 (2)'!R71</f>
        <v/>
      </c>
      <c r="S71" s="23" t="str">
        <f>'Option 7 (2)'!S71</f>
        <v/>
      </c>
      <c r="T71" s="23" t="str">
        <f>'Option 7 (2)'!T71</f>
        <v/>
      </c>
      <c r="U71" s="23" t="str">
        <f>'Option 7 (2)'!U71</f>
        <v/>
      </c>
      <c r="V71" s="23" t="str">
        <f>'Option 7 (2)'!V71</f>
        <v/>
      </c>
      <c r="W71" s="23" t="str">
        <f>'Option 7 (2)'!W71</f>
        <v/>
      </c>
      <c r="X71" s="23" t="str">
        <f>'Option 7 (2)'!X71</f>
        <v/>
      </c>
      <c r="Y71" s="23" t="str">
        <f>'Option 7 (2)'!Y71</f>
        <v/>
      </c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</row>
    <row r="72" spans="1:54" ht="41.4" x14ac:dyDescent="0.25">
      <c r="A72" s="41"/>
      <c r="B72" s="33"/>
      <c r="C72" s="140"/>
      <c r="D72" s="98" t="s">
        <v>198</v>
      </c>
      <c r="E72" s="23" t="str">
        <f>'Option 7 (2)'!E72</f>
        <v/>
      </c>
      <c r="F72" s="23" t="str">
        <f>'Option 7 (2)'!F72</f>
        <v/>
      </c>
      <c r="G72" s="23" t="str">
        <f>'Option 7 (2)'!G72</f>
        <v/>
      </c>
      <c r="H72" s="23" t="str">
        <f>'Option 7 (2)'!H72</f>
        <v/>
      </c>
      <c r="I72" s="23" t="str">
        <f>'Option 7 (2)'!I72</f>
        <v/>
      </c>
      <c r="J72" s="23" t="str">
        <f>'Option 7 (2)'!J72</f>
        <v/>
      </c>
      <c r="K72" s="23" t="str">
        <f>'Option 7 (2)'!K72</f>
        <v/>
      </c>
      <c r="L72" s="23" t="str">
        <f>'Option 7 (2)'!L72</f>
        <v/>
      </c>
      <c r="M72" s="23" t="str">
        <f>'Option 7 (2)'!M72</f>
        <v/>
      </c>
      <c r="N72" s="23" t="str">
        <f>'Option 7 (2)'!N72</f>
        <v/>
      </c>
      <c r="O72" s="23" t="str">
        <f>'Option 7 (2)'!O72</f>
        <v/>
      </c>
      <c r="P72" s="23" t="str">
        <f>'Option 7 (2)'!P72</f>
        <v/>
      </c>
      <c r="Q72" s="23" t="str">
        <f>'Option 7 (2)'!Q72</f>
        <v/>
      </c>
      <c r="R72" s="23" t="str">
        <f>'Option 7 (2)'!R72</f>
        <v/>
      </c>
      <c r="S72" s="23" t="str">
        <f>'Option 7 (2)'!S72</f>
        <v/>
      </c>
      <c r="T72" s="23" t="str">
        <f>'Option 7 (2)'!T72</f>
        <v/>
      </c>
      <c r="U72" s="23" t="str">
        <f>'Option 7 (2)'!U72</f>
        <v/>
      </c>
      <c r="V72" s="23" t="str">
        <f>'Option 7 (2)'!V72</f>
        <v/>
      </c>
      <c r="W72" s="23" t="str">
        <f>'Option 7 (2)'!W72</f>
        <v/>
      </c>
      <c r="X72" s="23" t="str">
        <f>'Option 7 (2)'!X72</f>
        <v/>
      </c>
      <c r="Y72" s="23" t="str">
        <f>'Option 7 (2)'!Y72</f>
        <v/>
      </c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</row>
    <row r="73" spans="1:54" ht="41.4" x14ac:dyDescent="0.25">
      <c r="A73" s="41"/>
      <c r="B73" s="33"/>
      <c r="C73" s="140"/>
      <c r="D73" s="98" t="s">
        <v>198</v>
      </c>
      <c r="E73" s="23" t="str">
        <f>'Option 7 (2)'!E73</f>
        <v/>
      </c>
      <c r="F73" s="23" t="str">
        <f>'Option 7 (2)'!F73</f>
        <v/>
      </c>
      <c r="G73" s="23" t="str">
        <f>'Option 7 (2)'!G73</f>
        <v/>
      </c>
      <c r="H73" s="23" t="str">
        <f>'Option 7 (2)'!H73</f>
        <v/>
      </c>
      <c r="I73" s="23" t="str">
        <f>'Option 7 (2)'!I73</f>
        <v/>
      </c>
      <c r="J73" s="23" t="str">
        <f>'Option 7 (2)'!J73</f>
        <v/>
      </c>
      <c r="K73" s="23" t="str">
        <f>'Option 7 (2)'!K73</f>
        <v/>
      </c>
      <c r="L73" s="23" t="str">
        <f>'Option 7 (2)'!L73</f>
        <v/>
      </c>
      <c r="M73" s="23" t="str">
        <f>'Option 7 (2)'!M73</f>
        <v/>
      </c>
      <c r="N73" s="23" t="str">
        <f>'Option 7 (2)'!N73</f>
        <v/>
      </c>
      <c r="O73" s="23" t="str">
        <f>'Option 7 (2)'!O73</f>
        <v/>
      </c>
      <c r="P73" s="23" t="str">
        <f>'Option 7 (2)'!P73</f>
        <v/>
      </c>
      <c r="Q73" s="23" t="str">
        <f>'Option 7 (2)'!Q73</f>
        <v/>
      </c>
      <c r="R73" s="23" t="str">
        <f>'Option 7 (2)'!R73</f>
        <v/>
      </c>
      <c r="S73" s="23" t="str">
        <f>'Option 7 (2)'!S73</f>
        <v/>
      </c>
      <c r="T73" s="23" t="str">
        <f>'Option 7 (2)'!T73</f>
        <v/>
      </c>
      <c r="U73" s="23" t="str">
        <f>'Option 7 (2)'!U73</f>
        <v/>
      </c>
      <c r="V73" s="23" t="str">
        <f>'Option 7 (2)'!V73</f>
        <v/>
      </c>
      <c r="W73" s="23" t="str">
        <f>'Option 7 (2)'!W73</f>
        <v/>
      </c>
      <c r="X73" s="23" t="str">
        <f>'Option 7 (2)'!X73</f>
        <v/>
      </c>
      <c r="Y73" s="23" t="str">
        <f>'Option 7 (2)'!Y73</f>
        <v/>
      </c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</row>
    <row r="74" spans="1:54" ht="41.4" x14ac:dyDescent="0.25">
      <c r="A74" s="41"/>
      <c r="B74" s="33"/>
      <c r="C74" s="140"/>
      <c r="D74" s="98" t="s">
        <v>198</v>
      </c>
      <c r="E74" s="23" t="str">
        <f>'Option 7 (2)'!E74</f>
        <v/>
      </c>
      <c r="F74" s="23" t="str">
        <f>'Option 7 (2)'!F74</f>
        <v/>
      </c>
      <c r="G74" s="23" t="str">
        <f>'Option 7 (2)'!G74</f>
        <v/>
      </c>
      <c r="H74" s="23" t="str">
        <f>'Option 7 (2)'!H74</f>
        <v/>
      </c>
      <c r="I74" s="23" t="str">
        <f>'Option 7 (2)'!I74</f>
        <v/>
      </c>
      <c r="J74" s="23" t="str">
        <f>'Option 7 (2)'!J74</f>
        <v/>
      </c>
      <c r="K74" s="23" t="str">
        <f>'Option 7 (2)'!K74</f>
        <v/>
      </c>
      <c r="L74" s="23" t="str">
        <f>'Option 7 (2)'!L74</f>
        <v/>
      </c>
      <c r="M74" s="23" t="str">
        <f>'Option 7 (2)'!M74</f>
        <v/>
      </c>
      <c r="N74" s="23" t="str">
        <f>'Option 7 (2)'!N74</f>
        <v/>
      </c>
      <c r="O74" s="23" t="str">
        <f>'Option 7 (2)'!O74</f>
        <v/>
      </c>
      <c r="P74" s="23" t="str">
        <f>'Option 7 (2)'!P74</f>
        <v/>
      </c>
      <c r="Q74" s="23" t="str">
        <f>'Option 7 (2)'!Q74</f>
        <v/>
      </c>
      <c r="R74" s="23" t="str">
        <f>'Option 7 (2)'!R74</f>
        <v/>
      </c>
      <c r="S74" s="23" t="str">
        <f>'Option 7 (2)'!S74</f>
        <v/>
      </c>
      <c r="T74" s="23" t="str">
        <f>'Option 7 (2)'!T74</f>
        <v/>
      </c>
      <c r="U74" s="23" t="str">
        <f>'Option 7 (2)'!U74</f>
        <v/>
      </c>
      <c r="V74" s="23" t="str">
        <f>'Option 7 (2)'!V74</f>
        <v/>
      </c>
      <c r="W74" s="23" t="str">
        <f>'Option 7 (2)'!W74</f>
        <v/>
      </c>
      <c r="X74" s="23" t="str">
        <f>'Option 7 (2)'!X74</f>
        <v/>
      </c>
      <c r="Y74" s="23" t="str">
        <f>'Option 7 (2)'!Y74</f>
        <v/>
      </c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</row>
    <row r="75" spans="1:54" ht="41.4" x14ac:dyDescent="0.25">
      <c r="A75" s="41"/>
      <c r="B75" s="33"/>
      <c r="C75" s="140"/>
      <c r="D75" s="98" t="s">
        <v>198</v>
      </c>
      <c r="E75" s="23" t="str">
        <f>'Option 7 (2)'!E75</f>
        <v/>
      </c>
      <c r="F75" s="23" t="str">
        <f>'Option 7 (2)'!F75</f>
        <v/>
      </c>
      <c r="G75" s="23" t="str">
        <f>'Option 7 (2)'!G75</f>
        <v/>
      </c>
      <c r="H75" s="23" t="str">
        <f>'Option 7 (2)'!H75</f>
        <v/>
      </c>
      <c r="I75" s="23" t="str">
        <f>'Option 7 (2)'!I75</f>
        <v/>
      </c>
      <c r="J75" s="23" t="str">
        <f>'Option 7 (2)'!J75</f>
        <v/>
      </c>
      <c r="K75" s="23" t="str">
        <f>'Option 7 (2)'!K75</f>
        <v/>
      </c>
      <c r="L75" s="23" t="str">
        <f>'Option 7 (2)'!L75</f>
        <v/>
      </c>
      <c r="M75" s="23" t="str">
        <f>'Option 7 (2)'!M75</f>
        <v/>
      </c>
      <c r="N75" s="23" t="str">
        <f>'Option 7 (2)'!N75</f>
        <v/>
      </c>
      <c r="O75" s="23" t="str">
        <f>'Option 7 (2)'!O75</f>
        <v/>
      </c>
      <c r="P75" s="23" t="str">
        <f>'Option 7 (2)'!P75</f>
        <v/>
      </c>
      <c r="Q75" s="23" t="str">
        <f>'Option 7 (2)'!Q75</f>
        <v/>
      </c>
      <c r="R75" s="23" t="str">
        <f>'Option 7 (2)'!R75</f>
        <v/>
      </c>
      <c r="S75" s="23" t="str">
        <f>'Option 7 (2)'!S75</f>
        <v/>
      </c>
      <c r="T75" s="23" t="str">
        <f>'Option 7 (2)'!T75</f>
        <v/>
      </c>
      <c r="U75" s="23" t="str">
        <f>'Option 7 (2)'!U75</f>
        <v/>
      </c>
      <c r="V75" s="23" t="str">
        <f>'Option 7 (2)'!V75</f>
        <v/>
      </c>
      <c r="W75" s="23" t="str">
        <f>'Option 7 (2)'!W75</f>
        <v/>
      </c>
      <c r="X75" s="23" t="str">
        <f>'Option 7 (2)'!X75</f>
        <v/>
      </c>
      <c r="Y75" s="23" t="str">
        <f>'Option 7 (2)'!Y75</f>
        <v/>
      </c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</row>
    <row r="76" spans="1:54" ht="41.4" x14ac:dyDescent="0.25">
      <c r="A76" s="49"/>
      <c r="B76" s="33"/>
      <c r="C76" s="140"/>
      <c r="D76" s="98" t="s">
        <v>198</v>
      </c>
      <c r="E76" s="23" t="str">
        <f>'Option 7 (2)'!E76</f>
        <v/>
      </c>
      <c r="F76" s="23" t="str">
        <f>'Option 7 (2)'!F76</f>
        <v/>
      </c>
      <c r="G76" s="23" t="str">
        <f>'Option 7 (2)'!G76</f>
        <v/>
      </c>
      <c r="H76" s="23" t="str">
        <f>'Option 7 (2)'!H76</f>
        <v/>
      </c>
      <c r="I76" s="23" t="str">
        <f>'Option 7 (2)'!I76</f>
        <v/>
      </c>
      <c r="J76" s="23" t="str">
        <f>'Option 7 (2)'!J76</f>
        <v/>
      </c>
      <c r="K76" s="23" t="str">
        <f>'Option 7 (2)'!K76</f>
        <v/>
      </c>
      <c r="L76" s="23" t="str">
        <f>'Option 7 (2)'!L76</f>
        <v/>
      </c>
      <c r="M76" s="23" t="str">
        <f>'Option 7 (2)'!M76</f>
        <v/>
      </c>
      <c r="N76" s="23" t="str">
        <f>'Option 7 (2)'!N76</f>
        <v/>
      </c>
      <c r="O76" s="23" t="str">
        <f>'Option 7 (2)'!O76</f>
        <v/>
      </c>
      <c r="P76" s="23" t="str">
        <f>'Option 7 (2)'!P76</f>
        <v/>
      </c>
      <c r="Q76" s="23" t="str">
        <f>'Option 7 (2)'!Q76</f>
        <v/>
      </c>
      <c r="R76" s="23" t="str">
        <f>'Option 7 (2)'!R76</f>
        <v/>
      </c>
      <c r="S76" s="23" t="str">
        <f>'Option 7 (2)'!S76</f>
        <v/>
      </c>
      <c r="T76" s="23" t="str">
        <f>'Option 7 (2)'!T76</f>
        <v/>
      </c>
      <c r="U76" s="23" t="str">
        <f>'Option 7 (2)'!U76</f>
        <v/>
      </c>
      <c r="V76" s="23" t="str">
        <f>'Option 7 (2)'!V76</f>
        <v/>
      </c>
      <c r="W76" s="23" t="str">
        <f>'Option 7 (2)'!W76</f>
        <v/>
      </c>
      <c r="X76" s="23" t="str">
        <f>'Option 7 (2)'!X76</f>
        <v/>
      </c>
      <c r="Y76" s="23" t="str">
        <f>'Option 7 (2)'!Y76</f>
        <v/>
      </c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</row>
    <row r="77" spans="1:54" ht="41.4" x14ac:dyDescent="0.25">
      <c r="A77" s="41"/>
      <c r="B77" s="33"/>
      <c r="C77" s="140"/>
      <c r="D77" s="98" t="s">
        <v>198</v>
      </c>
      <c r="E77" s="23" t="str">
        <f>'Option 7 (2)'!E77</f>
        <v/>
      </c>
      <c r="F77" s="23" t="str">
        <f>'Option 7 (2)'!F77</f>
        <v/>
      </c>
      <c r="G77" s="23" t="str">
        <f>'Option 7 (2)'!G77</f>
        <v/>
      </c>
      <c r="H77" s="23" t="str">
        <f>'Option 7 (2)'!H77</f>
        <v/>
      </c>
      <c r="I77" s="23" t="str">
        <f>'Option 7 (2)'!I77</f>
        <v/>
      </c>
      <c r="J77" s="23" t="str">
        <f>'Option 7 (2)'!J77</f>
        <v/>
      </c>
      <c r="K77" s="23" t="str">
        <f>'Option 7 (2)'!K77</f>
        <v/>
      </c>
      <c r="L77" s="23" t="str">
        <f>'Option 7 (2)'!L77</f>
        <v/>
      </c>
      <c r="M77" s="23" t="str">
        <f>'Option 7 (2)'!M77</f>
        <v/>
      </c>
      <c r="N77" s="23" t="str">
        <f>'Option 7 (2)'!N77</f>
        <v/>
      </c>
      <c r="O77" s="23" t="str">
        <f>'Option 7 (2)'!O77</f>
        <v/>
      </c>
      <c r="P77" s="23" t="str">
        <f>'Option 7 (2)'!P77</f>
        <v/>
      </c>
      <c r="Q77" s="23" t="str">
        <f>'Option 7 (2)'!Q77</f>
        <v/>
      </c>
      <c r="R77" s="23" t="str">
        <f>'Option 7 (2)'!R77</f>
        <v/>
      </c>
      <c r="S77" s="23" t="str">
        <f>'Option 7 (2)'!S77</f>
        <v/>
      </c>
      <c r="T77" s="23" t="str">
        <f>'Option 7 (2)'!T77</f>
        <v/>
      </c>
      <c r="U77" s="23" t="str">
        <f>'Option 7 (2)'!U77</f>
        <v/>
      </c>
      <c r="V77" s="23" t="str">
        <f>'Option 7 (2)'!V77</f>
        <v/>
      </c>
      <c r="W77" s="23" t="str">
        <f>'Option 7 (2)'!W77</f>
        <v/>
      </c>
      <c r="X77" s="23" t="str">
        <f>'Option 7 (2)'!X77</f>
        <v/>
      </c>
      <c r="Y77" s="23" t="str">
        <f>'Option 7 (2)'!Y77</f>
        <v/>
      </c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</row>
    <row r="78" spans="1:54" ht="41.4" x14ac:dyDescent="0.25">
      <c r="A78" s="41"/>
      <c r="B78" s="33"/>
      <c r="C78" s="140"/>
      <c r="D78" s="98" t="s">
        <v>198</v>
      </c>
      <c r="E78" s="23" t="str">
        <f>'Option 7 (2)'!E78</f>
        <v/>
      </c>
      <c r="F78" s="23" t="str">
        <f>'Option 7 (2)'!F78</f>
        <v/>
      </c>
      <c r="G78" s="23" t="str">
        <f>'Option 7 (2)'!G78</f>
        <v/>
      </c>
      <c r="H78" s="23" t="str">
        <f>'Option 7 (2)'!H78</f>
        <v/>
      </c>
      <c r="I78" s="23" t="str">
        <f>'Option 7 (2)'!I78</f>
        <v/>
      </c>
      <c r="J78" s="23" t="str">
        <f>'Option 7 (2)'!J78</f>
        <v/>
      </c>
      <c r="K78" s="23" t="str">
        <f>'Option 7 (2)'!K78</f>
        <v/>
      </c>
      <c r="L78" s="23" t="str">
        <f>'Option 7 (2)'!L78</f>
        <v/>
      </c>
      <c r="M78" s="23" t="str">
        <f>'Option 7 (2)'!M78</f>
        <v/>
      </c>
      <c r="N78" s="23" t="str">
        <f>'Option 7 (2)'!N78</f>
        <v/>
      </c>
      <c r="O78" s="23" t="str">
        <f>'Option 7 (2)'!O78</f>
        <v/>
      </c>
      <c r="P78" s="23" t="str">
        <f>'Option 7 (2)'!P78</f>
        <v/>
      </c>
      <c r="Q78" s="23" t="str">
        <f>'Option 7 (2)'!Q78</f>
        <v/>
      </c>
      <c r="R78" s="23" t="str">
        <f>'Option 7 (2)'!R78</f>
        <v/>
      </c>
      <c r="S78" s="23" t="str">
        <f>'Option 7 (2)'!S78</f>
        <v/>
      </c>
      <c r="T78" s="23" t="str">
        <f>'Option 7 (2)'!T78</f>
        <v/>
      </c>
      <c r="U78" s="23" t="str">
        <f>'Option 7 (2)'!U78</f>
        <v/>
      </c>
      <c r="V78" s="23" t="str">
        <f>'Option 7 (2)'!V78</f>
        <v/>
      </c>
      <c r="W78" s="23" t="str">
        <f>'Option 7 (2)'!W78</f>
        <v/>
      </c>
      <c r="X78" s="23" t="str">
        <f>'Option 7 (2)'!X78</f>
        <v/>
      </c>
      <c r="Y78" s="23" t="str">
        <f>'Option 7 (2)'!Y78</f>
        <v/>
      </c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</row>
    <row r="79" spans="1:54" ht="41.4" x14ac:dyDescent="0.25">
      <c r="A79" s="41"/>
      <c r="B79" s="33"/>
      <c r="C79" s="140"/>
      <c r="D79" s="98" t="s">
        <v>198</v>
      </c>
      <c r="E79" s="23" t="str">
        <f>'Option 7 (2)'!E79</f>
        <v/>
      </c>
      <c r="F79" s="23" t="str">
        <f>'Option 7 (2)'!F79</f>
        <v/>
      </c>
      <c r="G79" s="23" t="str">
        <f>'Option 7 (2)'!G79</f>
        <v/>
      </c>
      <c r="H79" s="23" t="str">
        <f>'Option 7 (2)'!H79</f>
        <v/>
      </c>
      <c r="I79" s="23" t="str">
        <f>'Option 7 (2)'!I79</f>
        <v/>
      </c>
      <c r="J79" s="23" t="str">
        <f>'Option 7 (2)'!J79</f>
        <v/>
      </c>
      <c r="K79" s="23" t="str">
        <f>'Option 7 (2)'!K79</f>
        <v/>
      </c>
      <c r="L79" s="23" t="str">
        <f>'Option 7 (2)'!L79</f>
        <v/>
      </c>
      <c r="M79" s="23" t="str">
        <f>'Option 7 (2)'!M79</f>
        <v/>
      </c>
      <c r="N79" s="23" t="str">
        <f>'Option 7 (2)'!N79</f>
        <v/>
      </c>
      <c r="O79" s="23" t="str">
        <f>'Option 7 (2)'!O79</f>
        <v/>
      </c>
      <c r="P79" s="23" t="str">
        <f>'Option 7 (2)'!P79</f>
        <v/>
      </c>
      <c r="Q79" s="23" t="str">
        <f>'Option 7 (2)'!Q79</f>
        <v/>
      </c>
      <c r="R79" s="23" t="str">
        <f>'Option 7 (2)'!R79</f>
        <v/>
      </c>
      <c r="S79" s="23" t="str">
        <f>'Option 7 (2)'!S79</f>
        <v/>
      </c>
      <c r="T79" s="23" t="str">
        <f>'Option 7 (2)'!T79</f>
        <v/>
      </c>
      <c r="U79" s="23" t="str">
        <f>'Option 7 (2)'!U79</f>
        <v/>
      </c>
      <c r="V79" s="23" t="str">
        <f>'Option 7 (2)'!V79</f>
        <v/>
      </c>
      <c r="W79" s="23" t="str">
        <f>'Option 7 (2)'!W79</f>
        <v/>
      </c>
      <c r="X79" s="23" t="str">
        <f>'Option 7 (2)'!X79</f>
        <v/>
      </c>
      <c r="Y79" s="23" t="str">
        <f>'Option 7 (2)'!Y79</f>
        <v/>
      </c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</row>
    <row r="80" spans="1:54" ht="41.4" x14ac:dyDescent="0.25">
      <c r="A80" s="41"/>
      <c r="B80" s="33"/>
      <c r="C80" s="140"/>
      <c r="D80" s="98" t="s">
        <v>198</v>
      </c>
      <c r="E80" s="23" t="str">
        <f>'Option 7 (2)'!E80</f>
        <v/>
      </c>
      <c r="F80" s="23" t="str">
        <f>'Option 7 (2)'!F80</f>
        <v/>
      </c>
      <c r="G80" s="23" t="str">
        <f>'Option 7 (2)'!G80</f>
        <v/>
      </c>
      <c r="H80" s="23" t="str">
        <f>'Option 7 (2)'!H80</f>
        <v/>
      </c>
      <c r="I80" s="23" t="str">
        <f>'Option 7 (2)'!I80</f>
        <v/>
      </c>
      <c r="J80" s="23" t="str">
        <f>'Option 7 (2)'!J80</f>
        <v/>
      </c>
      <c r="K80" s="23" t="str">
        <f>'Option 7 (2)'!K80</f>
        <v/>
      </c>
      <c r="L80" s="23" t="str">
        <f>'Option 7 (2)'!L80</f>
        <v/>
      </c>
      <c r="M80" s="23" t="str">
        <f>'Option 7 (2)'!M80</f>
        <v/>
      </c>
      <c r="N80" s="23" t="str">
        <f>'Option 7 (2)'!N80</f>
        <v/>
      </c>
      <c r="O80" s="23" t="str">
        <f>'Option 7 (2)'!O80</f>
        <v/>
      </c>
      <c r="P80" s="23" t="str">
        <f>'Option 7 (2)'!P80</f>
        <v/>
      </c>
      <c r="Q80" s="23" t="str">
        <f>'Option 7 (2)'!Q80</f>
        <v/>
      </c>
      <c r="R80" s="23" t="str">
        <f>'Option 7 (2)'!R80</f>
        <v/>
      </c>
      <c r="S80" s="23" t="str">
        <f>'Option 7 (2)'!S80</f>
        <v/>
      </c>
      <c r="T80" s="23" t="str">
        <f>'Option 7 (2)'!T80</f>
        <v/>
      </c>
      <c r="U80" s="23" t="str">
        <f>'Option 7 (2)'!U80</f>
        <v/>
      </c>
      <c r="V80" s="23" t="str">
        <f>'Option 7 (2)'!V80</f>
        <v/>
      </c>
      <c r="W80" s="23" t="str">
        <f>'Option 7 (2)'!W80</f>
        <v/>
      </c>
      <c r="X80" s="23" t="str">
        <f>'Option 7 (2)'!X80</f>
        <v/>
      </c>
      <c r="Y80" s="23" t="str">
        <f>'Option 7 (2)'!Y80</f>
        <v/>
      </c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</row>
    <row r="81" spans="1:54" ht="41.4" x14ac:dyDescent="0.25">
      <c r="A81" s="41"/>
      <c r="B81" s="33"/>
      <c r="C81" s="140"/>
      <c r="D81" s="98" t="s">
        <v>198</v>
      </c>
      <c r="E81" s="23" t="str">
        <f>'Option 7 (2)'!E81</f>
        <v/>
      </c>
      <c r="F81" s="23" t="str">
        <f>'Option 7 (2)'!F81</f>
        <v/>
      </c>
      <c r="G81" s="23" t="str">
        <f>'Option 7 (2)'!G81</f>
        <v/>
      </c>
      <c r="H81" s="23" t="str">
        <f>'Option 7 (2)'!H81</f>
        <v/>
      </c>
      <c r="I81" s="23" t="str">
        <f>'Option 7 (2)'!I81</f>
        <v/>
      </c>
      <c r="J81" s="23" t="str">
        <f>'Option 7 (2)'!J81</f>
        <v/>
      </c>
      <c r="K81" s="23" t="str">
        <f>'Option 7 (2)'!K81</f>
        <v/>
      </c>
      <c r="L81" s="23" t="str">
        <f>'Option 7 (2)'!L81</f>
        <v/>
      </c>
      <c r="M81" s="23" t="str">
        <f>'Option 7 (2)'!M81</f>
        <v/>
      </c>
      <c r="N81" s="23" t="str">
        <f>'Option 7 (2)'!N81</f>
        <v/>
      </c>
      <c r="O81" s="23" t="str">
        <f>'Option 7 (2)'!O81</f>
        <v/>
      </c>
      <c r="P81" s="23" t="str">
        <f>'Option 7 (2)'!P81</f>
        <v/>
      </c>
      <c r="Q81" s="23" t="str">
        <f>'Option 7 (2)'!Q81</f>
        <v/>
      </c>
      <c r="R81" s="23" t="str">
        <f>'Option 7 (2)'!R81</f>
        <v/>
      </c>
      <c r="S81" s="23" t="str">
        <f>'Option 7 (2)'!S81</f>
        <v/>
      </c>
      <c r="T81" s="23" t="str">
        <f>'Option 7 (2)'!T81</f>
        <v/>
      </c>
      <c r="U81" s="23" t="str">
        <f>'Option 7 (2)'!U81</f>
        <v/>
      </c>
      <c r="V81" s="23" t="str">
        <f>'Option 7 (2)'!V81</f>
        <v/>
      </c>
      <c r="W81" s="23" t="str">
        <f>'Option 7 (2)'!W81</f>
        <v/>
      </c>
      <c r="X81" s="23" t="str">
        <f>'Option 7 (2)'!X81</f>
        <v/>
      </c>
      <c r="Y81" s="23" t="str">
        <f>'Option 7 (2)'!Y81</f>
        <v/>
      </c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</row>
    <row r="82" spans="1:54" ht="41.4" x14ac:dyDescent="0.25">
      <c r="A82" s="41"/>
      <c r="B82" s="33"/>
      <c r="C82" s="140"/>
      <c r="D82" s="98" t="s">
        <v>198</v>
      </c>
      <c r="E82" s="23" t="str">
        <f>'Option 7 (2)'!E82</f>
        <v/>
      </c>
      <c r="F82" s="23" t="str">
        <f>'Option 7 (2)'!F82</f>
        <v/>
      </c>
      <c r="G82" s="23" t="str">
        <f>'Option 7 (2)'!G82</f>
        <v/>
      </c>
      <c r="H82" s="23" t="str">
        <f>'Option 7 (2)'!H82</f>
        <v/>
      </c>
      <c r="I82" s="23" t="str">
        <f>'Option 7 (2)'!I82</f>
        <v/>
      </c>
      <c r="J82" s="23" t="str">
        <f>'Option 7 (2)'!J82</f>
        <v/>
      </c>
      <c r="K82" s="23" t="str">
        <f>'Option 7 (2)'!K82</f>
        <v/>
      </c>
      <c r="L82" s="23" t="str">
        <f>'Option 7 (2)'!L82</f>
        <v/>
      </c>
      <c r="M82" s="23" t="str">
        <f>'Option 7 (2)'!M82</f>
        <v/>
      </c>
      <c r="N82" s="23" t="str">
        <f>'Option 7 (2)'!N82</f>
        <v/>
      </c>
      <c r="O82" s="23" t="str">
        <f>'Option 7 (2)'!O82</f>
        <v/>
      </c>
      <c r="P82" s="23" t="str">
        <f>'Option 7 (2)'!P82</f>
        <v/>
      </c>
      <c r="Q82" s="23" t="str">
        <f>'Option 7 (2)'!Q82</f>
        <v/>
      </c>
      <c r="R82" s="23" t="str">
        <f>'Option 7 (2)'!R82</f>
        <v/>
      </c>
      <c r="S82" s="23" t="str">
        <f>'Option 7 (2)'!S82</f>
        <v/>
      </c>
      <c r="T82" s="23" t="str">
        <f>'Option 7 (2)'!T82</f>
        <v/>
      </c>
      <c r="U82" s="23" t="str">
        <f>'Option 7 (2)'!U82</f>
        <v/>
      </c>
      <c r="V82" s="23" t="str">
        <f>'Option 7 (2)'!V82</f>
        <v/>
      </c>
      <c r="W82" s="23" t="str">
        <f>'Option 7 (2)'!W82</f>
        <v/>
      </c>
      <c r="X82" s="23" t="str">
        <f>'Option 7 (2)'!X82</f>
        <v/>
      </c>
      <c r="Y82" s="23" t="str">
        <f>'Option 7 (2)'!Y82</f>
        <v/>
      </c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</row>
    <row r="83" spans="1:54" ht="41.4" x14ac:dyDescent="0.25">
      <c r="A83" s="41"/>
      <c r="B83" s="33"/>
      <c r="C83" s="140"/>
      <c r="D83" s="98" t="s">
        <v>198</v>
      </c>
      <c r="E83" s="23" t="str">
        <f>'Option 7 (2)'!E83</f>
        <v/>
      </c>
      <c r="F83" s="23" t="str">
        <f>'Option 7 (2)'!F83</f>
        <v/>
      </c>
      <c r="G83" s="23" t="str">
        <f>'Option 7 (2)'!G83</f>
        <v/>
      </c>
      <c r="H83" s="23" t="str">
        <f>'Option 7 (2)'!H83</f>
        <v/>
      </c>
      <c r="I83" s="23" t="str">
        <f>'Option 7 (2)'!I83</f>
        <v/>
      </c>
      <c r="J83" s="23" t="str">
        <f>'Option 7 (2)'!J83</f>
        <v/>
      </c>
      <c r="K83" s="23" t="str">
        <f>'Option 7 (2)'!K83</f>
        <v/>
      </c>
      <c r="L83" s="23" t="str">
        <f>'Option 7 (2)'!L83</f>
        <v/>
      </c>
      <c r="M83" s="23" t="str">
        <f>'Option 7 (2)'!M83</f>
        <v/>
      </c>
      <c r="N83" s="23" t="str">
        <f>'Option 7 (2)'!N83</f>
        <v/>
      </c>
      <c r="O83" s="23" t="str">
        <f>'Option 7 (2)'!O83</f>
        <v/>
      </c>
      <c r="P83" s="23" t="str">
        <f>'Option 7 (2)'!P83</f>
        <v/>
      </c>
      <c r="Q83" s="23" t="str">
        <f>'Option 7 (2)'!Q83</f>
        <v/>
      </c>
      <c r="R83" s="23" t="str">
        <f>'Option 7 (2)'!R83</f>
        <v/>
      </c>
      <c r="S83" s="23" t="str">
        <f>'Option 7 (2)'!S83</f>
        <v/>
      </c>
      <c r="T83" s="23" t="str">
        <f>'Option 7 (2)'!T83</f>
        <v/>
      </c>
      <c r="U83" s="23" t="str">
        <f>'Option 7 (2)'!U83</f>
        <v/>
      </c>
      <c r="V83" s="23" t="str">
        <f>'Option 7 (2)'!V83</f>
        <v/>
      </c>
      <c r="W83" s="23" t="str">
        <f>'Option 7 (2)'!W83</f>
        <v/>
      </c>
      <c r="X83" s="23" t="str">
        <f>'Option 7 (2)'!X83</f>
        <v/>
      </c>
      <c r="Y83" s="23" t="str">
        <f>'Option 7 (2)'!Y83</f>
        <v/>
      </c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</row>
    <row r="84" spans="1:54" ht="41.4" x14ac:dyDescent="0.25">
      <c r="A84" s="41"/>
      <c r="B84" s="33"/>
      <c r="C84" s="140"/>
      <c r="D84" s="98" t="s">
        <v>198</v>
      </c>
      <c r="E84" s="23" t="str">
        <f>'Option 7 (2)'!E84</f>
        <v/>
      </c>
      <c r="F84" s="23" t="str">
        <f>'Option 7 (2)'!F84</f>
        <v/>
      </c>
      <c r="G84" s="23" t="str">
        <f>'Option 7 (2)'!G84</f>
        <v/>
      </c>
      <c r="H84" s="23" t="str">
        <f>'Option 7 (2)'!H84</f>
        <v/>
      </c>
      <c r="I84" s="23" t="str">
        <f>'Option 7 (2)'!I84</f>
        <v/>
      </c>
      <c r="J84" s="23" t="str">
        <f>'Option 7 (2)'!J84</f>
        <v/>
      </c>
      <c r="K84" s="23" t="str">
        <f>'Option 7 (2)'!K84</f>
        <v/>
      </c>
      <c r="L84" s="23" t="str">
        <f>'Option 7 (2)'!L84</f>
        <v/>
      </c>
      <c r="M84" s="23" t="str">
        <f>'Option 7 (2)'!M84</f>
        <v/>
      </c>
      <c r="N84" s="23" t="str">
        <f>'Option 7 (2)'!N84</f>
        <v/>
      </c>
      <c r="O84" s="23" t="str">
        <f>'Option 7 (2)'!O84</f>
        <v/>
      </c>
      <c r="P84" s="23" t="str">
        <f>'Option 7 (2)'!P84</f>
        <v/>
      </c>
      <c r="Q84" s="23" t="str">
        <f>'Option 7 (2)'!Q84</f>
        <v/>
      </c>
      <c r="R84" s="23" t="str">
        <f>'Option 7 (2)'!R84</f>
        <v/>
      </c>
      <c r="S84" s="23" t="str">
        <f>'Option 7 (2)'!S84</f>
        <v/>
      </c>
      <c r="T84" s="23" t="str">
        <f>'Option 7 (2)'!T84</f>
        <v/>
      </c>
      <c r="U84" s="23" t="str">
        <f>'Option 7 (2)'!U84</f>
        <v/>
      </c>
      <c r="V84" s="23" t="str">
        <f>'Option 7 (2)'!V84</f>
        <v/>
      </c>
      <c r="W84" s="23" t="str">
        <f>'Option 7 (2)'!W84</f>
        <v/>
      </c>
      <c r="X84" s="23" t="str">
        <f>'Option 7 (2)'!X84</f>
        <v/>
      </c>
      <c r="Y84" s="23" t="str">
        <f>'Option 7 (2)'!Y84</f>
        <v/>
      </c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</row>
    <row r="85" spans="1:54" ht="41.4" x14ac:dyDescent="0.25">
      <c r="A85" s="41"/>
      <c r="B85" s="33"/>
      <c r="C85" s="140"/>
      <c r="D85" s="98" t="s">
        <v>198</v>
      </c>
      <c r="E85" s="23" t="str">
        <f>'Option 7 (2)'!E85</f>
        <v/>
      </c>
      <c r="F85" s="23" t="str">
        <f>'Option 7 (2)'!F85</f>
        <v/>
      </c>
      <c r="G85" s="23" t="str">
        <f>'Option 7 (2)'!G85</f>
        <v/>
      </c>
      <c r="H85" s="23" t="str">
        <f>'Option 7 (2)'!H85</f>
        <v/>
      </c>
      <c r="I85" s="23" t="str">
        <f>'Option 7 (2)'!I85</f>
        <v/>
      </c>
      <c r="J85" s="23" t="str">
        <f>'Option 7 (2)'!J85</f>
        <v/>
      </c>
      <c r="K85" s="23" t="str">
        <f>'Option 7 (2)'!K85</f>
        <v/>
      </c>
      <c r="L85" s="23" t="str">
        <f>'Option 7 (2)'!L85</f>
        <v/>
      </c>
      <c r="M85" s="23" t="str">
        <f>'Option 7 (2)'!M85</f>
        <v/>
      </c>
      <c r="N85" s="23" t="str">
        <f>'Option 7 (2)'!N85</f>
        <v/>
      </c>
      <c r="O85" s="23" t="str">
        <f>'Option 7 (2)'!O85</f>
        <v/>
      </c>
      <c r="P85" s="23" t="str">
        <f>'Option 7 (2)'!P85</f>
        <v/>
      </c>
      <c r="Q85" s="23" t="str">
        <f>'Option 7 (2)'!Q85</f>
        <v/>
      </c>
      <c r="R85" s="23" t="str">
        <f>'Option 7 (2)'!R85</f>
        <v/>
      </c>
      <c r="S85" s="23" t="str">
        <f>'Option 7 (2)'!S85</f>
        <v/>
      </c>
      <c r="T85" s="23" t="str">
        <f>'Option 7 (2)'!T85</f>
        <v/>
      </c>
      <c r="U85" s="23" t="str">
        <f>'Option 7 (2)'!U85</f>
        <v/>
      </c>
      <c r="V85" s="23" t="str">
        <f>'Option 7 (2)'!V85</f>
        <v/>
      </c>
      <c r="W85" s="23" t="str">
        <f>'Option 7 (2)'!W85</f>
        <v/>
      </c>
      <c r="X85" s="23" t="str">
        <f>'Option 7 (2)'!X85</f>
        <v/>
      </c>
      <c r="Y85" s="23" t="str">
        <f>'Option 7 (2)'!Y85</f>
        <v/>
      </c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</row>
    <row r="86" spans="1:54" ht="41.4" x14ac:dyDescent="0.25">
      <c r="A86" s="41"/>
      <c r="B86" s="33"/>
      <c r="C86" s="140"/>
      <c r="D86" s="98" t="s">
        <v>198</v>
      </c>
      <c r="E86" s="23" t="str">
        <f>'Option 7 (2)'!E86</f>
        <v/>
      </c>
      <c r="F86" s="23" t="str">
        <f>'Option 7 (2)'!F86</f>
        <v/>
      </c>
      <c r="G86" s="23" t="str">
        <f>'Option 7 (2)'!G86</f>
        <v/>
      </c>
      <c r="H86" s="23" t="str">
        <f>'Option 7 (2)'!H86</f>
        <v/>
      </c>
      <c r="I86" s="23" t="str">
        <f>'Option 7 (2)'!I86</f>
        <v/>
      </c>
      <c r="J86" s="23" t="str">
        <f>'Option 7 (2)'!J86</f>
        <v/>
      </c>
      <c r="K86" s="23" t="str">
        <f>'Option 7 (2)'!K86</f>
        <v/>
      </c>
      <c r="L86" s="23" t="str">
        <f>'Option 7 (2)'!L86</f>
        <v/>
      </c>
      <c r="M86" s="23" t="str">
        <f>'Option 7 (2)'!M86</f>
        <v/>
      </c>
      <c r="N86" s="23" t="str">
        <f>'Option 7 (2)'!N86</f>
        <v/>
      </c>
      <c r="O86" s="23" t="str">
        <f>'Option 7 (2)'!O86</f>
        <v/>
      </c>
      <c r="P86" s="23" t="str">
        <f>'Option 7 (2)'!P86</f>
        <v/>
      </c>
      <c r="Q86" s="23" t="str">
        <f>'Option 7 (2)'!Q86</f>
        <v/>
      </c>
      <c r="R86" s="23" t="str">
        <f>'Option 7 (2)'!R86</f>
        <v/>
      </c>
      <c r="S86" s="23" t="str">
        <f>'Option 7 (2)'!S86</f>
        <v/>
      </c>
      <c r="T86" s="23" t="str">
        <f>'Option 7 (2)'!T86</f>
        <v/>
      </c>
      <c r="U86" s="23" t="str">
        <f>'Option 7 (2)'!U86</f>
        <v/>
      </c>
      <c r="V86" s="23" t="str">
        <f>'Option 7 (2)'!V86</f>
        <v/>
      </c>
      <c r="W86" s="23" t="str">
        <f>'Option 7 (2)'!W86</f>
        <v/>
      </c>
      <c r="X86" s="23" t="str">
        <f>'Option 7 (2)'!X86</f>
        <v/>
      </c>
      <c r="Y86" s="23" t="str">
        <f>'Option 7 (2)'!Y86</f>
        <v/>
      </c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</row>
    <row r="87" spans="1:54" ht="41.4" x14ac:dyDescent="0.25">
      <c r="A87" s="41"/>
      <c r="B87" s="33"/>
      <c r="C87" s="140"/>
      <c r="D87" s="98" t="s">
        <v>198</v>
      </c>
      <c r="E87" s="23" t="str">
        <f>'Option 7 (2)'!E87</f>
        <v/>
      </c>
      <c r="F87" s="23" t="str">
        <f>'Option 7 (2)'!F87</f>
        <v/>
      </c>
      <c r="G87" s="23" t="str">
        <f>'Option 7 (2)'!G87</f>
        <v/>
      </c>
      <c r="H87" s="23" t="str">
        <f>'Option 7 (2)'!H87</f>
        <v/>
      </c>
      <c r="I87" s="23" t="str">
        <f>'Option 7 (2)'!I87</f>
        <v/>
      </c>
      <c r="J87" s="23" t="str">
        <f>'Option 7 (2)'!J87</f>
        <v/>
      </c>
      <c r="K87" s="23" t="str">
        <f>'Option 7 (2)'!K87</f>
        <v/>
      </c>
      <c r="L87" s="23" t="str">
        <f>'Option 7 (2)'!L87</f>
        <v/>
      </c>
      <c r="M87" s="23" t="str">
        <f>'Option 7 (2)'!M87</f>
        <v/>
      </c>
      <c r="N87" s="23" t="str">
        <f>'Option 7 (2)'!N87</f>
        <v/>
      </c>
      <c r="O87" s="23" t="str">
        <f>'Option 7 (2)'!O87</f>
        <v/>
      </c>
      <c r="P87" s="23" t="str">
        <f>'Option 7 (2)'!P87</f>
        <v/>
      </c>
      <c r="Q87" s="23" t="str">
        <f>'Option 7 (2)'!Q87</f>
        <v/>
      </c>
      <c r="R87" s="23" t="str">
        <f>'Option 7 (2)'!R87</f>
        <v/>
      </c>
      <c r="S87" s="23" t="str">
        <f>'Option 7 (2)'!S87</f>
        <v/>
      </c>
      <c r="T87" s="23" t="str">
        <f>'Option 7 (2)'!T87</f>
        <v/>
      </c>
      <c r="U87" s="23" t="str">
        <f>'Option 7 (2)'!U87</f>
        <v/>
      </c>
      <c r="V87" s="23" t="str">
        <f>'Option 7 (2)'!V87</f>
        <v/>
      </c>
      <c r="W87" s="23" t="str">
        <f>'Option 7 (2)'!W87</f>
        <v/>
      </c>
      <c r="X87" s="23" t="str">
        <f>'Option 7 (2)'!X87</f>
        <v/>
      </c>
      <c r="Y87" s="23" t="str">
        <f>'Option 7 (2)'!Y87</f>
        <v/>
      </c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</row>
    <row r="88" spans="1:54" ht="41.4" x14ac:dyDescent="0.25">
      <c r="A88" s="41"/>
      <c r="B88" s="33"/>
      <c r="C88" s="140"/>
      <c r="D88" s="98" t="s">
        <v>198</v>
      </c>
      <c r="E88" s="23" t="str">
        <f>'Option 7 (2)'!E88</f>
        <v/>
      </c>
      <c r="F88" s="23" t="str">
        <f>'Option 7 (2)'!F88</f>
        <v/>
      </c>
      <c r="G88" s="23" t="str">
        <f>'Option 7 (2)'!G88</f>
        <v/>
      </c>
      <c r="H88" s="23" t="str">
        <f>'Option 7 (2)'!H88</f>
        <v/>
      </c>
      <c r="I88" s="23" t="str">
        <f>'Option 7 (2)'!I88</f>
        <v/>
      </c>
      <c r="J88" s="23" t="str">
        <f>'Option 7 (2)'!J88</f>
        <v/>
      </c>
      <c r="K88" s="23" t="str">
        <f>'Option 7 (2)'!K88</f>
        <v/>
      </c>
      <c r="L88" s="23" t="str">
        <f>'Option 7 (2)'!L88</f>
        <v/>
      </c>
      <c r="M88" s="23" t="str">
        <f>'Option 7 (2)'!M88</f>
        <v/>
      </c>
      <c r="N88" s="23" t="str">
        <f>'Option 7 (2)'!N88</f>
        <v/>
      </c>
      <c r="O88" s="23" t="str">
        <f>'Option 7 (2)'!O88</f>
        <v/>
      </c>
      <c r="P88" s="23" t="str">
        <f>'Option 7 (2)'!P88</f>
        <v/>
      </c>
      <c r="Q88" s="23" t="str">
        <f>'Option 7 (2)'!Q88</f>
        <v/>
      </c>
      <c r="R88" s="23" t="str">
        <f>'Option 7 (2)'!R88</f>
        <v/>
      </c>
      <c r="S88" s="23" t="str">
        <f>'Option 7 (2)'!S88</f>
        <v/>
      </c>
      <c r="T88" s="23" t="str">
        <f>'Option 7 (2)'!T88</f>
        <v/>
      </c>
      <c r="U88" s="23" t="str">
        <f>'Option 7 (2)'!U88</f>
        <v/>
      </c>
      <c r="V88" s="23" t="str">
        <f>'Option 7 (2)'!V88</f>
        <v/>
      </c>
      <c r="W88" s="23" t="str">
        <f>'Option 7 (2)'!W88</f>
        <v/>
      </c>
      <c r="X88" s="23" t="str">
        <f>'Option 7 (2)'!X88</f>
        <v/>
      </c>
      <c r="Y88" s="23" t="str">
        <f>'Option 7 (2)'!Y88</f>
        <v/>
      </c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</row>
    <row r="89" spans="1:54" ht="41.4" x14ac:dyDescent="0.25">
      <c r="A89" s="41"/>
      <c r="B89" s="33"/>
      <c r="C89" s="140"/>
      <c r="D89" s="98" t="s">
        <v>198</v>
      </c>
      <c r="E89" s="23" t="str">
        <f>'Option 7 (2)'!E89</f>
        <v/>
      </c>
      <c r="F89" s="23" t="str">
        <f>'Option 7 (2)'!F89</f>
        <v/>
      </c>
      <c r="G89" s="23" t="str">
        <f>'Option 7 (2)'!G89</f>
        <v/>
      </c>
      <c r="H89" s="23" t="str">
        <f>'Option 7 (2)'!H89</f>
        <v/>
      </c>
      <c r="I89" s="23" t="str">
        <f>'Option 7 (2)'!I89</f>
        <v/>
      </c>
      <c r="J89" s="23" t="str">
        <f>'Option 7 (2)'!J89</f>
        <v/>
      </c>
      <c r="K89" s="23" t="str">
        <f>'Option 7 (2)'!K89</f>
        <v/>
      </c>
      <c r="L89" s="23" t="str">
        <f>'Option 7 (2)'!L89</f>
        <v/>
      </c>
      <c r="M89" s="23" t="str">
        <f>'Option 7 (2)'!M89</f>
        <v/>
      </c>
      <c r="N89" s="23" t="str">
        <f>'Option 7 (2)'!N89</f>
        <v/>
      </c>
      <c r="O89" s="23" t="str">
        <f>'Option 7 (2)'!O89</f>
        <v/>
      </c>
      <c r="P89" s="23" t="str">
        <f>'Option 7 (2)'!P89</f>
        <v/>
      </c>
      <c r="Q89" s="23" t="str">
        <f>'Option 7 (2)'!Q89</f>
        <v/>
      </c>
      <c r="R89" s="23" t="str">
        <f>'Option 7 (2)'!R89</f>
        <v/>
      </c>
      <c r="S89" s="23" t="str">
        <f>'Option 7 (2)'!S89</f>
        <v/>
      </c>
      <c r="T89" s="23" t="str">
        <f>'Option 7 (2)'!T89</f>
        <v/>
      </c>
      <c r="U89" s="23" t="str">
        <f>'Option 7 (2)'!U89</f>
        <v/>
      </c>
      <c r="V89" s="23" t="str">
        <f>'Option 7 (2)'!V89</f>
        <v/>
      </c>
      <c r="W89" s="23" t="str">
        <f>'Option 7 (2)'!W89</f>
        <v/>
      </c>
      <c r="X89" s="23" t="str">
        <f>'Option 7 (2)'!X89</f>
        <v/>
      </c>
      <c r="Y89" s="23" t="str">
        <f>'Option 7 (2)'!Y89</f>
        <v/>
      </c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</row>
    <row r="90" spans="1:54" ht="41.4" x14ac:dyDescent="0.25">
      <c r="A90" s="41"/>
      <c r="B90" s="33"/>
      <c r="C90" s="140"/>
      <c r="D90" s="98" t="s">
        <v>198</v>
      </c>
      <c r="E90" s="23" t="str">
        <f>'Option 7 (2)'!E90</f>
        <v/>
      </c>
      <c r="F90" s="23" t="str">
        <f>'Option 7 (2)'!F90</f>
        <v/>
      </c>
      <c r="G90" s="23" t="str">
        <f>'Option 7 (2)'!G90</f>
        <v/>
      </c>
      <c r="H90" s="23" t="str">
        <f>'Option 7 (2)'!H90</f>
        <v/>
      </c>
      <c r="I90" s="23" t="str">
        <f>'Option 7 (2)'!I90</f>
        <v/>
      </c>
      <c r="J90" s="23" t="str">
        <f>'Option 7 (2)'!J90</f>
        <v/>
      </c>
      <c r="K90" s="23" t="str">
        <f>'Option 7 (2)'!K90</f>
        <v/>
      </c>
      <c r="L90" s="23" t="str">
        <f>'Option 7 (2)'!L90</f>
        <v/>
      </c>
      <c r="M90" s="23" t="str">
        <f>'Option 7 (2)'!M90</f>
        <v/>
      </c>
      <c r="N90" s="23" t="str">
        <f>'Option 7 (2)'!N90</f>
        <v/>
      </c>
      <c r="O90" s="23" t="str">
        <f>'Option 7 (2)'!O90</f>
        <v/>
      </c>
      <c r="P90" s="23" t="str">
        <f>'Option 7 (2)'!P90</f>
        <v/>
      </c>
      <c r="Q90" s="23" t="str">
        <f>'Option 7 (2)'!Q90</f>
        <v/>
      </c>
      <c r="R90" s="23" t="str">
        <f>'Option 7 (2)'!R90</f>
        <v/>
      </c>
      <c r="S90" s="23" t="str">
        <f>'Option 7 (2)'!S90</f>
        <v/>
      </c>
      <c r="T90" s="23" t="str">
        <f>'Option 7 (2)'!T90</f>
        <v/>
      </c>
      <c r="U90" s="23" t="str">
        <f>'Option 7 (2)'!U90</f>
        <v/>
      </c>
      <c r="V90" s="23" t="str">
        <f>'Option 7 (2)'!V90</f>
        <v/>
      </c>
      <c r="W90" s="23" t="str">
        <f>'Option 7 (2)'!W90</f>
        <v/>
      </c>
      <c r="X90" s="23" t="str">
        <f>'Option 7 (2)'!X90</f>
        <v/>
      </c>
      <c r="Y90" s="23" t="str">
        <f>'Option 7 (2)'!Y90</f>
        <v/>
      </c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</row>
    <row r="91" spans="1:54" ht="42" thickBot="1" x14ac:dyDescent="0.3">
      <c r="A91" s="41"/>
      <c r="B91" s="33"/>
      <c r="C91" s="140"/>
      <c r="D91" s="98" t="s">
        <v>198</v>
      </c>
      <c r="E91" s="23" t="str">
        <f>'Option 7 (2)'!E91</f>
        <v/>
      </c>
      <c r="F91" s="23" t="str">
        <f>'Option 7 (2)'!F91</f>
        <v/>
      </c>
      <c r="G91" s="23" t="str">
        <f>'Option 7 (2)'!G91</f>
        <v/>
      </c>
      <c r="H91" s="23" t="str">
        <f>'Option 7 (2)'!H91</f>
        <v/>
      </c>
      <c r="I91" s="23" t="str">
        <f>'Option 7 (2)'!I91</f>
        <v/>
      </c>
      <c r="J91" s="23" t="str">
        <f>'Option 7 (2)'!J91</f>
        <v/>
      </c>
      <c r="K91" s="23" t="str">
        <f>'Option 7 (2)'!K91</f>
        <v/>
      </c>
      <c r="L91" s="23" t="str">
        <f>'Option 7 (2)'!L91</f>
        <v/>
      </c>
      <c r="M91" s="23" t="str">
        <f>'Option 7 (2)'!M91</f>
        <v/>
      </c>
      <c r="N91" s="23" t="str">
        <f>'Option 7 (2)'!N91</f>
        <v/>
      </c>
      <c r="O91" s="23" t="str">
        <f>'Option 7 (2)'!O91</f>
        <v/>
      </c>
      <c r="P91" s="23" t="str">
        <f>'Option 7 (2)'!P91</f>
        <v/>
      </c>
      <c r="Q91" s="23" t="str">
        <f>'Option 7 (2)'!Q91</f>
        <v/>
      </c>
      <c r="R91" s="23" t="str">
        <f>'Option 7 (2)'!R91</f>
        <v/>
      </c>
      <c r="S91" s="23" t="str">
        <f>'Option 7 (2)'!S91</f>
        <v/>
      </c>
      <c r="T91" s="23" t="str">
        <f>'Option 7 (2)'!T91</f>
        <v/>
      </c>
      <c r="U91" s="23" t="str">
        <f>'Option 7 (2)'!U91</f>
        <v/>
      </c>
      <c r="V91" s="23" t="str">
        <f>'Option 7 (2)'!V91</f>
        <v/>
      </c>
      <c r="W91" s="23" t="str">
        <f>'Option 7 (2)'!W91</f>
        <v/>
      </c>
      <c r="X91" s="23" t="str">
        <f>'Option 7 (2)'!X91</f>
        <v/>
      </c>
      <c r="Y91" s="23" t="str">
        <f>'Option 7 (2)'!Y91</f>
        <v/>
      </c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5">IF(SUMIF($A$67:$A$91,"Personal",F67:F91)=0,0,SUMIF($A$67:$A$91,"Personal",F67:F91))</f>
        <v>0</v>
      </c>
      <c r="G92" s="30">
        <f t="shared" si="85"/>
        <v>0</v>
      </c>
      <c r="H92" s="30">
        <f t="shared" si="85"/>
        <v>0</v>
      </c>
      <c r="I92" s="30">
        <f t="shared" si="85"/>
        <v>0</v>
      </c>
      <c r="J92" s="30">
        <f t="shared" si="85"/>
        <v>0</v>
      </c>
      <c r="K92" s="30">
        <f t="shared" si="85"/>
        <v>0</v>
      </c>
      <c r="L92" s="30">
        <f t="shared" si="85"/>
        <v>0</v>
      </c>
      <c r="M92" s="30">
        <f t="shared" si="85"/>
        <v>0</v>
      </c>
      <c r="N92" s="30">
        <f t="shared" si="85"/>
        <v>0</v>
      </c>
      <c r="O92" s="30">
        <f t="shared" si="85"/>
        <v>0</v>
      </c>
      <c r="P92" s="30">
        <f t="shared" si="85"/>
        <v>0</v>
      </c>
      <c r="Q92" s="30">
        <f t="shared" si="85"/>
        <v>0</v>
      </c>
      <c r="R92" s="30">
        <f t="shared" si="85"/>
        <v>0</v>
      </c>
      <c r="S92" s="30">
        <f t="shared" si="85"/>
        <v>0</v>
      </c>
      <c r="T92" s="30">
        <f t="shared" si="85"/>
        <v>0</v>
      </c>
      <c r="U92" s="30">
        <f t="shared" si="85"/>
        <v>0</v>
      </c>
      <c r="V92" s="30">
        <f t="shared" si="85"/>
        <v>0</v>
      </c>
      <c r="W92" s="30">
        <f t="shared" si="85"/>
        <v>0</v>
      </c>
      <c r="X92" s="30">
        <f t="shared" si="85"/>
        <v>0</v>
      </c>
      <c r="Y92" s="30">
        <f t="shared" si="85"/>
        <v>0</v>
      </c>
      <c r="Z92" s="30">
        <f t="shared" ref="Z92:BB92" si="86">IF(SUMIF($A$67:$A$91,"Personal",Z67:Z91)=0,0,SUMIF($A$67:$A$91,"Personal",Z67:Z91))</f>
        <v>0</v>
      </c>
      <c r="AA92" s="30">
        <f t="shared" si="86"/>
        <v>0</v>
      </c>
      <c r="AB92" s="30">
        <f t="shared" si="86"/>
        <v>0</v>
      </c>
      <c r="AC92" s="30">
        <f t="shared" si="86"/>
        <v>0</v>
      </c>
      <c r="AD92" s="30">
        <f t="shared" si="86"/>
        <v>0</v>
      </c>
      <c r="AE92" s="30">
        <f t="shared" si="86"/>
        <v>0</v>
      </c>
      <c r="AF92" s="30">
        <f t="shared" si="86"/>
        <v>0</v>
      </c>
      <c r="AG92" s="30">
        <f t="shared" si="86"/>
        <v>0</v>
      </c>
      <c r="AH92" s="30">
        <f t="shared" si="86"/>
        <v>0</v>
      </c>
      <c r="AI92" s="30">
        <f t="shared" si="86"/>
        <v>0</v>
      </c>
      <c r="AJ92" s="30">
        <f t="shared" si="86"/>
        <v>0</v>
      </c>
      <c r="AK92" s="30">
        <f t="shared" si="86"/>
        <v>0</v>
      </c>
      <c r="AL92" s="30">
        <f t="shared" si="86"/>
        <v>0</v>
      </c>
      <c r="AM92" s="30">
        <f t="shared" si="86"/>
        <v>0</v>
      </c>
      <c r="AN92" s="30">
        <f t="shared" si="86"/>
        <v>0</v>
      </c>
      <c r="AO92" s="30">
        <f t="shared" si="86"/>
        <v>0</v>
      </c>
      <c r="AP92" s="30">
        <f t="shared" si="86"/>
        <v>0</v>
      </c>
      <c r="AQ92" s="30">
        <f t="shared" si="86"/>
        <v>0</v>
      </c>
      <c r="AR92" s="30">
        <f t="shared" si="86"/>
        <v>0</v>
      </c>
      <c r="AS92" s="30">
        <f t="shared" si="86"/>
        <v>0</v>
      </c>
      <c r="AT92" s="30">
        <f t="shared" si="86"/>
        <v>0</v>
      </c>
      <c r="AU92" s="30">
        <f t="shared" si="86"/>
        <v>0</v>
      </c>
      <c r="AV92" s="30">
        <f t="shared" si="86"/>
        <v>0</v>
      </c>
      <c r="AW92" s="30">
        <f t="shared" si="86"/>
        <v>0</v>
      </c>
      <c r="AX92" s="30">
        <f t="shared" si="86"/>
        <v>0</v>
      </c>
      <c r="AY92" s="30">
        <f t="shared" si="86"/>
        <v>0</v>
      </c>
      <c r="AZ92" s="30">
        <f t="shared" si="86"/>
        <v>0</v>
      </c>
      <c r="BA92" s="30">
        <f t="shared" si="86"/>
        <v>0</v>
      </c>
      <c r="BB92" s="30">
        <f t="shared" si="86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7">IF(SUMIF($A$67:$A$91,"Material",F67:F91)=0,0,SUMIF($A$67:$A$91,"Material",F67:F91))</f>
        <v>0</v>
      </c>
      <c r="G93" s="30">
        <f t="shared" si="87"/>
        <v>0</v>
      </c>
      <c r="H93" s="30">
        <f t="shared" si="87"/>
        <v>0</v>
      </c>
      <c r="I93" s="30">
        <f t="shared" si="87"/>
        <v>0</v>
      </c>
      <c r="J93" s="30">
        <f t="shared" si="87"/>
        <v>0</v>
      </c>
      <c r="K93" s="30">
        <f t="shared" si="87"/>
        <v>0</v>
      </c>
      <c r="L93" s="30">
        <f t="shared" si="87"/>
        <v>0</v>
      </c>
      <c r="M93" s="30">
        <f t="shared" si="87"/>
        <v>0</v>
      </c>
      <c r="N93" s="30">
        <f t="shared" si="87"/>
        <v>0</v>
      </c>
      <c r="O93" s="30">
        <f t="shared" si="87"/>
        <v>0</v>
      </c>
      <c r="P93" s="30">
        <f t="shared" si="87"/>
        <v>0</v>
      </c>
      <c r="Q93" s="30">
        <f t="shared" si="87"/>
        <v>0</v>
      </c>
      <c r="R93" s="30">
        <f t="shared" si="87"/>
        <v>0</v>
      </c>
      <c r="S93" s="30">
        <f t="shared" si="87"/>
        <v>0</v>
      </c>
      <c r="T93" s="30">
        <f t="shared" si="87"/>
        <v>0</v>
      </c>
      <c r="U93" s="30">
        <f t="shared" si="87"/>
        <v>0</v>
      </c>
      <c r="V93" s="30">
        <f t="shared" si="87"/>
        <v>0</v>
      </c>
      <c r="W93" s="30">
        <f t="shared" si="87"/>
        <v>0</v>
      </c>
      <c r="X93" s="30">
        <f t="shared" si="87"/>
        <v>0</v>
      </c>
      <c r="Y93" s="30">
        <f t="shared" si="87"/>
        <v>0</v>
      </c>
      <c r="Z93" s="30">
        <f t="shared" ref="Z93:BB93" si="88">IF(SUMIF($A$67:$A$91,"Material",Z67:Z91)=0,0,SUMIF($A$67:$A$91,"Material",Z67:Z91))</f>
        <v>0</v>
      </c>
      <c r="AA93" s="30">
        <f t="shared" si="88"/>
        <v>0</v>
      </c>
      <c r="AB93" s="30">
        <f t="shared" si="88"/>
        <v>0</v>
      </c>
      <c r="AC93" s="30">
        <f t="shared" si="88"/>
        <v>0</v>
      </c>
      <c r="AD93" s="30">
        <f t="shared" si="88"/>
        <v>0</v>
      </c>
      <c r="AE93" s="30">
        <f t="shared" si="88"/>
        <v>0</v>
      </c>
      <c r="AF93" s="30">
        <f t="shared" si="88"/>
        <v>0</v>
      </c>
      <c r="AG93" s="30">
        <f t="shared" si="88"/>
        <v>0</v>
      </c>
      <c r="AH93" s="30">
        <f t="shared" si="88"/>
        <v>0</v>
      </c>
      <c r="AI93" s="30">
        <f t="shared" si="88"/>
        <v>0</v>
      </c>
      <c r="AJ93" s="30">
        <f t="shared" si="88"/>
        <v>0</v>
      </c>
      <c r="AK93" s="30">
        <f t="shared" si="88"/>
        <v>0</v>
      </c>
      <c r="AL93" s="30">
        <f t="shared" si="88"/>
        <v>0</v>
      </c>
      <c r="AM93" s="30">
        <f t="shared" si="88"/>
        <v>0</v>
      </c>
      <c r="AN93" s="30">
        <f t="shared" si="88"/>
        <v>0</v>
      </c>
      <c r="AO93" s="30">
        <f t="shared" si="88"/>
        <v>0</v>
      </c>
      <c r="AP93" s="30">
        <f t="shared" si="88"/>
        <v>0</v>
      </c>
      <c r="AQ93" s="30">
        <f t="shared" si="88"/>
        <v>0</v>
      </c>
      <c r="AR93" s="30">
        <f t="shared" si="88"/>
        <v>0</v>
      </c>
      <c r="AS93" s="30">
        <f t="shared" si="88"/>
        <v>0</v>
      </c>
      <c r="AT93" s="30">
        <f t="shared" si="88"/>
        <v>0</v>
      </c>
      <c r="AU93" s="30">
        <f t="shared" si="88"/>
        <v>0</v>
      </c>
      <c r="AV93" s="30">
        <f t="shared" si="88"/>
        <v>0</v>
      </c>
      <c r="AW93" s="30">
        <f t="shared" si="88"/>
        <v>0</v>
      </c>
      <c r="AX93" s="30">
        <f t="shared" si="88"/>
        <v>0</v>
      </c>
      <c r="AY93" s="30">
        <f t="shared" si="88"/>
        <v>0</v>
      </c>
      <c r="AZ93" s="30">
        <f t="shared" si="88"/>
        <v>0</v>
      </c>
      <c r="BA93" s="30">
        <f t="shared" si="88"/>
        <v>0</v>
      </c>
      <c r="BB93" s="30">
        <f t="shared" si="88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9">IF(SUMIF($A$67:$A$91,"Infrastruktur",F67:F91)=0,0,SUMIF($A$67:$A$91,"Infrastruktur",F67:F91))</f>
        <v>0</v>
      </c>
      <c r="G94" s="30">
        <f t="shared" si="89"/>
        <v>0</v>
      </c>
      <c r="H94" s="30">
        <f t="shared" si="89"/>
        <v>0</v>
      </c>
      <c r="I94" s="30">
        <f t="shared" si="89"/>
        <v>0</v>
      </c>
      <c r="J94" s="30">
        <f t="shared" si="89"/>
        <v>0</v>
      </c>
      <c r="K94" s="30">
        <f t="shared" si="89"/>
        <v>0</v>
      </c>
      <c r="L94" s="30">
        <f t="shared" si="89"/>
        <v>0</v>
      </c>
      <c r="M94" s="30">
        <f t="shared" si="89"/>
        <v>0</v>
      </c>
      <c r="N94" s="30">
        <f t="shared" si="89"/>
        <v>0</v>
      </c>
      <c r="O94" s="30">
        <f t="shared" si="89"/>
        <v>0</v>
      </c>
      <c r="P94" s="30">
        <f t="shared" si="89"/>
        <v>0</v>
      </c>
      <c r="Q94" s="30">
        <f t="shared" si="89"/>
        <v>0</v>
      </c>
      <c r="R94" s="30">
        <f t="shared" si="89"/>
        <v>0</v>
      </c>
      <c r="S94" s="30">
        <f t="shared" si="89"/>
        <v>0</v>
      </c>
      <c r="T94" s="30">
        <f t="shared" si="89"/>
        <v>0</v>
      </c>
      <c r="U94" s="30">
        <f t="shared" si="89"/>
        <v>0</v>
      </c>
      <c r="V94" s="30">
        <f t="shared" si="89"/>
        <v>0</v>
      </c>
      <c r="W94" s="30">
        <f t="shared" si="89"/>
        <v>0</v>
      </c>
      <c r="X94" s="30">
        <f t="shared" si="89"/>
        <v>0</v>
      </c>
      <c r="Y94" s="30">
        <f t="shared" si="89"/>
        <v>0</v>
      </c>
      <c r="Z94" s="30">
        <f t="shared" ref="Z94:BB94" si="90">IF(SUMIF($A$67:$A$91,"Infrastruktur",Z67:Z91)=0,0,SUMIF($A$67:$A$91,"Infrastruktur",Z67:Z91))</f>
        <v>0</v>
      </c>
      <c r="AA94" s="30">
        <f t="shared" si="90"/>
        <v>0</v>
      </c>
      <c r="AB94" s="30">
        <f t="shared" si="90"/>
        <v>0</v>
      </c>
      <c r="AC94" s="30">
        <f t="shared" si="90"/>
        <v>0</v>
      </c>
      <c r="AD94" s="30">
        <f t="shared" si="90"/>
        <v>0</v>
      </c>
      <c r="AE94" s="30">
        <f t="shared" si="90"/>
        <v>0</v>
      </c>
      <c r="AF94" s="30">
        <f t="shared" si="90"/>
        <v>0</v>
      </c>
      <c r="AG94" s="30">
        <f t="shared" si="90"/>
        <v>0</v>
      </c>
      <c r="AH94" s="30">
        <f t="shared" si="90"/>
        <v>0</v>
      </c>
      <c r="AI94" s="30">
        <f t="shared" si="90"/>
        <v>0</v>
      </c>
      <c r="AJ94" s="30">
        <f t="shared" si="90"/>
        <v>0</v>
      </c>
      <c r="AK94" s="30">
        <f t="shared" si="90"/>
        <v>0</v>
      </c>
      <c r="AL94" s="30">
        <f t="shared" si="90"/>
        <v>0</v>
      </c>
      <c r="AM94" s="30">
        <f t="shared" si="90"/>
        <v>0</v>
      </c>
      <c r="AN94" s="30">
        <f t="shared" si="90"/>
        <v>0</v>
      </c>
      <c r="AO94" s="30">
        <f t="shared" si="90"/>
        <v>0</v>
      </c>
      <c r="AP94" s="30">
        <f t="shared" si="90"/>
        <v>0</v>
      </c>
      <c r="AQ94" s="30">
        <f t="shared" si="90"/>
        <v>0</v>
      </c>
      <c r="AR94" s="30">
        <f t="shared" si="90"/>
        <v>0</v>
      </c>
      <c r="AS94" s="30">
        <f t="shared" si="90"/>
        <v>0</v>
      </c>
      <c r="AT94" s="30">
        <f t="shared" si="90"/>
        <v>0</v>
      </c>
      <c r="AU94" s="30">
        <f t="shared" si="90"/>
        <v>0</v>
      </c>
      <c r="AV94" s="30">
        <f t="shared" si="90"/>
        <v>0</v>
      </c>
      <c r="AW94" s="30">
        <f t="shared" si="90"/>
        <v>0</v>
      </c>
      <c r="AX94" s="30">
        <f t="shared" si="90"/>
        <v>0</v>
      </c>
      <c r="AY94" s="30">
        <f t="shared" si="90"/>
        <v>0</v>
      </c>
      <c r="AZ94" s="30">
        <f t="shared" si="90"/>
        <v>0</v>
      </c>
      <c r="BA94" s="30">
        <f t="shared" si="90"/>
        <v>0</v>
      </c>
      <c r="BB94" s="30">
        <f t="shared" si="90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91">IF(SUMIF($A$67:$A$91,"Dienstleistungen",F67:F91)=0,0,SUMIF($A$67:$A$91,"Dienstleistungen",F67:F91))</f>
        <v>0</v>
      </c>
      <c r="G95" s="30">
        <f t="shared" si="91"/>
        <v>0</v>
      </c>
      <c r="H95" s="30">
        <f t="shared" si="91"/>
        <v>0</v>
      </c>
      <c r="I95" s="30">
        <f t="shared" si="91"/>
        <v>0</v>
      </c>
      <c r="J95" s="30">
        <f t="shared" si="91"/>
        <v>0</v>
      </c>
      <c r="K95" s="30">
        <f t="shared" si="91"/>
        <v>0</v>
      </c>
      <c r="L95" s="30">
        <f t="shared" si="91"/>
        <v>0</v>
      </c>
      <c r="M95" s="30">
        <f t="shared" si="91"/>
        <v>0</v>
      </c>
      <c r="N95" s="30">
        <f t="shared" si="91"/>
        <v>0</v>
      </c>
      <c r="O95" s="30">
        <f t="shared" si="91"/>
        <v>0</v>
      </c>
      <c r="P95" s="30">
        <f t="shared" si="91"/>
        <v>0</v>
      </c>
      <c r="Q95" s="30">
        <f t="shared" si="91"/>
        <v>0</v>
      </c>
      <c r="R95" s="30">
        <f t="shared" si="91"/>
        <v>0</v>
      </c>
      <c r="S95" s="30">
        <f t="shared" si="91"/>
        <v>0</v>
      </c>
      <c r="T95" s="30">
        <f t="shared" si="91"/>
        <v>0</v>
      </c>
      <c r="U95" s="30">
        <f t="shared" si="91"/>
        <v>0</v>
      </c>
      <c r="V95" s="30">
        <f t="shared" si="91"/>
        <v>0</v>
      </c>
      <c r="W95" s="30">
        <f t="shared" si="91"/>
        <v>0</v>
      </c>
      <c r="X95" s="30">
        <f t="shared" si="91"/>
        <v>0</v>
      </c>
      <c r="Y95" s="30">
        <f t="shared" si="91"/>
        <v>0</v>
      </c>
      <c r="Z95" s="30">
        <f t="shared" ref="Z95:BB95" si="92">IF(SUMIF($A$67:$A$91,"Dienstleistungen",Z67:Z91)=0,0,SUMIF($A$67:$A$91,"Dienstleistungen",Z67:Z91))</f>
        <v>0</v>
      </c>
      <c r="AA95" s="30">
        <f t="shared" si="92"/>
        <v>0</v>
      </c>
      <c r="AB95" s="30">
        <f t="shared" si="92"/>
        <v>0</v>
      </c>
      <c r="AC95" s="30">
        <f t="shared" si="92"/>
        <v>0</v>
      </c>
      <c r="AD95" s="30">
        <f t="shared" si="92"/>
        <v>0</v>
      </c>
      <c r="AE95" s="30">
        <f t="shared" si="92"/>
        <v>0</v>
      </c>
      <c r="AF95" s="30">
        <f t="shared" si="92"/>
        <v>0</v>
      </c>
      <c r="AG95" s="30">
        <f t="shared" si="92"/>
        <v>0</v>
      </c>
      <c r="AH95" s="30">
        <f t="shared" si="92"/>
        <v>0</v>
      </c>
      <c r="AI95" s="30">
        <f t="shared" si="92"/>
        <v>0</v>
      </c>
      <c r="AJ95" s="30">
        <f t="shared" si="92"/>
        <v>0</v>
      </c>
      <c r="AK95" s="30">
        <f t="shared" si="92"/>
        <v>0</v>
      </c>
      <c r="AL95" s="30">
        <f t="shared" si="92"/>
        <v>0</v>
      </c>
      <c r="AM95" s="30">
        <f t="shared" si="92"/>
        <v>0</v>
      </c>
      <c r="AN95" s="30">
        <f t="shared" si="92"/>
        <v>0</v>
      </c>
      <c r="AO95" s="30">
        <f t="shared" si="92"/>
        <v>0</v>
      </c>
      <c r="AP95" s="30">
        <f t="shared" si="92"/>
        <v>0</v>
      </c>
      <c r="AQ95" s="30">
        <f t="shared" si="92"/>
        <v>0</v>
      </c>
      <c r="AR95" s="30">
        <f t="shared" si="92"/>
        <v>0</v>
      </c>
      <c r="AS95" s="30">
        <f t="shared" si="92"/>
        <v>0</v>
      </c>
      <c r="AT95" s="30">
        <f t="shared" si="92"/>
        <v>0</v>
      </c>
      <c r="AU95" s="30">
        <f t="shared" si="92"/>
        <v>0</v>
      </c>
      <c r="AV95" s="30">
        <f t="shared" si="92"/>
        <v>0</v>
      </c>
      <c r="AW95" s="30">
        <f t="shared" si="92"/>
        <v>0</v>
      </c>
      <c r="AX95" s="30">
        <f t="shared" si="92"/>
        <v>0</v>
      </c>
      <c r="AY95" s="30">
        <f t="shared" si="92"/>
        <v>0</v>
      </c>
      <c r="AZ95" s="30">
        <f t="shared" si="92"/>
        <v>0</v>
      </c>
      <c r="BA95" s="30">
        <f t="shared" si="92"/>
        <v>0</v>
      </c>
      <c r="BB95" s="30">
        <f t="shared" si="92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E97+1</f>
        <v>1</v>
      </c>
      <c r="G97" s="24">
        <f t="shared" ref="G97:Y97" si="93">F97+1</f>
        <v>2</v>
      </c>
      <c r="H97" s="24">
        <f t="shared" si="93"/>
        <v>3</v>
      </c>
      <c r="I97" s="24">
        <f t="shared" si="93"/>
        <v>4</v>
      </c>
      <c r="J97" s="24">
        <f t="shared" si="93"/>
        <v>5</v>
      </c>
      <c r="K97" s="24">
        <f t="shared" si="93"/>
        <v>6</v>
      </c>
      <c r="L97" s="24">
        <f t="shared" si="93"/>
        <v>7</v>
      </c>
      <c r="M97" s="24">
        <f t="shared" si="93"/>
        <v>8</v>
      </c>
      <c r="N97" s="24">
        <f t="shared" si="93"/>
        <v>9</v>
      </c>
      <c r="O97" s="24">
        <f t="shared" si="93"/>
        <v>10</v>
      </c>
      <c r="P97" s="24">
        <f t="shared" si="93"/>
        <v>11</v>
      </c>
      <c r="Q97" s="24">
        <f t="shared" si="93"/>
        <v>12</v>
      </c>
      <c r="R97" s="24">
        <f t="shared" si="93"/>
        <v>13</v>
      </c>
      <c r="S97" s="24">
        <f t="shared" si="93"/>
        <v>14</v>
      </c>
      <c r="T97" s="24">
        <f t="shared" si="93"/>
        <v>15</v>
      </c>
      <c r="U97" s="24">
        <f t="shared" si="93"/>
        <v>16</v>
      </c>
      <c r="V97" s="24">
        <f t="shared" si="93"/>
        <v>17</v>
      </c>
      <c r="W97" s="24">
        <f t="shared" si="93"/>
        <v>18</v>
      </c>
      <c r="X97" s="24">
        <f t="shared" si="93"/>
        <v>19</v>
      </c>
      <c r="Y97" s="25">
        <f t="shared" si="93"/>
        <v>20</v>
      </c>
      <c r="Z97" s="25">
        <f t="shared" ref="Z97" si="94">Y97+1</f>
        <v>21</v>
      </c>
      <c r="AA97" s="25">
        <f t="shared" ref="AA97" si="95">Z97+1</f>
        <v>22</v>
      </c>
      <c r="AB97" s="25">
        <f t="shared" ref="AB97" si="96">AA97+1</f>
        <v>23</v>
      </c>
      <c r="AC97" s="25">
        <f t="shared" ref="AC97" si="97">AB97+1</f>
        <v>24</v>
      </c>
      <c r="AD97" s="25">
        <f t="shared" ref="AD97" si="98">AC97+1</f>
        <v>25</v>
      </c>
      <c r="AE97" s="25">
        <f t="shared" ref="AE97" si="99">AD97+1</f>
        <v>26</v>
      </c>
      <c r="AF97" s="25">
        <f t="shared" ref="AF97" si="100">AE97+1</f>
        <v>27</v>
      </c>
      <c r="AG97" s="25">
        <f t="shared" ref="AG97" si="101">AF97+1</f>
        <v>28</v>
      </c>
      <c r="AH97" s="25">
        <f t="shared" ref="AH97" si="102">AG97+1</f>
        <v>29</v>
      </c>
      <c r="AI97" s="25">
        <f t="shared" ref="AI97" si="103">AH97+1</f>
        <v>30</v>
      </c>
      <c r="AJ97" s="25">
        <f t="shared" ref="AJ97" si="104">AI97+1</f>
        <v>31</v>
      </c>
      <c r="AK97" s="25">
        <f t="shared" ref="AK97" si="105">AJ97+1</f>
        <v>32</v>
      </c>
      <c r="AL97" s="25">
        <f t="shared" ref="AL97" si="106">AK97+1</f>
        <v>33</v>
      </c>
      <c r="AM97" s="25">
        <f t="shared" ref="AM97" si="107">AL97+1</f>
        <v>34</v>
      </c>
      <c r="AN97" s="25">
        <f t="shared" ref="AN97" si="108">AM97+1</f>
        <v>35</v>
      </c>
      <c r="AO97" s="25">
        <f t="shared" ref="AO97" si="109">AN97+1</f>
        <v>36</v>
      </c>
      <c r="AP97" s="25">
        <f t="shared" ref="AP97" si="110">AO97+1</f>
        <v>37</v>
      </c>
      <c r="AQ97" s="25">
        <f t="shared" ref="AQ97" si="111">AP97+1</f>
        <v>38</v>
      </c>
      <c r="AR97" s="25">
        <f t="shared" ref="AR97" si="112">AQ97+1</f>
        <v>39</v>
      </c>
      <c r="AS97" s="25">
        <f t="shared" ref="AS97" si="113">AR97+1</f>
        <v>40</v>
      </c>
      <c r="AT97" s="25">
        <f t="shared" ref="AT97" si="114">AS97+1</f>
        <v>41</v>
      </c>
      <c r="AU97" s="25">
        <f t="shared" ref="AU97" si="115">AT97+1</f>
        <v>42</v>
      </c>
      <c r="AV97" s="25">
        <f t="shared" ref="AV97" si="116">AU97+1</f>
        <v>43</v>
      </c>
      <c r="AW97" s="25">
        <f t="shared" ref="AW97" si="117">AV97+1</f>
        <v>44</v>
      </c>
      <c r="AX97" s="25">
        <f t="shared" ref="AX97" si="118">AW97+1</f>
        <v>45</v>
      </c>
      <c r="AY97" s="25">
        <f t="shared" ref="AY97" si="119">AX97+1</f>
        <v>46</v>
      </c>
      <c r="AZ97" s="25">
        <f t="shared" ref="AZ97" si="120">AY97+1</f>
        <v>47</v>
      </c>
      <c r="BA97" s="25">
        <f t="shared" ref="BA97" si="121">AZ97+1</f>
        <v>48</v>
      </c>
      <c r="BB97" s="25">
        <f t="shared" ref="BB97" si="122">BA97+1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/>
      <c r="B99" s="46"/>
      <c r="C99" s="140"/>
      <c r="D99" s="97" t="s">
        <v>198</v>
      </c>
      <c r="E99" s="23" t="str">
        <f>'Option 7 (2)'!E99</f>
        <v/>
      </c>
      <c r="F99" s="23" t="str">
        <f>'Option 7 (2)'!F99</f>
        <v/>
      </c>
      <c r="G99" s="23" t="str">
        <f>'Option 7 (2)'!G99</f>
        <v/>
      </c>
      <c r="H99" s="23" t="str">
        <f>'Option 7 (2)'!H99</f>
        <v/>
      </c>
      <c r="I99" s="23" t="str">
        <f>'Option 7 (2)'!I99</f>
        <v/>
      </c>
      <c r="J99" s="23" t="str">
        <f>'Option 7 (2)'!J99</f>
        <v/>
      </c>
      <c r="K99" s="23" t="str">
        <f>'Option 7 (2)'!K99</f>
        <v/>
      </c>
      <c r="L99" s="23" t="str">
        <f>'Option 7 (2)'!L99</f>
        <v/>
      </c>
      <c r="M99" s="23" t="str">
        <f>'Option 7 (2)'!M99</f>
        <v/>
      </c>
      <c r="N99" s="23" t="str">
        <f>'Option 7 (2)'!N99</f>
        <v/>
      </c>
      <c r="O99" s="23" t="str">
        <f>'Option 7 (2)'!O99</f>
        <v/>
      </c>
      <c r="P99" s="23" t="str">
        <f>'Option 7 (2)'!P99</f>
        <v/>
      </c>
      <c r="Q99" s="23" t="str">
        <f>'Option 7 (2)'!Q99</f>
        <v/>
      </c>
      <c r="R99" s="23" t="str">
        <f>'Option 7 (2)'!R99</f>
        <v/>
      </c>
      <c r="S99" s="23" t="str">
        <f>'Option 7 (2)'!S99</f>
        <v/>
      </c>
      <c r="T99" s="23" t="str">
        <f>'Option 7 (2)'!T99</f>
        <v/>
      </c>
      <c r="U99" s="23" t="str">
        <f>'Option 7 (2)'!U99</f>
        <v/>
      </c>
      <c r="V99" s="23" t="str">
        <f>'Option 7 (2)'!V99</f>
        <v/>
      </c>
      <c r="W99" s="23" t="str">
        <f>'Option 7 (2)'!W99</f>
        <v/>
      </c>
      <c r="X99" s="23" t="str">
        <f>'Option 7 (2)'!X99</f>
        <v/>
      </c>
      <c r="Y99" s="23" t="str">
        <f>'Option 7 (2)'!Y99</f>
        <v/>
      </c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</row>
    <row r="100" spans="1:54" ht="41.4" x14ac:dyDescent="0.25">
      <c r="A100" s="49"/>
      <c r="B100" s="47"/>
      <c r="C100" s="141"/>
      <c r="D100" s="98" t="s">
        <v>198</v>
      </c>
      <c r="E100" s="23" t="str">
        <f>'Option 7 (2)'!E100</f>
        <v/>
      </c>
      <c r="F100" s="23" t="str">
        <f>'Option 7 (2)'!F100</f>
        <v/>
      </c>
      <c r="G100" s="23" t="str">
        <f>'Option 7 (2)'!G100</f>
        <v/>
      </c>
      <c r="H100" s="23" t="str">
        <f>'Option 7 (2)'!H100</f>
        <v/>
      </c>
      <c r="I100" s="23" t="str">
        <f>'Option 7 (2)'!I100</f>
        <v/>
      </c>
      <c r="J100" s="23" t="str">
        <f>'Option 7 (2)'!J100</f>
        <v/>
      </c>
      <c r="K100" s="23" t="str">
        <f>'Option 7 (2)'!K100</f>
        <v/>
      </c>
      <c r="L100" s="23" t="str">
        <f>'Option 7 (2)'!L100</f>
        <v/>
      </c>
      <c r="M100" s="23" t="str">
        <f>'Option 7 (2)'!M100</f>
        <v/>
      </c>
      <c r="N100" s="23" t="str">
        <f>'Option 7 (2)'!N100</f>
        <v/>
      </c>
      <c r="O100" s="23" t="str">
        <f>'Option 7 (2)'!O100</f>
        <v/>
      </c>
      <c r="P100" s="23" t="str">
        <f>'Option 7 (2)'!P100</f>
        <v/>
      </c>
      <c r="Q100" s="23" t="str">
        <f>'Option 7 (2)'!Q100</f>
        <v/>
      </c>
      <c r="R100" s="23" t="str">
        <f>'Option 7 (2)'!R100</f>
        <v/>
      </c>
      <c r="S100" s="23" t="str">
        <f>'Option 7 (2)'!S100</f>
        <v/>
      </c>
      <c r="T100" s="23" t="str">
        <f>'Option 7 (2)'!T100</f>
        <v/>
      </c>
      <c r="U100" s="23" t="str">
        <f>'Option 7 (2)'!U100</f>
        <v/>
      </c>
      <c r="V100" s="23" t="str">
        <f>'Option 7 (2)'!V100</f>
        <v/>
      </c>
      <c r="W100" s="23" t="str">
        <f>'Option 7 (2)'!W100</f>
        <v/>
      </c>
      <c r="X100" s="23" t="str">
        <f>'Option 7 (2)'!X100</f>
        <v/>
      </c>
      <c r="Y100" s="23" t="str">
        <f>'Option 7 (2)'!Y100</f>
        <v/>
      </c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</row>
    <row r="101" spans="1:54" ht="41.4" x14ac:dyDescent="0.25">
      <c r="A101" s="49"/>
      <c r="B101" s="47"/>
      <c r="C101" s="141"/>
      <c r="D101" s="98" t="s">
        <v>198</v>
      </c>
      <c r="E101" s="23" t="str">
        <f>'Option 7 (2)'!E101</f>
        <v/>
      </c>
      <c r="F101" s="23" t="str">
        <f>'Option 7 (2)'!F101</f>
        <v/>
      </c>
      <c r="G101" s="23" t="str">
        <f>'Option 7 (2)'!G101</f>
        <v/>
      </c>
      <c r="H101" s="23" t="str">
        <f>'Option 7 (2)'!H101</f>
        <v/>
      </c>
      <c r="I101" s="23" t="str">
        <f>'Option 7 (2)'!I101</f>
        <v/>
      </c>
      <c r="J101" s="23" t="str">
        <f>'Option 7 (2)'!J101</f>
        <v/>
      </c>
      <c r="K101" s="23" t="str">
        <f>'Option 7 (2)'!K101</f>
        <v/>
      </c>
      <c r="L101" s="23" t="str">
        <f>'Option 7 (2)'!L101</f>
        <v/>
      </c>
      <c r="M101" s="23" t="str">
        <f>'Option 7 (2)'!M101</f>
        <v/>
      </c>
      <c r="N101" s="23" t="str">
        <f>'Option 7 (2)'!N101</f>
        <v/>
      </c>
      <c r="O101" s="23" t="str">
        <f>'Option 7 (2)'!O101</f>
        <v/>
      </c>
      <c r="P101" s="23" t="str">
        <f>'Option 7 (2)'!P101</f>
        <v/>
      </c>
      <c r="Q101" s="23" t="str">
        <f>'Option 7 (2)'!Q101</f>
        <v/>
      </c>
      <c r="R101" s="23" t="str">
        <f>'Option 7 (2)'!R101</f>
        <v/>
      </c>
      <c r="S101" s="23" t="str">
        <f>'Option 7 (2)'!S101</f>
        <v/>
      </c>
      <c r="T101" s="23" t="str">
        <f>'Option 7 (2)'!T101</f>
        <v/>
      </c>
      <c r="U101" s="23" t="str">
        <f>'Option 7 (2)'!U101</f>
        <v/>
      </c>
      <c r="V101" s="23" t="str">
        <f>'Option 7 (2)'!V101</f>
        <v/>
      </c>
      <c r="W101" s="23" t="str">
        <f>'Option 7 (2)'!W101</f>
        <v/>
      </c>
      <c r="X101" s="23" t="str">
        <f>'Option 7 (2)'!X101</f>
        <v/>
      </c>
      <c r="Y101" s="23" t="str">
        <f>'Option 7 (2)'!Y101</f>
        <v/>
      </c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</row>
    <row r="102" spans="1:54" ht="41.4" x14ac:dyDescent="0.25">
      <c r="A102" s="49"/>
      <c r="B102" s="47"/>
      <c r="C102" s="141"/>
      <c r="D102" s="98" t="s">
        <v>198</v>
      </c>
      <c r="E102" s="23" t="str">
        <f>'Option 7 (2)'!E102</f>
        <v/>
      </c>
      <c r="F102" s="23" t="str">
        <f>'Option 7 (2)'!F102</f>
        <v/>
      </c>
      <c r="G102" s="23" t="str">
        <f>'Option 7 (2)'!G102</f>
        <v/>
      </c>
      <c r="H102" s="23" t="str">
        <f>'Option 7 (2)'!H102</f>
        <v/>
      </c>
      <c r="I102" s="23" t="str">
        <f>'Option 7 (2)'!I102</f>
        <v/>
      </c>
      <c r="J102" s="23" t="str">
        <f>'Option 7 (2)'!J102</f>
        <v/>
      </c>
      <c r="K102" s="23" t="str">
        <f>'Option 7 (2)'!K102</f>
        <v/>
      </c>
      <c r="L102" s="23" t="str">
        <f>'Option 7 (2)'!L102</f>
        <v/>
      </c>
      <c r="M102" s="23" t="str">
        <f>'Option 7 (2)'!M102</f>
        <v/>
      </c>
      <c r="N102" s="23" t="str">
        <f>'Option 7 (2)'!N102</f>
        <v/>
      </c>
      <c r="O102" s="23" t="str">
        <f>'Option 7 (2)'!O102</f>
        <v/>
      </c>
      <c r="P102" s="23" t="str">
        <f>'Option 7 (2)'!P102</f>
        <v/>
      </c>
      <c r="Q102" s="23" t="str">
        <f>'Option 7 (2)'!Q102</f>
        <v/>
      </c>
      <c r="R102" s="23" t="str">
        <f>'Option 7 (2)'!R102</f>
        <v/>
      </c>
      <c r="S102" s="23" t="str">
        <f>'Option 7 (2)'!S102</f>
        <v/>
      </c>
      <c r="T102" s="23" t="str">
        <f>'Option 7 (2)'!T102</f>
        <v/>
      </c>
      <c r="U102" s="23" t="str">
        <f>'Option 7 (2)'!U102</f>
        <v/>
      </c>
      <c r="V102" s="23" t="str">
        <f>'Option 7 (2)'!V102</f>
        <v/>
      </c>
      <c r="W102" s="23" t="str">
        <f>'Option 7 (2)'!W102</f>
        <v/>
      </c>
      <c r="X102" s="23" t="str">
        <f>'Option 7 (2)'!X102</f>
        <v/>
      </c>
      <c r="Y102" s="23" t="str">
        <f>'Option 7 (2)'!Y102</f>
        <v/>
      </c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</row>
    <row r="103" spans="1:54" ht="42" thickBot="1" x14ac:dyDescent="0.3">
      <c r="A103" s="50"/>
      <c r="B103" s="48"/>
      <c r="C103" s="142"/>
      <c r="D103" s="99" t="s">
        <v>198</v>
      </c>
      <c r="E103" s="23" t="str">
        <f>'Option 7 (2)'!E103</f>
        <v/>
      </c>
      <c r="F103" s="23" t="str">
        <f>'Option 7 (2)'!F103</f>
        <v/>
      </c>
      <c r="G103" s="23" t="str">
        <f>'Option 7 (2)'!G103</f>
        <v/>
      </c>
      <c r="H103" s="23" t="str">
        <f>'Option 7 (2)'!H103</f>
        <v/>
      </c>
      <c r="I103" s="23" t="str">
        <f>'Option 7 (2)'!I103</f>
        <v/>
      </c>
      <c r="J103" s="23" t="str">
        <f>'Option 7 (2)'!J103</f>
        <v/>
      </c>
      <c r="K103" s="23" t="str">
        <f>'Option 7 (2)'!K103</f>
        <v/>
      </c>
      <c r="L103" s="23" t="str">
        <f>'Option 7 (2)'!L103</f>
        <v/>
      </c>
      <c r="M103" s="23" t="str">
        <f>'Option 7 (2)'!M103</f>
        <v/>
      </c>
      <c r="N103" s="23" t="str">
        <f>'Option 7 (2)'!N103</f>
        <v/>
      </c>
      <c r="O103" s="23" t="str">
        <f>'Option 7 (2)'!O103</f>
        <v/>
      </c>
      <c r="P103" s="23" t="str">
        <f>'Option 7 (2)'!P103</f>
        <v/>
      </c>
      <c r="Q103" s="23" t="str">
        <f>'Option 7 (2)'!Q103</f>
        <v/>
      </c>
      <c r="R103" s="23" t="str">
        <f>'Option 7 (2)'!R103</f>
        <v/>
      </c>
      <c r="S103" s="23" t="str">
        <f>'Option 7 (2)'!S103</f>
        <v/>
      </c>
      <c r="T103" s="23" t="str">
        <f>'Option 7 (2)'!T103</f>
        <v/>
      </c>
      <c r="U103" s="23" t="str">
        <f>'Option 7 (2)'!U103</f>
        <v/>
      </c>
      <c r="V103" s="23" t="str">
        <f>'Option 7 (2)'!V103</f>
        <v/>
      </c>
      <c r="W103" s="23" t="str">
        <f>'Option 7 (2)'!W103</f>
        <v/>
      </c>
      <c r="X103" s="23" t="str">
        <f>'Option 7 (2)'!X103</f>
        <v/>
      </c>
      <c r="Y103" s="23" t="str">
        <f>'Option 7 (2)'!Y103</f>
        <v/>
      </c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23">IF(SUMIF($A$99:$A$103,"Personal",F99:F103)=0,0,SUMIF($A$99:$A$103,"Personal",F99:F103))</f>
        <v>0</v>
      </c>
      <c r="G104" s="30">
        <f t="shared" si="123"/>
        <v>0</v>
      </c>
      <c r="H104" s="30">
        <f t="shared" si="123"/>
        <v>0</v>
      </c>
      <c r="I104" s="30">
        <f t="shared" si="123"/>
        <v>0</v>
      </c>
      <c r="J104" s="30">
        <f t="shared" si="123"/>
        <v>0</v>
      </c>
      <c r="K104" s="30">
        <f t="shared" si="123"/>
        <v>0</v>
      </c>
      <c r="L104" s="30">
        <f t="shared" si="123"/>
        <v>0</v>
      </c>
      <c r="M104" s="30">
        <f t="shared" si="123"/>
        <v>0</v>
      </c>
      <c r="N104" s="30">
        <f t="shared" si="123"/>
        <v>0</v>
      </c>
      <c r="O104" s="30">
        <f t="shared" si="123"/>
        <v>0</v>
      </c>
      <c r="P104" s="30">
        <f t="shared" si="123"/>
        <v>0</v>
      </c>
      <c r="Q104" s="30">
        <f t="shared" si="123"/>
        <v>0</v>
      </c>
      <c r="R104" s="30">
        <f t="shared" si="123"/>
        <v>0</v>
      </c>
      <c r="S104" s="30">
        <f t="shared" si="123"/>
        <v>0</v>
      </c>
      <c r="T104" s="30">
        <f t="shared" si="123"/>
        <v>0</v>
      </c>
      <c r="U104" s="30">
        <f t="shared" si="123"/>
        <v>0</v>
      </c>
      <c r="V104" s="30">
        <f t="shared" si="123"/>
        <v>0</v>
      </c>
      <c r="W104" s="30">
        <f t="shared" si="123"/>
        <v>0</v>
      </c>
      <c r="X104" s="31">
        <f t="shared" si="123"/>
        <v>0</v>
      </c>
      <c r="Y104" s="31">
        <f t="shared" si="123"/>
        <v>0</v>
      </c>
      <c r="Z104" s="31">
        <f t="shared" ref="Z104:BB104" si="124">IF(SUMIF($A$99:$A$103,"Personal",Z99:Z103)=0,0,SUMIF($A$99:$A$103,"Personal",Z99:Z103))</f>
        <v>0</v>
      </c>
      <c r="AA104" s="31">
        <f t="shared" si="124"/>
        <v>0</v>
      </c>
      <c r="AB104" s="31">
        <f t="shared" si="124"/>
        <v>0</v>
      </c>
      <c r="AC104" s="31">
        <f t="shared" si="124"/>
        <v>0</v>
      </c>
      <c r="AD104" s="31">
        <f t="shared" si="124"/>
        <v>0</v>
      </c>
      <c r="AE104" s="31">
        <f t="shared" si="124"/>
        <v>0</v>
      </c>
      <c r="AF104" s="31">
        <f t="shared" si="124"/>
        <v>0</v>
      </c>
      <c r="AG104" s="31">
        <f t="shared" si="124"/>
        <v>0</v>
      </c>
      <c r="AH104" s="31">
        <f t="shared" si="124"/>
        <v>0</v>
      </c>
      <c r="AI104" s="31">
        <f t="shared" si="124"/>
        <v>0</v>
      </c>
      <c r="AJ104" s="31">
        <f t="shared" si="124"/>
        <v>0</v>
      </c>
      <c r="AK104" s="31">
        <f t="shared" si="124"/>
        <v>0</v>
      </c>
      <c r="AL104" s="31">
        <f t="shared" si="124"/>
        <v>0</v>
      </c>
      <c r="AM104" s="31">
        <f t="shared" si="124"/>
        <v>0</v>
      </c>
      <c r="AN104" s="31">
        <f t="shared" si="124"/>
        <v>0</v>
      </c>
      <c r="AO104" s="31">
        <f t="shared" si="124"/>
        <v>0</v>
      </c>
      <c r="AP104" s="31">
        <f t="shared" si="124"/>
        <v>0</v>
      </c>
      <c r="AQ104" s="31">
        <f t="shared" si="124"/>
        <v>0</v>
      </c>
      <c r="AR104" s="31">
        <f t="shared" si="124"/>
        <v>0</v>
      </c>
      <c r="AS104" s="31">
        <f t="shared" si="124"/>
        <v>0</v>
      </c>
      <c r="AT104" s="31">
        <f t="shared" si="124"/>
        <v>0</v>
      </c>
      <c r="AU104" s="31">
        <f t="shared" si="124"/>
        <v>0</v>
      </c>
      <c r="AV104" s="31">
        <f t="shared" si="124"/>
        <v>0</v>
      </c>
      <c r="AW104" s="31">
        <f t="shared" si="124"/>
        <v>0</v>
      </c>
      <c r="AX104" s="31">
        <f t="shared" si="124"/>
        <v>0</v>
      </c>
      <c r="AY104" s="31">
        <f t="shared" si="124"/>
        <v>0</v>
      </c>
      <c r="AZ104" s="31">
        <f t="shared" si="124"/>
        <v>0</v>
      </c>
      <c r="BA104" s="31">
        <f t="shared" si="124"/>
        <v>0</v>
      </c>
      <c r="BB104" s="31">
        <f t="shared" si="124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25">IF(SUMIF($A$99:$A$103,"Material",F99:F103)=0,0,SUMIF($A$99:$A$103,"Material",F99:F103))</f>
        <v>0</v>
      </c>
      <c r="G105" s="30">
        <f t="shared" si="125"/>
        <v>0</v>
      </c>
      <c r="H105" s="30">
        <f t="shared" si="125"/>
        <v>0</v>
      </c>
      <c r="I105" s="30">
        <f t="shared" si="125"/>
        <v>0</v>
      </c>
      <c r="J105" s="30">
        <f t="shared" si="125"/>
        <v>0</v>
      </c>
      <c r="K105" s="30">
        <f t="shared" si="125"/>
        <v>0</v>
      </c>
      <c r="L105" s="30">
        <f t="shared" si="125"/>
        <v>0</v>
      </c>
      <c r="M105" s="30">
        <f t="shared" si="125"/>
        <v>0</v>
      </c>
      <c r="N105" s="30">
        <f t="shared" si="125"/>
        <v>0</v>
      </c>
      <c r="O105" s="30">
        <f t="shared" si="125"/>
        <v>0</v>
      </c>
      <c r="P105" s="30">
        <f t="shared" si="125"/>
        <v>0</v>
      </c>
      <c r="Q105" s="30">
        <f t="shared" si="125"/>
        <v>0</v>
      </c>
      <c r="R105" s="30">
        <f t="shared" si="125"/>
        <v>0</v>
      </c>
      <c r="S105" s="30">
        <f t="shared" si="125"/>
        <v>0</v>
      </c>
      <c r="T105" s="30">
        <f t="shared" si="125"/>
        <v>0</v>
      </c>
      <c r="U105" s="30">
        <f t="shared" si="125"/>
        <v>0</v>
      </c>
      <c r="V105" s="30">
        <f t="shared" si="125"/>
        <v>0</v>
      </c>
      <c r="W105" s="30">
        <f t="shared" si="125"/>
        <v>0</v>
      </c>
      <c r="X105" s="30">
        <f t="shared" si="125"/>
        <v>0</v>
      </c>
      <c r="Y105" s="30">
        <f t="shared" si="125"/>
        <v>0</v>
      </c>
      <c r="Z105" s="30">
        <f t="shared" ref="Z105:BB105" si="126">IF(SUMIF($A$99:$A$103,"Material",Z99:Z103)=0,0,SUMIF($A$99:$A$103,"Material",Z99:Z103))</f>
        <v>0</v>
      </c>
      <c r="AA105" s="30">
        <f t="shared" si="126"/>
        <v>0</v>
      </c>
      <c r="AB105" s="30">
        <f t="shared" si="126"/>
        <v>0</v>
      </c>
      <c r="AC105" s="30">
        <f t="shared" si="126"/>
        <v>0</v>
      </c>
      <c r="AD105" s="30">
        <f t="shared" si="126"/>
        <v>0</v>
      </c>
      <c r="AE105" s="30">
        <f t="shared" si="126"/>
        <v>0</v>
      </c>
      <c r="AF105" s="30">
        <f t="shared" si="126"/>
        <v>0</v>
      </c>
      <c r="AG105" s="30">
        <f t="shared" si="126"/>
        <v>0</v>
      </c>
      <c r="AH105" s="30">
        <f t="shared" si="126"/>
        <v>0</v>
      </c>
      <c r="AI105" s="30">
        <f t="shared" si="126"/>
        <v>0</v>
      </c>
      <c r="AJ105" s="30">
        <f t="shared" si="126"/>
        <v>0</v>
      </c>
      <c r="AK105" s="30">
        <f t="shared" si="126"/>
        <v>0</v>
      </c>
      <c r="AL105" s="30">
        <f t="shared" si="126"/>
        <v>0</v>
      </c>
      <c r="AM105" s="30">
        <f t="shared" si="126"/>
        <v>0</v>
      </c>
      <c r="AN105" s="30">
        <f t="shared" si="126"/>
        <v>0</v>
      </c>
      <c r="AO105" s="30">
        <f t="shared" si="126"/>
        <v>0</v>
      </c>
      <c r="AP105" s="30">
        <f t="shared" si="126"/>
        <v>0</v>
      </c>
      <c r="AQ105" s="30">
        <f t="shared" si="126"/>
        <v>0</v>
      </c>
      <c r="AR105" s="30">
        <f t="shared" si="126"/>
        <v>0</v>
      </c>
      <c r="AS105" s="30">
        <f t="shared" si="126"/>
        <v>0</v>
      </c>
      <c r="AT105" s="30">
        <f t="shared" si="126"/>
        <v>0</v>
      </c>
      <c r="AU105" s="30">
        <f t="shared" si="126"/>
        <v>0</v>
      </c>
      <c r="AV105" s="30">
        <f t="shared" si="126"/>
        <v>0</v>
      </c>
      <c r="AW105" s="30">
        <f t="shared" si="126"/>
        <v>0</v>
      </c>
      <c r="AX105" s="30">
        <f t="shared" si="126"/>
        <v>0</v>
      </c>
      <c r="AY105" s="30">
        <f t="shared" si="126"/>
        <v>0</v>
      </c>
      <c r="AZ105" s="30">
        <f t="shared" si="126"/>
        <v>0</v>
      </c>
      <c r="BA105" s="30">
        <f t="shared" si="126"/>
        <v>0</v>
      </c>
      <c r="BB105" s="30">
        <f t="shared" si="126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27">IF(SUMIF($A$99:$A$103,"Infrastruktur",F99:F103)=0,0,SUMIF($A$99:$A$103,"Infrastruktur",F99:F103))</f>
        <v>0</v>
      </c>
      <c r="G106" s="30">
        <f t="shared" si="127"/>
        <v>0</v>
      </c>
      <c r="H106" s="30">
        <f t="shared" si="127"/>
        <v>0</v>
      </c>
      <c r="I106" s="30">
        <f t="shared" si="127"/>
        <v>0</v>
      </c>
      <c r="J106" s="30">
        <f t="shared" si="127"/>
        <v>0</v>
      </c>
      <c r="K106" s="30">
        <f t="shared" si="127"/>
        <v>0</v>
      </c>
      <c r="L106" s="30">
        <f t="shared" si="127"/>
        <v>0</v>
      </c>
      <c r="M106" s="30">
        <f t="shared" si="127"/>
        <v>0</v>
      </c>
      <c r="N106" s="30">
        <f t="shared" si="127"/>
        <v>0</v>
      </c>
      <c r="O106" s="30">
        <f t="shared" si="127"/>
        <v>0</v>
      </c>
      <c r="P106" s="30">
        <f t="shared" si="127"/>
        <v>0</v>
      </c>
      <c r="Q106" s="30">
        <f t="shared" si="127"/>
        <v>0</v>
      </c>
      <c r="R106" s="30">
        <f t="shared" si="127"/>
        <v>0</v>
      </c>
      <c r="S106" s="30">
        <f t="shared" si="127"/>
        <v>0</v>
      </c>
      <c r="T106" s="30">
        <f t="shared" si="127"/>
        <v>0</v>
      </c>
      <c r="U106" s="30">
        <f t="shared" si="127"/>
        <v>0</v>
      </c>
      <c r="V106" s="30">
        <f t="shared" si="127"/>
        <v>0</v>
      </c>
      <c r="W106" s="30">
        <f t="shared" si="127"/>
        <v>0</v>
      </c>
      <c r="X106" s="30">
        <f t="shared" si="127"/>
        <v>0</v>
      </c>
      <c r="Y106" s="30">
        <f t="shared" si="127"/>
        <v>0</v>
      </c>
      <c r="Z106" s="30">
        <f t="shared" ref="Z106:BB106" si="128">IF(SUMIF($A$99:$A$103,"Infrastruktur",Z99:Z103)=0,0,SUMIF($A$99:$A$103,"Infrastruktur",Z99:Z103))</f>
        <v>0</v>
      </c>
      <c r="AA106" s="30">
        <f t="shared" si="128"/>
        <v>0</v>
      </c>
      <c r="AB106" s="30">
        <f t="shared" si="128"/>
        <v>0</v>
      </c>
      <c r="AC106" s="30">
        <f t="shared" si="128"/>
        <v>0</v>
      </c>
      <c r="AD106" s="30">
        <f t="shared" si="128"/>
        <v>0</v>
      </c>
      <c r="AE106" s="30">
        <f t="shared" si="128"/>
        <v>0</v>
      </c>
      <c r="AF106" s="30">
        <f t="shared" si="128"/>
        <v>0</v>
      </c>
      <c r="AG106" s="30">
        <f t="shared" si="128"/>
        <v>0</v>
      </c>
      <c r="AH106" s="30">
        <f t="shared" si="128"/>
        <v>0</v>
      </c>
      <c r="AI106" s="30">
        <f t="shared" si="128"/>
        <v>0</v>
      </c>
      <c r="AJ106" s="30">
        <f t="shared" si="128"/>
        <v>0</v>
      </c>
      <c r="AK106" s="30">
        <f t="shared" si="128"/>
        <v>0</v>
      </c>
      <c r="AL106" s="30">
        <f t="shared" si="128"/>
        <v>0</v>
      </c>
      <c r="AM106" s="30">
        <f t="shared" si="128"/>
        <v>0</v>
      </c>
      <c r="AN106" s="30">
        <f t="shared" si="128"/>
        <v>0</v>
      </c>
      <c r="AO106" s="30">
        <f t="shared" si="128"/>
        <v>0</v>
      </c>
      <c r="AP106" s="30">
        <f t="shared" si="128"/>
        <v>0</v>
      </c>
      <c r="AQ106" s="30">
        <f t="shared" si="128"/>
        <v>0</v>
      </c>
      <c r="AR106" s="30">
        <f t="shared" si="128"/>
        <v>0</v>
      </c>
      <c r="AS106" s="30">
        <f t="shared" si="128"/>
        <v>0</v>
      </c>
      <c r="AT106" s="30">
        <f t="shared" si="128"/>
        <v>0</v>
      </c>
      <c r="AU106" s="30">
        <f t="shared" si="128"/>
        <v>0</v>
      </c>
      <c r="AV106" s="30">
        <f t="shared" si="128"/>
        <v>0</v>
      </c>
      <c r="AW106" s="30">
        <f t="shared" si="128"/>
        <v>0</v>
      </c>
      <c r="AX106" s="30">
        <f t="shared" si="128"/>
        <v>0</v>
      </c>
      <c r="AY106" s="30">
        <f t="shared" si="128"/>
        <v>0</v>
      </c>
      <c r="AZ106" s="30">
        <f t="shared" si="128"/>
        <v>0</v>
      </c>
      <c r="BA106" s="30">
        <f t="shared" si="128"/>
        <v>0</v>
      </c>
      <c r="BB106" s="30">
        <f t="shared" si="128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29">IF(SUMIF($A$99:$A$103,"Dienstleistungen",F99:F103)=0,0,SUMIF($A$99:$A$103,"Dienstleistungen",F99:F103))</f>
        <v>0</v>
      </c>
      <c r="G107" s="30">
        <f t="shared" si="129"/>
        <v>0</v>
      </c>
      <c r="H107" s="30">
        <f t="shared" si="129"/>
        <v>0</v>
      </c>
      <c r="I107" s="30">
        <f t="shared" si="129"/>
        <v>0</v>
      </c>
      <c r="J107" s="30">
        <f t="shared" si="129"/>
        <v>0</v>
      </c>
      <c r="K107" s="30">
        <f t="shared" si="129"/>
        <v>0</v>
      </c>
      <c r="L107" s="30">
        <f t="shared" si="129"/>
        <v>0</v>
      </c>
      <c r="M107" s="30">
        <f t="shared" si="129"/>
        <v>0</v>
      </c>
      <c r="N107" s="30">
        <f t="shared" si="129"/>
        <v>0</v>
      </c>
      <c r="O107" s="30">
        <f t="shared" si="129"/>
        <v>0</v>
      </c>
      <c r="P107" s="30">
        <f t="shared" si="129"/>
        <v>0</v>
      </c>
      <c r="Q107" s="30">
        <f t="shared" si="129"/>
        <v>0</v>
      </c>
      <c r="R107" s="30">
        <f t="shared" si="129"/>
        <v>0</v>
      </c>
      <c r="S107" s="30">
        <f t="shared" si="129"/>
        <v>0</v>
      </c>
      <c r="T107" s="30">
        <f t="shared" si="129"/>
        <v>0</v>
      </c>
      <c r="U107" s="30">
        <f t="shared" si="129"/>
        <v>0</v>
      </c>
      <c r="V107" s="30">
        <f t="shared" si="129"/>
        <v>0</v>
      </c>
      <c r="W107" s="30">
        <f t="shared" si="129"/>
        <v>0</v>
      </c>
      <c r="X107" s="30">
        <f t="shared" si="129"/>
        <v>0</v>
      </c>
      <c r="Y107" s="30">
        <f t="shared" si="129"/>
        <v>0</v>
      </c>
      <c r="Z107" s="30">
        <f t="shared" ref="Z107:BB107" si="130">IF(SUMIF($A$99:$A$103,"Dienstleistungen",Z99:Z103)=0,0,SUMIF($A$99:$A$103,"Dienstleistungen",Z99:Z103))</f>
        <v>0</v>
      </c>
      <c r="AA107" s="30">
        <f t="shared" si="130"/>
        <v>0</v>
      </c>
      <c r="AB107" s="30">
        <f t="shared" si="130"/>
        <v>0</v>
      </c>
      <c r="AC107" s="30">
        <f t="shared" si="130"/>
        <v>0</v>
      </c>
      <c r="AD107" s="30">
        <f t="shared" si="130"/>
        <v>0</v>
      </c>
      <c r="AE107" s="30">
        <f t="shared" si="130"/>
        <v>0</v>
      </c>
      <c r="AF107" s="30">
        <f t="shared" si="130"/>
        <v>0</v>
      </c>
      <c r="AG107" s="30">
        <f t="shared" si="130"/>
        <v>0</v>
      </c>
      <c r="AH107" s="30">
        <f t="shared" si="130"/>
        <v>0</v>
      </c>
      <c r="AI107" s="30">
        <f t="shared" si="130"/>
        <v>0</v>
      </c>
      <c r="AJ107" s="30">
        <f t="shared" si="130"/>
        <v>0</v>
      </c>
      <c r="AK107" s="30">
        <f t="shared" si="130"/>
        <v>0</v>
      </c>
      <c r="AL107" s="30">
        <f t="shared" si="130"/>
        <v>0</v>
      </c>
      <c r="AM107" s="30">
        <f t="shared" si="130"/>
        <v>0</v>
      </c>
      <c r="AN107" s="30">
        <f t="shared" si="130"/>
        <v>0</v>
      </c>
      <c r="AO107" s="30">
        <f t="shared" si="130"/>
        <v>0</v>
      </c>
      <c r="AP107" s="30">
        <f t="shared" si="130"/>
        <v>0</v>
      </c>
      <c r="AQ107" s="30">
        <f t="shared" si="130"/>
        <v>0</v>
      </c>
      <c r="AR107" s="30">
        <f t="shared" si="130"/>
        <v>0</v>
      </c>
      <c r="AS107" s="30">
        <f t="shared" si="130"/>
        <v>0</v>
      </c>
      <c r="AT107" s="30">
        <f t="shared" si="130"/>
        <v>0</v>
      </c>
      <c r="AU107" s="30">
        <f t="shared" si="130"/>
        <v>0</v>
      </c>
      <c r="AV107" s="30">
        <f t="shared" si="130"/>
        <v>0</v>
      </c>
      <c r="AW107" s="30">
        <f t="shared" si="130"/>
        <v>0</v>
      </c>
      <c r="AX107" s="30">
        <f t="shared" si="130"/>
        <v>0</v>
      </c>
      <c r="AY107" s="30">
        <f t="shared" si="130"/>
        <v>0</v>
      </c>
      <c r="AZ107" s="30">
        <f t="shared" si="130"/>
        <v>0</v>
      </c>
      <c r="BA107" s="30">
        <f t="shared" si="130"/>
        <v>0</v>
      </c>
      <c r="BB107" s="30">
        <f t="shared" si="130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E110+1</f>
        <v>1</v>
      </c>
      <c r="G110" s="24">
        <f t="shared" ref="G110:Y110" si="131">F110+1</f>
        <v>2</v>
      </c>
      <c r="H110" s="24">
        <f t="shared" si="131"/>
        <v>3</v>
      </c>
      <c r="I110" s="24">
        <f t="shared" si="131"/>
        <v>4</v>
      </c>
      <c r="J110" s="24">
        <f t="shared" si="131"/>
        <v>5</v>
      </c>
      <c r="K110" s="24">
        <f t="shared" si="131"/>
        <v>6</v>
      </c>
      <c r="L110" s="24">
        <f t="shared" si="131"/>
        <v>7</v>
      </c>
      <c r="M110" s="24">
        <f t="shared" si="131"/>
        <v>8</v>
      </c>
      <c r="N110" s="24">
        <f t="shared" si="131"/>
        <v>9</v>
      </c>
      <c r="O110" s="24">
        <f t="shared" si="131"/>
        <v>10</v>
      </c>
      <c r="P110" s="24">
        <f t="shared" si="131"/>
        <v>11</v>
      </c>
      <c r="Q110" s="24">
        <f t="shared" si="131"/>
        <v>12</v>
      </c>
      <c r="R110" s="24">
        <f t="shared" si="131"/>
        <v>13</v>
      </c>
      <c r="S110" s="24">
        <f t="shared" si="131"/>
        <v>14</v>
      </c>
      <c r="T110" s="24">
        <f t="shared" si="131"/>
        <v>15</v>
      </c>
      <c r="U110" s="24">
        <f t="shared" si="131"/>
        <v>16</v>
      </c>
      <c r="V110" s="24">
        <f t="shared" si="131"/>
        <v>17</v>
      </c>
      <c r="W110" s="24">
        <f t="shared" si="131"/>
        <v>18</v>
      </c>
      <c r="X110" s="24">
        <f t="shared" si="131"/>
        <v>19</v>
      </c>
      <c r="Y110" s="25">
        <f t="shared" si="131"/>
        <v>20</v>
      </c>
      <c r="Z110" s="25">
        <f t="shared" ref="Z110" si="132">Y110+1</f>
        <v>21</v>
      </c>
      <c r="AA110" s="25">
        <f t="shared" ref="AA110" si="133">Z110+1</f>
        <v>22</v>
      </c>
      <c r="AB110" s="25">
        <f t="shared" ref="AB110" si="134">AA110+1</f>
        <v>23</v>
      </c>
      <c r="AC110" s="25">
        <f t="shared" ref="AC110" si="135">AB110+1</f>
        <v>24</v>
      </c>
      <c r="AD110" s="25">
        <f t="shared" ref="AD110" si="136">AC110+1</f>
        <v>25</v>
      </c>
      <c r="AE110" s="25">
        <f t="shared" ref="AE110" si="137">AD110+1</f>
        <v>26</v>
      </c>
      <c r="AF110" s="25">
        <f t="shared" ref="AF110" si="138">AE110+1</f>
        <v>27</v>
      </c>
      <c r="AG110" s="25">
        <f t="shared" ref="AG110" si="139">AF110+1</f>
        <v>28</v>
      </c>
      <c r="AH110" s="25">
        <f t="shared" ref="AH110" si="140">AG110+1</f>
        <v>29</v>
      </c>
      <c r="AI110" s="25">
        <f t="shared" ref="AI110" si="141">AH110+1</f>
        <v>30</v>
      </c>
      <c r="AJ110" s="25">
        <f t="shared" ref="AJ110" si="142">AI110+1</f>
        <v>31</v>
      </c>
      <c r="AK110" s="25">
        <f t="shared" ref="AK110" si="143">AJ110+1</f>
        <v>32</v>
      </c>
      <c r="AL110" s="25">
        <f t="shared" ref="AL110" si="144">AK110+1</f>
        <v>33</v>
      </c>
      <c r="AM110" s="25">
        <f t="shared" ref="AM110" si="145">AL110+1</f>
        <v>34</v>
      </c>
      <c r="AN110" s="25">
        <f t="shared" ref="AN110" si="146">AM110+1</f>
        <v>35</v>
      </c>
      <c r="AO110" s="25">
        <f t="shared" ref="AO110" si="147">AN110+1</f>
        <v>36</v>
      </c>
      <c r="AP110" s="25">
        <f t="shared" ref="AP110" si="148">AO110+1</f>
        <v>37</v>
      </c>
      <c r="AQ110" s="25">
        <f t="shared" ref="AQ110" si="149">AP110+1</f>
        <v>38</v>
      </c>
      <c r="AR110" s="25">
        <f t="shared" ref="AR110" si="150">AQ110+1</f>
        <v>39</v>
      </c>
      <c r="AS110" s="25">
        <f t="shared" ref="AS110" si="151">AR110+1</f>
        <v>40</v>
      </c>
      <c r="AT110" s="25">
        <f t="shared" ref="AT110" si="152">AS110+1</f>
        <v>41</v>
      </c>
      <c r="AU110" s="25">
        <f t="shared" ref="AU110" si="153">AT110+1</f>
        <v>42</v>
      </c>
      <c r="AV110" s="25">
        <f t="shared" ref="AV110" si="154">AU110+1</f>
        <v>43</v>
      </c>
      <c r="AW110" s="25">
        <f t="shared" ref="AW110" si="155">AV110+1</f>
        <v>44</v>
      </c>
      <c r="AX110" s="25">
        <f t="shared" ref="AX110" si="156">AW110+1</f>
        <v>45</v>
      </c>
      <c r="AY110" s="25">
        <f t="shared" ref="AY110" si="157">AX110+1</f>
        <v>46</v>
      </c>
      <c r="AZ110" s="25">
        <f t="shared" ref="AZ110" si="158">AY110+1</f>
        <v>47</v>
      </c>
      <c r="BA110" s="25">
        <f t="shared" ref="BA110" si="159">AZ110+1</f>
        <v>48</v>
      </c>
      <c r="BB110" s="25">
        <f t="shared" ref="BB110" si="160">BA110+1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/>
      <c r="B112" s="51" t="s">
        <v>113</v>
      </c>
      <c r="C112" s="141"/>
      <c r="D112" s="97" t="s">
        <v>198</v>
      </c>
      <c r="E112" s="2" t="str">
        <f>'Option 7 (2)'!E112</f>
        <v/>
      </c>
      <c r="F112" s="2" t="str">
        <f>'Option 7 (2)'!F112</f>
        <v/>
      </c>
      <c r="G112" s="2" t="str">
        <f>'Option 7 (2)'!G112</f>
        <v/>
      </c>
      <c r="H112" s="2" t="str">
        <f>'Option 7 (2)'!H112</f>
        <v/>
      </c>
      <c r="I112" s="2" t="str">
        <f>'Option 7 (2)'!I112</f>
        <v/>
      </c>
      <c r="J112" s="2" t="str">
        <f>'Option 7 (2)'!J112</f>
        <v/>
      </c>
      <c r="K112" s="2" t="str">
        <f>'Option 7 (2)'!K112</f>
        <v/>
      </c>
      <c r="L112" s="2" t="str">
        <f>'Option 7 (2)'!L112</f>
        <v/>
      </c>
      <c r="M112" s="2" t="str">
        <f>'Option 7 (2)'!M112</f>
        <v/>
      </c>
      <c r="N112" s="2" t="str">
        <f>'Option 7 (2)'!N112</f>
        <v/>
      </c>
      <c r="O112" s="2" t="str">
        <f>'Option 7 (2)'!O112</f>
        <v/>
      </c>
      <c r="P112" s="2" t="str">
        <f>'Option 7 (2)'!P112</f>
        <v/>
      </c>
      <c r="Q112" s="2" t="str">
        <f>'Option 7 (2)'!Q112</f>
        <v/>
      </c>
      <c r="R112" s="2" t="str">
        <f>'Option 7 (2)'!R112</f>
        <v/>
      </c>
      <c r="S112" s="2" t="str">
        <f>'Option 7 (2)'!S112</f>
        <v/>
      </c>
      <c r="T112" s="2" t="str">
        <f>'Option 7 (2)'!T112</f>
        <v/>
      </c>
      <c r="U112" s="2" t="str">
        <f>'Option 7 (2)'!U112</f>
        <v/>
      </c>
      <c r="V112" s="2" t="str">
        <f>'Option 7 (2)'!V112</f>
        <v/>
      </c>
      <c r="W112" s="2" t="str">
        <f>'Option 7 (2)'!W112</f>
        <v/>
      </c>
      <c r="X112" s="2" t="str">
        <f>'Option 7 (2)'!X112</f>
        <v/>
      </c>
      <c r="Y112" s="2" t="str">
        <f>'Option 7 (2)'!Y112</f>
        <v/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ht="41.4" x14ac:dyDescent="0.25">
      <c r="A113" s="49"/>
      <c r="B113" s="52" t="s">
        <v>114</v>
      </c>
      <c r="C113" s="141"/>
      <c r="D113" s="98" t="s">
        <v>198</v>
      </c>
      <c r="E113" s="2" t="str">
        <f>'Option 7 (2)'!E113</f>
        <v/>
      </c>
      <c r="F113" s="2" t="str">
        <f>'Option 7 (2)'!F113</f>
        <v/>
      </c>
      <c r="G113" s="2" t="str">
        <f>'Option 7 (2)'!G113</f>
        <v/>
      </c>
      <c r="H113" s="2" t="str">
        <f>'Option 7 (2)'!H113</f>
        <v/>
      </c>
      <c r="I113" s="2" t="str">
        <f>'Option 7 (2)'!I113</f>
        <v/>
      </c>
      <c r="J113" s="2" t="str">
        <f>'Option 7 (2)'!J113</f>
        <v/>
      </c>
      <c r="K113" s="2" t="str">
        <f>'Option 7 (2)'!K113</f>
        <v/>
      </c>
      <c r="L113" s="2" t="str">
        <f>'Option 7 (2)'!L113</f>
        <v/>
      </c>
      <c r="M113" s="2" t="str">
        <f>'Option 7 (2)'!M113</f>
        <v/>
      </c>
      <c r="N113" s="2" t="str">
        <f>'Option 7 (2)'!N113</f>
        <v/>
      </c>
      <c r="O113" s="2" t="str">
        <f>'Option 7 (2)'!O113</f>
        <v/>
      </c>
      <c r="P113" s="2" t="str">
        <f>'Option 7 (2)'!P113</f>
        <v/>
      </c>
      <c r="Q113" s="2" t="str">
        <f>'Option 7 (2)'!Q113</f>
        <v/>
      </c>
      <c r="R113" s="2" t="str">
        <f>'Option 7 (2)'!R113</f>
        <v/>
      </c>
      <c r="S113" s="2" t="str">
        <f>'Option 7 (2)'!S113</f>
        <v/>
      </c>
      <c r="T113" s="2" t="str">
        <f>'Option 7 (2)'!T113</f>
        <v/>
      </c>
      <c r="U113" s="2" t="str">
        <f>'Option 7 (2)'!U113</f>
        <v/>
      </c>
      <c r="V113" s="2" t="str">
        <f>'Option 7 (2)'!V113</f>
        <v/>
      </c>
      <c r="W113" s="2" t="str">
        <f>'Option 7 (2)'!W113</f>
        <v/>
      </c>
      <c r="X113" s="2" t="str">
        <f>'Option 7 (2)'!X113</f>
        <v/>
      </c>
      <c r="Y113" s="2" t="str">
        <f>'Option 7 (2)'!Y113</f>
        <v/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ht="41.4" x14ac:dyDescent="0.25">
      <c r="A114" s="75"/>
      <c r="B114" s="76" t="s">
        <v>115</v>
      </c>
      <c r="C114" s="141"/>
      <c r="D114" s="98" t="s">
        <v>198</v>
      </c>
      <c r="E114" s="2" t="str">
        <f>'Option 7 (2)'!E114</f>
        <v/>
      </c>
      <c r="F114" s="2" t="str">
        <f>'Option 7 (2)'!F114</f>
        <v/>
      </c>
      <c r="G114" s="2" t="str">
        <f>'Option 7 (2)'!G114</f>
        <v/>
      </c>
      <c r="H114" s="2" t="str">
        <f>'Option 7 (2)'!H114</f>
        <v/>
      </c>
      <c r="I114" s="2" t="str">
        <f>'Option 7 (2)'!I114</f>
        <v/>
      </c>
      <c r="J114" s="2" t="str">
        <f>'Option 7 (2)'!J114</f>
        <v/>
      </c>
      <c r="K114" s="2" t="str">
        <f>'Option 7 (2)'!K114</f>
        <v/>
      </c>
      <c r="L114" s="2" t="str">
        <f>'Option 7 (2)'!L114</f>
        <v/>
      </c>
      <c r="M114" s="2" t="str">
        <f>'Option 7 (2)'!M114</f>
        <v/>
      </c>
      <c r="N114" s="2" t="str">
        <f>'Option 7 (2)'!N114</f>
        <v/>
      </c>
      <c r="O114" s="2" t="str">
        <f>'Option 7 (2)'!O114</f>
        <v/>
      </c>
      <c r="P114" s="2" t="str">
        <f>'Option 7 (2)'!P114</f>
        <v/>
      </c>
      <c r="Q114" s="2" t="str">
        <f>'Option 7 (2)'!Q114</f>
        <v/>
      </c>
      <c r="R114" s="2" t="str">
        <f>'Option 7 (2)'!R114</f>
        <v/>
      </c>
      <c r="S114" s="2" t="str">
        <f>'Option 7 (2)'!S114</f>
        <v/>
      </c>
      <c r="T114" s="2" t="str">
        <f>'Option 7 (2)'!T114</f>
        <v/>
      </c>
      <c r="U114" s="2" t="str">
        <f>'Option 7 (2)'!U114</f>
        <v/>
      </c>
      <c r="V114" s="2" t="str">
        <f>'Option 7 (2)'!V114</f>
        <v/>
      </c>
      <c r="W114" s="2" t="str">
        <f>'Option 7 (2)'!W114</f>
        <v/>
      </c>
      <c r="X114" s="2" t="str">
        <f>'Option 7 (2)'!X114</f>
        <v/>
      </c>
      <c r="Y114" s="2" t="str">
        <f>'Option 7 (2)'!Y114</f>
        <v/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ht="41.4" x14ac:dyDescent="0.25">
      <c r="A115" s="75"/>
      <c r="B115" s="76" t="s">
        <v>147</v>
      </c>
      <c r="C115" s="141"/>
      <c r="D115" s="98" t="s">
        <v>198</v>
      </c>
      <c r="E115" s="2" t="str">
        <f>'Option 7 (2)'!E115</f>
        <v/>
      </c>
      <c r="F115" s="2" t="str">
        <f>'Option 7 (2)'!F115</f>
        <v/>
      </c>
      <c r="G115" s="2" t="str">
        <f>'Option 7 (2)'!G115</f>
        <v/>
      </c>
      <c r="H115" s="2" t="str">
        <f>'Option 7 (2)'!H115</f>
        <v/>
      </c>
      <c r="I115" s="2" t="str">
        <f>'Option 7 (2)'!I115</f>
        <v/>
      </c>
      <c r="J115" s="2" t="str">
        <f>'Option 7 (2)'!J115</f>
        <v/>
      </c>
      <c r="K115" s="2" t="str">
        <f>'Option 7 (2)'!K115</f>
        <v/>
      </c>
      <c r="L115" s="2" t="str">
        <f>'Option 7 (2)'!L115</f>
        <v/>
      </c>
      <c r="M115" s="2" t="str">
        <f>'Option 7 (2)'!M115</f>
        <v/>
      </c>
      <c r="N115" s="2" t="str">
        <f>'Option 7 (2)'!N115</f>
        <v/>
      </c>
      <c r="O115" s="2" t="str">
        <f>'Option 7 (2)'!O115</f>
        <v/>
      </c>
      <c r="P115" s="2" t="str">
        <f>'Option 7 (2)'!P115</f>
        <v/>
      </c>
      <c r="Q115" s="2" t="str">
        <f>'Option 7 (2)'!Q115</f>
        <v/>
      </c>
      <c r="R115" s="2" t="str">
        <f>'Option 7 (2)'!R115</f>
        <v/>
      </c>
      <c r="S115" s="2" t="str">
        <f>'Option 7 (2)'!S115</f>
        <v/>
      </c>
      <c r="T115" s="2" t="str">
        <f>'Option 7 (2)'!T115</f>
        <v/>
      </c>
      <c r="U115" s="2" t="str">
        <f>'Option 7 (2)'!U115</f>
        <v/>
      </c>
      <c r="V115" s="2" t="str">
        <f>'Option 7 (2)'!V115</f>
        <v/>
      </c>
      <c r="W115" s="2" t="str">
        <f>'Option 7 (2)'!W115</f>
        <v/>
      </c>
      <c r="X115" s="2" t="str">
        <f>'Option 7 (2)'!X115</f>
        <v/>
      </c>
      <c r="Y115" s="2" t="str">
        <f>'Option 7 (2)'!Y115</f>
        <v/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ht="42" thickBot="1" x14ac:dyDescent="0.3">
      <c r="A116" s="50"/>
      <c r="B116" s="53" t="s">
        <v>148</v>
      </c>
      <c r="C116" s="141"/>
      <c r="D116" s="99" t="s">
        <v>198</v>
      </c>
      <c r="E116" s="2" t="str">
        <f>'Option 7 (2)'!E116</f>
        <v/>
      </c>
      <c r="F116" s="2" t="str">
        <f>'Option 7 (2)'!F116</f>
        <v/>
      </c>
      <c r="G116" s="2" t="str">
        <f>'Option 7 (2)'!G116</f>
        <v/>
      </c>
      <c r="H116" s="2" t="str">
        <f>'Option 7 (2)'!H116</f>
        <v/>
      </c>
      <c r="I116" s="2" t="str">
        <f>'Option 7 (2)'!I116</f>
        <v/>
      </c>
      <c r="J116" s="2" t="str">
        <f>'Option 7 (2)'!J116</f>
        <v/>
      </c>
      <c r="K116" s="2" t="str">
        <f>'Option 7 (2)'!K116</f>
        <v/>
      </c>
      <c r="L116" s="2" t="str">
        <f>'Option 7 (2)'!L116</f>
        <v/>
      </c>
      <c r="M116" s="2" t="str">
        <f>'Option 7 (2)'!M116</f>
        <v/>
      </c>
      <c r="N116" s="2" t="str">
        <f>'Option 7 (2)'!N116</f>
        <v/>
      </c>
      <c r="O116" s="2" t="str">
        <f>'Option 7 (2)'!O116</f>
        <v/>
      </c>
      <c r="P116" s="2" t="str">
        <f>'Option 7 (2)'!P116</f>
        <v/>
      </c>
      <c r="Q116" s="2" t="str">
        <f>'Option 7 (2)'!Q116</f>
        <v/>
      </c>
      <c r="R116" s="2" t="str">
        <f>'Option 7 (2)'!R116</f>
        <v/>
      </c>
      <c r="S116" s="2" t="str">
        <f>'Option 7 (2)'!S116</f>
        <v/>
      </c>
      <c r="T116" s="2" t="str">
        <f>'Option 7 (2)'!T116</f>
        <v/>
      </c>
      <c r="U116" s="2" t="str">
        <f>'Option 7 (2)'!U116</f>
        <v/>
      </c>
      <c r="V116" s="2" t="str">
        <f>'Option 7 (2)'!V116</f>
        <v/>
      </c>
      <c r="W116" s="2" t="str">
        <f>'Option 7 (2)'!W116</f>
        <v/>
      </c>
      <c r="X116" s="2" t="str">
        <f>'Option 7 (2)'!X116</f>
        <v/>
      </c>
      <c r="Y116" s="2" t="str">
        <f>'Option 7 (2)'!Y116</f>
        <v/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BB117" si="161">IF(SUM(F112:F116)=0,0,SUM(F112:F116))</f>
        <v>0</v>
      </c>
      <c r="G117" s="30">
        <f t="shared" si="161"/>
        <v>0</v>
      </c>
      <c r="H117" s="30">
        <f t="shared" si="161"/>
        <v>0</v>
      </c>
      <c r="I117" s="30">
        <f t="shared" si="161"/>
        <v>0</v>
      </c>
      <c r="J117" s="30">
        <f t="shared" si="161"/>
        <v>0</v>
      </c>
      <c r="K117" s="30">
        <f t="shared" si="161"/>
        <v>0</v>
      </c>
      <c r="L117" s="30">
        <f t="shared" si="161"/>
        <v>0</v>
      </c>
      <c r="M117" s="30">
        <f t="shared" si="161"/>
        <v>0</v>
      </c>
      <c r="N117" s="30">
        <f t="shared" si="161"/>
        <v>0</v>
      </c>
      <c r="O117" s="30">
        <f t="shared" si="161"/>
        <v>0</v>
      </c>
      <c r="P117" s="30">
        <f t="shared" si="161"/>
        <v>0</v>
      </c>
      <c r="Q117" s="30">
        <f t="shared" si="161"/>
        <v>0</v>
      </c>
      <c r="R117" s="30">
        <f t="shared" si="161"/>
        <v>0</v>
      </c>
      <c r="S117" s="30">
        <f t="shared" si="161"/>
        <v>0</v>
      </c>
      <c r="T117" s="30">
        <f t="shared" si="161"/>
        <v>0</v>
      </c>
      <c r="U117" s="30">
        <f t="shared" si="161"/>
        <v>0</v>
      </c>
      <c r="V117" s="30">
        <f t="shared" si="161"/>
        <v>0</v>
      </c>
      <c r="W117" s="30">
        <f t="shared" si="161"/>
        <v>0</v>
      </c>
      <c r="X117" s="30">
        <f t="shared" si="161"/>
        <v>0</v>
      </c>
      <c r="Y117" s="30">
        <f t="shared" si="161"/>
        <v>0</v>
      </c>
      <c r="Z117" s="30">
        <f t="shared" si="161"/>
        <v>0</v>
      </c>
      <c r="AA117" s="30">
        <f t="shared" si="161"/>
        <v>0</v>
      </c>
      <c r="AB117" s="30">
        <f t="shared" si="161"/>
        <v>0</v>
      </c>
      <c r="AC117" s="30">
        <f t="shared" si="161"/>
        <v>0</v>
      </c>
      <c r="AD117" s="30">
        <f t="shared" si="161"/>
        <v>0</v>
      </c>
      <c r="AE117" s="30">
        <f t="shared" si="161"/>
        <v>0</v>
      </c>
      <c r="AF117" s="30">
        <f t="shared" si="161"/>
        <v>0</v>
      </c>
      <c r="AG117" s="30">
        <f t="shared" si="161"/>
        <v>0</v>
      </c>
      <c r="AH117" s="30">
        <f t="shared" si="161"/>
        <v>0</v>
      </c>
      <c r="AI117" s="30">
        <f t="shared" si="161"/>
        <v>0</v>
      </c>
      <c r="AJ117" s="30">
        <f t="shared" si="161"/>
        <v>0</v>
      </c>
      <c r="AK117" s="30">
        <f t="shared" si="161"/>
        <v>0</v>
      </c>
      <c r="AL117" s="30">
        <f t="shared" si="161"/>
        <v>0</v>
      </c>
      <c r="AM117" s="30">
        <f t="shared" si="161"/>
        <v>0</v>
      </c>
      <c r="AN117" s="30">
        <f t="shared" si="161"/>
        <v>0</v>
      </c>
      <c r="AO117" s="30">
        <f t="shared" si="161"/>
        <v>0</v>
      </c>
      <c r="AP117" s="30">
        <f t="shared" si="161"/>
        <v>0</v>
      </c>
      <c r="AQ117" s="30">
        <f t="shared" si="161"/>
        <v>0</v>
      </c>
      <c r="AR117" s="30">
        <f t="shared" si="161"/>
        <v>0</v>
      </c>
      <c r="AS117" s="30">
        <f t="shared" si="161"/>
        <v>0</v>
      </c>
      <c r="AT117" s="30">
        <f t="shared" si="161"/>
        <v>0</v>
      </c>
      <c r="AU117" s="30">
        <f t="shared" si="161"/>
        <v>0</v>
      </c>
      <c r="AV117" s="30">
        <f t="shared" si="161"/>
        <v>0</v>
      </c>
      <c r="AW117" s="30">
        <f t="shared" si="161"/>
        <v>0</v>
      </c>
      <c r="AX117" s="30">
        <f t="shared" si="161"/>
        <v>0</v>
      </c>
      <c r="AY117" s="30">
        <f t="shared" si="161"/>
        <v>0</v>
      </c>
      <c r="AZ117" s="30">
        <f t="shared" si="161"/>
        <v>0</v>
      </c>
      <c r="BA117" s="30">
        <f t="shared" si="161"/>
        <v>0</v>
      </c>
      <c r="BB117" s="30">
        <f t="shared" si="161"/>
        <v>0</v>
      </c>
    </row>
  </sheetData>
  <mergeCells count="26"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A1:A2"/>
    <mergeCell ref="C65:C66"/>
    <mergeCell ref="D65:D66"/>
    <mergeCell ref="A63:D63"/>
    <mergeCell ref="A106:C106"/>
  </mergeCells>
  <conditionalFormatting sqref="C99:C103">
    <cfRule type="cellIs" dxfId="2053" priority="897" operator="lessThan">
      <formula>0</formula>
    </cfRule>
  </conditionalFormatting>
  <conditionalFormatting sqref="C112:C116">
    <cfRule type="cellIs" dxfId="2052" priority="893" operator="greaterThan">
      <formula>0</formula>
    </cfRule>
  </conditionalFormatting>
  <conditionalFormatting sqref="Y1:Y118">
    <cfRule type="expression" dxfId="2051" priority="41">
      <formula>$Y$2=""</formula>
    </cfRule>
  </conditionalFormatting>
  <conditionalFormatting sqref="E99:BB103">
    <cfRule type="cellIs" dxfId="2050" priority="57" operator="equal">
      <formula>""</formula>
    </cfRule>
    <cfRule type="cellIs" dxfId="2049" priority="58" operator="lessThan">
      <formula>0</formula>
    </cfRule>
  </conditionalFormatting>
  <conditionalFormatting sqref="E112:BB116">
    <cfRule type="cellIs" dxfId="2048" priority="55" operator="equal">
      <formula>""</formula>
    </cfRule>
    <cfRule type="cellIs" dxfId="2047" priority="56" operator="greaterThan">
      <formula>0</formula>
    </cfRule>
  </conditionalFormatting>
  <conditionalFormatting sqref="J1:J118">
    <cfRule type="expression" dxfId="2046" priority="54">
      <formula>$J$2=""</formula>
    </cfRule>
  </conditionalFormatting>
  <conditionalFormatting sqref="K1:K118">
    <cfRule type="expression" dxfId="2045" priority="53">
      <formula>$K$2=""</formula>
    </cfRule>
  </conditionalFormatting>
  <conditionalFormatting sqref="L1:L118">
    <cfRule type="expression" dxfId="2044" priority="52">
      <formula>$L$2=""</formula>
    </cfRule>
  </conditionalFormatting>
  <conditionalFormatting sqref="M1:M118">
    <cfRule type="expression" dxfId="2043" priority="51">
      <formula>$M$2=""</formula>
    </cfRule>
  </conditionalFormatting>
  <conditionalFormatting sqref="N1:N118">
    <cfRule type="expression" dxfId="2042" priority="50">
      <formula>$N$2=""</formula>
    </cfRule>
  </conditionalFormatting>
  <conditionalFormatting sqref="P1:P118">
    <cfRule type="expression" dxfId="2041" priority="49">
      <formula>$P$2=""</formula>
    </cfRule>
  </conditionalFormatting>
  <conditionalFormatting sqref="Q1:Q118">
    <cfRule type="expression" dxfId="2040" priority="48">
      <formula>$Q$2=""</formula>
    </cfRule>
  </conditionalFormatting>
  <conditionalFormatting sqref="S1:S118">
    <cfRule type="expression" dxfId="2039" priority="47">
      <formula>$S$2=""</formula>
    </cfRule>
  </conditionalFormatting>
  <conditionalFormatting sqref="T1:T118">
    <cfRule type="expression" dxfId="2038" priority="46">
      <formula>$T$2=""</formula>
    </cfRule>
  </conditionalFormatting>
  <conditionalFormatting sqref="U1:U118">
    <cfRule type="expression" dxfId="2037" priority="45">
      <formula>$U$2=""</formula>
    </cfRule>
  </conditionalFormatting>
  <conditionalFormatting sqref="V1:V118">
    <cfRule type="expression" dxfId="2036" priority="44">
      <formula>$V$2=""</formula>
    </cfRule>
  </conditionalFormatting>
  <conditionalFormatting sqref="W1:W118">
    <cfRule type="expression" dxfId="2035" priority="43">
      <formula>$W$2=""</formula>
    </cfRule>
  </conditionalFormatting>
  <conditionalFormatting sqref="X1:X118">
    <cfRule type="expression" dxfId="2034" priority="42">
      <formula>$X$2=""</formula>
    </cfRule>
  </conditionalFormatting>
  <conditionalFormatting sqref="R1:R118">
    <cfRule type="expression" dxfId="2033" priority="40">
      <formula>$R$2=""</formula>
    </cfRule>
  </conditionalFormatting>
  <conditionalFormatting sqref="I1:I118">
    <cfRule type="expression" dxfId="2032" priority="39">
      <formula>$I$2=""</formula>
    </cfRule>
  </conditionalFormatting>
  <conditionalFormatting sqref="O1:O118">
    <cfRule type="expression" dxfId="2031" priority="38">
      <formula>$O$2=""</formula>
    </cfRule>
  </conditionalFormatting>
  <conditionalFormatting sqref="H1:H118">
    <cfRule type="expression" dxfId="2030" priority="37">
      <formula>$H$2=""</formula>
    </cfRule>
  </conditionalFormatting>
  <conditionalFormatting sqref="E67:BB91">
    <cfRule type="cellIs" dxfId="2029" priority="35" operator="equal">
      <formula>""</formula>
    </cfRule>
    <cfRule type="cellIs" dxfId="2028" priority="36" operator="greaterThan">
      <formula>0</formula>
    </cfRule>
  </conditionalFormatting>
  <conditionalFormatting sqref="E1:E118">
    <cfRule type="expression" dxfId="2027" priority="34">
      <formula>$E$2=""</formula>
    </cfRule>
  </conditionalFormatting>
  <conditionalFormatting sqref="AE1:AE118">
    <cfRule type="expression" dxfId="2026" priority="33">
      <formula>$AE$2=""</formula>
    </cfRule>
  </conditionalFormatting>
  <conditionalFormatting sqref="AF1:AF118">
    <cfRule type="expression" dxfId="2025" priority="32">
      <formula>$AF$2=""</formula>
    </cfRule>
  </conditionalFormatting>
  <conditionalFormatting sqref="AG1:AG118">
    <cfRule type="expression" dxfId="2024" priority="31">
      <formula>$AG$2=""</formula>
    </cfRule>
  </conditionalFormatting>
  <conditionalFormatting sqref="AH1:AH118">
    <cfRule type="expression" dxfId="2023" priority="30">
      <formula>$AH$2=""</formula>
    </cfRule>
  </conditionalFormatting>
  <conditionalFormatting sqref="AI1:AI118">
    <cfRule type="expression" dxfId="2022" priority="29">
      <formula>$AI$2=""</formula>
    </cfRule>
  </conditionalFormatting>
  <conditionalFormatting sqref="AJ1:AJ118">
    <cfRule type="expression" dxfId="2021" priority="28">
      <formula>$AJ$2=""</formula>
    </cfRule>
  </conditionalFormatting>
  <conditionalFormatting sqref="AK1:AK118">
    <cfRule type="expression" dxfId="2020" priority="27">
      <formula>$AK$2=""</formula>
    </cfRule>
  </conditionalFormatting>
  <conditionalFormatting sqref="AL1:AL118">
    <cfRule type="expression" dxfId="2019" priority="26">
      <formula>$AL$2=""</formula>
    </cfRule>
  </conditionalFormatting>
  <conditionalFormatting sqref="AM1:AM118">
    <cfRule type="expression" dxfId="2018" priority="25">
      <formula>$AM$2=""</formula>
    </cfRule>
  </conditionalFormatting>
  <conditionalFormatting sqref="AN1:AN118">
    <cfRule type="expression" dxfId="2017" priority="24">
      <formula>$AN$2=""</formula>
    </cfRule>
  </conditionalFormatting>
  <conditionalFormatting sqref="AO1:AO118">
    <cfRule type="expression" dxfId="2016" priority="23">
      <formula>$AO$2=""</formula>
    </cfRule>
  </conditionalFormatting>
  <conditionalFormatting sqref="AP1:AP4 AP63:AP1048576 AP6:AP7 AP9:AP10 AP12:AP13 AP15:AP16 AP18:AP32">
    <cfRule type="expression" dxfId="2015" priority="22">
      <formula>$AP$66=""</formula>
    </cfRule>
  </conditionalFormatting>
  <conditionalFormatting sqref="AQ1:AQ118">
    <cfRule type="expression" dxfId="2014" priority="21">
      <formula>$AQ$2=""</formula>
    </cfRule>
  </conditionalFormatting>
  <conditionalFormatting sqref="AR1:AR118">
    <cfRule type="expression" dxfId="2013" priority="20">
      <formula>$AR$2=""</formula>
    </cfRule>
  </conditionalFormatting>
  <conditionalFormatting sqref="AS1:AS118">
    <cfRule type="expression" dxfId="2012" priority="19">
      <formula>$AS$2=""</formula>
    </cfRule>
  </conditionalFormatting>
  <conditionalFormatting sqref="AT1:AT118">
    <cfRule type="expression" dxfId="2011" priority="18">
      <formula>$AT$2=""</formula>
    </cfRule>
  </conditionalFormatting>
  <conditionalFormatting sqref="AU1:AU118">
    <cfRule type="expression" dxfId="2010" priority="17">
      <formula>$AU$2=""</formula>
    </cfRule>
  </conditionalFormatting>
  <conditionalFormatting sqref="AV1:AV118">
    <cfRule type="expression" dxfId="2009" priority="16">
      <formula>$AV$2=""</formula>
    </cfRule>
  </conditionalFormatting>
  <conditionalFormatting sqref="AW1:AW118">
    <cfRule type="expression" dxfId="2008" priority="15">
      <formula>$AW$2=""</formula>
    </cfRule>
  </conditionalFormatting>
  <conditionalFormatting sqref="AX1:AX118">
    <cfRule type="expression" dxfId="2007" priority="14">
      <formula>$AX$2=""</formula>
    </cfRule>
  </conditionalFormatting>
  <conditionalFormatting sqref="AY1:AY118">
    <cfRule type="expression" dxfId="2006" priority="13">
      <formula>$AY$2=""</formula>
    </cfRule>
  </conditionalFormatting>
  <conditionalFormatting sqref="AZ1:AZ118">
    <cfRule type="expression" dxfId="2005" priority="12">
      <formula>$AZ$2=""</formula>
    </cfRule>
  </conditionalFormatting>
  <conditionalFormatting sqref="BA1:BA118">
    <cfRule type="expression" dxfId="2004" priority="11">
      <formula>$BA$2=""</formula>
    </cfRule>
  </conditionalFormatting>
  <conditionalFormatting sqref="BB1:BB118">
    <cfRule type="expression" dxfId="2003" priority="10">
      <formula>$BB$2=""</formula>
    </cfRule>
  </conditionalFormatting>
  <conditionalFormatting sqref="AP33:AP34">
    <cfRule type="expression" dxfId="2002" priority="9">
      <formula>$AP$66=""</formula>
    </cfRule>
  </conditionalFormatting>
  <conditionalFormatting sqref="F1:F118">
    <cfRule type="expression" dxfId="2001" priority="8">
      <formula>$F$2=""</formula>
    </cfRule>
  </conditionalFormatting>
  <conditionalFormatting sqref="G1:G118">
    <cfRule type="expression" dxfId="2000" priority="7">
      <formula>$G$2=""</formula>
    </cfRule>
  </conditionalFormatting>
  <conditionalFormatting sqref="AA1:AA118">
    <cfRule type="expression" dxfId="1999" priority="6">
      <formula>$AA$2=""</formula>
    </cfRule>
  </conditionalFormatting>
  <conditionalFormatting sqref="Z1:Z118">
    <cfRule type="expression" dxfId="1998" priority="5">
      <formula>$Z$2=""</formula>
    </cfRule>
  </conditionalFormatting>
  <conditionalFormatting sqref="AB1:AB118">
    <cfRule type="expression" dxfId="1997" priority="4">
      <formula>$AB$2=""</formula>
    </cfRule>
  </conditionalFormatting>
  <conditionalFormatting sqref="AC1:AC118">
    <cfRule type="expression" dxfId="1996" priority="3">
      <formula>$AC$2=""</formula>
    </cfRule>
  </conditionalFormatting>
  <conditionalFormatting sqref="AD1:AD118">
    <cfRule type="expression" dxfId="1995" priority="2">
      <formula>$AD$2=""</formula>
    </cfRule>
  </conditionalFormatting>
  <conditionalFormatting sqref="AP1:AP118">
    <cfRule type="expression" dxfId="1994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" xr:uid="{403C733A-5B8C-4C08-AAAF-932139268C26}"/>
    <dataValidation allowBlank="1" showInputMessage="1" showErrorMessage="1" promptTitle="KompZWUBw" prompt="Bitte Anzahl des Personals eintragen, auch Kommazahlen (VZÄ) möglich." sqref="E3 E18 E33 E48" xr:uid="{A5BBFC15-FE01-4218-A822-A5CD59F9A207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1315F13-46A2-4D38-9B60-10B529658415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EC0B8866-92EC-461C-9BCC-2120EB85808C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984E051E-504D-435F-9E67-4EB065DEAE34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1B9FE5AB-3FEF-4184-87EE-E05E565882A2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B290808C-C534-4994-9365-B01C58A14AE2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69A5D9AE-3E93-4490-8943-503E2022F198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BA992806-B338-4262-94A6-F38B14FAF60E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7EC1-9A36-4AE8-BA93-00B4F68969EF}">
  <sheetPr codeName="Tabelle20">
    <pageSetUpPr fitToPage="1"/>
  </sheetPr>
  <dimension ref="A1:BB117"/>
  <sheetViews>
    <sheetView topLeftCell="AL34" zoomScale="60" zoomScaleNormal="60" workbookViewId="0">
      <selection activeCell="BB63" sqref="BB63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tr">
        <f>'Option 7'!B4</f>
        <v>Gehalt auswählen</v>
      </c>
      <c r="C4" s="111" t="str">
        <f ca="1">'Option 7'!C4</f>
        <v/>
      </c>
      <c r="D4" s="97" t="str">
        <f>IF('Option 7'!D4="","",'Option 7'!D4)</f>
        <v>durchschnittliche Preissteigerungs-rate</v>
      </c>
      <c r="E4" s="18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18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18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18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18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18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18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18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18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18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18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18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18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18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18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18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18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18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18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18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18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18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18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18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18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18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18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18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18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18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18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18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18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18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18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18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18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18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18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18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18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18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18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18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18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18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18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18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18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18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6.2" thickBot="1" x14ac:dyDescent="0.3">
      <c r="A5" s="115"/>
      <c r="B5" s="19" t="s">
        <v>1</v>
      </c>
      <c r="C5" s="112" t="str">
        <f t="shared" ref="C5" ca="1" si="30">IF(C4="","",C3*C4)</f>
        <v/>
      </c>
      <c r="D5" s="117"/>
      <c r="E5" s="20" t="str">
        <f t="shared" ref="E5:Y5" si="31">IF(E4="","",E3*E4)</f>
        <v/>
      </c>
      <c r="F5" s="20" t="str">
        <f t="shared" si="31"/>
        <v/>
      </c>
      <c r="G5" s="20" t="str">
        <f t="shared" si="31"/>
        <v/>
      </c>
      <c r="H5" s="20" t="str">
        <f t="shared" si="31"/>
        <v/>
      </c>
      <c r="I5" s="20" t="str">
        <f t="shared" si="31"/>
        <v/>
      </c>
      <c r="J5" s="20" t="str">
        <f t="shared" si="31"/>
        <v/>
      </c>
      <c r="K5" s="20" t="str">
        <f t="shared" si="31"/>
        <v/>
      </c>
      <c r="L5" s="20" t="str">
        <f t="shared" si="31"/>
        <v/>
      </c>
      <c r="M5" s="20" t="str">
        <f t="shared" si="31"/>
        <v/>
      </c>
      <c r="N5" s="20" t="str">
        <f t="shared" si="31"/>
        <v/>
      </c>
      <c r="O5" s="20" t="str">
        <f t="shared" si="31"/>
        <v/>
      </c>
      <c r="P5" s="20" t="str">
        <f t="shared" si="31"/>
        <v/>
      </c>
      <c r="Q5" s="20" t="str">
        <f t="shared" si="31"/>
        <v/>
      </c>
      <c r="R5" s="20" t="str">
        <f t="shared" si="31"/>
        <v/>
      </c>
      <c r="S5" s="20" t="str">
        <f t="shared" si="31"/>
        <v/>
      </c>
      <c r="T5" s="20" t="str">
        <f t="shared" si="31"/>
        <v/>
      </c>
      <c r="U5" s="20" t="str">
        <f t="shared" si="31"/>
        <v/>
      </c>
      <c r="V5" s="20" t="str">
        <f t="shared" si="31"/>
        <v/>
      </c>
      <c r="W5" s="20" t="str">
        <f t="shared" si="31"/>
        <v/>
      </c>
      <c r="X5" s="20" t="str">
        <f t="shared" si="31"/>
        <v/>
      </c>
      <c r="Y5" s="20" t="str">
        <f t="shared" si="31"/>
        <v/>
      </c>
      <c r="Z5" s="20" t="str">
        <f t="shared" ref="Z5:BB5" si="32">IF(Z4="","",Z3*Z4)</f>
        <v/>
      </c>
      <c r="AA5" s="20" t="str">
        <f t="shared" si="32"/>
        <v/>
      </c>
      <c r="AB5" s="20" t="str">
        <f t="shared" si="32"/>
        <v/>
      </c>
      <c r="AC5" s="20" t="str">
        <f t="shared" si="32"/>
        <v/>
      </c>
      <c r="AD5" s="20" t="str">
        <f t="shared" si="32"/>
        <v/>
      </c>
      <c r="AE5" s="20" t="str">
        <f t="shared" si="32"/>
        <v/>
      </c>
      <c r="AF5" s="20" t="str">
        <f t="shared" si="32"/>
        <v/>
      </c>
      <c r="AG5" s="20" t="str">
        <f t="shared" si="32"/>
        <v/>
      </c>
      <c r="AH5" s="20" t="str">
        <f t="shared" si="32"/>
        <v/>
      </c>
      <c r="AI5" s="20" t="str">
        <f t="shared" si="32"/>
        <v/>
      </c>
      <c r="AJ5" s="20" t="str">
        <f t="shared" si="32"/>
        <v/>
      </c>
      <c r="AK5" s="20" t="str">
        <f t="shared" si="32"/>
        <v/>
      </c>
      <c r="AL5" s="20" t="str">
        <f t="shared" si="32"/>
        <v/>
      </c>
      <c r="AM5" s="20" t="str">
        <f t="shared" si="32"/>
        <v/>
      </c>
      <c r="AN5" s="20" t="str">
        <f t="shared" si="32"/>
        <v/>
      </c>
      <c r="AO5" s="20" t="str">
        <f t="shared" si="32"/>
        <v/>
      </c>
      <c r="AP5" s="20" t="str">
        <f t="shared" si="32"/>
        <v/>
      </c>
      <c r="AQ5" s="20" t="str">
        <f t="shared" si="32"/>
        <v/>
      </c>
      <c r="AR5" s="20" t="str">
        <f t="shared" si="32"/>
        <v/>
      </c>
      <c r="AS5" s="20" t="str">
        <f t="shared" si="32"/>
        <v/>
      </c>
      <c r="AT5" s="20" t="str">
        <f t="shared" si="32"/>
        <v/>
      </c>
      <c r="AU5" s="20" t="str">
        <f t="shared" si="32"/>
        <v/>
      </c>
      <c r="AV5" s="20" t="str">
        <f t="shared" si="32"/>
        <v/>
      </c>
      <c r="AW5" s="20" t="str">
        <f t="shared" si="32"/>
        <v/>
      </c>
      <c r="AX5" s="20" t="str">
        <f t="shared" si="32"/>
        <v/>
      </c>
      <c r="AY5" s="20" t="str">
        <f t="shared" si="32"/>
        <v/>
      </c>
      <c r="AZ5" s="20" t="str">
        <f t="shared" si="32"/>
        <v/>
      </c>
      <c r="BA5" s="20" t="str">
        <f t="shared" si="32"/>
        <v/>
      </c>
      <c r="BB5" s="20" t="str">
        <f t="shared" si="32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tr">
        <f>'Option 7'!B7</f>
        <v>Gehalt auswählen</v>
      </c>
      <c r="C7" s="111" t="str">
        <f ca="1">'Option 7'!C7</f>
        <v/>
      </c>
      <c r="D7" s="97" t="str">
        <f>IF('Option 7'!D7="","",'Option 7'!D7)</f>
        <v>durchschnittliche Preissteigerungs-rate</v>
      </c>
      <c r="E7" s="18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18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18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18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18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18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18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18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18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18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18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18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18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18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18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18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18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18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18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18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18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18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18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18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18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18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18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18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18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18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18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18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18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18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18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18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18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18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18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18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18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18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18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18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18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18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18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18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18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18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tr">
        <f>'Option 7'!B10</f>
        <v>Gehalt auswählen</v>
      </c>
      <c r="C10" s="111" t="str">
        <f ca="1">'Option 7'!C10</f>
        <v/>
      </c>
      <c r="D10" s="97" t="str">
        <f>IF('Option 7'!D10="","",'Option 7'!D10)</f>
        <v>durchschnittliche Preissteigerungs-rate</v>
      </c>
      <c r="E10" s="18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18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18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18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18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18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18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18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18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18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18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18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18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18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18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18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18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18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18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18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18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18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18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18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18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18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18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18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18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18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18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18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18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18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18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18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18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18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18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18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18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18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18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18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18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18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18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18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18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18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tr">
        <f>'Option 7'!B13</f>
        <v>Gehalt auswählen</v>
      </c>
      <c r="C13" s="111" t="str">
        <f ca="1">'Option 7'!C13</f>
        <v/>
      </c>
      <c r="D13" s="97" t="str">
        <f>IF('Option 7'!D13="","",'Option 7'!D13)</f>
        <v>durchschnittliche Preissteigerungs-rate</v>
      </c>
      <c r="E13" s="18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18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18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18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18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18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18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18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18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18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18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18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18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18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18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18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18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18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18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18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18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18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18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18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18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18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18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18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18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18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18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18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18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18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18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18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18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18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18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18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18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18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18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18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18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18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18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18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18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18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tr">
        <f>'Option 7'!B16</f>
        <v>Gehalt auswählen</v>
      </c>
      <c r="C16" s="111" t="str">
        <f ca="1">'Option 7'!C16</f>
        <v/>
      </c>
      <c r="D16" s="97" t="str">
        <f>IF('Option 7'!D16="","",'Option 7'!D16)</f>
        <v>durchschnittliche Preissteigerungs-rate</v>
      </c>
      <c r="E16" s="18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18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18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18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18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18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18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18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18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18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18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18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18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18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18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18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18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18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18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18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18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18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18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18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18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18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18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18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18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18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18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18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18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18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18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18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18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18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18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18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18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18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18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18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18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18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18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18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18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18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tr">
        <f>'Option 7'!B19</f>
        <v>Gehalt auswählen</v>
      </c>
      <c r="C19" s="111" t="str">
        <f ca="1">'Option 7'!C19</f>
        <v/>
      </c>
      <c r="D19" s="97" t="str">
        <f>IF('Option 7'!D19="","",'Option 7'!D19)</f>
        <v>durchschnittliche Preissteigerungs-rate</v>
      </c>
      <c r="E19" s="18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18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18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18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18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18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18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18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18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18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18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18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18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18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18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18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18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18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18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18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18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18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18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18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18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18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18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18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18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18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18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18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18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18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18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18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18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18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18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18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18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18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18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18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18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18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18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18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18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18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6.2" thickBot="1" x14ac:dyDescent="0.3">
      <c r="A20" s="115"/>
      <c r="B20" s="19" t="s">
        <v>1</v>
      </c>
      <c r="C20" s="112" t="str">
        <f t="shared" ref="C20" ca="1" si="45">IF(C19="","",C18*C19)</f>
        <v/>
      </c>
      <c r="D20" s="117"/>
      <c r="E20" s="20" t="str">
        <f t="shared" ref="E20:Y20" si="46">IF(E19="","",E18*E19)</f>
        <v/>
      </c>
      <c r="F20" s="20" t="str">
        <f t="shared" si="46"/>
        <v/>
      </c>
      <c r="G20" s="20" t="str">
        <f t="shared" si="46"/>
        <v/>
      </c>
      <c r="H20" s="20" t="str">
        <f t="shared" si="46"/>
        <v/>
      </c>
      <c r="I20" s="20" t="str">
        <f t="shared" si="46"/>
        <v/>
      </c>
      <c r="J20" s="20" t="str">
        <f t="shared" si="46"/>
        <v/>
      </c>
      <c r="K20" s="20" t="str">
        <f t="shared" si="46"/>
        <v/>
      </c>
      <c r="L20" s="20" t="str">
        <f t="shared" si="46"/>
        <v/>
      </c>
      <c r="M20" s="20" t="str">
        <f t="shared" si="46"/>
        <v/>
      </c>
      <c r="N20" s="20" t="str">
        <f t="shared" si="46"/>
        <v/>
      </c>
      <c r="O20" s="20" t="str">
        <f t="shared" si="46"/>
        <v/>
      </c>
      <c r="P20" s="20" t="str">
        <f t="shared" si="46"/>
        <v/>
      </c>
      <c r="Q20" s="20" t="str">
        <f t="shared" si="46"/>
        <v/>
      </c>
      <c r="R20" s="20" t="str">
        <f t="shared" si="46"/>
        <v/>
      </c>
      <c r="S20" s="20" t="str">
        <f t="shared" si="46"/>
        <v/>
      </c>
      <c r="T20" s="20" t="str">
        <f t="shared" si="46"/>
        <v/>
      </c>
      <c r="U20" s="20" t="str">
        <f t="shared" si="46"/>
        <v/>
      </c>
      <c r="V20" s="20" t="str">
        <f t="shared" si="46"/>
        <v/>
      </c>
      <c r="W20" s="20" t="str">
        <f t="shared" si="46"/>
        <v/>
      </c>
      <c r="X20" s="20" t="str">
        <f t="shared" si="46"/>
        <v/>
      </c>
      <c r="Y20" s="20" t="str">
        <f t="shared" si="46"/>
        <v/>
      </c>
      <c r="Z20" s="20" t="str">
        <f t="shared" ref="Z20:BB20" si="47">IF(Z19="","",Z18*Z19)</f>
        <v/>
      </c>
      <c r="AA20" s="20" t="str">
        <f t="shared" si="47"/>
        <v/>
      </c>
      <c r="AB20" s="20" t="str">
        <f t="shared" si="47"/>
        <v/>
      </c>
      <c r="AC20" s="20" t="str">
        <f t="shared" si="47"/>
        <v/>
      </c>
      <c r="AD20" s="20" t="str">
        <f t="shared" si="47"/>
        <v/>
      </c>
      <c r="AE20" s="20" t="str">
        <f t="shared" si="47"/>
        <v/>
      </c>
      <c r="AF20" s="20" t="str">
        <f t="shared" si="47"/>
        <v/>
      </c>
      <c r="AG20" s="20" t="str">
        <f t="shared" si="47"/>
        <v/>
      </c>
      <c r="AH20" s="20" t="str">
        <f t="shared" si="47"/>
        <v/>
      </c>
      <c r="AI20" s="20" t="str">
        <f t="shared" si="47"/>
        <v/>
      </c>
      <c r="AJ20" s="20" t="str">
        <f t="shared" si="47"/>
        <v/>
      </c>
      <c r="AK20" s="20" t="str">
        <f t="shared" si="47"/>
        <v/>
      </c>
      <c r="AL20" s="20" t="str">
        <f t="shared" si="47"/>
        <v/>
      </c>
      <c r="AM20" s="20" t="str">
        <f t="shared" si="47"/>
        <v/>
      </c>
      <c r="AN20" s="20" t="str">
        <f t="shared" si="47"/>
        <v/>
      </c>
      <c r="AO20" s="20" t="str">
        <f t="shared" si="47"/>
        <v/>
      </c>
      <c r="AP20" s="20" t="str">
        <f t="shared" si="47"/>
        <v/>
      </c>
      <c r="AQ20" s="20" t="str">
        <f t="shared" si="47"/>
        <v/>
      </c>
      <c r="AR20" s="20" t="str">
        <f t="shared" si="47"/>
        <v/>
      </c>
      <c r="AS20" s="20" t="str">
        <f t="shared" si="47"/>
        <v/>
      </c>
      <c r="AT20" s="20" t="str">
        <f t="shared" si="47"/>
        <v/>
      </c>
      <c r="AU20" s="20" t="str">
        <f t="shared" si="47"/>
        <v/>
      </c>
      <c r="AV20" s="20" t="str">
        <f t="shared" si="47"/>
        <v/>
      </c>
      <c r="AW20" s="20" t="str">
        <f t="shared" si="47"/>
        <v/>
      </c>
      <c r="AX20" s="20" t="str">
        <f t="shared" si="47"/>
        <v/>
      </c>
      <c r="AY20" s="20" t="str">
        <f t="shared" si="47"/>
        <v/>
      </c>
      <c r="AZ20" s="20" t="str">
        <f t="shared" si="47"/>
        <v/>
      </c>
      <c r="BA20" s="20" t="str">
        <f t="shared" si="47"/>
        <v/>
      </c>
      <c r="BB20" s="20" t="str">
        <f t="shared" si="47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tr">
        <f>'Option 7'!B22</f>
        <v>Gehalt auswählen</v>
      </c>
      <c r="C22" s="111" t="str">
        <f ca="1">'Option 7'!C22</f>
        <v/>
      </c>
      <c r="D22" s="97" t="str">
        <f>IF('Option 7'!D22="","",'Option 7'!D22)</f>
        <v>durchschnittliche Preissteigerungs-rate</v>
      </c>
      <c r="E22" s="18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18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18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18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18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18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18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18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18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18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18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18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18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18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18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18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18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18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18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18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18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18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18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18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18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18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18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18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18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18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18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18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18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18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18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18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18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18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18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18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18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18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18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18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18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18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18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18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18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18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tr">
        <f>'Option 7'!B25</f>
        <v>Gehalt auswählen</v>
      </c>
      <c r="C25" s="111" t="str">
        <f ca="1">'Option 7'!C25</f>
        <v/>
      </c>
      <c r="D25" s="97" t="str">
        <f>IF('Option 7'!D25="","",'Option 7'!D25)</f>
        <v>durchschnittliche Preissteigerungs-rate</v>
      </c>
      <c r="E25" s="18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18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18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18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18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18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18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18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18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18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18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18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18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18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18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18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18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18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18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18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18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18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18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18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18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18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18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18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18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18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18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18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18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18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18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18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18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18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18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18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18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18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18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18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18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18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18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18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18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18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tr">
        <f>'Option 7'!B28</f>
        <v>Gehalt auswählen</v>
      </c>
      <c r="C28" s="111" t="str">
        <f ca="1">'Option 7'!C28</f>
        <v/>
      </c>
      <c r="D28" s="97" t="str">
        <f>IF('Option 7'!D28="","",'Option 7'!D28)</f>
        <v>durchschnittliche Preissteigerungs-rate</v>
      </c>
      <c r="E28" s="18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18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18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18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18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18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18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18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18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18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18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18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18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18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18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18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18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18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18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18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18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18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18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18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18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18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18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18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18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18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18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18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18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18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18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18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18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18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18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18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18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18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18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18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18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18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18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18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18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18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tr">
        <f>'Option 7'!B31</f>
        <v>Gehalt auswählen</v>
      </c>
      <c r="C31" s="111" t="str">
        <f ca="1">'Option 7'!C31</f>
        <v/>
      </c>
      <c r="D31" s="97" t="str">
        <f>IF('Option 7'!D31="","",'Option 7'!D31)</f>
        <v>durchschnittliche Preissteigerungs-rate</v>
      </c>
      <c r="E31" s="18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18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18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18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18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18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18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18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18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18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18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18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18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18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18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18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18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18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18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18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18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18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18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18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18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18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18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18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18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18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18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18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18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18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18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18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18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18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18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18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18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18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18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18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18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18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18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18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18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18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tr">
        <f>'Option 7'!B34</f>
        <v>Gehalt auswählen</v>
      </c>
      <c r="C34" s="111" t="str">
        <f ca="1">'Option 7'!C34</f>
        <v/>
      </c>
      <c r="D34" s="97" t="str">
        <f>IF('Option 7'!D34="","",'Option 7'!D34)</f>
        <v>durchschnittliche Preissteigerungs-rate</v>
      </c>
      <c r="E34" s="18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18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18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18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18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18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18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18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18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18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18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18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18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18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18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18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18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18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18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18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18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18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18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18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18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18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18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18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18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18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18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18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18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18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18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18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18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18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18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18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18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18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18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18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18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18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18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18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18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18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6.2" thickBot="1" x14ac:dyDescent="0.3">
      <c r="A35" s="115"/>
      <c r="B35" s="19" t="s">
        <v>1</v>
      </c>
      <c r="C35" s="112" t="str">
        <f t="shared" ref="C35" ca="1" si="60">IF(C34="","",C33*C34)</f>
        <v/>
      </c>
      <c r="D35" s="117"/>
      <c r="E35" s="20" t="str">
        <f t="shared" ref="E35:BB35" si="61">IF(E34="","",E33*E34)</f>
        <v/>
      </c>
      <c r="F35" s="20" t="str">
        <f t="shared" si="61"/>
        <v/>
      </c>
      <c r="G35" s="20" t="str">
        <f t="shared" si="61"/>
        <v/>
      </c>
      <c r="H35" s="20" t="str">
        <f t="shared" si="61"/>
        <v/>
      </c>
      <c r="I35" s="20" t="str">
        <f t="shared" si="61"/>
        <v/>
      </c>
      <c r="J35" s="20" t="str">
        <f t="shared" si="61"/>
        <v/>
      </c>
      <c r="K35" s="20" t="str">
        <f t="shared" si="61"/>
        <v/>
      </c>
      <c r="L35" s="20" t="str">
        <f t="shared" si="61"/>
        <v/>
      </c>
      <c r="M35" s="20" t="str">
        <f t="shared" si="61"/>
        <v/>
      </c>
      <c r="N35" s="20" t="str">
        <f t="shared" si="61"/>
        <v/>
      </c>
      <c r="O35" s="20" t="str">
        <f t="shared" si="61"/>
        <v/>
      </c>
      <c r="P35" s="20" t="str">
        <f t="shared" si="61"/>
        <v/>
      </c>
      <c r="Q35" s="20" t="str">
        <f t="shared" si="61"/>
        <v/>
      </c>
      <c r="R35" s="20" t="str">
        <f t="shared" si="61"/>
        <v/>
      </c>
      <c r="S35" s="20" t="str">
        <f t="shared" si="61"/>
        <v/>
      </c>
      <c r="T35" s="20" t="str">
        <f t="shared" si="61"/>
        <v/>
      </c>
      <c r="U35" s="20" t="str">
        <f t="shared" si="61"/>
        <v/>
      </c>
      <c r="V35" s="20" t="str">
        <f t="shared" si="61"/>
        <v/>
      </c>
      <c r="W35" s="20" t="str">
        <f t="shared" si="61"/>
        <v/>
      </c>
      <c r="X35" s="20" t="str">
        <f t="shared" si="61"/>
        <v/>
      </c>
      <c r="Y35" s="20" t="str">
        <f t="shared" si="61"/>
        <v/>
      </c>
      <c r="Z35" s="20" t="str">
        <f t="shared" si="61"/>
        <v/>
      </c>
      <c r="AA35" s="20" t="str">
        <f t="shared" si="61"/>
        <v/>
      </c>
      <c r="AB35" s="20" t="str">
        <f t="shared" si="61"/>
        <v/>
      </c>
      <c r="AC35" s="20" t="str">
        <f t="shared" si="61"/>
        <v/>
      </c>
      <c r="AD35" s="20" t="str">
        <f t="shared" si="61"/>
        <v/>
      </c>
      <c r="AE35" s="20" t="str">
        <f t="shared" si="61"/>
        <v/>
      </c>
      <c r="AF35" s="20" t="str">
        <f t="shared" si="61"/>
        <v/>
      </c>
      <c r="AG35" s="20" t="str">
        <f t="shared" si="61"/>
        <v/>
      </c>
      <c r="AH35" s="20" t="str">
        <f t="shared" si="61"/>
        <v/>
      </c>
      <c r="AI35" s="20" t="str">
        <f t="shared" si="61"/>
        <v/>
      </c>
      <c r="AJ35" s="20" t="str">
        <f t="shared" si="61"/>
        <v/>
      </c>
      <c r="AK35" s="20" t="str">
        <f t="shared" si="61"/>
        <v/>
      </c>
      <c r="AL35" s="20" t="str">
        <f t="shared" si="61"/>
        <v/>
      </c>
      <c r="AM35" s="20" t="str">
        <f t="shared" si="61"/>
        <v/>
      </c>
      <c r="AN35" s="20" t="str">
        <f t="shared" si="61"/>
        <v/>
      </c>
      <c r="AO35" s="20" t="str">
        <f t="shared" si="61"/>
        <v/>
      </c>
      <c r="AP35" s="20" t="str">
        <f t="shared" si="61"/>
        <v/>
      </c>
      <c r="AQ35" s="20" t="str">
        <f t="shared" si="61"/>
        <v/>
      </c>
      <c r="AR35" s="20" t="str">
        <f t="shared" si="61"/>
        <v/>
      </c>
      <c r="AS35" s="20" t="str">
        <f t="shared" si="61"/>
        <v/>
      </c>
      <c r="AT35" s="20" t="str">
        <f t="shared" si="61"/>
        <v/>
      </c>
      <c r="AU35" s="20" t="str">
        <f t="shared" si="61"/>
        <v/>
      </c>
      <c r="AV35" s="20" t="str">
        <f t="shared" si="61"/>
        <v/>
      </c>
      <c r="AW35" s="20" t="str">
        <f t="shared" si="61"/>
        <v/>
      </c>
      <c r="AX35" s="20" t="str">
        <f t="shared" si="61"/>
        <v/>
      </c>
      <c r="AY35" s="20" t="str">
        <f t="shared" si="61"/>
        <v/>
      </c>
      <c r="AZ35" s="20" t="str">
        <f t="shared" si="61"/>
        <v/>
      </c>
      <c r="BA35" s="20" t="str">
        <f t="shared" si="61"/>
        <v/>
      </c>
      <c r="BB35" s="20" t="str">
        <f t="shared" si="61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tr">
        <f>'Option 7'!B37</f>
        <v>Gehalt auswählen</v>
      </c>
      <c r="C37" s="111" t="str">
        <f ca="1">'Option 7'!C37</f>
        <v/>
      </c>
      <c r="D37" s="97" t="str">
        <f>IF('Option 7'!D37="","",'Option 7'!D37)</f>
        <v>durchschnittliche Preissteigerungs-rate</v>
      </c>
      <c r="E37" s="18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18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18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18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18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18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18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18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18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18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18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18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18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18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18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18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18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18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18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18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18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18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18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18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18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18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18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18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18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18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18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18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18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18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18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18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18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18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18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18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18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18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18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18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18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18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18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18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18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18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tr">
        <f>'Option 7'!B40</f>
        <v>Gehalt auswählen</v>
      </c>
      <c r="C40" s="111" t="str">
        <f ca="1">'Option 7'!C40</f>
        <v/>
      </c>
      <c r="D40" s="97" t="str">
        <f>IF('Option 7'!D40="","",'Option 7'!D40)</f>
        <v>durchschnittliche Preissteigerungs-rate</v>
      </c>
      <c r="E40" s="18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18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18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18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18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18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18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18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18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18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18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18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18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18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18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18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18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18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18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18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18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18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18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18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18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18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18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18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18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18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18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18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18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18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18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18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18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18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18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18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18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18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18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18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18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18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18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18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18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18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tr">
        <f>'Option 7'!B43</f>
        <v>Gehalt auswählen</v>
      </c>
      <c r="C43" s="111" t="str">
        <f ca="1">'Option 7'!C43</f>
        <v/>
      </c>
      <c r="D43" s="97" t="str">
        <f>IF('Option 7'!D43="","",'Option 7'!D43)</f>
        <v>durchschnittliche Preissteigerungs-rate</v>
      </c>
      <c r="E43" s="18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18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18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18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18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18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18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18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18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18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18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18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18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18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18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18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18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18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18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18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18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18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18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18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18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18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18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18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18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18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18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18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18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18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18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18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18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18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18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18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18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18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18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18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18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18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18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18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18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18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tr">
        <f>'Option 7'!B46</f>
        <v>Gehalt auswählen</v>
      </c>
      <c r="C46" s="111" t="str">
        <f ca="1">'Option 7'!C46</f>
        <v/>
      </c>
      <c r="D46" s="97" t="str">
        <f>IF('Option 7'!D46="","",'Option 7'!D46)</f>
        <v>durchschnittliche Preissteigerungs-rate</v>
      </c>
      <c r="E46" s="18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18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18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18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18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18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18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18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18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18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18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18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18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18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18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18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18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18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18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18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18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18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18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18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18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18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18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18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18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18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18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18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18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18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18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18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18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18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18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18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18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18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18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18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18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18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18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18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18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18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tr">
        <f>'Option 7'!B49</f>
        <v>Gehalt auswählen</v>
      </c>
      <c r="C49" s="111" t="str">
        <f ca="1">'Option 7'!C49</f>
        <v/>
      </c>
      <c r="D49" s="97" t="str">
        <f>IF('Option 7'!D49="","",'Option 7'!D49)</f>
        <v>durchschnittliche Preissteigerungs-rate</v>
      </c>
      <c r="E49" s="18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18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18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18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18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18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18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18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18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18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18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18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18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18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18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18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18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18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18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18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18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18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18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18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18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18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18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18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18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18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18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18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18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18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18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18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18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18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18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18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18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18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18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18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18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18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18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18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18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18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6.2" thickBot="1" x14ac:dyDescent="0.3">
      <c r="A50" s="115"/>
      <c r="B50" s="19" t="s">
        <v>1</v>
      </c>
      <c r="C50" s="112" t="str">
        <f t="shared" ref="C50" ca="1" si="70">IF(C49="","",C48*C49)</f>
        <v/>
      </c>
      <c r="D50" s="117"/>
      <c r="E50" s="20" t="str">
        <f t="shared" ref="E50:BB50" si="71">IF(E49="","",E48*E49)</f>
        <v/>
      </c>
      <c r="F50" s="20" t="str">
        <f t="shared" si="71"/>
        <v/>
      </c>
      <c r="G50" s="20" t="str">
        <f t="shared" si="71"/>
        <v/>
      </c>
      <c r="H50" s="20" t="str">
        <f t="shared" si="71"/>
        <v/>
      </c>
      <c r="I50" s="20" t="str">
        <f t="shared" si="71"/>
        <v/>
      </c>
      <c r="J50" s="20" t="str">
        <f t="shared" si="71"/>
        <v/>
      </c>
      <c r="K50" s="20" t="str">
        <f t="shared" si="71"/>
        <v/>
      </c>
      <c r="L50" s="20" t="str">
        <f t="shared" si="71"/>
        <v/>
      </c>
      <c r="M50" s="20" t="str">
        <f t="shared" si="71"/>
        <v/>
      </c>
      <c r="N50" s="20" t="str">
        <f t="shared" si="71"/>
        <v/>
      </c>
      <c r="O50" s="20" t="str">
        <f t="shared" si="71"/>
        <v/>
      </c>
      <c r="P50" s="20" t="str">
        <f t="shared" si="71"/>
        <v/>
      </c>
      <c r="Q50" s="20" t="str">
        <f t="shared" si="71"/>
        <v/>
      </c>
      <c r="R50" s="20" t="str">
        <f t="shared" si="71"/>
        <v/>
      </c>
      <c r="S50" s="20" t="str">
        <f t="shared" si="71"/>
        <v/>
      </c>
      <c r="T50" s="20" t="str">
        <f t="shared" si="71"/>
        <v/>
      </c>
      <c r="U50" s="20" t="str">
        <f t="shared" si="71"/>
        <v/>
      </c>
      <c r="V50" s="20" t="str">
        <f t="shared" si="71"/>
        <v/>
      </c>
      <c r="W50" s="20" t="str">
        <f t="shared" si="71"/>
        <v/>
      </c>
      <c r="X50" s="20" t="str">
        <f t="shared" si="71"/>
        <v/>
      </c>
      <c r="Y50" s="20" t="str">
        <f t="shared" si="71"/>
        <v/>
      </c>
      <c r="Z50" s="20" t="str">
        <f t="shared" si="71"/>
        <v/>
      </c>
      <c r="AA50" s="20" t="str">
        <f t="shared" si="71"/>
        <v/>
      </c>
      <c r="AB50" s="20" t="str">
        <f t="shared" si="71"/>
        <v/>
      </c>
      <c r="AC50" s="20" t="str">
        <f t="shared" si="71"/>
        <v/>
      </c>
      <c r="AD50" s="20" t="str">
        <f t="shared" si="71"/>
        <v/>
      </c>
      <c r="AE50" s="20" t="str">
        <f t="shared" si="71"/>
        <v/>
      </c>
      <c r="AF50" s="20" t="str">
        <f t="shared" si="71"/>
        <v/>
      </c>
      <c r="AG50" s="20" t="str">
        <f t="shared" si="71"/>
        <v/>
      </c>
      <c r="AH50" s="20" t="str">
        <f t="shared" si="71"/>
        <v/>
      </c>
      <c r="AI50" s="20" t="str">
        <f t="shared" si="71"/>
        <v/>
      </c>
      <c r="AJ50" s="20" t="str">
        <f t="shared" si="71"/>
        <v/>
      </c>
      <c r="AK50" s="20" t="str">
        <f t="shared" si="71"/>
        <v/>
      </c>
      <c r="AL50" s="20" t="str">
        <f t="shared" si="71"/>
        <v/>
      </c>
      <c r="AM50" s="20" t="str">
        <f t="shared" si="71"/>
        <v/>
      </c>
      <c r="AN50" s="20" t="str">
        <f t="shared" si="71"/>
        <v/>
      </c>
      <c r="AO50" s="20" t="str">
        <f t="shared" si="71"/>
        <v/>
      </c>
      <c r="AP50" s="20" t="str">
        <f t="shared" si="71"/>
        <v/>
      </c>
      <c r="AQ50" s="20" t="str">
        <f t="shared" si="71"/>
        <v/>
      </c>
      <c r="AR50" s="20" t="str">
        <f t="shared" si="71"/>
        <v/>
      </c>
      <c r="AS50" s="20" t="str">
        <f t="shared" si="71"/>
        <v/>
      </c>
      <c r="AT50" s="20" t="str">
        <f t="shared" si="71"/>
        <v/>
      </c>
      <c r="AU50" s="20" t="str">
        <f t="shared" si="71"/>
        <v/>
      </c>
      <c r="AV50" s="20" t="str">
        <f t="shared" si="71"/>
        <v/>
      </c>
      <c r="AW50" s="20" t="str">
        <f t="shared" si="71"/>
        <v/>
      </c>
      <c r="AX50" s="20" t="str">
        <f t="shared" si="71"/>
        <v/>
      </c>
      <c r="AY50" s="20" t="str">
        <f t="shared" si="71"/>
        <v/>
      </c>
      <c r="AZ50" s="20" t="str">
        <f t="shared" si="71"/>
        <v/>
      </c>
      <c r="BA50" s="20" t="str">
        <f t="shared" si="71"/>
        <v/>
      </c>
      <c r="BB50" s="20" t="str">
        <f t="shared" si="71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tr">
        <f>'Option 7'!B52</f>
        <v>Gehalt auswählen</v>
      </c>
      <c r="C52" s="111" t="str">
        <f ca="1">'Option 7'!C52</f>
        <v/>
      </c>
      <c r="D52" s="97" t="str">
        <f>IF('Option 7'!D52="","",'Option 7'!D52)</f>
        <v>durchschnittliche Preissteigerungs-rate</v>
      </c>
      <c r="E52" s="18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18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18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18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18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18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18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18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18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18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18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18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18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18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18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18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18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18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18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18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18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18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18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18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18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18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18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18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18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18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18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18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18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18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18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18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18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18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18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18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18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18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18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18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18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18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18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18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18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18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tr">
        <f>'Option 7'!B55</f>
        <v>Gehalt auswählen</v>
      </c>
      <c r="C55" s="111" t="str">
        <f ca="1">'Option 7'!C55</f>
        <v/>
      </c>
      <c r="D55" s="97" t="str">
        <f>IF('Option 7'!D55="","",'Option 7'!D55)</f>
        <v>durchschnittliche Preissteigerungs-rate</v>
      </c>
      <c r="E55" s="18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18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18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18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18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18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18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18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18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18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18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18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18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18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18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18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18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18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18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18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18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18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18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18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18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18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18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18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18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18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18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18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18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18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18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18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18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18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18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18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18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18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18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18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18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18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18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18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18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18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tr">
        <f>'Option 7'!B58</f>
        <v>Gehalt auswählen</v>
      </c>
      <c r="C58" s="111" t="str">
        <f ca="1">'Option 7'!C58</f>
        <v/>
      </c>
      <c r="D58" s="97" t="str">
        <f>IF('Option 7'!D58="","",'Option 7'!D58)</f>
        <v>durchschnittliche Preissteigerungs-rate</v>
      </c>
      <c r="E58" s="18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18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18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18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18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18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18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18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18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18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18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18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18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18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18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18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18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18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18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18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18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18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18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18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18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18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18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18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18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18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18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18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18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18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18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18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18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18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18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18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18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18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18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18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18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18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18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18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18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18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tr">
        <f>'Option 7'!B61</f>
        <v>Gehalt auswählen</v>
      </c>
      <c r="C61" s="111" t="str">
        <f ca="1">'Option 7'!C61</f>
        <v/>
      </c>
      <c r="D61" s="97" t="str">
        <f>IF('Option 7'!D61="","",'Option 7'!D61)</f>
        <v>durchschnittliche Preissteigerungs-rate</v>
      </c>
      <c r="E61" s="18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18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18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18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18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18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18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18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18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18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18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18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18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18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18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18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18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18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18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18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18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18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18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18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18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18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18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18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18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18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18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18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18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18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18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18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18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18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18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18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18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18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18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18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18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18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18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18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18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18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A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>IF(BB60="","",BB60*BB61)</f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IF(SUM(E5,E8,E11,E14,E17)=0,0,SUM(E5,E8,E11,E14,E17))</f>
        <v>0</v>
      </c>
      <c r="F63" s="22">
        <f t="shared" ref="F63:Y63" si="80">IF(SUM(F5,F8,F11,F14,F17)=0,0,SUM(F5,F8,F11,F14,F17))</f>
        <v>0</v>
      </c>
      <c r="G63" s="22">
        <f t="shared" si="80"/>
        <v>0</v>
      </c>
      <c r="H63" s="22">
        <f t="shared" si="80"/>
        <v>0</v>
      </c>
      <c r="I63" s="22">
        <f t="shared" si="80"/>
        <v>0</v>
      </c>
      <c r="J63" s="22">
        <f t="shared" si="80"/>
        <v>0</v>
      </c>
      <c r="K63" s="22">
        <f t="shared" si="80"/>
        <v>0</v>
      </c>
      <c r="L63" s="22">
        <f t="shared" si="80"/>
        <v>0</v>
      </c>
      <c r="M63" s="22">
        <f t="shared" si="80"/>
        <v>0</v>
      </c>
      <c r="N63" s="22">
        <f t="shared" si="80"/>
        <v>0</v>
      </c>
      <c r="O63" s="22">
        <f t="shared" si="80"/>
        <v>0</v>
      </c>
      <c r="P63" s="22">
        <f t="shared" si="80"/>
        <v>0</v>
      </c>
      <c r="Q63" s="22">
        <f t="shared" si="80"/>
        <v>0</v>
      </c>
      <c r="R63" s="22">
        <f t="shared" si="80"/>
        <v>0</v>
      </c>
      <c r="S63" s="22">
        <f t="shared" si="80"/>
        <v>0</v>
      </c>
      <c r="T63" s="22">
        <f t="shared" si="80"/>
        <v>0</v>
      </c>
      <c r="U63" s="22">
        <f t="shared" si="80"/>
        <v>0</v>
      </c>
      <c r="V63" s="22">
        <f t="shared" si="80"/>
        <v>0</v>
      </c>
      <c r="W63" s="22">
        <f t="shared" si="80"/>
        <v>0</v>
      </c>
      <c r="X63" s="22">
        <f t="shared" si="80"/>
        <v>0</v>
      </c>
      <c r="Y63" s="22">
        <f t="shared" si="80"/>
        <v>0</v>
      </c>
      <c r="Z63" s="22">
        <f t="shared" ref="Z63:BB63" si="81">IF(SUM(Z5,Z8,Z11,Z14,Z17)=0,0,SUM(Z5,Z8,Z11,Z14,Z17))</f>
        <v>0</v>
      </c>
      <c r="AA63" s="22">
        <f t="shared" si="81"/>
        <v>0</v>
      </c>
      <c r="AB63" s="22">
        <f t="shared" si="81"/>
        <v>0</v>
      </c>
      <c r="AC63" s="22">
        <f t="shared" si="81"/>
        <v>0</v>
      </c>
      <c r="AD63" s="22">
        <f t="shared" si="81"/>
        <v>0</v>
      </c>
      <c r="AE63" s="22">
        <f t="shared" si="81"/>
        <v>0</v>
      </c>
      <c r="AF63" s="22">
        <f t="shared" si="81"/>
        <v>0</v>
      </c>
      <c r="AG63" s="22">
        <f t="shared" si="81"/>
        <v>0</v>
      </c>
      <c r="AH63" s="22">
        <f t="shared" si="81"/>
        <v>0</v>
      </c>
      <c r="AI63" s="22">
        <f t="shared" si="81"/>
        <v>0</v>
      </c>
      <c r="AJ63" s="22">
        <f t="shared" si="81"/>
        <v>0</v>
      </c>
      <c r="AK63" s="22">
        <f t="shared" si="81"/>
        <v>0</v>
      </c>
      <c r="AL63" s="22">
        <f t="shared" si="81"/>
        <v>0</v>
      </c>
      <c r="AM63" s="22">
        <f t="shared" si="81"/>
        <v>0</v>
      </c>
      <c r="AN63" s="22">
        <f t="shared" si="81"/>
        <v>0</v>
      </c>
      <c r="AO63" s="22">
        <f t="shared" si="81"/>
        <v>0</v>
      </c>
      <c r="AP63" s="22">
        <f t="shared" si="81"/>
        <v>0</v>
      </c>
      <c r="AQ63" s="22">
        <f t="shared" si="81"/>
        <v>0</v>
      </c>
      <c r="AR63" s="22">
        <f t="shared" si="81"/>
        <v>0</v>
      </c>
      <c r="AS63" s="22">
        <f t="shared" si="81"/>
        <v>0</v>
      </c>
      <c r="AT63" s="22">
        <f t="shared" si="81"/>
        <v>0</v>
      </c>
      <c r="AU63" s="22">
        <f t="shared" si="81"/>
        <v>0</v>
      </c>
      <c r="AV63" s="22">
        <f t="shared" si="81"/>
        <v>0</v>
      </c>
      <c r="AW63" s="22">
        <f t="shared" si="81"/>
        <v>0</v>
      </c>
      <c r="AX63" s="22">
        <f t="shared" si="81"/>
        <v>0</v>
      </c>
      <c r="AY63" s="22">
        <f t="shared" si="81"/>
        <v>0</v>
      </c>
      <c r="AZ63" s="22">
        <f t="shared" si="81"/>
        <v>0</v>
      </c>
      <c r="BA63" s="22">
        <f t="shared" si="81"/>
        <v>0</v>
      </c>
      <c r="BB63" s="22">
        <f t="shared" si="81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tr">
        <f>IF('Option 7'!A67="","",'Option 7'!A67)</f>
        <v/>
      </c>
      <c r="B67" s="33"/>
      <c r="C67" s="34" t="str">
        <f>IF('Option 7'!C67="","",'Option 7'!C67)</f>
        <v/>
      </c>
      <c r="D67" s="97" t="str">
        <f>IF('Option 7'!D67="","",'Option 7'!D67)</f>
        <v>durchschnittliche Preissteigerungs-rate</v>
      </c>
      <c r="E67" s="2" t="str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/>
      </c>
      <c r="F67" s="23" t="str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/>
      </c>
      <c r="G67" s="23" t="str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/>
      </c>
      <c r="H67" s="23" t="str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/>
      </c>
      <c r="I67" s="23" t="str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/>
      </c>
      <c r="J67" s="23" t="str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/>
      </c>
      <c r="K67" s="23" t="str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/>
      </c>
      <c r="L67" s="23" t="str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/>
      </c>
      <c r="M67" s="23" t="str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/>
      </c>
      <c r="N67" s="23" t="str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/>
      </c>
      <c r="O67" s="23" t="str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/>
      </c>
      <c r="P67" s="23" t="str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/>
      </c>
      <c r="Q67" s="23" t="str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/>
      </c>
      <c r="R67" s="23" t="str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/>
      </c>
      <c r="S67" s="23" t="str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/>
      </c>
      <c r="T67" s="23" t="str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/>
      </c>
      <c r="U67" s="23" t="str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/>
      </c>
      <c r="V67" s="23" t="str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/>
      </c>
      <c r="W67" s="23" t="str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/>
      </c>
      <c r="X67" s="23" t="str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/>
      </c>
      <c r="Y67" s="23" t="str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/>
      </c>
      <c r="Z67" s="23" t="str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/>
      </c>
      <c r="AA67" s="23" t="str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/>
      </c>
      <c r="AB67" s="23" t="str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/>
      </c>
      <c r="AC67" s="23" t="str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/>
      </c>
      <c r="AD67" s="23" t="str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/>
      </c>
      <c r="AE67" s="23" t="str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/>
      </c>
      <c r="AF67" s="23" t="str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/>
      </c>
      <c r="AG67" s="23" t="str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/>
      </c>
      <c r="AH67" s="23" t="str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/>
      </c>
      <c r="AI67" s="23" t="str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/>
      </c>
      <c r="AJ67" s="23" t="str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/>
      </c>
      <c r="AK67" s="23" t="str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/>
      </c>
      <c r="AL67" s="23" t="str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/>
      </c>
      <c r="AM67" s="23" t="str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/>
      </c>
      <c r="AN67" s="23" t="str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/>
      </c>
      <c r="AO67" s="23" t="str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/>
      </c>
      <c r="AP67" s="23" t="str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/>
      </c>
      <c r="AQ67" s="23" t="str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/>
      </c>
      <c r="AR67" s="23" t="str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/>
      </c>
      <c r="AS67" s="23" t="str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/>
      </c>
      <c r="AT67" s="23" t="str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/>
      </c>
      <c r="AU67" s="23" t="str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/>
      </c>
      <c r="AV67" s="23" t="str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/>
      </c>
      <c r="AW67" s="23" t="str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/>
      </c>
      <c r="AX67" s="23" t="str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/>
      </c>
      <c r="AY67" s="23" t="str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/>
      </c>
      <c r="AZ67" s="23" t="str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/>
      </c>
      <c r="BA67" s="23" t="str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/>
      </c>
      <c r="BB67" s="23" t="str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/>
      </c>
    </row>
    <row r="68" spans="1:54" ht="41.4" x14ac:dyDescent="0.25">
      <c r="A68" s="41" t="str">
        <f>IF('Option 7'!A68="","",'Option 7'!A68)</f>
        <v/>
      </c>
      <c r="B68" s="33"/>
      <c r="C68" s="34" t="str">
        <f>IF('Option 7'!C68="","",'Option 7'!C68)</f>
        <v/>
      </c>
      <c r="D68" s="98" t="str">
        <f>IF('Option 7'!D68="","",'Option 7'!D68)</f>
        <v>durchschnittliche Preissteigerungs-rate</v>
      </c>
      <c r="E68" s="23" t="str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/>
      </c>
      <c r="F68" s="23" t="str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/>
      </c>
      <c r="G68" s="23" t="str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/>
      </c>
      <c r="H68" s="23" t="str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/>
      </c>
      <c r="I68" s="23" t="str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/>
      </c>
      <c r="J68" s="23" t="str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/>
      </c>
      <c r="K68" s="23" t="str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/>
      </c>
      <c r="L68" s="23" t="str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/>
      </c>
      <c r="M68" s="23" t="str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/>
      </c>
      <c r="N68" s="23" t="str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/>
      </c>
      <c r="O68" s="23" t="str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/>
      </c>
      <c r="P68" s="23" t="str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/>
      </c>
      <c r="Q68" s="23" t="str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/>
      </c>
      <c r="R68" s="23" t="str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/>
      </c>
      <c r="S68" s="23" t="str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/>
      </c>
      <c r="T68" s="23" t="str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/>
      </c>
      <c r="U68" s="23" t="str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/>
      </c>
      <c r="V68" s="23" t="str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/>
      </c>
      <c r="W68" s="23" t="str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/>
      </c>
      <c r="X68" s="23" t="str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/>
      </c>
      <c r="Y68" s="23" t="str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/>
      </c>
      <c r="Z68" s="23" t="str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/>
      </c>
      <c r="AA68" s="23" t="str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/>
      </c>
      <c r="AB68" s="23" t="str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/>
      </c>
      <c r="AC68" s="23" t="str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/>
      </c>
      <c r="AD68" s="23" t="str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/>
      </c>
      <c r="AE68" s="23" t="str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/>
      </c>
      <c r="AF68" s="23" t="str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/>
      </c>
      <c r="AG68" s="23" t="str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/>
      </c>
      <c r="AH68" s="23" t="str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/>
      </c>
      <c r="AI68" s="23" t="str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/>
      </c>
      <c r="AJ68" s="23" t="str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/>
      </c>
      <c r="AK68" s="23" t="str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/>
      </c>
      <c r="AL68" s="23" t="str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/>
      </c>
      <c r="AM68" s="23" t="str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/>
      </c>
      <c r="AN68" s="23" t="str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/>
      </c>
      <c r="AO68" s="23" t="str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/>
      </c>
      <c r="AP68" s="23" t="str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/>
      </c>
      <c r="AQ68" s="23" t="str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/>
      </c>
      <c r="AR68" s="23" t="str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/>
      </c>
      <c r="AS68" s="23" t="str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/>
      </c>
      <c r="AT68" s="23" t="str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/>
      </c>
      <c r="AU68" s="23" t="str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/>
      </c>
      <c r="AV68" s="23" t="str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/>
      </c>
      <c r="AW68" s="23" t="str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/>
      </c>
      <c r="AX68" s="23" t="str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/>
      </c>
      <c r="AY68" s="23" t="str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/>
      </c>
      <c r="AZ68" s="23" t="str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/>
      </c>
      <c r="BA68" s="23" t="str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/>
      </c>
      <c r="BB68" s="23" t="str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/>
      </c>
    </row>
    <row r="69" spans="1:54" ht="41.4" x14ac:dyDescent="0.25">
      <c r="A69" s="41" t="str">
        <f>IF('Option 7'!A69="","",'Option 7'!A69)</f>
        <v/>
      </c>
      <c r="B69" s="33"/>
      <c r="C69" s="34" t="str">
        <f>IF('Option 7'!C69="","",'Option 7'!C69)</f>
        <v/>
      </c>
      <c r="D69" s="98" t="str">
        <f>IF('Option 7'!D69="","",'Option 7'!D69)</f>
        <v>durchschnittliche Preissteigerungs-rate</v>
      </c>
      <c r="E69" s="23" t="str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/>
      </c>
      <c r="F69" s="23" t="str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/>
      </c>
      <c r="G69" s="23" t="str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/>
      </c>
      <c r="H69" s="23" t="str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/>
      </c>
      <c r="I69" s="23" t="str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/>
      </c>
      <c r="J69" s="23" t="str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/>
      </c>
      <c r="K69" s="23" t="str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/>
      </c>
      <c r="L69" s="23" t="str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/>
      </c>
      <c r="M69" s="23" t="str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/>
      </c>
      <c r="N69" s="23" t="str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/>
      </c>
      <c r="O69" s="23" t="str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/>
      </c>
      <c r="P69" s="23" t="str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/>
      </c>
      <c r="Q69" s="23" t="str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/>
      </c>
      <c r="R69" s="23" t="str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/>
      </c>
      <c r="S69" s="23" t="str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/>
      </c>
      <c r="T69" s="23" t="str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/>
      </c>
      <c r="U69" s="23" t="str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/>
      </c>
      <c r="V69" s="23" t="str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/>
      </c>
      <c r="W69" s="23" t="str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/>
      </c>
      <c r="X69" s="23" t="str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/>
      </c>
      <c r="Y69" s="23" t="str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/>
      </c>
      <c r="Z69" s="23" t="str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/>
      </c>
      <c r="AA69" s="23" t="str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/>
      </c>
      <c r="AB69" s="23" t="str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/>
      </c>
      <c r="AC69" s="23" t="str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/>
      </c>
      <c r="AD69" s="23" t="str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/>
      </c>
      <c r="AE69" s="23" t="str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/>
      </c>
      <c r="AF69" s="23" t="str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/>
      </c>
      <c r="AG69" s="23" t="str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/>
      </c>
      <c r="AH69" s="23" t="str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/>
      </c>
      <c r="AI69" s="23" t="str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/>
      </c>
      <c r="AJ69" s="23" t="str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/>
      </c>
      <c r="AK69" s="23" t="str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/>
      </c>
      <c r="AL69" s="23" t="str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/>
      </c>
      <c r="AM69" s="23" t="str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/>
      </c>
      <c r="AN69" s="23" t="str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/>
      </c>
      <c r="AO69" s="23" t="str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/>
      </c>
      <c r="AP69" s="23" t="str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/>
      </c>
      <c r="AQ69" s="23" t="str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/>
      </c>
      <c r="AR69" s="23" t="str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/>
      </c>
      <c r="AS69" s="23" t="str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/>
      </c>
      <c r="AT69" s="23" t="str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/>
      </c>
      <c r="AU69" s="23" t="str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/>
      </c>
      <c r="AV69" s="23" t="str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/>
      </c>
      <c r="AW69" s="23" t="str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/>
      </c>
      <c r="AX69" s="23" t="str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/>
      </c>
      <c r="AY69" s="23" t="str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/>
      </c>
      <c r="AZ69" s="23" t="str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/>
      </c>
      <c r="BA69" s="23" t="str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/>
      </c>
      <c r="BB69" s="23" t="str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/>
      </c>
    </row>
    <row r="70" spans="1:54" ht="41.4" x14ac:dyDescent="0.25">
      <c r="A70" s="41" t="str">
        <f>IF('Option 7'!A70="","",'Option 7'!A70)</f>
        <v/>
      </c>
      <c r="B70" s="33"/>
      <c r="C70" s="34" t="str">
        <f>IF('Option 7'!C70="","",'Option 7'!C70)</f>
        <v/>
      </c>
      <c r="D70" s="98" t="str">
        <f>IF('Option 7'!D70="","",'Option 7'!D70)</f>
        <v>durchschnittliche Preissteigerungs-rate</v>
      </c>
      <c r="E70" s="23" t="str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/>
      </c>
      <c r="F70" s="23" t="str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/>
      </c>
      <c r="G70" s="23" t="str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/>
      </c>
      <c r="H70" s="23" t="str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/>
      </c>
      <c r="I70" s="23" t="str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/>
      </c>
      <c r="J70" s="23" t="str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/>
      </c>
      <c r="K70" s="23" t="str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/>
      </c>
      <c r="L70" s="23" t="str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/>
      </c>
      <c r="M70" s="23" t="str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/>
      </c>
      <c r="N70" s="23" t="str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/>
      </c>
      <c r="O70" s="23" t="str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/>
      </c>
      <c r="P70" s="23" t="str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/>
      </c>
      <c r="Q70" s="23" t="str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/>
      </c>
      <c r="R70" s="23" t="str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/>
      </c>
      <c r="S70" s="23" t="str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/>
      </c>
      <c r="T70" s="23" t="str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/>
      </c>
      <c r="U70" s="23" t="str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/>
      </c>
      <c r="V70" s="23" t="str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/>
      </c>
      <c r="W70" s="23" t="str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/>
      </c>
      <c r="X70" s="23" t="str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/>
      </c>
      <c r="Y70" s="23" t="str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/>
      </c>
      <c r="Z70" s="23" t="str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/>
      </c>
      <c r="AA70" s="23" t="str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/>
      </c>
      <c r="AB70" s="23" t="str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/>
      </c>
      <c r="AC70" s="23" t="str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/>
      </c>
      <c r="AD70" s="23" t="str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/>
      </c>
      <c r="AE70" s="23" t="str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/>
      </c>
      <c r="AF70" s="23" t="str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/>
      </c>
      <c r="AG70" s="23" t="str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/>
      </c>
      <c r="AH70" s="23" t="str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/>
      </c>
      <c r="AI70" s="23" t="str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/>
      </c>
      <c r="AJ70" s="23" t="str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/>
      </c>
      <c r="AK70" s="23" t="str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/>
      </c>
      <c r="AL70" s="23" t="str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/>
      </c>
      <c r="AM70" s="23" t="str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/>
      </c>
      <c r="AN70" s="23" t="str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/>
      </c>
      <c r="AO70" s="23" t="str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/>
      </c>
      <c r="AP70" s="23" t="str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/>
      </c>
      <c r="AQ70" s="23" t="str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/>
      </c>
      <c r="AR70" s="23" t="str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/>
      </c>
      <c r="AS70" s="23" t="str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/>
      </c>
      <c r="AT70" s="23" t="str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/>
      </c>
      <c r="AU70" s="23" t="str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/>
      </c>
      <c r="AV70" s="23" t="str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/>
      </c>
      <c r="AW70" s="23" t="str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/>
      </c>
      <c r="AX70" s="23" t="str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/>
      </c>
      <c r="AY70" s="23" t="str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/>
      </c>
      <c r="AZ70" s="23" t="str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/>
      </c>
      <c r="BA70" s="23" t="str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/>
      </c>
      <c r="BB70" s="23" t="str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/>
      </c>
    </row>
    <row r="71" spans="1:54" ht="41.4" x14ac:dyDescent="0.25">
      <c r="A71" s="49" t="str">
        <f>IF('Option 7'!A71="","",'Option 7'!A71)</f>
        <v/>
      </c>
      <c r="B71" s="33"/>
      <c r="C71" s="34" t="str">
        <f>IF('Option 7'!C71="","",'Option 7'!C71)</f>
        <v/>
      </c>
      <c r="D71" s="98" t="str">
        <f>IF('Option 7'!D71="","",'Option 7'!D71)</f>
        <v>durchschnittliche Preissteigerungs-rate</v>
      </c>
      <c r="E71" s="23" t="str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/>
      </c>
      <c r="F71" s="23" t="str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/>
      </c>
      <c r="G71" s="23" t="str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/>
      </c>
      <c r="H71" s="23" t="str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/>
      </c>
      <c r="I71" s="23" t="str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/>
      </c>
      <c r="J71" s="23" t="str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/>
      </c>
      <c r="K71" s="23" t="str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/>
      </c>
      <c r="L71" s="23" t="str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/>
      </c>
      <c r="M71" s="23" t="str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/>
      </c>
      <c r="N71" s="23" t="str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/>
      </c>
      <c r="O71" s="23" t="str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/>
      </c>
      <c r="P71" s="23" t="str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/>
      </c>
      <c r="Q71" s="23" t="str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/>
      </c>
      <c r="R71" s="23" t="str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/>
      </c>
      <c r="S71" s="23" t="str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/>
      </c>
      <c r="T71" s="23" t="str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/>
      </c>
      <c r="U71" s="23" t="str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/>
      </c>
      <c r="V71" s="23" t="str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/>
      </c>
      <c r="W71" s="23" t="str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/>
      </c>
      <c r="X71" s="23" t="str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/>
      </c>
      <c r="Y71" s="23" t="str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/>
      </c>
      <c r="Z71" s="23" t="str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/>
      </c>
      <c r="AA71" s="23" t="str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/>
      </c>
      <c r="AB71" s="23" t="str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/>
      </c>
      <c r="AC71" s="23" t="str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/>
      </c>
      <c r="AD71" s="23" t="str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/>
      </c>
      <c r="AE71" s="23" t="str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/>
      </c>
      <c r="AF71" s="23" t="str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/>
      </c>
      <c r="AG71" s="23" t="str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/>
      </c>
      <c r="AH71" s="23" t="str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/>
      </c>
      <c r="AI71" s="23" t="str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/>
      </c>
      <c r="AJ71" s="23" t="str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/>
      </c>
      <c r="AK71" s="23" t="str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/>
      </c>
      <c r="AL71" s="23" t="str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/>
      </c>
      <c r="AM71" s="23" t="str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/>
      </c>
      <c r="AN71" s="23" t="str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/>
      </c>
      <c r="AO71" s="23" t="str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/>
      </c>
      <c r="AP71" s="23" t="str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/>
      </c>
      <c r="AQ71" s="23" t="str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/>
      </c>
      <c r="AR71" s="23" t="str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/>
      </c>
      <c r="AS71" s="23" t="str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/>
      </c>
      <c r="AT71" s="23" t="str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/>
      </c>
      <c r="AU71" s="23" t="str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/>
      </c>
      <c r="AV71" s="23" t="str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/>
      </c>
      <c r="AW71" s="23" t="str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/>
      </c>
      <c r="AX71" s="23" t="str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/>
      </c>
      <c r="AY71" s="23" t="str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/>
      </c>
      <c r="AZ71" s="23" t="str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/>
      </c>
      <c r="BA71" s="23" t="str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/>
      </c>
      <c r="BB71" s="23" t="str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/>
      </c>
    </row>
    <row r="72" spans="1:54" ht="41.4" x14ac:dyDescent="0.25">
      <c r="A72" s="41" t="str">
        <f>IF('Option 7'!A72="","",'Option 7'!A72)</f>
        <v/>
      </c>
      <c r="B72" s="33"/>
      <c r="C72" s="34" t="str">
        <f>IF('Option 7'!C72="","",'Option 7'!C72)</f>
        <v/>
      </c>
      <c r="D72" s="98" t="str">
        <f>IF('Option 7'!D72="","",'Option 7'!D72)</f>
        <v>durchschnittliche Preissteigerungs-rate</v>
      </c>
      <c r="E72" s="23" t="str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/>
      </c>
      <c r="F72" s="23" t="str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/>
      </c>
      <c r="G72" s="23" t="str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/>
      </c>
      <c r="H72" s="23" t="str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/>
      </c>
      <c r="I72" s="23" t="str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/>
      </c>
      <c r="J72" s="23" t="str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/>
      </c>
      <c r="K72" s="23" t="str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/>
      </c>
      <c r="L72" s="23" t="str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/>
      </c>
      <c r="M72" s="23" t="str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/>
      </c>
      <c r="N72" s="23" t="str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/>
      </c>
      <c r="O72" s="23" t="str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/>
      </c>
      <c r="P72" s="23" t="str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/>
      </c>
      <c r="Q72" s="23" t="str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/>
      </c>
      <c r="R72" s="23" t="str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/>
      </c>
      <c r="S72" s="23" t="str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/>
      </c>
      <c r="T72" s="23" t="str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/>
      </c>
      <c r="U72" s="23" t="str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/>
      </c>
      <c r="V72" s="23" t="str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/>
      </c>
      <c r="W72" s="23" t="str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/>
      </c>
      <c r="X72" s="23" t="str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/>
      </c>
      <c r="Y72" s="23" t="str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/>
      </c>
      <c r="Z72" s="23" t="str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/>
      </c>
      <c r="AA72" s="23" t="str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/>
      </c>
      <c r="AB72" s="23" t="str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/>
      </c>
      <c r="AC72" s="23" t="str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/>
      </c>
      <c r="AD72" s="23" t="str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/>
      </c>
      <c r="AE72" s="23" t="str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/>
      </c>
      <c r="AF72" s="23" t="str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/>
      </c>
      <c r="AG72" s="23" t="str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/>
      </c>
      <c r="AH72" s="23" t="str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/>
      </c>
      <c r="AI72" s="23" t="str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/>
      </c>
      <c r="AJ72" s="23" t="str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/>
      </c>
      <c r="AK72" s="23" t="str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/>
      </c>
      <c r="AL72" s="23" t="str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/>
      </c>
      <c r="AM72" s="23" t="str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/>
      </c>
      <c r="AN72" s="23" t="str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/>
      </c>
      <c r="AO72" s="23" t="str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/>
      </c>
      <c r="AP72" s="23" t="str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/>
      </c>
      <c r="AQ72" s="23" t="str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/>
      </c>
      <c r="AR72" s="23" t="str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/>
      </c>
      <c r="AS72" s="23" t="str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/>
      </c>
      <c r="AT72" s="23" t="str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/>
      </c>
      <c r="AU72" s="23" t="str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/>
      </c>
      <c r="AV72" s="23" t="str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/>
      </c>
      <c r="AW72" s="23" t="str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/>
      </c>
      <c r="AX72" s="23" t="str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/>
      </c>
      <c r="AY72" s="23" t="str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/>
      </c>
      <c r="AZ72" s="23" t="str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/>
      </c>
      <c r="BA72" s="23" t="str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/>
      </c>
      <c r="BB72" s="23" t="str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/>
      </c>
    </row>
    <row r="73" spans="1:54" ht="41.4" x14ac:dyDescent="0.25">
      <c r="A73" s="41" t="str">
        <f>IF('Option 7'!A73="","",'Option 7'!A73)</f>
        <v/>
      </c>
      <c r="B73" s="33"/>
      <c r="C73" s="34" t="str">
        <f>IF('Option 7'!C73="","",'Option 7'!C73)</f>
        <v/>
      </c>
      <c r="D73" s="98" t="str">
        <f>IF('Option 7'!D73="","",'Option 7'!D73)</f>
        <v>durchschnittliche Preissteigerungs-rate</v>
      </c>
      <c r="E73" s="23" t="str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/>
      </c>
      <c r="F73" s="23" t="str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/>
      </c>
      <c r="G73" s="23" t="str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/>
      </c>
      <c r="H73" s="23" t="str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/>
      </c>
      <c r="I73" s="23" t="str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/>
      </c>
      <c r="J73" s="23" t="str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/>
      </c>
      <c r="K73" s="23" t="str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/>
      </c>
      <c r="L73" s="23" t="str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/>
      </c>
      <c r="M73" s="23" t="str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/>
      </c>
      <c r="N73" s="23" t="str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/>
      </c>
      <c r="O73" s="23" t="str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/>
      </c>
      <c r="P73" s="23" t="str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/>
      </c>
      <c r="Q73" s="23" t="str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/>
      </c>
      <c r="R73" s="23" t="str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/>
      </c>
      <c r="S73" s="23" t="str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/>
      </c>
      <c r="T73" s="23" t="str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/>
      </c>
      <c r="U73" s="23" t="str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/>
      </c>
      <c r="V73" s="23" t="str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/>
      </c>
      <c r="W73" s="23" t="str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/>
      </c>
      <c r="X73" s="23" t="str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/>
      </c>
      <c r="Y73" s="23" t="str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/>
      </c>
      <c r="Z73" s="23" t="str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/>
      </c>
      <c r="AA73" s="23" t="str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/>
      </c>
      <c r="AB73" s="23" t="str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/>
      </c>
      <c r="AC73" s="23" t="str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/>
      </c>
      <c r="AD73" s="23" t="str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/>
      </c>
      <c r="AE73" s="23" t="str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/>
      </c>
      <c r="AF73" s="23" t="str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/>
      </c>
      <c r="AG73" s="23" t="str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/>
      </c>
      <c r="AH73" s="23" t="str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/>
      </c>
      <c r="AI73" s="23" t="str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/>
      </c>
      <c r="AJ73" s="23" t="str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/>
      </c>
      <c r="AK73" s="23" t="str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/>
      </c>
      <c r="AL73" s="23" t="str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/>
      </c>
      <c r="AM73" s="23" t="str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/>
      </c>
      <c r="AN73" s="23" t="str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/>
      </c>
      <c r="AO73" s="23" t="str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/>
      </c>
      <c r="AP73" s="23" t="str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/>
      </c>
      <c r="AQ73" s="23" t="str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/>
      </c>
      <c r="AR73" s="23" t="str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/>
      </c>
      <c r="AS73" s="23" t="str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/>
      </c>
      <c r="AT73" s="23" t="str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/>
      </c>
      <c r="AU73" s="23" t="str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/>
      </c>
      <c r="AV73" s="23" t="str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/>
      </c>
      <c r="AW73" s="23" t="str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/>
      </c>
      <c r="AX73" s="23" t="str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/>
      </c>
      <c r="AY73" s="23" t="str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/>
      </c>
      <c r="AZ73" s="23" t="str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/>
      </c>
      <c r="BA73" s="23" t="str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/>
      </c>
      <c r="BB73" s="23" t="str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/>
      </c>
    </row>
    <row r="74" spans="1:54" ht="41.4" x14ac:dyDescent="0.25">
      <c r="A74" s="41" t="str">
        <f>IF('Option 7'!A74="","",'Option 7'!A74)</f>
        <v/>
      </c>
      <c r="B74" s="33"/>
      <c r="C74" s="34" t="str">
        <f>IF('Option 7'!C74="","",'Option 7'!C74)</f>
        <v/>
      </c>
      <c r="D74" s="98" t="str">
        <f>IF('Option 7'!D74="","",'Option 7'!D74)</f>
        <v>durchschnittliche Preissteigerungs-rate</v>
      </c>
      <c r="E74" s="23" t="str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/>
      </c>
      <c r="F74" s="23" t="str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/>
      </c>
      <c r="G74" s="23" t="str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/>
      </c>
      <c r="H74" s="23" t="str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/>
      </c>
      <c r="I74" s="23" t="str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/>
      </c>
      <c r="J74" s="23" t="str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/>
      </c>
      <c r="K74" s="23" t="str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/>
      </c>
      <c r="L74" s="23" t="str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/>
      </c>
      <c r="M74" s="23" t="str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/>
      </c>
      <c r="N74" s="23" t="str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/>
      </c>
      <c r="O74" s="23" t="str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/>
      </c>
      <c r="P74" s="23" t="str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/>
      </c>
      <c r="Q74" s="23" t="str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/>
      </c>
      <c r="R74" s="23" t="str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/>
      </c>
      <c r="S74" s="23" t="str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/>
      </c>
      <c r="T74" s="23" t="str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/>
      </c>
      <c r="U74" s="23" t="str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/>
      </c>
      <c r="V74" s="23" t="str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/>
      </c>
      <c r="W74" s="23" t="str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/>
      </c>
      <c r="X74" s="23" t="str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/>
      </c>
      <c r="Y74" s="23" t="str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/>
      </c>
      <c r="Z74" s="23" t="str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/>
      </c>
      <c r="AA74" s="23" t="str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/>
      </c>
      <c r="AB74" s="23" t="str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/>
      </c>
      <c r="AC74" s="23" t="str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/>
      </c>
      <c r="AD74" s="23" t="str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/>
      </c>
      <c r="AE74" s="23" t="str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/>
      </c>
      <c r="AF74" s="23" t="str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/>
      </c>
      <c r="AG74" s="23" t="str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/>
      </c>
      <c r="AH74" s="23" t="str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/>
      </c>
      <c r="AI74" s="23" t="str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/>
      </c>
      <c r="AJ74" s="23" t="str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/>
      </c>
      <c r="AK74" s="23" t="str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/>
      </c>
      <c r="AL74" s="23" t="str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/>
      </c>
      <c r="AM74" s="23" t="str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/>
      </c>
      <c r="AN74" s="23" t="str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/>
      </c>
      <c r="AO74" s="23" t="str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/>
      </c>
      <c r="AP74" s="23" t="str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/>
      </c>
      <c r="AQ74" s="23" t="str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/>
      </c>
      <c r="AR74" s="23" t="str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/>
      </c>
      <c r="AS74" s="23" t="str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/>
      </c>
      <c r="AT74" s="23" t="str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/>
      </c>
      <c r="AU74" s="23" t="str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/>
      </c>
      <c r="AV74" s="23" t="str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/>
      </c>
      <c r="AW74" s="23" t="str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/>
      </c>
      <c r="AX74" s="23" t="str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/>
      </c>
      <c r="AY74" s="23" t="str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/>
      </c>
      <c r="AZ74" s="23" t="str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/>
      </c>
      <c r="BA74" s="23" t="str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/>
      </c>
      <c r="BB74" s="23" t="str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/>
      </c>
    </row>
    <row r="75" spans="1:54" ht="41.4" x14ac:dyDescent="0.25">
      <c r="A75" s="41" t="str">
        <f>IF('Option 7'!A75="","",'Option 7'!A75)</f>
        <v/>
      </c>
      <c r="B75" s="33"/>
      <c r="C75" s="34" t="str">
        <f>IF('Option 7'!C75="","",'Option 7'!C75)</f>
        <v/>
      </c>
      <c r="D75" s="98" t="str">
        <f>IF('Option 7'!D75="","",'Option 7'!D75)</f>
        <v>durchschnittliche Preissteigerungs-rate</v>
      </c>
      <c r="E75" s="23" t="str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/>
      </c>
      <c r="F75" s="23" t="str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/>
      </c>
      <c r="G75" s="23" t="str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/>
      </c>
      <c r="H75" s="23" t="str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/>
      </c>
      <c r="I75" s="23" t="str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/>
      </c>
      <c r="J75" s="23" t="str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/>
      </c>
      <c r="K75" s="23" t="str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/>
      </c>
      <c r="L75" s="23" t="str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/>
      </c>
      <c r="M75" s="23" t="str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/>
      </c>
      <c r="N75" s="23" t="str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/>
      </c>
      <c r="O75" s="23" t="str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/>
      </c>
      <c r="P75" s="23" t="str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/>
      </c>
      <c r="Q75" s="23" t="str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/>
      </c>
      <c r="R75" s="23" t="str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/>
      </c>
      <c r="S75" s="23" t="str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/>
      </c>
      <c r="T75" s="23" t="str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/>
      </c>
      <c r="U75" s="23" t="str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/>
      </c>
      <c r="V75" s="23" t="str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/>
      </c>
      <c r="W75" s="23" t="str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/>
      </c>
      <c r="X75" s="23" t="str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/>
      </c>
      <c r="Y75" s="23" t="str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/>
      </c>
      <c r="Z75" s="23" t="str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/>
      </c>
      <c r="AA75" s="23" t="str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/>
      </c>
      <c r="AB75" s="23" t="str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/>
      </c>
      <c r="AC75" s="23" t="str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/>
      </c>
      <c r="AD75" s="23" t="str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/>
      </c>
      <c r="AE75" s="23" t="str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/>
      </c>
      <c r="AF75" s="23" t="str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/>
      </c>
      <c r="AG75" s="23" t="str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/>
      </c>
      <c r="AH75" s="23" t="str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/>
      </c>
      <c r="AI75" s="23" t="str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/>
      </c>
      <c r="AJ75" s="23" t="str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/>
      </c>
      <c r="AK75" s="23" t="str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/>
      </c>
      <c r="AL75" s="23" t="str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/>
      </c>
      <c r="AM75" s="23" t="str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/>
      </c>
      <c r="AN75" s="23" t="str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/>
      </c>
      <c r="AO75" s="23" t="str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/>
      </c>
      <c r="AP75" s="23" t="str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/>
      </c>
      <c r="AQ75" s="23" t="str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/>
      </c>
      <c r="AR75" s="23" t="str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/>
      </c>
      <c r="AS75" s="23" t="str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/>
      </c>
      <c r="AT75" s="23" t="str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/>
      </c>
      <c r="AU75" s="23" t="str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/>
      </c>
      <c r="AV75" s="23" t="str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/>
      </c>
      <c r="AW75" s="23" t="str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/>
      </c>
      <c r="AX75" s="23" t="str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/>
      </c>
      <c r="AY75" s="23" t="str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/>
      </c>
      <c r="AZ75" s="23" t="str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/>
      </c>
      <c r="BA75" s="23" t="str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/>
      </c>
      <c r="BB75" s="23" t="str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/>
      </c>
    </row>
    <row r="76" spans="1:54" ht="41.4" x14ac:dyDescent="0.25">
      <c r="A76" s="49" t="str">
        <f>IF('Option 7'!A76="","",'Option 7'!A76)</f>
        <v/>
      </c>
      <c r="B76" s="33"/>
      <c r="C76" s="34" t="str">
        <f>IF('Option 7'!C76="","",'Option 7'!C76)</f>
        <v/>
      </c>
      <c r="D76" s="98" t="str">
        <f>IF('Option 7'!D76="","",'Option 7'!D76)</f>
        <v>durchschnittliche Preissteigerungs-rate</v>
      </c>
      <c r="E76" s="23" t="str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/>
      </c>
      <c r="F76" s="23" t="str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/>
      </c>
      <c r="G76" s="23" t="str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/>
      </c>
      <c r="H76" s="23" t="str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/>
      </c>
      <c r="I76" s="23" t="str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/>
      </c>
      <c r="J76" s="23" t="str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/>
      </c>
      <c r="K76" s="23" t="str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/>
      </c>
      <c r="L76" s="23" t="str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/>
      </c>
      <c r="M76" s="23" t="str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/>
      </c>
      <c r="N76" s="23" t="str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/>
      </c>
      <c r="O76" s="23" t="str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/>
      </c>
      <c r="P76" s="23" t="str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/>
      </c>
      <c r="Q76" s="23" t="str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/>
      </c>
      <c r="R76" s="23" t="str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/>
      </c>
      <c r="S76" s="23" t="str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/>
      </c>
      <c r="T76" s="23" t="str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/>
      </c>
      <c r="U76" s="23" t="str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/>
      </c>
      <c r="V76" s="23" t="str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/>
      </c>
      <c r="W76" s="23" t="str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/>
      </c>
      <c r="X76" s="23" t="str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/>
      </c>
      <c r="Y76" s="23" t="str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/>
      </c>
      <c r="Z76" s="23" t="str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/>
      </c>
      <c r="AA76" s="23" t="str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/>
      </c>
      <c r="AB76" s="23" t="str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/>
      </c>
      <c r="AC76" s="23" t="str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/>
      </c>
      <c r="AD76" s="23" t="str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/>
      </c>
      <c r="AE76" s="23" t="str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/>
      </c>
      <c r="AF76" s="23" t="str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/>
      </c>
      <c r="AG76" s="23" t="str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/>
      </c>
      <c r="AH76" s="23" t="str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/>
      </c>
      <c r="AI76" s="23" t="str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/>
      </c>
      <c r="AJ76" s="23" t="str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/>
      </c>
      <c r="AK76" s="23" t="str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/>
      </c>
      <c r="AL76" s="23" t="str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/>
      </c>
      <c r="AM76" s="23" t="str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/>
      </c>
      <c r="AN76" s="23" t="str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/>
      </c>
      <c r="AO76" s="23" t="str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/>
      </c>
      <c r="AP76" s="23" t="str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/>
      </c>
      <c r="AQ76" s="23" t="str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/>
      </c>
      <c r="AR76" s="23" t="str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/>
      </c>
      <c r="AS76" s="23" t="str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/>
      </c>
      <c r="AT76" s="23" t="str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/>
      </c>
      <c r="AU76" s="23" t="str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/>
      </c>
      <c r="AV76" s="23" t="str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/>
      </c>
      <c r="AW76" s="23" t="str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/>
      </c>
      <c r="AX76" s="23" t="str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/>
      </c>
      <c r="AY76" s="23" t="str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/>
      </c>
      <c r="AZ76" s="23" t="str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/>
      </c>
      <c r="BA76" s="23" t="str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/>
      </c>
      <c r="BB76" s="23" t="str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/>
      </c>
    </row>
    <row r="77" spans="1:54" ht="41.4" x14ac:dyDescent="0.25">
      <c r="A77" s="41" t="str">
        <f>IF('Option 7'!A77="","",'Option 7'!A77)</f>
        <v/>
      </c>
      <c r="B77" s="33"/>
      <c r="C77" s="34" t="str">
        <f>IF('Option 7'!C77="","",'Option 7'!C77)</f>
        <v/>
      </c>
      <c r="D77" s="98" t="str">
        <f>IF('Option 7'!D77="","",'Option 7'!D77)</f>
        <v>durchschnittliche Preissteigerungs-rate</v>
      </c>
      <c r="E77" s="23" t="str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/>
      </c>
      <c r="F77" s="23" t="str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/>
      </c>
      <c r="G77" s="23" t="str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/>
      </c>
      <c r="H77" s="23" t="str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/>
      </c>
      <c r="I77" s="23" t="str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/>
      </c>
      <c r="J77" s="23" t="str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/>
      </c>
      <c r="K77" s="23" t="str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/>
      </c>
      <c r="L77" s="23" t="str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/>
      </c>
      <c r="M77" s="23" t="str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/>
      </c>
      <c r="N77" s="23" t="str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/>
      </c>
      <c r="O77" s="23" t="str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/>
      </c>
      <c r="P77" s="23" t="str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/>
      </c>
      <c r="Q77" s="23" t="str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/>
      </c>
      <c r="R77" s="23" t="str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/>
      </c>
      <c r="S77" s="23" t="str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/>
      </c>
      <c r="T77" s="23" t="str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/>
      </c>
      <c r="U77" s="23" t="str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/>
      </c>
      <c r="V77" s="23" t="str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/>
      </c>
      <c r="W77" s="23" t="str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/>
      </c>
      <c r="X77" s="23" t="str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/>
      </c>
      <c r="Y77" s="23" t="str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/>
      </c>
      <c r="Z77" s="23" t="str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/>
      </c>
      <c r="AA77" s="23" t="str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/>
      </c>
      <c r="AB77" s="23" t="str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/>
      </c>
      <c r="AC77" s="23" t="str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/>
      </c>
      <c r="AD77" s="23" t="str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/>
      </c>
      <c r="AE77" s="23" t="str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/>
      </c>
      <c r="AF77" s="23" t="str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/>
      </c>
      <c r="AG77" s="23" t="str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/>
      </c>
      <c r="AH77" s="23" t="str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/>
      </c>
      <c r="AI77" s="23" t="str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/>
      </c>
      <c r="AJ77" s="23" t="str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/>
      </c>
      <c r="AK77" s="23" t="str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/>
      </c>
      <c r="AL77" s="23" t="str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/>
      </c>
      <c r="AM77" s="23" t="str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/>
      </c>
      <c r="AN77" s="23" t="str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/>
      </c>
      <c r="AO77" s="23" t="str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/>
      </c>
      <c r="AP77" s="23" t="str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/>
      </c>
      <c r="AQ77" s="23" t="str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/>
      </c>
      <c r="AR77" s="23" t="str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/>
      </c>
      <c r="AS77" s="23" t="str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/>
      </c>
      <c r="AT77" s="23" t="str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/>
      </c>
      <c r="AU77" s="23" t="str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/>
      </c>
      <c r="AV77" s="23" t="str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/>
      </c>
      <c r="AW77" s="23" t="str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/>
      </c>
      <c r="AX77" s="23" t="str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/>
      </c>
      <c r="AY77" s="23" t="str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/>
      </c>
      <c r="AZ77" s="23" t="str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/>
      </c>
      <c r="BA77" s="23" t="str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/>
      </c>
      <c r="BB77" s="23" t="str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/>
      </c>
    </row>
    <row r="78" spans="1:54" ht="41.4" x14ac:dyDescent="0.25">
      <c r="A78" s="41" t="str">
        <f>IF('Option 7'!A78="","",'Option 7'!A78)</f>
        <v/>
      </c>
      <c r="B78" s="33"/>
      <c r="C78" s="34" t="str">
        <f>IF('Option 7'!C78="","",'Option 7'!C78)</f>
        <v/>
      </c>
      <c r="D78" s="98" t="str">
        <f>IF('Option 7'!D78="","",'Option 7'!D78)</f>
        <v>durchschnittliche Preissteigerungs-rate</v>
      </c>
      <c r="E78" s="23" t="str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/>
      </c>
      <c r="F78" s="23" t="str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/>
      </c>
      <c r="G78" s="23" t="str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/>
      </c>
      <c r="H78" s="23" t="str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/>
      </c>
      <c r="I78" s="23" t="str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/>
      </c>
      <c r="J78" s="23" t="str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/>
      </c>
      <c r="K78" s="23" t="str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/>
      </c>
      <c r="L78" s="23" t="str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/>
      </c>
      <c r="M78" s="23" t="str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/>
      </c>
      <c r="N78" s="23" t="str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/>
      </c>
      <c r="O78" s="23" t="str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/>
      </c>
      <c r="P78" s="23" t="str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/>
      </c>
      <c r="Q78" s="23" t="str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/>
      </c>
      <c r="R78" s="23" t="str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/>
      </c>
      <c r="S78" s="23" t="str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/>
      </c>
      <c r="T78" s="23" t="str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/>
      </c>
      <c r="U78" s="23" t="str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/>
      </c>
      <c r="V78" s="23" t="str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/>
      </c>
      <c r="W78" s="23" t="str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/>
      </c>
      <c r="X78" s="23" t="str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/>
      </c>
      <c r="Y78" s="23" t="str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/>
      </c>
      <c r="Z78" s="23" t="str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/>
      </c>
      <c r="AA78" s="23" t="str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/>
      </c>
      <c r="AB78" s="23" t="str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/>
      </c>
      <c r="AC78" s="23" t="str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/>
      </c>
      <c r="AD78" s="23" t="str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/>
      </c>
      <c r="AE78" s="23" t="str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/>
      </c>
      <c r="AF78" s="23" t="str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/>
      </c>
      <c r="AG78" s="23" t="str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/>
      </c>
      <c r="AH78" s="23" t="str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/>
      </c>
      <c r="AI78" s="23" t="str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/>
      </c>
      <c r="AJ78" s="23" t="str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/>
      </c>
      <c r="AK78" s="23" t="str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/>
      </c>
      <c r="AL78" s="23" t="str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/>
      </c>
      <c r="AM78" s="23" t="str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/>
      </c>
      <c r="AN78" s="23" t="str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/>
      </c>
      <c r="AO78" s="23" t="str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/>
      </c>
      <c r="AP78" s="23" t="str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/>
      </c>
      <c r="AQ78" s="23" t="str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/>
      </c>
      <c r="AR78" s="23" t="str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/>
      </c>
      <c r="AS78" s="23" t="str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/>
      </c>
      <c r="AT78" s="23" t="str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/>
      </c>
      <c r="AU78" s="23" t="str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/>
      </c>
      <c r="AV78" s="23" t="str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/>
      </c>
      <c r="AW78" s="23" t="str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/>
      </c>
      <c r="AX78" s="23" t="str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/>
      </c>
      <c r="AY78" s="23" t="str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/>
      </c>
      <c r="AZ78" s="23" t="str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/>
      </c>
      <c r="BA78" s="23" t="str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/>
      </c>
      <c r="BB78" s="23" t="str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/>
      </c>
    </row>
    <row r="79" spans="1:54" ht="41.4" x14ac:dyDescent="0.25">
      <c r="A79" s="41" t="str">
        <f>IF('Option 7'!A79="","",'Option 7'!A79)</f>
        <v/>
      </c>
      <c r="B79" s="33"/>
      <c r="C79" s="34" t="str">
        <f>IF('Option 7'!C79="","",'Option 7'!C79)</f>
        <v/>
      </c>
      <c r="D79" s="98" t="str">
        <f>IF('Option 7'!D79="","",'Option 7'!D79)</f>
        <v>durchschnittliche Preissteigerungs-rate</v>
      </c>
      <c r="E79" s="23" t="str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/>
      </c>
      <c r="F79" s="23" t="str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/>
      </c>
      <c r="G79" s="23" t="str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/>
      </c>
      <c r="H79" s="23" t="str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/>
      </c>
      <c r="I79" s="23" t="str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/>
      </c>
      <c r="J79" s="23" t="str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/>
      </c>
      <c r="K79" s="23" t="str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/>
      </c>
      <c r="L79" s="23" t="str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/>
      </c>
      <c r="M79" s="23" t="str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/>
      </c>
      <c r="N79" s="23" t="str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/>
      </c>
      <c r="O79" s="23" t="str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/>
      </c>
      <c r="P79" s="23" t="str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/>
      </c>
      <c r="Q79" s="23" t="str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/>
      </c>
      <c r="R79" s="23" t="str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/>
      </c>
      <c r="S79" s="23" t="str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/>
      </c>
      <c r="T79" s="23" t="str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/>
      </c>
      <c r="U79" s="23" t="str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/>
      </c>
      <c r="V79" s="23" t="str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/>
      </c>
      <c r="W79" s="23" t="str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/>
      </c>
      <c r="X79" s="23" t="str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/>
      </c>
      <c r="Y79" s="23" t="str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/>
      </c>
      <c r="Z79" s="23" t="str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/>
      </c>
      <c r="AA79" s="23" t="str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/>
      </c>
      <c r="AB79" s="23" t="str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/>
      </c>
      <c r="AC79" s="23" t="str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/>
      </c>
      <c r="AD79" s="23" t="str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/>
      </c>
      <c r="AE79" s="23" t="str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/>
      </c>
      <c r="AF79" s="23" t="str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/>
      </c>
      <c r="AG79" s="23" t="str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/>
      </c>
      <c r="AH79" s="23" t="str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/>
      </c>
      <c r="AI79" s="23" t="str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/>
      </c>
      <c r="AJ79" s="23" t="str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/>
      </c>
      <c r="AK79" s="23" t="str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/>
      </c>
      <c r="AL79" s="23" t="str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/>
      </c>
      <c r="AM79" s="23" t="str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/>
      </c>
      <c r="AN79" s="23" t="str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/>
      </c>
      <c r="AO79" s="23" t="str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/>
      </c>
      <c r="AP79" s="23" t="str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/>
      </c>
      <c r="AQ79" s="23" t="str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/>
      </c>
      <c r="AR79" s="23" t="str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/>
      </c>
      <c r="AS79" s="23" t="str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/>
      </c>
      <c r="AT79" s="23" t="str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/>
      </c>
      <c r="AU79" s="23" t="str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/>
      </c>
      <c r="AV79" s="23" t="str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/>
      </c>
      <c r="AW79" s="23" t="str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/>
      </c>
      <c r="AX79" s="23" t="str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/>
      </c>
      <c r="AY79" s="23" t="str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/>
      </c>
      <c r="AZ79" s="23" t="str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/>
      </c>
      <c r="BA79" s="23" t="str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/>
      </c>
      <c r="BB79" s="23" t="str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/>
      </c>
    </row>
    <row r="80" spans="1:54" ht="41.4" x14ac:dyDescent="0.25">
      <c r="A80" s="41" t="str">
        <f>IF('Option 7'!A80="","",'Option 7'!A80)</f>
        <v/>
      </c>
      <c r="B80" s="33"/>
      <c r="C80" s="34" t="str">
        <f>IF('Option 7'!C80="","",'Option 7'!C80)</f>
        <v/>
      </c>
      <c r="D80" s="98" t="str">
        <f>IF('Option 7'!D80="","",'Option 7'!D80)</f>
        <v>durchschnittliche Preissteigerungs-rate</v>
      </c>
      <c r="E80" s="23" t="str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/>
      </c>
      <c r="F80" s="23" t="str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/>
      </c>
      <c r="G80" s="23" t="str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/>
      </c>
      <c r="H80" s="23" t="str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/>
      </c>
      <c r="I80" s="23" t="str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/>
      </c>
      <c r="J80" s="23" t="str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/>
      </c>
      <c r="K80" s="23" t="str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/>
      </c>
      <c r="L80" s="23" t="str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/>
      </c>
      <c r="M80" s="23" t="str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/>
      </c>
      <c r="N80" s="23" t="str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/>
      </c>
      <c r="O80" s="23" t="str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/>
      </c>
      <c r="P80" s="23" t="str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/>
      </c>
      <c r="Q80" s="23" t="str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/>
      </c>
      <c r="R80" s="23" t="str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/>
      </c>
      <c r="S80" s="23" t="str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/>
      </c>
      <c r="T80" s="23" t="str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/>
      </c>
      <c r="U80" s="23" t="str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/>
      </c>
      <c r="V80" s="23" t="str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/>
      </c>
      <c r="W80" s="23" t="str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/>
      </c>
      <c r="X80" s="23" t="str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/>
      </c>
      <c r="Y80" s="23" t="str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/>
      </c>
      <c r="Z80" s="23" t="str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/>
      </c>
      <c r="AA80" s="23" t="str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/>
      </c>
      <c r="AB80" s="23" t="str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/>
      </c>
      <c r="AC80" s="23" t="str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/>
      </c>
      <c r="AD80" s="23" t="str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/>
      </c>
      <c r="AE80" s="23" t="str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/>
      </c>
      <c r="AF80" s="23" t="str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/>
      </c>
      <c r="AG80" s="23" t="str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/>
      </c>
      <c r="AH80" s="23" t="str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/>
      </c>
      <c r="AI80" s="23" t="str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/>
      </c>
      <c r="AJ80" s="23" t="str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/>
      </c>
      <c r="AK80" s="23" t="str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/>
      </c>
      <c r="AL80" s="23" t="str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/>
      </c>
      <c r="AM80" s="23" t="str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/>
      </c>
      <c r="AN80" s="23" t="str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/>
      </c>
      <c r="AO80" s="23" t="str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/>
      </c>
      <c r="AP80" s="23" t="str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/>
      </c>
      <c r="AQ80" s="23" t="str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/>
      </c>
      <c r="AR80" s="23" t="str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/>
      </c>
      <c r="AS80" s="23" t="str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/>
      </c>
      <c r="AT80" s="23" t="str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/>
      </c>
      <c r="AU80" s="23" t="str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/>
      </c>
      <c r="AV80" s="23" t="str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/>
      </c>
      <c r="AW80" s="23" t="str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/>
      </c>
      <c r="AX80" s="23" t="str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/>
      </c>
      <c r="AY80" s="23" t="str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/>
      </c>
      <c r="AZ80" s="23" t="str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/>
      </c>
      <c r="BA80" s="23" t="str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/>
      </c>
      <c r="BB80" s="23" t="str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/>
      </c>
    </row>
    <row r="81" spans="1:54" ht="41.4" x14ac:dyDescent="0.25">
      <c r="A81" s="41" t="str">
        <f>IF('Option 7'!A81="","",'Option 7'!A81)</f>
        <v/>
      </c>
      <c r="B81" s="33"/>
      <c r="C81" s="34" t="str">
        <f>IF('Option 7'!C81="","",'Option 7'!C81)</f>
        <v/>
      </c>
      <c r="D81" s="98" t="str">
        <f>IF('Option 7'!D81="","",'Option 7'!D81)</f>
        <v>durchschnittliche Preissteigerungs-rate</v>
      </c>
      <c r="E81" s="23" t="str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/>
      </c>
      <c r="F81" s="23" t="str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/>
      </c>
      <c r="G81" s="23" t="str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/>
      </c>
      <c r="H81" s="23" t="str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/>
      </c>
      <c r="I81" s="23" t="str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/>
      </c>
      <c r="J81" s="23" t="str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/>
      </c>
      <c r="K81" s="23" t="str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/>
      </c>
      <c r="L81" s="23" t="str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/>
      </c>
      <c r="M81" s="23" t="str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/>
      </c>
      <c r="N81" s="23" t="str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/>
      </c>
      <c r="O81" s="23" t="str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/>
      </c>
      <c r="P81" s="23" t="str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/>
      </c>
      <c r="Q81" s="23" t="str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/>
      </c>
      <c r="R81" s="23" t="str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/>
      </c>
      <c r="S81" s="23" t="str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/>
      </c>
      <c r="T81" s="23" t="str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/>
      </c>
      <c r="U81" s="23" t="str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/>
      </c>
      <c r="V81" s="23" t="str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/>
      </c>
      <c r="W81" s="23" t="str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/>
      </c>
      <c r="X81" s="23" t="str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/>
      </c>
      <c r="Y81" s="23" t="str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/>
      </c>
      <c r="Z81" s="23" t="str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/>
      </c>
      <c r="AA81" s="23" t="str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/>
      </c>
      <c r="AB81" s="23" t="str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/>
      </c>
      <c r="AC81" s="23" t="str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/>
      </c>
      <c r="AD81" s="23" t="str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/>
      </c>
      <c r="AE81" s="23" t="str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/>
      </c>
      <c r="AF81" s="23" t="str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/>
      </c>
      <c r="AG81" s="23" t="str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/>
      </c>
      <c r="AH81" s="23" t="str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/>
      </c>
      <c r="AI81" s="23" t="str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/>
      </c>
      <c r="AJ81" s="23" t="str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/>
      </c>
      <c r="AK81" s="23" t="str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/>
      </c>
      <c r="AL81" s="23" t="str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/>
      </c>
      <c r="AM81" s="23" t="str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/>
      </c>
      <c r="AN81" s="23" t="str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/>
      </c>
      <c r="AO81" s="23" t="str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/>
      </c>
      <c r="AP81" s="23" t="str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/>
      </c>
      <c r="AQ81" s="23" t="str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/>
      </c>
      <c r="AR81" s="23" t="str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/>
      </c>
      <c r="AS81" s="23" t="str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/>
      </c>
      <c r="AT81" s="23" t="str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/>
      </c>
      <c r="AU81" s="23" t="str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/>
      </c>
      <c r="AV81" s="23" t="str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/>
      </c>
      <c r="AW81" s="23" t="str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/>
      </c>
      <c r="AX81" s="23" t="str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/>
      </c>
      <c r="AY81" s="23" t="str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/>
      </c>
      <c r="AZ81" s="23" t="str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/>
      </c>
      <c r="BA81" s="23" t="str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/>
      </c>
      <c r="BB81" s="23" t="str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/>
      </c>
    </row>
    <row r="82" spans="1:54" ht="41.4" x14ac:dyDescent="0.25">
      <c r="A82" s="41" t="str">
        <f>IF('Option 7'!A82="","",'Option 7'!A82)</f>
        <v/>
      </c>
      <c r="B82" s="33"/>
      <c r="C82" s="34" t="str">
        <f>IF('Option 7'!C82="","",'Option 7'!C82)</f>
        <v/>
      </c>
      <c r="D82" s="98" t="str">
        <f>IF('Option 7'!D82="","",'Option 7'!D82)</f>
        <v>durchschnittliche Preissteigerungs-rate</v>
      </c>
      <c r="E82" s="23" t="str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/>
      </c>
      <c r="F82" s="23" t="str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/>
      </c>
      <c r="G82" s="23" t="str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/>
      </c>
      <c r="H82" s="23" t="str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/>
      </c>
      <c r="I82" s="23" t="str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/>
      </c>
      <c r="J82" s="23" t="str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/>
      </c>
      <c r="K82" s="23" t="str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/>
      </c>
      <c r="L82" s="23" t="str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/>
      </c>
      <c r="M82" s="23" t="str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/>
      </c>
      <c r="N82" s="23" t="str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/>
      </c>
      <c r="O82" s="23" t="str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/>
      </c>
      <c r="P82" s="23" t="str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/>
      </c>
      <c r="Q82" s="23" t="str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/>
      </c>
      <c r="R82" s="23" t="str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/>
      </c>
      <c r="S82" s="23" t="str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/>
      </c>
      <c r="T82" s="23" t="str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/>
      </c>
      <c r="U82" s="23" t="str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/>
      </c>
      <c r="V82" s="23" t="str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/>
      </c>
      <c r="W82" s="23" t="str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/>
      </c>
      <c r="X82" s="23" t="str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/>
      </c>
      <c r="Y82" s="23" t="str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/>
      </c>
      <c r="Z82" s="23" t="str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/>
      </c>
      <c r="AA82" s="23" t="str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/>
      </c>
      <c r="AB82" s="23" t="str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/>
      </c>
      <c r="AC82" s="23" t="str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/>
      </c>
      <c r="AD82" s="23" t="str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/>
      </c>
      <c r="AE82" s="23" t="str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/>
      </c>
      <c r="AF82" s="23" t="str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/>
      </c>
      <c r="AG82" s="23" t="str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/>
      </c>
      <c r="AH82" s="23" t="str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/>
      </c>
      <c r="AI82" s="23" t="str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/>
      </c>
      <c r="AJ82" s="23" t="str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/>
      </c>
      <c r="AK82" s="23" t="str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/>
      </c>
      <c r="AL82" s="23" t="str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/>
      </c>
      <c r="AM82" s="23" t="str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/>
      </c>
      <c r="AN82" s="23" t="str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/>
      </c>
      <c r="AO82" s="23" t="str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/>
      </c>
      <c r="AP82" s="23" t="str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/>
      </c>
      <c r="AQ82" s="23" t="str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/>
      </c>
      <c r="AR82" s="23" t="str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/>
      </c>
      <c r="AS82" s="23" t="str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/>
      </c>
      <c r="AT82" s="23" t="str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/>
      </c>
      <c r="AU82" s="23" t="str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/>
      </c>
      <c r="AV82" s="23" t="str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/>
      </c>
      <c r="AW82" s="23" t="str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/>
      </c>
      <c r="AX82" s="23" t="str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/>
      </c>
      <c r="AY82" s="23" t="str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/>
      </c>
      <c r="AZ82" s="23" t="str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/>
      </c>
      <c r="BA82" s="23" t="str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/>
      </c>
      <c r="BB82" s="23" t="str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/>
      </c>
    </row>
    <row r="83" spans="1:54" ht="41.4" x14ac:dyDescent="0.25">
      <c r="A83" s="41" t="str">
        <f>IF('Option 7'!A83="","",'Option 7'!A83)</f>
        <v/>
      </c>
      <c r="B83" s="33"/>
      <c r="C83" s="34" t="str">
        <f>IF('Option 7'!C83="","",'Option 7'!C83)</f>
        <v/>
      </c>
      <c r="D83" s="98" t="str">
        <f>IF('Option 7'!D83="","",'Option 7'!D83)</f>
        <v>durchschnittliche Preissteigerungs-rate</v>
      </c>
      <c r="E83" s="23" t="str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/>
      </c>
      <c r="F83" s="23" t="str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/>
      </c>
      <c r="G83" s="23" t="str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/>
      </c>
      <c r="H83" s="23" t="str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/>
      </c>
      <c r="I83" s="23" t="str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/>
      </c>
      <c r="J83" s="23" t="str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/>
      </c>
      <c r="K83" s="23" t="str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/>
      </c>
      <c r="L83" s="23" t="str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/>
      </c>
      <c r="M83" s="23" t="str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/>
      </c>
      <c r="N83" s="23" t="str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/>
      </c>
      <c r="O83" s="23" t="str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/>
      </c>
      <c r="P83" s="23" t="str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/>
      </c>
      <c r="Q83" s="23" t="str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/>
      </c>
      <c r="R83" s="23" t="str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/>
      </c>
      <c r="S83" s="23" t="str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/>
      </c>
      <c r="T83" s="23" t="str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/>
      </c>
      <c r="U83" s="23" t="str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/>
      </c>
      <c r="V83" s="23" t="str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/>
      </c>
      <c r="W83" s="23" t="str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/>
      </c>
      <c r="X83" s="23" t="str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/>
      </c>
      <c r="Y83" s="23" t="str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/>
      </c>
      <c r="Z83" s="23" t="str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/>
      </c>
      <c r="AA83" s="23" t="str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/>
      </c>
      <c r="AB83" s="23" t="str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/>
      </c>
      <c r="AC83" s="23" t="str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/>
      </c>
      <c r="AD83" s="23" t="str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/>
      </c>
      <c r="AE83" s="23" t="str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/>
      </c>
      <c r="AF83" s="23" t="str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/>
      </c>
      <c r="AG83" s="23" t="str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/>
      </c>
      <c r="AH83" s="23" t="str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/>
      </c>
      <c r="AI83" s="23" t="str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/>
      </c>
      <c r="AJ83" s="23" t="str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/>
      </c>
      <c r="AK83" s="23" t="str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/>
      </c>
      <c r="AL83" s="23" t="str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/>
      </c>
      <c r="AM83" s="23" t="str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/>
      </c>
      <c r="AN83" s="23" t="str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/>
      </c>
      <c r="AO83" s="23" t="str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/>
      </c>
      <c r="AP83" s="23" t="str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/>
      </c>
      <c r="AQ83" s="23" t="str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/>
      </c>
      <c r="AR83" s="23" t="str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/>
      </c>
      <c r="AS83" s="23" t="str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/>
      </c>
      <c r="AT83" s="23" t="str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/>
      </c>
      <c r="AU83" s="23" t="str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/>
      </c>
      <c r="AV83" s="23" t="str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/>
      </c>
      <c r="AW83" s="23" t="str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/>
      </c>
      <c r="AX83" s="23" t="str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/>
      </c>
      <c r="AY83" s="23" t="str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/>
      </c>
      <c r="AZ83" s="23" t="str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/>
      </c>
      <c r="BA83" s="23" t="str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/>
      </c>
      <c r="BB83" s="23" t="str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/>
      </c>
    </row>
    <row r="84" spans="1:54" ht="41.4" x14ac:dyDescent="0.25">
      <c r="A84" s="41" t="str">
        <f>IF('Option 7'!A84="","",'Option 7'!A84)</f>
        <v/>
      </c>
      <c r="B84" s="33"/>
      <c r="C84" s="34" t="str">
        <f>IF('Option 7'!C84="","",'Option 7'!C84)</f>
        <v/>
      </c>
      <c r="D84" s="98" t="str">
        <f>IF('Option 7'!D84="","",'Option 7'!D84)</f>
        <v>durchschnittliche Preissteigerungs-rate</v>
      </c>
      <c r="E84" s="23" t="str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/>
      </c>
      <c r="F84" s="23" t="str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/>
      </c>
      <c r="G84" s="23" t="str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/>
      </c>
      <c r="H84" s="23" t="str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/>
      </c>
      <c r="I84" s="23" t="str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/>
      </c>
      <c r="J84" s="23" t="str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/>
      </c>
      <c r="K84" s="23" t="str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/>
      </c>
      <c r="L84" s="23" t="str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/>
      </c>
      <c r="M84" s="23" t="str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/>
      </c>
      <c r="N84" s="23" t="str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/>
      </c>
      <c r="O84" s="23" t="str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/>
      </c>
      <c r="P84" s="23" t="str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/>
      </c>
      <c r="Q84" s="23" t="str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/>
      </c>
      <c r="R84" s="23" t="str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/>
      </c>
      <c r="S84" s="23" t="str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/>
      </c>
      <c r="T84" s="23" t="str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/>
      </c>
      <c r="U84" s="23" t="str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/>
      </c>
      <c r="V84" s="23" t="str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/>
      </c>
      <c r="W84" s="23" t="str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/>
      </c>
      <c r="X84" s="23" t="str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/>
      </c>
      <c r="Y84" s="23" t="str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/>
      </c>
      <c r="Z84" s="23" t="str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/>
      </c>
      <c r="AA84" s="23" t="str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/>
      </c>
      <c r="AB84" s="23" t="str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/>
      </c>
      <c r="AC84" s="23" t="str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/>
      </c>
      <c r="AD84" s="23" t="str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/>
      </c>
      <c r="AE84" s="23" t="str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/>
      </c>
      <c r="AF84" s="23" t="str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/>
      </c>
      <c r="AG84" s="23" t="str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/>
      </c>
      <c r="AH84" s="23" t="str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/>
      </c>
      <c r="AI84" s="23" t="str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/>
      </c>
      <c r="AJ84" s="23" t="str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/>
      </c>
      <c r="AK84" s="23" t="str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/>
      </c>
      <c r="AL84" s="23" t="str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/>
      </c>
      <c r="AM84" s="23" t="str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/>
      </c>
      <c r="AN84" s="23" t="str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/>
      </c>
      <c r="AO84" s="23" t="str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/>
      </c>
      <c r="AP84" s="23" t="str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/>
      </c>
      <c r="AQ84" s="23" t="str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/>
      </c>
      <c r="AR84" s="23" t="str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/>
      </c>
      <c r="AS84" s="23" t="str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/>
      </c>
      <c r="AT84" s="23" t="str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/>
      </c>
      <c r="AU84" s="23" t="str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/>
      </c>
      <c r="AV84" s="23" t="str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/>
      </c>
      <c r="AW84" s="23" t="str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/>
      </c>
      <c r="AX84" s="23" t="str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/>
      </c>
      <c r="AY84" s="23" t="str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/>
      </c>
      <c r="AZ84" s="23" t="str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/>
      </c>
      <c r="BA84" s="23" t="str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/>
      </c>
      <c r="BB84" s="23" t="str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/>
      </c>
    </row>
    <row r="85" spans="1:54" ht="41.4" x14ac:dyDescent="0.25">
      <c r="A85" s="41" t="str">
        <f>IF('Option 7'!A85="","",'Option 7'!A85)</f>
        <v/>
      </c>
      <c r="B85" s="33"/>
      <c r="C85" s="34" t="str">
        <f>IF('Option 7'!C85="","",'Option 7'!C85)</f>
        <v/>
      </c>
      <c r="D85" s="98" t="str">
        <f>IF('Option 7'!D85="","",'Option 7'!D85)</f>
        <v>durchschnittliche Preissteigerungs-rate</v>
      </c>
      <c r="E85" s="23" t="str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/>
      </c>
      <c r="F85" s="23" t="str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/>
      </c>
      <c r="G85" s="23" t="str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/>
      </c>
      <c r="H85" s="23" t="str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/>
      </c>
      <c r="I85" s="23" t="str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/>
      </c>
      <c r="J85" s="23" t="str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/>
      </c>
      <c r="K85" s="23" t="str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/>
      </c>
      <c r="L85" s="23" t="str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/>
      </c>
      <c r="M85" s="23" t="str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/>
      </c>
      <c r="N85" s="23" t="str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/>
      </c>
      <c r="O85" s="23" t="str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/>
      </c>
      <c r="P85" s="23" t="str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/>
      </c>
      <c r="Q85" s="23" t="str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/>
      </c>
      <c r="R85" s="23" t="str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/>
      </c>
      <c r="S85" s="23" t="str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/>
      </c>
      <c r="T85" s="23" t="str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/>
      </c>
      <c r="U85" s="23" t="str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/>
      </c>
      <c r="V85" s="23" t="str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/>
      </c>
      <c r="W85" s="23" t="str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/>
      </c>
      <c r="X85" s="23" t="str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/>
      </c>
      <c r="Y85" s="23" t="str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/>
      </c>
      <c r="Z85" s="23" t="str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/>
      </c>
      <c r="AA85" s="23" t="str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/>
      </c>
      <c r="AB85" s="23" t="str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/>
      </c>
      <c r="AC85" s="23" t="str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/>
      </c>
      <c r="AD85" s="23" t="str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/>
      </c>
      <c r="AE85" s="23" t="str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/>
      </c>
      <c r="AF85" s="23" t="str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/>
      </c>
      <c r="AG85" s="23" t="str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/>
      </c>
      <c r="AH85" s="23" t="str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/>
      </c>
      <c r="AI85" s="23" t="str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/>
      </c>
      <c r="AJ85" s="23" t="str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/>
      </c>
      <c r="AK85" s="23" t="str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/>
      </c>
      <c r="AL85" s="23" t="str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/>
      </c>
      <c r="AM85" s="23" t="str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/>
      </c>
      <c r="AN85" s="23" t="str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/>
      </c>
      <c r="AO85" s="23" t="str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/>
      </c>
      <c r="AP85" s="23" t="str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/>
      </c>
      <c r="AQ85" s="23" t="str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/>
      </c>
      <c r="AR85" s="23" t="str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/>
      </c>
      <c r="AS85" s="23" t="str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/>
      </c>
      <c r="AT85" s="23" t="str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/>
      </c>
      <c r="AU85" s="23" t="str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/>
      </c>
      <c r="AV85" s="23" t="str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/>
      </c>
      <c r="AW85" s="23" t="str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/>
      </c>
      <c r="AX85" s="23" t="str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/>
      </c>
      <c r="AY85" s="23" t="str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/>
      </c>
      <c r="AZ85" s="23" t="str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/>
      </c>
      <c r="BA85" s="23" t="str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/>
      </c>
      <c r="BB85" s="23" t="str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/>
      </c>
    </row>
    <row r="86" spans="1:54" ht="41.4" x14ac:dyDescent="0.25">
      <c r="A86" s="41" t="str">
        <f>IF('Option 7'!A86="","",'Option 7'!A86)</f>
        <v/>
      </c>
      <c r="B86" s="33"/>
      <c r="C86" s="34" t="str">
        <f>IF('Option 7'!C86="","",'Option 7'!C86)</f>
        <v/>
      </c>
      <c r="D86" s="98" t="str">
        <f>IF('Option 7'!D86="","",'Option 7'!D86)</f>
        <v>durchschnittliche Preissteigerungs-rate</v>
      </c>
      <c r="E86" s="23" t="str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/>
      </c>
      <c r="F86" s="23" t="str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/>
      </c>
      <c r="G86" s="23" t="str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/>
      </c>
      <c r="H86" s="23" t="str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/>
      </c>
      <c r="I86" s="23" t="str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/>
      </c>
      <c r="J86" s="23" t="str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/>
      </c>
      <c r="K86" s="23" t="str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/>
      </c>
      <c r="L86" s="23" t="str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/>
      </c>
      <c r="M86" s="23" t="str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/>
      </c>
      <c r="N86" s="23" t="str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/>
      </c>
      <c r="O86" s="23" t="str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/>
      </c>
      <c r="P86" s="23" t="str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/>
      </c>
      <c r="Q86" s="23" t="str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/>
      </c>
      <c r="R86" s="23" t="str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/>
      </c>
      <c r="S86" s="23" t="str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/>
      </c>
      <c r="T86" s="23" t="str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/>
      </c>
      <c r="U86" s="23" t="str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/>
      </c>
      <c r="V86" s="23" t="str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/>
      </c>
      <c r="W86" s="23" t="str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/>
      </c>
      <c r="X86" s="23" t="str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/>
      </c>
      <c r="Y86" s="23" t="str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/>
      </c>
      <c r="Z86" s="23" t="str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/>
      </c>
      <c r="AA86" s="23" t="str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/>
      </c>
      <c r="AB86" s="23" t="str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/>
      </c>
      <c r="AC86" s="23" t="str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/>
      </c>
      <c r="AD86" s="23" t="str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/>
      </c>
      <c r="AE86" s="23" t="str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/>
      </c>
      <c r="AF86" s="23" t="str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/>
      </c>
      <c r="AG86" s="23" t="str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/>
      </c>
      <c r="AH86" s="23" t="str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/>
      </c>
      <c r="AI86" s="23" t="str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/>
      </c>
      <c r="AJ86" s="23" t="str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/>
      </c>
      <c r="AK86" s="23" t="str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/>
      </c>
      <c r="AL86" s="23" t="str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/>
      </c>
      <c r="AM86" s="23" t="str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/>
      </c>
      <c r="AN86" s="23" t="str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/>
      </c>
      <c r="AO86" s="23" t="str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/>
      </c>
      <c r="AP86" s="23" t="str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/>
      </c>
      <c r="AQ86" s="23" t="str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/>
      </c>
      <c r="AR86" s="23" t="str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/>
      </c>
      <c r="AS86" s="23" t="str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/>
      </c>
      <c r="AT86" s="23" t="str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/>
      </c>
      <c r="AU86" s="23" t="str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/>
      </c>
      <c r="AV86" s="23" t="str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/>
      </c>
      <c r="AW86" s="23" t="str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/>
      </c>
      <c r="AX86" s="23" t="str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/>
      </c>
      <c r="AY86" s="23" t="str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/>
      </c>
      <c r="AZ86" s="23" t="str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/>
      </c>
      <c r="BA86" s="23" t="str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/>
      </c>
      <c r="BB86" s="23" t="str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/>
      </c>
    </row>
    <row r="87" spans="1:54" ht="41.4" x14ac:dyDescent="0.25">
      <c r="A87" s="41" t="str">
        <f>IF('Option 7'!A87="","",'Option 7'!A87)</f>
        <v/>
      </c>
      <c r="B87" s="33"/>
      <c r="C87" s="34" t="str">
        <f>IF('Option 7'!C87="","",'Option 7'!C87)</f>
        <v/>
      </c>
      <c r="D87" s="98" t="str">
        <f>IF('Option 7'!D87="","",'Option 7'!D87)</f>
        <v>durchschnittliche Preissteigerungs-rate</v>
      </c>
      <c r="E87" s="23" t="str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/>
      </c>
      <c r="F87" s="23" t="str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/>
      </c>
      <c r="G87" s="23" t="str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/>
      </c>
      <c r="H87" s="23" t="str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/>
      </c>
      <c r="I87" s="23" t="str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/>
      </c>
      <c r="J87" s="23" t="str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/>
      </c>
      <c r="K87" s="23" t="str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/>
      </c>
      <c r="L87" s="23" t="str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/>
      </c>
      <c r="M87" s="23" t="str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/>
      </c>
      <c r="N87" s="23" t="str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/>
      </c>
      <c r="O87" s="23" t="str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/>
      </c>
      <c r="P87" s="23" t="str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/>
      </c>
      <c r="Q87" s="23" t="str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/>
      </c>
      <c r="R87" s="23" t="str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/>
      </c>
      <c r="S87" s="23" t="str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/>
      </c>
      <c r="T87" s="23" t="str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/>
      </c>
      <c r="U87" s="23" t="str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/>
      </c>
      <c r="V87" s="23" t="str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/>
      </c>
      <c r="W87" s="23" t="str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/>
      </c>
      <c r="X87" s="23" t="str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/>
      </c>
      <c r="Y87" s="23" t="str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/>
      </c>
      <c r="Z87" s="23" t="str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/>
      </c>
      <c r="AA87" s="23" t="str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/>
      </c>
      <c r="AB87" s="23" t="str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/>
      </c>
      <c r="AC87" s="23" t="str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/>
      </c>
      <c r="AD87" s="23" t="str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/>
      </c>
      <c r="AE87" s="23" t="str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/>
      </c>
      <c r="AF87" s="23" t="str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/>
      </c>
      <c r="AG87" s="23" t="str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/>
      </c>
      <c r="AH87" s="23" t="str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/>
      </c>
      <c r="AI87" s="23" t="str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/>
      </c>
      <c r="AJ87" s="23" t="str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/>
      </c>
      <c r="AK87" s="23" t="str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/>
      </c>
      <c r="AL87" s="23" t="str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/>
      </c>
      <c r="AM87" s="23" t="str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/>
      </c>
      <c r="AN87" s="23" t="str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/>
      </c>
      <c r="AO87" s="23" t="str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/>
      </c>
      <c r="AP87" s="23" t="str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/>
      </c>
      <c r="AQ87" s="23" t="str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/>
      </c>
      <c r="AR87" s="23" t="str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/>
      </c>
      <c r="AS87" s="23" t="str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/>
      </c>
      <c r="AT87" s="23" t="str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/>
      </c>
      <c r="AU87" s="23" t="str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/>
      </c>
      <c r="AV87" s="23" t="str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/>
      </c>
      <c r="AW87" s="23" t="str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/>
      </c>
      <c r="AX87" s="23" t="str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/>
      </c>
      <c r="AY87" s="23" t="str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/>
      </c>
      <c r="AZ87" s="23" t="str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/>
      </c>
      <c r="BA87" s="23" t="str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/>
      </c>
      <c r="BB87" s="23" t="str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/>
      </c>
    </row>
    <row r="88" spans="1:54" ht="41.4" x14ac:dyDescent="0.25">
      <c r="A88" s="41" t="str">
        <f>IF('Option 7'!A88="","",'Option 7'!A88)</f>
        <v/>
      </c>
      <c r="B88" s="33"/>
      <c r="C88" s="34" t="str">
        <f>IF('Option 7'!C88="","",'Option 7'!C88)</f>
        <v/>
      </c>
      <c r="D88" s="98" t="str">
        <f>IF('Option 7'!D88="","",'Option 7'!D88)</f>
        <v>durchschnittliche Preissteigerungs-rate</v>
      </c>
      <c r="E88" s="23" t="str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/>
      </c>
      <c r="F88" s="23" t="str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/>
      </c>
      <c r="G88" s="23" t="str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/>
      </c>
      <c r="H88" s="23" t="str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/>
      </c>
      <c r="I88" s="23" t="str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/>
      </c>
      <c r="J88" s="23" t="str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/>
      </c>
      <c r="K88" s="23" t="str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/>
      </c>
      <c r="L88" s="23" t="str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/>
      </c>
      <c r="M88" s="23" t="str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/>
      </c>
      <c r="N88" s="23" t="str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/>
      </c>
      <c r="O88" s="23" t="str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/>
      </c>
      <c r="P88" s="23" t="str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/>
      </c>
      <c r="Q88" s="23" t="str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/>
      </c>
      <c r="R88" s="23" t="str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/>
      </c>
      <c r="S88" s="23" t="str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/>
      </c>
      <c r="T88" s="23" t="str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/>
      </c>
      <c r="U88" s="23" t="str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/>
      </c>
      <c r="V88" s="23" t="str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/>
      </c>
      <c r="W88" s="23" t="str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/>
      </c>
      <c r="X88" s="23" t="str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/>
      </c>
      <c r="Y88" s="23" t="str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/>
      </c>
      <c r="Z88" s="23" t="str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/>
      </c>
      <c r="AA88" s="23" t="str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/>
      </c>
      <c r="AB88" s="23" t="str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/>
      </c>
      <c r="AC88" s="23" t="str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/>
      </c>
      <c r="AD88" s="23" t="str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/>
      </c>
      <c r="AE88" s="23" t="str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/>
      </c>
      <c r="AF88" s="23" t="str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/>
      </c>
      <c r="AG88" s="23" t="str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/>
      </c>
      <c r="AH88" s="23" t="str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/>
      </c>
      <c r="AI88" s="23" t="str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/>
      </c>
      <c r="AJ88" s="23" t="str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/>
      </c>
      <c r="AK88" s="23" t="str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/>
      </c>
      <c r="AL88" s="23" t="str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/>
      </c>
      <c r="AM88" s="23" t="str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/>
      </c>
      <c r="AN88" s="23" t="str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/>
      </c>
      <c r="AO88" s="23" t="str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/>
      </c>
      <c r="AP88" s="23" t="str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/>
      </c>
      <c r="AQ88" s="23" t="str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/>
      </c>
      <c r="AR88" s="23" t="str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/>
      </c>
      <c r="AS88" s="23" t="str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/>
      </c>
      <c r="AT88" s="23" t="str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/>
      </c>
      <c r="AU88" s="23" t="str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/>
      </c>
      <c r="AV88" s="23" t="str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/>
      </c>
      <c r="AW88" s="23" t="str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/>
      </c>
      <c r="AX88" s="23" t="str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/>
      </c>
      <c r="AY88" s="23" t="str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/>
      </c>
      <c r="AZ88" s="23" t="str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/>
      </c>
      <c r="BA88" s="23" t="str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/>
      </c>
      <c r="BB88" s="23" t="str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/>
      </c>
    </row>
    <row r="89" spans="1:54" ht="41.4" x14ac:dyDescent="0.25">
      <c r="A89" s="41" t="str">
        <f>IF('Option 7'!A89="","",'Option 7'!A89)</f>
        <v/>
      </c>
      <c r="B89" s="33"/>
      <c r="C89" s="34" t="str">
        <f>IF('Option 7'!C89="","",'Option 7'!C89)</f>
        <v/>
      </c>
      <c r="D89" s="98" t="str">
        <f>IF('Option 7'!D89="","",'Option 7'!D89)</f>
        <v>durchschnittliche Preissteigerungs-rate</v>
      </c>
      <c r="E89" s="23" t="str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/>
      </c>
      <c r="F89" s="23" t="str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/>
      </c>
      <c r="G89" s="23" t="str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/>
      </c>
      <c r="H89" s="23" t="str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/>
      </c>
      <c r="I89" s="23" t="str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/>
      </c>
      <c r="J89" s="23" t="str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/>
      </c>
      <c r="K89" s="23" t="str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/>
      </c>
      <c r="L89" s="23" t="str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/>
      </c>
      <c r="M89" s="23" t="str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/>
      </c>
      <c r="N89" s="23" t="str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/>
      </c>
      <c r="O89" s="23" t="str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/>
      </c>
      <c r="P89" s="23" t="str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/>
      </c>
      <c r="Q89" s="23" t="str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/>
      </c>
      <c r="R89" s="23" t="str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/>
      </c>
      <c r="S89" s="23" t="str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/>
      </c>
      <c r="T89" s="23" t="str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/>
      </c>
      <c r="U89" s="23" t="str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/>
      </c>
      <c r="V89" s="23" t="str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/>
      </c>
      <c r="W89" s="23" t="str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/>
      </c>
      <c r="X89" s="23" t="str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/>
      </c>
      <c r="Y89" s="23" t="str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/>
      </c>
      <c r="Z89" s="23" t="str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/>
      </c>
      <c r="AA89" s="23" t="str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/>
      </c>
      <c r="AB89" s="23" t="str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/>
      </c>
      <c r="AC89" s="23" t="str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/>
      </c>
      <c r="AD89" s="23" t="str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/>
      </c>
      <c r="AE89" s="23" t="str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/>
      </c>
      <c r="AF89" s="23" t="str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/>
      </c>
      <c r="AG89" s="23" t="str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/>
      </c>
      <c r="AH89" s="23" t="str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/>
      </c>
      <c r="AI89" s="23" t="str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/>
      </c>
      <c r="AJ89" s="23" t="str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/>
      </c>
      <c r="AK89" s="23" t="str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/>
      </c>
      <c r="AL89" s="23" t="str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/>
      </c>
      <c r="AM89" s="23" t="str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/>
      </c>
      <c r="AN89" s="23" t="str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/>
      </c>
      <c r="AO89" s="23" t="str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/>
      </c>
      <c r="AP89" s="23" t="str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/>
      </c>
      <c r="AQ89" s="23" t="str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/>
      </c>
      <c r="AR89" s="23" t="str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/>
      </c>
      <c r="AS89" s="23" t="str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/>
      </c>
      <c r="AT89" s="23" t="str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/>
      </c>
      <c r="AU89" s="23" t="str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/>
      </c>
      <c r="AV89" s="23" t="str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/>
      </c>
      <c r="AW89" s="23" t="str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/>
      </c>
      <c r="AX89" s="23" t="str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/>
      </c>
      <c r="AY89" s="23" t="str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/>
      </c>
      <c r="AZ89" s="23" t="str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/>
      </c>
      <c r="BA89" s="23" t="str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/>
      </c>
      <c r="BB89" s="23" t="str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/>
      </c>
    </row>
    <row r="90" spans="1:54" ht="41.4" x14ac:dyDescent="0.25">
      <c r="A90" s="41" t="str">
        <f>IF('Option 7'!A90="","",'Option 7'!A90)</f>
        <v/>
      </c>
      <c r="B90" s="33"/>
      <c r="C90" s="34" t="str">
        <f>IF('Option 7'!C90="","",'Option 7'!C90)</f>
        <v/>
      </c>
      <c r="D90" s="98" t="str">
        <f>IF('Option 7'!D90="","",'Option 7'!D90)</f>
        <v>durchschnittliche Preissteigerungs-rate</v>
      </c>
      <c r="E90" s="23" t="str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/>
      </c>
      <c r="F90" s="23" t="str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/>
      </c>
      <c r="G90" s="23" t="str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/>
      </c>
      <c r="H90" s="23" t="str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/>
      </c>
      <c r="I90" s="23" t="str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/>
      </c>
      <c r="J90" s="23" t="str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/>
      </c>
      <c r="K90" s="23" t="str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/>
      </c>
      <c r="L90" s="23" t="str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/>
      </c>
      <c r="M90" s="23" t="str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/>
      </c>
      <c r="N90" s="23" t="str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/>
      </c>
      <c r="O90" s="23" t="str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/>
      </c>
      <c r="P90" s="23" t="str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/>
      </c>
      <c r="Q90" s="23" t="str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/>
      </c>
      <c r="R90" s="23" t="str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/>
      </c>
      <c r="S90" s="23" t="str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/>
      </c>
      <c r="T90" s="23" t="str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/>
      </c>
      <c r="U90" s="23" t="str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/>
      </c>
      <c r="V90" s="23" t="str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/>
      </c>
      <c r="W90" s="23" t="str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/>
      </c>
      <c r="X90" s="23" t="str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/>
      </c>
      <c r="Y90" s="23" t="str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/>
      </c>
      <c r="Z90" s="23" t="str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/>
      </c>
      <c r="AA90" s="23" t="str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/>
      </c>
      <c r="AB90" s="23" t="str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/>
      </c>
      <c r="AC90" s="23" t="str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/>
      </c>
      <c r="AD90" s="23" t="str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/>
      </c>
      <c r="AE90" s="23" t="str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/>
      </c>
      <c r="AF90" s="23" t="str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/>
      </c>
      <c r="AG90" s="23" t="str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/>
      </c>
      <c r="AH90" s="23" t="str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/>
      </c>
      <c r="AI90" s="23" t="str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/>
      </c>
      <c r="AJ90" s="23" t="str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/>
      </c>
      <c r="AK90" s="23" t="str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/>
      </c>
      <c r="AL90" s="23" t="str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/>
      </c>
      <c r="AM90" s="23" t="str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/>
      </c>
      <c r="AN90" s="23" t="str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/>
      </c>
      <c r="AO90" s="23" t="str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/>
      </c>
      <c r="AP90" s="23" t="str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/>
      </c>
      <c r="AQ90" s="23" t="str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/>
      </c>
      <c r="AR90" s="23" t="str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/>
      </c>
      <c r="AS90" s="23" t="str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/>
      </c>
      <c r="AT90" s="23" t="str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/>
      </c>
      <c r="AU90" s="23" t="str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/>
      </c>
      <c r="AV90" s="23" t="str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/>
      </c>
      <c r="AW90" s="23" t="str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/>
      </c>
      <c r="AX90" s="23" t="str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/>
      </c>
      <c r="AY90" s="23" t="str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/>
      </c>
      <c r="AZ90" s="23" t="str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/>
      </c>
      <c r="BA90" s="23" t="str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/>
      </c>
      <c r="BB90" s="23" t="str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/>
      </c>
    </row>
    <row r="91" spans="1:54" ht="42" thickBot="1" x14ac:dyDescent="0.3">
      <c r="A91" s="41" t="str">
        <f>IF('Option 7'!A91="","",'Option 7'!A91)</f>
        <v/>
      </c>
      <c r="B91" s="33"/>
      <c r="C91" s="34" t="str">
        <f>IF('Option 7'!C91="","",'Option 7'!C91)</f>
        <v/>
      </c>
      <c r="D91" s="98" t="str">
        <f>IF('Option 7'!D91="","",'Option 7'!D91)</f>
        <v>durchschnittliche Preissteigerungs-rate</v>
      </c>
      <c r="E91" s="23" t="str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/>
      </c>
      <c r="F91" s="23" t="str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/>
      </c>
      <c r="G91" s="23" t="str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/>
      </c>
      <c r="H91" s="23" t="str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/>
      </c>
      <c r="I91" s="23" t="str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/>
      </c>
      <c r="J91" s="23" t="str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/>
      </c>
      <c r="K91" s="23" t="str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/>
      </c>
      <c r="L91" s="23" t="str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/>
      </c>
      <c r="M91" s="23" t="str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/>
      </c>
      <c r="N91" s="23" t="str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/>
      </c>
      <c r="O91" s="23" t="str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/>
      </c>
      <c r="P91" s="23" t="str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/>
      </c>
      <c r="Q91" s="23" t="str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/>
      </c>
      <c r="R91" s="23" t="str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/>
      </c>
      <c r="S91" s="23" t="str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/>
      </c>
      <c r="T91" s="23" t="str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/>
      </c>
      <c r="U91" s="23" t="str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/>
      </c>
      <c r="V91" s="23" t="str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/>
      </c>
      <c r="W91" s="23" t="str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/>
      </c>
      <c r="X91" s="23" t="str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/>
      </c>
      <c r="Y91" s="23" t="str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/>
      </c>
      <c r="Z91" s="23" t="str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/>
      </c>
      <c r="AA91" s="23" t="str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/>
      </c>
      <c r="AB91" s="23" t="str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/>
      </c>
      <c r="AC91" s="23" t="str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/>
      </c>
      <c r="AD91" s="23" t="str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/>
      </c>
      <c r="AE91" s="23" t="str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/>
      </c>
      <c r="AF91" s="23" t="str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/>
      </c>
      <c r="AG91" s="23" t="str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/>
      </c>
      <c r="AH91" s="23" t="str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/>
      </c>
      <c r="AI91" s="23" t="str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/>
      </c>
      <c r="AJ91" s="23" t="str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/>
      </c>
      <c r="AK91" s="23" t="str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/>
      </c>
      <c r="AL91" s="23" t="str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/>
      </c>
      <c r="AM91" s="23" t="str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/>
      </c>
      <c r="AN91" s="23" t="str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/>
      </c>
      <c r="AO91" s="23" t="str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/>
      </c>
      <c r="AP91" s="23" t="str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/>
      </c>
      <c r="AQ91" s="23" t="str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/>
      </c>
      <c r="AR91" s="23" t="str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/>
      </c>
      <c r="AS91" s="23" t="str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/>
      </c>
      <c r="AT91" s="23" t="str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/>
      </c>
      <c r="AU91" s="23" t="str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/>
      </c>
      <c r="AV91" s="23" t="str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/>
      </c>
      <c r="AW91" s="23" t="str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/>
      </c>
      <c r="AX91" s="23" t="str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/>
      </c>
      <c r="AY91" s="23" t="str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/>
      </c>
      <c r="AZ91" s="23" t="str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/>
      </c>
      <c r="BA91" s="23" t="str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/>
      </c>
      <c r="BB91" s="23" t="str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str">
        <f>IF('Option 7'!A99="","",'Option 7'!A99)</f>
        <v/>
      </c>
      <c r="B99" s="46"/>
      <c r="C99" s="34" t="str">
        <f>IF('Option 7'!C99="","",'Option 7'!C99)</f>
        <v/>
      </c>
      <c r="D99" s="97" t="str">
        <f>IF('Option 7'!D99="","",'Option 7'!D99)</f>
        <v>durchschnittliche Preissteigerungs-rate</v>
      </c>
      <c r="E99" s="23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3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3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3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3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3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3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3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3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3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3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3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3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3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3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3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3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3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3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3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3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3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3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3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3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3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3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3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3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3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3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3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3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3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3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3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3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3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3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3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3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3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3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3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3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3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3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3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3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3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1.4" x14ac:dyDescent="0.25">
      <c r="A100" s="49" t="str">
        <f>IF('Option 7'!A100="","",'Option 7'!A100)</f>
        <v/>
      </c>
      <c r="B100" s="47"/>
      <c r="C100" s="35" t="str">
        <f>IF('Option 7'!C100="","",'Option 7'!C100)</f>
        <v/>
      </c>
      <c r="D100" s="98" t="str">
        <f>IF('Option 7'!D100="","",'Option 7'!D100)</f>
        <v>durchschnittliche Preissteigerungs-rate</v>
      </c>
      <c r="E100" s="23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3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3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3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3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3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3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3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3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3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3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3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3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3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3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3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3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3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3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3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3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3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3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3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3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3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3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3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3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3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3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3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3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3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3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3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3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3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3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3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3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3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3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3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3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3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3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3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3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3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1.4" x14ac:dyDescent="0.25">
      <c r="A101" s="49" t="str">
        <f>IF('Option 7'!A101="","",'Option 7'!A101)</f>
        <v/>
      </c>
      <c r="B101" s="47"/>
      <c r="C101" s="35" t="str">
        <f>IF('Option 7'!C101="","",'Option 7'!C101)</f>
        <v/>
      </c>
      <c r="D101" s="98" t="str">
        <f>IF('Option 7'!D101="","",'Option 7'!D101)</f>
        <v>durchschnittliche Preissteigerungs-rate</v>
      </c>
      <c r="E101" s="23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3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3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3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3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3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3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3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3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3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3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3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3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3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3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3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3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3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3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3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3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3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3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3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3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3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3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3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3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3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3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3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3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3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3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3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3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3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3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3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3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3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3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3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3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3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3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3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3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3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1.4" x14ac:dyDescent="0.25">
      <c r="A102" s="49" t="str">
        <f>IF('Option 7'!A102="","",'Option 7'!A102)</f>
        <v/>
      </c>
      <c r="B102" s="47"/>
      <c r="C102" s="35" t="str">
        <f>IF('Option 7'!C102="","",'Option 7'!C102)</f>
        <v/>
      </c>
      <c r="D102" s="98" t="str">
        <f>IF('Option 7'!D102="","",'Option 7'!D102)</f>
        <v>durchschnittliche Preissteigerungs-rate</v>
      </c>
      <c r="E102" s="23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3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3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3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3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3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3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3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3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3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3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3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3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3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3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3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3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3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3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3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3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3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3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3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3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3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3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3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3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3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3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3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3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3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3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3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3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3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3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3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3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3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3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3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3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3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3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3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3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3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2" thickBot="1" x14ac:dyDescent="0.3">
      <c r="A103" s="50" t="str">
        <f>IF('Option 7'!A103="","",'Option 7'!A103)</f>
        <v/>
      </c>
      <c r="B103" s="48"/>
      <c r="C103" s="36" t="str">
        <f>IF('Option 7'!C103="","",'Option 7'!C103)</f>
        <v/>
      </c>
      <c r="D103" s="99" t="str">
        <f>IF('Option 7'!D103="","",'Option 7'!D103)</f>
        <v>durchschnittliche Preissteigerungs-rate</v>
      </c>
      <c r="E103" s="23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3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3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3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3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3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3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3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3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3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3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3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3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3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3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3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3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3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3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3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3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3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3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3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3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3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3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3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3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3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3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3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3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3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3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3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3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3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3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3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3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3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3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3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3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3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3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3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3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3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str">
        <f>IF('Option 7'!A112="","",'Option 7'!A112)</f>
        <v/>
      </c>
      <c r="B112" s="51" t="s">
        <v>113</v>
      </c>
      <c r="C112" s="35" t="str">
        <f>IF('Option 7'!C112="","",'Option 7'!C112)</f>
        <v/>
      </c>
      <c r="D112" s="97" t="str">
        <f>IF('Option 7'!D112="","",'Option 7'!D112)</f>
        <v>durchschnittliche Preissteigerungs-rate</v>
      </c>
      <c r="E112" s="2" t="str">
        <f>IF(OR(E$111="",$C112="",$A112=""),"",IF($D112="",$C112*Parameter!B44,IF($D112="durchschnittliche Preissteigerungs-rate",($C112*Parameter!B44)*(1+(VLOOKUP($A112,Personalnormkosten!$G$1:$H$4,2,FALSE)))^E$110,($C112*Parameter!B44)*(1+(VLOOKUP($D112,Personalnormkosten!$E$1:$F$9,2,FALSE)))^E$110)))</f>
        <v/>
      </c>
      <c r="F112" s="2" t="str">
        <f>IF(OR(F$111="",$C112="",$A112=""),"",IF($D112="",$C112*Parameter!C44,IF($D112="durchschnittliche Preissteigerungs-rate",($C112*Parameter!C44)*(1+(VLOOKUP($A112,Personalnormkosten!$G$1:$H$4,2,FALSE)))^F$110,($C112*Parameter!C44)*(1+(VLOOKUP($D112,Personalnormkosten!$E$1:$F$9,2,FALSE)))^F$110)))</f>
        <v/>
      </c>
      <c r="G112" s="2" t="str">
        <f>IF(OR(G$111="",$C112="",$A112=""),"",IF($D112="",$C112*Parameter!D44,IF($D112="durchschnittliche Preissteigerungs-rate",($C112*Parameter!D44)*(1+(VLOOKUP($A112,Personalnormkosten!$G$1:$H$4,2,FALSE)))^G$110,($C112*Parameter!D44)*(1+(VLOOKUP($D112,Personalnormkosten!$E$1:$F$9,2,FALSE)))^G$110)))</f>
        <v/>
      </c>
      <c r="H112" s="2" t="str">
        <f>IF(OR(H$111="",$C112="",$A112=""),"",IF($D112="",$C112*Parameter!E44,IF($D112="durchschnittliche Preissteigerungs-rate",($C112*Parameter!E44)*(1+(VLOOKUP($A112,Personalnormkosten!$G$1:$H$4,2,FALSE)))^H$110,($C112*Parameter!E44)*(1+(VLOOKUP($D112,Personalnormkosten!$E$1:$F$9,2,FALSE)))^H$110)))</f>
        <v/>
      </c>
      <c r="I112" s="2" t="str">
        <f>IF(OR(I$111="",$C112="",$A112=""),"",IF($D112="",$C112*Parameter!F44,IF($D112="durchschnittliche Preissteigerungs-rate",($C112*Parameter!F44)*(1+(VLOOKUP($A112,Personalnormkosten!$G$1:$H$4,2,FALSE)))^I$110,($C112*Parameter!F44)*(1+(VLOOKUP($D112,Personalnormkosten!$E$1:$F$9,2,FALSE)))^I$110)))</f>
        <v/>
      </c>
      <c r="J112" s="2" t="str">
        <f>IF(OR(J$111="",$C112="",$A112=""),"",IF($D112="",$C112*Parameter!G44,IF($D112="durchschnittliche Preissteigerungs-rate",($C112*Parameter!G44)*(1+(VLOOKUP($A112,Personalnormkosten!$G$1:$H$4,2,FALSE)))^J$110,($C112*Parameter!G44)*(1+(VLOOKUP($D112,Personalnormkosten!$E$1:$F$9,2,FALSE)))^J$110)))</f>
        <v/>
      </c>
      <c r="K112" s="2" t="str">
        <f>IF(OR(K$111="",$C112="",$A112=""),"",IF($D112="",$C112*Parameter!H44,IF($D112="durchschnittliche Preissteigerungs-rate",($C112*Parameter!H44)*(1+(VLOOKUP($A112,Personalnormkosten!$G$1:$H$4,2,FALSE)))^K$110,($C112*Parameter!H44)*(1+(VLOOKUP($D112,Personalnormkosten!$E$1:$F$9,2,FALSE)))^K$110)))</f>
        <v/>
      </c>
      <c r="L112" s="2" t="str">
        <f>IF(OR(L$111="",$C112="",$A112=""),"",IF($D112="",$C112*Parameter!I44,IF($D112="durchschnittliche Preissteigerungs-rate",($C112*Parameter!I44)*(1+(VLOOKUP($A112,Personalnormkosten!$G$1:$H$4,2,FALSE)))^L$110,($C112*Parameter!I44)*(1+(VLOOKUP($D112,Personalnormkosten!$E$1:$F$9,2,FALSE)))^L$110)))</f>
        <v/>
      </c>
      <c r="M112" s="2" t="str">
        <f>IF(OR(M$111="",$C112="",$A112=""),"",IF($D112="",$C112*Parameter!J44,IF($D112="durchschnittliche Preissteigerungs-rate",($C112*Parameter!J44)*(1+(VLOOKUP($A112,Personalnormkosten!$G$1:$H$4,2,FALSE)))^M$110,($C112*Parameter!J44)*(1+(VLOOKUP($D112,Personalnormkosten!$E$1:$F$9,2,FALSE)))^M$110)))</f>
        <v/>
      </c>
      <c r="N112" s="2" t="str">
        <f>IF(OR(N$111="",$C112="",$A112=""),"",IF($D112="",$C112*Parameter!K44,IF($D112="durchschnittliche Preissteigerungs-rate",($C112*Parameter!K44)*(1+(VLOOKUP($A112,Personalnormkosten!$G$1:$H$4,2,FALSE)))^N$110,($C112*Parameter!K44)*(1+(VLOOKUP($D112,Personalnormkosten!$E$1:$F$9,2,FALSE)))^N$110)))</f>
        <v/>
      </c>
      <c r="O112" s="2" t="str">
        <f>IF(OR(O$111="",$C112="",$A112=""),"",IF($D112="",$C112*Parameter!L44,IF($D112="durchschnittliche Preissteigerungs-rate",($C112*Parameter!L44)*(1+(VLOOKUP($A112,Personalnormkosten!$G$1:$H$4,2,FALSE)))^O$110,($C112*Parameter!L44)*(1+(VLOOKUP($D112,Personalnormkosten!$E$1:$F$9,2,FALSE)))^O$110)))</f>
        <v/>
      </c>
      <c r="P112" s="2" t="str">
        <f>IF(OR(P$111="",$C112="",$A112=""),"",IF($D112="",$C112*Parameter!M44,IF($D112="durchschnittliche Preissteigerungs-rate",($C112*Parameter!M44)*(1+(VLOOKUP($A112,Personalnormkosten!$G$1:$H$4,2,FALSE)))^P$110,($C112*Parameter!M44)*(1+(VLOOKUP($D112,Personalnormkosten!$E$1:$F$9,2,FALSE)))^P$110)))</f>
        <v/>
      </c>
      <c r="Q112" s="2" t="str">
        <f>IF(OR(Q$111="",$C112="",$A112=""),"",IF($D112="",$C112*Parameter!N44,IF($D112="durchschnittliche Preissteigerungs-rate",($C112*Parameter!N44)*(1+(VLOOKUP($A112,Personalnormkosten!$G$1:$H$4,2,FALSE)))^Q$110,($C112*Parameter!N44)*(1+(VLOOKUP($D112,Personalnormkosten!$E$1:$F$9,2,FALSE)))^Q$110)))</f>
        <v/>
      </c>
      <c r="R112" s="2" t="str">
        <f>IF(OR(R$111="",$C112="",$A112=""),"",IF($D112="",$C112*Parameter!O44,IF($D112="durchschnittliche Preissteigerungs-rate",($C112*Parameter!O44)*(1+(VLOOKUP($A112,Personalnormkosten!$G$1:$H$4,2,FALSE)))^R$110,($C112*Parameter!O44)*(1+(VLOOKUP($D112,Personalnormkosten!$E$1:$F$9,2,FALSE)))^R$110)))</f>
        <v/>
      </c>
      <c r="S112" s="2" t="str">
        <f>IF(OR(S$111="",$C112="",$A112=""),"",IF($D112="",$C112*Parameter!P44,IF($D112="durchschnittliche Preissteigerungs-rate",($C112*Parameter!P44)*(1+(VLOOKUP($A112,Personalnormkosten!$G$1:$H$4,2,FALSE)))^S$110,($C112*Parameter!P44)*(1+(VLOOKUP($D112,Personalnormkosten!$E$1:$F$9,2,FALSE)))^S$110)))</f>
        <v/>
      </c>
      <c r="T112" s="2" t="str">
        <f>IF(OR(T$111="",$C112="",$A112=""),"",IF($D112="",$C112*Parameter!Q44,IF($D112="durchschnittliche Preissteigerungs-rate",($C112*Parameter!Q44)*(1+(VLOOKUP($A112,Personalnormkosten!$G$1:$H$4,2,FALSE)))^T$110,($C112*Parameter!Q44)*(1+(VLOOKUP($D112,Personalnormkosten!$E$1:$F$9,2,FALSE)))^T$110)))</f>
        <v/>
      </c>
      <c r="U112" s="2" t="str">
        <f>IF(OR(U$111="",$C112="",$A112=""),"",IF($D112="",$C112*Parameter!R44,IF($D112="durchschnittliche Preissteigerungs-rate",($C112*Parameter!R44)*(1+(VLOOKUP($A112,Personalnormkosten!$G$1:$H$4,2,FALSE)))^U$110,($C112*Parameter!R44)*(1+(VLOOKUP($D112,Personalnormkosten!$E$1:$F$9,2,FALSE)))^U$110)))</f>
        <v/>
      </c>
      <c r="V112" s="2" t="str">
        <f>IF(OR(V$111="",$C112="",$A112=""),"",IF($D112="",$C112*Parameter!S44,IF($D112="durchschnittliche Preissteigerungs-rate",($C112*Parameter!S44)*(1+(VLOOKUP($A112,Personalnormkosten!$G$1:$H$4,2,FALSE)))^V$110,($C112*Parameter!S44)*(1+(VLOOKUP($D112,Personalnormkosten!$E$1:$F$9,2,FALSE)))^V$110)))</f>
        <v/>
      </c>
      <c r="W112" s="2" t="str">
        <f>IF(OR(W$111="",$C112="",$A112=""),"",IF($D112="",$C112*Parameter!T44,IF($D112="durchschnittliche Preissteigerungs-rate",($C112*Parameter!T44)*(1+(VLOOKUP($A112,Personalnormkosten!$G$1:$H$4,2,FALSE)))^W$110,($C112*Parameter!T44)*(1+(VLOOKUP($D112,Personalnormkosten!$E$1:$F$9,2,FALSE)))^W$110)))</f>
        <v/>
      </c>
      <c r="X112" s="2" t="str">
        <f>IF(OR(X$111="",$C112="",$A112=""),"",IF($D112="",$C112*Parameter!U44,IF($D112="durchschnittliche Preissteigerungs-rate",($C112*Parameter!U44)*(1+(VLOOKUP($A112,Personalnormkosten!$G$1:$H$4,2,FALSE)))^X$110,($C112*Parameter!U44)*(1+(VLOOKUP($D112,Personalnormkosten!$E$1:$F$9,2,FALSE)))^X$110)))</f>
        <v/>
      </c>
      <c r="Y112" s="2" t="str">
        <f>IF(OR(Y$111="",$C112="",$A112=""),"",IF($D112="",$C112*Parameter!V44,IF($D112="durchschnittliche Preissteigerungs-rate",($C112*Parameter!V44)*(1+(VLOOKUP($A112,Personalnormkosten!$G$1:$H$4,2,FALSE)))^Y$110,($C112*Parameter!V44)*(1+(VLOOKUP($D112,Personalnormkosten!$E$1:$F$9,2,FALSE)))^Y$110)))</f>
        <v/>
      </c>
      <c r="Z112" s="2" t="str">
        <f>IF(OR(Z$111="",$C112="",$A112=""),"",IF($D112="",$C112*Parameter!W44,IF($D112="durchschnittliche Preissteigerungs-rate",($C112*Parameter!W44)*(1+(VLOOKUP($A112,Personalnormkosten!$G$1:$H$4,2,FALSE)))^Z$110,($C112*Parameter!W44)*(1+(VLOOKUP($D112,Personalnormkosten!$E$1:$F$9,2,FALSE)))^Z$110)))</f>
        <v/>
      </c>
      <c r="AA112" s="2" t="str">
        <f>IF(OR(AA$111="",$C112="",$A112=""),"",IF($D112="",$C112*Parameter!X44,IF($D112="durchschnittliche Preissteigerungs-rate",($C112*Parameter!X44)*(1+(VLOOKUP($A112,Personalnormkosten!$G$1:$H$4,2,FALSE)))^AA$110,($C112*Parameter!X44)*(1+(VLOOKUP($D112,Personalnormkosten!$E$1:$F$9,2,FALSE)))^AA$110)))</f>
        <v/>
      </c>
      <c r="AB112" s="2" t="str">
        <f>IF(OR(AB$111="",$C112="",$A112=""),"",IF($D112="",$C112*Parameter!Y44,IF($D112="durchschnittliche Preissteigerungs-rate",($C112*Parameter!Y44)*(1+(VLOOKUP($A112,Personalnormkosten!$G$1:$H$4,2,FALSE)))^AB$110,($C112*Parameter!Y44)*(1+(VLOOKUP($D112,Personalnormkosten!$E$1:$F$9,2,FALSE)))^AB$110)))</f>
        <v/>
      </c>
      <c r="AC112" s="2" t="str">
        <f>IF(OR(AC$111="",$C112="",$A112=""),"",IF($D112="",$C112*Parameter!Z44,IF($D112="durchschnittliche Preissteigerungs-rate",($C112*Parameter!Z44)*(1+(VLOOKUP($A112,Personalnormkosten!$G$1:$H$4,2,FALSE)))^AC$110,($C112*Parameter!Z44)*(1+(VLOOKUP($D112,Personalnormkosten!$E$1:$F$9,2,FALSE)))^AC$110)))</f>
        <v/>
      </c>
      <c r="AD112" s="2" t="str">
        <f>IF(OR(AD$111="",$C112="",$A112=""),"",IF($D112="",$C112*Parameter!AA44,IF($D112="durchschnittliche Preissteigerungs-rate",($C112*Parameter!AA44)*(1+(VLOOKUP($A112,Personalnormkosten!$G$1:$H$4,2,FALSE)))^AD$110,($C112*Parameter!AA44)*(1+(VLOOKUP($D112,Personalnormkosten!$E$1:$F$9,2,FALSE)))^AD$110)))</f>
        <v/>
      </c>
      <c r="AE112" s="2" t="str">
        <f>IF(OR(AE$111="",$C112="",$A112=""),"",IF($D112="",$C112*Parameter!AB44,IF($D112="durchschnittliche Preissteigerungs-rate",($C112*Parameter!AB44)*(1+(VLOOKUP($A112,Personalnormkosten!$G$1:$H$4,2,FALSE)))^AE$110,($C112*Parameter!AB44)*(1+(VLOOKUP($D112,Personalnormkosten!$E$1:$F$9,2,FALSE)))^AE$110)))</f>
        <v/>
      </c>
      <c r="AF112" s="2" t="str">
        <f>IF(OR(AF$111="",$C112="",$A112=""),"",IF($D112="",$C112*Parameter!AC44,IF($D112="durchschnittliche Preissteigerungs-rate",($C112*Parameter!AC44)*(1+(VLOOKUP($A112,Personalnormkosten!$G$1:$H$4,2,FALSE)))^AF$110,($C112*Parameter!AC44)*(1+(VLOOKUP($D112,Personalnormkosten!$E$1:$F$9,2,FALSE)))^AF$110)))</f>
        <v/>
      </c>
      <c r="AG112" s="2" t="str">
        <f>IF(OR(AG$111="",$C112="",$A112=""),"",IF($D112="",$C112*Parameter!AD44,IF($D112="durchschnittliche Preissteigerungs-rate",($C112*Parameter!AD44)*(1+(VLOOKUP($A112,Personalnormkosten!$G$1:$H$4,2,FALSE)))^AG$110,($C112*Parameter!AD44)*(1+(VLOOKUP($D112,Personalnormkosten!$E$1:$F$9,2,FALSE)))^AG$110)))</f>
        <v/>
      </c>
      <c r="AH112" s="2" t="str">
        <f>IF(OR(AH$111="",$C112="",$A112=""),"",IF($D112="",$C112*Parameter!AE44,IF($D112="durchschnittliche Preissteigerungs-rate",($C112*Parameter!AE44)*(1+(VLOOKUP($A112,Personalnormkosten!$G$1:$H$4,2,FALSE)))^AH$110,($C112*Parameter!AE44)*(1+(VLOOKUP($D112,Personalnormkosten!$E$1:$F$9,2,FALSE)))^AH$110)))</f>
        <v/>
      </c>
      <c r="AI112" s="2" t="str">
        <f>IF(OR(AI$111="",$C112="",$A112=""),"",IF($D112="",$C112*Parameter!AF44,IF($D112="durchschnittliche Preissteigerungs-rate",($C112*Parameter!AF44)*(1+(VLOOKUP($A112,Personalnormkosten!$G$1:$H$4,2,FALSE)))^AI$110,($C112*Parameter!AF44)*(1+(VLOOKUP($D112,Personalnormkosten!$E$1:$F$9,2,FALSE)))^AI$110)))</f>
        <v/>
      </c>
      <c r="AJ112" s="2" t="str">
        <f>IF(OR(AJ$111="",$C112="",$A112=""),"",IF($D112="",$C112*Parameter!AG44,IF($D112="durchschnittliche Preissteigerungs-rate",($C112*Parameter!AG44)*(1+(VLOOKUP($A112,Personalnormkosten!$G$1:$H$4,2,FALSE)))^AJ$110,($C112*Parameter!AG44)*(1+(VLOOKUP($D112,Personalnormkosten!$E$1:$F$9,2,FALSE)))^AJ$110)))</f>
        <v/>
      </c>
      <c r="AK112" s="2" t="str">
        <f>IF(OR(AK$111="",$C112="",$A112=""),"",IF($D112="",$C112*Parameter!AH44,IF($D112="durchschnittliche Preissteigerungs-rate",($C112*Parameter!AH44)*(1+(VLOOKUP($A112,Personalnormkosten!$G$1:$H$4,2,FALSE)))^AK$110,($C112*Parameter!AH44)*(1+(VLOOKUP($D112,Personalnormkosten!$E$1:$F$9,2,FALSE)))^AK$110)))</f>
        <v/>
      </c>
      <c r="AL112" s="2" t="str">
        <f>IF(OR(AL$111="",$C112="",$A112=""),"",IF($D112="",$C112*Parameter!AI44,IF($D112="durchschnittliche Preissteigerungs-rate",($C112*Parameter!AI44)*(1+(VLOOKUP($A112,Personalnormkosten!$G$1:$H$4,2,FALSE)))^AL$110,($C112*Parameter!AI44)*(1+(VLOOKUP($D112,Personalnormkosten!$E$1:$F$9,2,FALSE)))^AL$110)))</f>
        <v/>
      </c>
      <c r="AM112" s="2" t="str">
        <f>IF(OR(AM$111="",$C112="",$A112=""),"",IF($D112="",$C112*Parameter!AJ44,IF($D112="durchschnittliche Preissteigerungs-rate",($C112*Parameter!AJ44)*(1+(VLOOKUP($A112,Personalnormkosten!$G$1:$H$4,2,FALSE)))^AM$110,($C112*Parameter!AJ44)*(1+(VLOOKUP($D112,Personalnormkosten!$E$1:$F$9,2,FALSE)))^AM$110)))</f>
        <v/>
      </c>
      <c r="AN112" s="2" t="str">
        <f>IF(OR(AN$111="",$C112="",$A112=""),"",IF($D112="",$C112*Parameter!AK44,IF($D112="durchschnittliche Preissteigerungs-rate",($C112*Parameter!AK44)*(1+(VLOOKUP($A112,Personalnormkosten!$G$1:$H$4,2,FALSE)))^AN$110,($C112*Parameter!AK44)*(1+(VLOOKUP($D112,Personalnormkosten!$E$1:$F$9,2,FALSE)))^AN$110)))</f>
        <v/>
      </c>
      <c r="AO112" s="2" t="str">
        <f>IF(OR(AO$111="",$C112="",$A112=""),"",IF($D112="",$C112*Parameter!AL44,IF($D112="durchschnittliche Preissteigerungs-rate",($C112*Parameter!AL44)*(1+(VLOOKUP($A112,Personalnormkosten!$G$1:$H$4,2,FALSE)))^AO$110,($C112*Parameter!AL44)*(1+(VLOOKUP($D112,Personalnormkosten!$E$1:$F$9,2,FALSE)))^AO$110)))</f>
        <v/>
      </c>
      <c r="AP112" s="2" t="str">
        <f>IF(OR(AP$111="",$C112="",$A112=""),"",IF($D112="",$C112*Parameter!AM44,IF($D112="durchschnittliche Preissteigerungs-rate",($C112*Parameter!AM44)*(1+(VLOOKUP($A112,Personalnormkosten!$G$1:$H$4,2,FALSE)))^AP$110,($C112*Parameter!AM44)*(1+(VLOOKUP($D112,Personalnormkosten!$E$1:$F$9,2,FALSE)))^AP$110)))</f>
        <v/>
      </c>
      <c r="AQ112" s="2" t="str">
        <f>IF(OR(AQ$111="",$C112="",$A112=""),"",IF($D112="",$C112*Parameter!AN44,IF($D112="durchschnittliche Preissteigerungs-rate",($C112*Parameter!AN44)*(1+(VLOOKUP($A112,Personalnormkosten!$G$1:$H$4,2,FALSE)))^AQ$110,($C112*Parameter!AN44)*(1+(VLOOKUP($D112,Personalnormkosten!$E$1:$F$9,2,FALSE)))^AQ$110)))</f>
        <v/>
      </c>
      <c r="AR112" s="2" t="str">
        <f>IF(OR(AR$111="",$C112="",$A112=""),"",IF($D112="",$C112*Parameter!AO44,IF($D112="durchschnittliche Preissteigerungs-rate",($C112*Parameter!AO44)*(1+(VLOOKUP($A112,Personalnormkosten!$G$1:$H$4,2,FALSE)))^AR$110,($C112*Parameter!AO44)*(1+(VLOOKUP($D112,Personalnormkosten!$E$1:$F$9,2,FALSE)))^AR$110)))</f>
        <v/>
      </c>
      <c r="AS112" s="2" t="str">
        <f>IF(OR(AS$111="",$C112="",$A112=""),"",IF($D112="",$C112*Parameter!AP44,IF($D112="durchschnittliche Preissteigerungs-rate",($C112*Parameter!AP44)*(1+(VLOOKUP($A112,Personalnormkosten!$G$1:$H$4,2,FALSE)))^AS$110,($C112*Parameter!AP44)*(1+(VLOOKUP($D112,Personalnormkosten!$E$1:$F$9,2,FALSE)))^AS$110)))</f>
        <v/>
      </c>
      <c r="AT112" s="2" t="str">
        <f>IF(OR(AT$111="",$C112="",$A112=""),"",IF($D112="",$C112*Parameter!AQ44,IF($D112="durchschnittliche Preissteigerungs-rate",($C112*Parameter!AQ44)*(1+(VLOOKUP($A112,Personalnormkosten!$G$1:$H$4,2,FALSE)))^AT$110,($C112*Parameter!AQ44)*(1+(VLOOKUP($D112,Personalnormkosten!$E$1:$F$9,2,FALSE)))^AT$110)))</f>
        <v/>
      </c>
      <c r="AU112" s="2" t="str">
        <f>IF(OR(AU$111="",$C112="",$A112=""),"",IF($D112="",$C112*Parameter!AR44,IF($D112="durchschnittliche Preissteigerungs-rate",($C112*Parameter!AR44)*(1+(VLOOKUP($A112,Personalnormkosten!$G$1:$H$4,2,FALSE)))^AU$110,($C112*Parameter!AR44)*(1+(VLOOKUP($D112,Personalnormkosten!$E$1:$F$9,2,FALSE)))^AU$110)))</f>
        <v/>
      </c>
      <c r="AV112" s="2" t="str">
        <f>IF(OR(AV$111="",$C112="",$A112=""),"",IF($D112="",$C112*Parameter!AS44,IF($D112="durchschnittliche Preissteigerungs-rate",($C112*Parameter!AS44)*(1+(VLOOKUP($A112,Personalnormkosten!$G$1:$H$4,2,FALSE)))^AV$110,($C112*Parameter!AS44)*(1+(VLOOKUP($D112,Personalnormkosten!$E$1:$F$9,2,FALSE)))^AV$110)))</f>
        <v/>
      </c>
      <c r="AW112" s="2" t="str">
        <f>IF(OR(AW$111="",$C112="",$A112=""),"",IF($D112="",$C112*Parameter!AT44,IF($D112="durchschnittliche Preissteigerungs-rate",($C112*Parameter!AT44)*(1+(VLOOKUP($A112,Personalnormkosten!$G$1:$H$4,2,FALSE)))^AW$110,($C112*Parameter!AT44)*(1+(VLOOKUP($D112,Personalnormkosten!$E$1:$F$9,2,FALSE)))^AW$110)))</f>
        <v/>
      </c>
      <c r="AX112" s="2" t="str">
        <f>IF(OR(AX$111="",$C112="",$A112=""),"",IF($D112="",$C112*Parameter!AU44,IF($D112="durchschnittliche Preissteigerungs-rate",($C112*Parameter!AU44)*(1+(VLOOKUP($A112,Personalnormkosten!$G$1:$H$4,2,FALSE)))^AX$110,($C112*Parameter!AU44)*(1+(VLOOKUP($D112,Personalnormkosten!$E$1:$F$9,2,FALSE)))^AX$110)))</f>
        <v/>
      </c>
      <c r="AY112" s="2" t="str">
        <f>IF(OR(AY$111="",$C112="",$A112=""),"",IF($D112="",$C112*Parameter!AV44,IF($D112="durchschnittliche Preissteigerungs-rate",($C112*Parameter!AV44)*(1+(VLOOKUP($A112,Personalnormkosten!$G$1:$H$4,2,FALSE)))^AY$110,($C112*Parameter!AV44)*(1+(VLOOKUP($D112,Personalnormkosten!$E$1:$F$9,2,FALSE)))^AY$110)))</f>
        <v/>
      </c>
      <c r="AZ112" s="2" t="str">
        <f>IF(OR(AZ$111="",$C112="",$A112=""),"",IF($D112="",$C112*Parameter!AW44,IF($D112="durchschnittliche Preissteigerungs-rate",($C112*Parameter!AW44)*(1+(VLOOKUP($A112,Personalnormkosten!$G$1:$H$4,2,FALSE)))^AZ$110,($C112*Parameter!AW44)*(1+(VLOOKUP($D112,Personalnormkosten!$E$1:$F$9,2,FALSE)))^AZ$110)))</f>
        <v/>
      </c>
      <c r="BA112" s="2" t="str">
        <f>IF(OR(BA$111="",$C112="",$A112=""),"",IF($D112="",$C112*Parameter!AX44,IF($D112="durchschnittliche Preissteigerungs-rate",($C112*Parameter!AX44)*(1+(VLOOKUP($A112,Personalnormkosten!$G$1:$H$4,2,FALSE)))^BA$110,($C112*Parameter!AX44)*(1+(VLOOKUP($D112,Personalnormkosten!$E$1:$F$9,2,FALSE)))^BA$110)))</f>
        <v/>
      </c>
      <c r="BB112" s="2" t="str">
        <f>IF(OR(BB$111="",$C112="",$A112=""),"",IF($D112="",$C112*Parameter!AY44,IF($D112="durchschnittliche Preissteigerungs-rate",($C112*Parameter!AY44)*(1+(VLOOKUP($A112,Personalnormkosten!$G$1:$H$4,2,FALSE)))^BB$110,($C112*Parameter!AY44)*(1+(VLOOKUP($D112,Personalnormkosten!$E$1:$F$9,2,FALSE)))^BB$110)))</f>
        <v/>
      </c>
    </row>
    <row r="113" spans="1:54" ht="41.4" x14ac:dyDescent="0.25">
      <c r="A113" s="49" t="str">
        <f>IF('Option 7'!A113="","",'Option 7'!A113)</f>
        <v/>
      </c>
      <c r="B113" s="52" t="s">
        <v>114</v>
      </c>
      <c r="C113" s="35" t="str">
        <f>IF('Option 7'!C113="","",'Option 7'!C113)</f>
        <v/>
      </c>
      <c r="D113" s="98" t="str">
        <f>IF('Option 7'!D113="","",'Option 7'!D113)</f>
        <v>durchschnittliche Preissteigerungs-rate</v>
      </c>
      <c r="E113" s="2" t="str">
        <f>IF(OR(E$111="",$C113="",$A113=""),"",IF($D113="",$C113*Parameter!B45,IF($D113="durchschnittliche Preissteigerungs-rate",($C113*Parameter!B45)*(1+(VLOOKUP($A113,Personalnormkosten!$G$1:$H$4,2,FALSE)))^E$110,($C113*Parameter!B45)*(1+(VLOOKUP($D113,Personalnormkosten!$E$1:$F$9,2,FALSE)))^E$110)))</f>
        <v/>
      </c>
      <c r="F113" s="2" t="str">
        <f>IF(OR(F$111="",$C113="",$A113=""),"",IF($D113="",$C113*Parameter!C45,IF($D113="durchschnittliche Preissteigerungs-rate",($C113*Parameter!C45)*(1+(VLOOKUP($A113,Personalnormkosten!$G$1:$H$4,2,FALSE)))^F$110,($C113*Parameter!C45)*(1+(VLOOKUP($D113,Personalnormkosten!$E$1:$F$9,2,FALSE)))^F$110)))</f>
        <v/>
      </c>
      <c r="G113" s="2" t="str">
        <f>IF(OR(G$111="",$C113="",$A113=""),"",IF($D113="",$C113*Parameter!D45,IF($D113="durchschnittliche Preissteigerungs-rate",($C113*Parameter!D45)*(1+(VLOOKUP($A113,Personalnormkosten!$G$1:$H$4,2,FALSE)))^G$110,($C113*Parameter!D45)*(1+(VLOOKUP($D113,Personalnormkosten!$E$1:$F$9,2,FALSE)))^G$110)))</f>
        <v/>
      </c>
      <c r="H113" s="2" t="str">
        <f>IF(OR(H$111="",$C113="",$A113=""),"",IF($D113="",$C113*Parameter!E45,IF($D113="durchschnittliche Preissteigerungs-rate",($C113*Parameter!E45)*(1+(VLOOKUP($A113,Personalnormkosten!$G$1:$H$4,2,FALSE)))^H$110,($C113*Parameter!E45)*(1+(VLOOKUP($D113,Personalnormkosten!$E$1:$F$9,2,FALSE)))^H$110)))</f>
        <v/>
      </c>
      <c r="I113" s="2" t="str">
        <f>IF(OR(I$111="",$C113="",$A113=""),"",IF($D113="",$C113*Parameter!F45,IF($D113="durchschnittliche Preissteigerungs-rate",($C113*Parameter!F45)*(1+(VLOOKUP($A113,Personalnormkosten!$G$1:$H$4,2,FALSE)))^I$110,($C113*Parameter!F45)*(1+(VLOOKUP($D113,Personalnormkosten!$E$1:$F$9,2,FALSE)))^I$110)))</f>
        <v/>
      </c>
      <c r="J113" s="2" t="str">
        <f>IF(OR(J$111="",$C113="",$A113=""),"",IF($D113="",$C113*Parameter!G45,IF($D113="durchschnittliche Preissteigerungs-rate",($C113*Parameter!G45)*(1+(VLOOKUP($A113,Personalnormkosten!$G$1:$H$4,2,FALSE)))^J$110,($C113*Parameter!G45)*(1+(VLOOKUP($D113,Personalnormkosten!$E$1:$F$9,2,FALSE)))^J$110)))</f>
        <v/>
      </c>
      <c r="K113" s="2" t="str">
        <f>IF(OR(K$111="",$C113="",$A113=""),"",IF($D113="",$C113*Parameter!H45,IF($D113="durchschnittliche Preissteigerungs-rate",($C113*Parameter!H45)*(1+(VLOOKUP($A113,Personalnormkosten!$G$1:$H$4,2,FALSE)))^K$110,($C113*Parameter!H45)*(1+(VLOOKUP($D113,Personalnormkosten!$E$1:$F$9,2,FALSE)))^K$110)))</f>
        <v/>
      </c>
      <c r="L113" s="2" t="str">
        <f>IF(OR(L$111="",$C113="",$A113=""),"",IF($D113="",$C113*Parameter!I45,IF($D113="durchschnittliche Preissteigerungs-rate",($C113*Parameter!I45)*(1+(VLOOKUP($A113,Personalnormkosten!$G$1:$H$4,2,FALSE)))^L$110,($C113*Parameter!I45)*(1+(VLOOKUP($D113,Personalnormkosten!$E$1:$F$9,2,FALSE)))^L$110)))</f>
        <v/>
      </c>
      <c r="M113" s="2" t="str">
        <f>IF(OR(M$111="",$C113="",$A113=""),"",IF($D113="",$C113*Parameter!J45,IF($D113="durchschnittliche Preissteigerungs-rate",($C113*Parameter!J45)*(1+(VLOOKUP($A113,Personalnormkosten!$G$1:$H$4,2,FALSE)))^M$110,($C113*Parameter!J45)*(1+(VLOOKUP($D113,Personalnormkosten!$E$1:$F$9,2,FALSE)))^M$110)))</f>
        <v/>
      </c>
      <c r="N113" s="2" t="str">
        <f>IF(OR(N$111="",$C113="",$A113=""),"",IF($D113="",$C113*Parameter!K45,IF($D113="durchschnittliche Preissteigerungs-rate",($C113*Parameter!K45)*(1+(VLOOKUP($A113,Personalnormkosten!$G$1:$H$4,2,FALSE)))^N$110,($C113*Parameter!K45)*(1+(VLOOKUP($D113,Personalnormkosten!$E$1:$F$9,2,FALSE)))^N$110)))</f>
        <v/>
      </c>
      <c r="O113" s="2" t="str">
        <f>IF(OR(O$111="",$C113="",$A113=""),"",IF($D113="",$C113*Parameter!L45,IF($D113="durchschnittliche Preissteigerungs-rate",($C113*Parameter!L45)*(1+(VLOOKUP($A113,Personalnormkosten!$G$1:$H$4,2,FALSE)))^O$110,($C113*Parameter!L45)*(1+(VLOOKUP($D113,Personalnormkosten!$E$1:$F$9,2,FALSE)))^O$110)))</f>
        <v/>
      </c>
      <c r="P113" s="2" t="str">
        <f>IF(OR(P$111="",$C113="",$A113=""),"",IF($D113="",$C113*Parameter!M45,IF($D113="durchschnittliche Preissteigerungs-rate",($C113*Parameter!M45)*(1+(VLOOKUP($A113,Personalnormkosten!$G$1:$H$4,2,FALSE)))^P$110,($C113*Parameter!M45)*(1+(VLOOKUP($D113,Personalnormkosten!$E$1:$F$9,2,FALSE)))^P$110)))</f>
        <v/>
      </c>
      <c r="Q113" s="2" t="str">
        <f>IF(OR(Q$111="",$C113="",$A113=""),"",IF($D113="",$C113*Parameter!N45,IF($D113="durchschnittliche Preissteigerungs-rate",($C113*Parameter!N45)*(1+(VLOOKUP($A113,Personalnormkosten!$G$1:$H$4,2,FALSE)))^Q$110,($C113*Parameter!N45)*(1+(VLOOKUP($D113,Personalnormkosten!$E$1:$F$9,2,FALSE)))^Q$110)))</f>
        <v/>
      </c>
      <c r="R113" s="2" t="str">
        <f>IF(OR(R$111="",$C113="",$A113=""),"",IF($D113="",$C113*Parameter!O45,IF($D113="durchschnittliche Preissteigerungs-rate",($C113*Parameter!O45)*(1+(VLOOKUP($A113,Personalnormkosten!$G$1:$H$4,2,FALSE)))^R$110,($C113*Parameter!O45)*(1+(VLOOKUP($D113,Personalnormkosten!$E$1:$F$9,2,FALSE)))^R$110)))</f>
        <v/>
      </c>
      <c r="S113" s="2" t="str">
        <f>IF(OR(S$111="",$C113="",$A113=""),"",IF($D113="",$C113*Parameter!P45,IF($D113="durchschnittliche Preissteigerungs-rate",($C113*Parameter!P45)*(1+(VLOOKUP($A113,Personalnormkosten!$G$1:$H$4,2,FALSE)))^S$110,($C113*Parameter!P45)*(1+(VLOOKUP($D113,Personalnormkosten!$E$1:$F$9,2,FALSE)))^S$110)))</f>
        <v/>
      </c>
      <c r="T113" s="2" t="str">
        <f>IF(OR(T$111="",$C113="",$A113=""),"",IF($D113="",$C113*Parameter!Q45,IF($D113="durchschnittliche Preissteigerungs-rate",($C113*Parameter!Q45)*(1+(VLOOKUP($A113,Personalnormkosten!$G$1:$H$4,2,FALSE)))^T$110,($C113*Parameter!Q45)*(1+(VLOOKUP($D113,Personalnormkosten!$E$1:$F$9,2,FALSE)))^T$110)))</f>
        <v/>
      </c>
      <c r="U113" s="2" t="str">
        <f>IF(OR(U$111="",$C113="",$A113=""),"",IF($D113="",$C113*Parameter!R45,IF($D113="durchschnittliche Preissteigerungs-rate",($C113*Parameter!R45)*(1+(VLOOKUP($A113,Personalnormkosten!$G$1:$H$4,2,FALSE)))^U$110,($C113*Parameter!R45)*(1+(VLOOKUP($D113,Personalnormkosten!$E$1:$F$9,2,FALSE)))^U$110)))</f>
        <v/>
      </c>
      <c r="V113" s="2" t="str">
        <f>IF(OR(V$111="",$C113="",$A113=""),"",IF($D113="",$C113*Parameter!S45,IF($D113="durchschnittliche Preissteigerungs-rate",($C113*Parameter!S45)*(1+(VLOOKUP($A113,Personalnormkosten!$G$1:$H$4,2,FALSE)))^V$110,($C113*Parameter!S45)*(1+(VLOOKUP($D113,Personalnormkosten!$E$1:$F$9,2,FALSE)))^V$110)))</f>
        <v/>
      </c>
      <c r="W113" s="2" t="str">
        <f>IF(OR(W$111="",$C113="",$A113=""),"",IF($D113="",$C113*Parameter!T45,IF($D113="durchschnittliche Preissteigerungs-rate",($C113*Parameter!T45)*(1+(VLOOKUP($A113,Personalnormkosten!$G$1:$H$4,2,FALSE)))^W$110,($C113*Parameter!T45)*(1+(VLOOKUP($D113,Personalnormkosten!$E$1:$F$9,2,FALSE)))^W$110)))</f>
        <v/>
      </c>
      <c r="X113" s="2" t="str">
        <f>IF(OR(X$111="",$C113="",$A113=""),"",IF($D113="",$C113*Parameter!U45,IF($D113="durchschnittliche Preissteigerungs-rate",($C113*Parameter!U45)*(1+(VLOOKUP($A113,Personalnormkosten!$G$1:$H$4,2,FALSE)))^X$110,($C113*Parameter!U45)*(1+(VLOOKUP($D113,Personalnormkosten!$E$1:$F$9,2,FALSE)))^X$110)))</f>
        <v/>
      </c>
      <c r="Y113" s="2" t="str">
        <f>IF(OR(Y$111="",$C113="",$A113=""),"",IF($D113="",$C113*Parameter!V45,IF($D113="durchschnittliche Preissteigerungs-rate",($C113*Parameter!V45)*(1+(VLOOKUP($A113,Personalnormkosten!$G$1:$H$4,2,FALSE)))^Y$110,($C113*Parameter!V45)*(1+(VLOOKUP($D113,Personalnormkosten!$E$1:$F$9,2,FALSE)))^Y$110)))</f>
        <v/>
      </c>
      <c r="Z113" s="2" t="str">
        <f>IF(OR(Z$111="",$C113="",$A113=""),"",IF($D113="",$C113*Parameter!W45,IF($D113="durchschnittliche Preissteigerungs-rate",($C113*Parameter!W45)*(1+(VLOOKUP($A113,Personalnormkosten!$G$1:$H$4,2,FALSE)))^Z$110,($C113*Parameter!W45)*(1+(VLOOKUP($D113,Personalnormkosten!$E$1:$F$9,2,FALSE)))^Z$110)))</f>
        <v/>
      </c>
      <c r="AA113" s="2" t="str">
        <f>IF(OR(AA$111="",$C113="",$A113=""),"",IF($D113="",$C113*Parameter!X45,IF($D113="durchschnittliche Preissteigerungs-rate",($C113*Parameter!X45)*(1+(VLOOKUP($A113,Personalnormkosten!$G$1:$H$4,2,FALSE)))^AA$110,($C113*Parameter!X45)*(1+(VLOOKUP($D113,Personalnormkosten!$E$1:$F$9,2,FALSE)))^AA$110)))</f>
        <v/>
      </c>
      <c r="AB113" s="2" t="str">
        <f>IF(OR(AB$111="",$C113="",$A113=""),"",IF($D113="",$C113*Parameter!Y45,IF($D113="durchschnittliche Preissteigerungs-rate",($C113*Parameter!Y45)*(1+(VLOOKUP($A113,Personalnormkosten!$G$1:$H$4,2,FALSE)))^AB$110,($C113*Parameter!Y45)*(1+(VLOOKUP($D113,Personalnormkosten!$E$1:$F$9,2,FALSE)))^AB$110)))</f>
        <v/>
      </c>
      <c r="AC113" s="2" t="str">
        <f>IF(OR(AC$111="",$C113="",$A113=""),"",IF($D113="",$C113*Parameter!Z45,IF($D113="durchschnittliche Preissteigerungs-rate",($C113*Parameter!Z45)*(1+(VLOOKUP($A113,Personalnormkosten!$G$1:$H$4,2,FALSE)))^AC$110,($C113*Parameter!Z45)*(1+(VLOOKUP($D113,Personalnormkosten!$E$1:$F$9,2,FALSE)))^AC$110)))</f>
        <v/>
      </c>
      <c r="AD113" s="2" t="str">
        <f>IF(OR(AD$111="",$C113="",$A113=""),"",IF($D113="",$C113*Parameter!AA45,IF($D113="durchschnittliche Preissteigerungs-rate",($C113*Parameter!AA45)*(1+(VLOOKUP($A113,Personalnormkosten!$G$1:$H$4,2,FALSE)))^AD$110,($C113*Parameter!AA45)*(1+(VLOOKUP($D113,Personalnormkosten!$E$1:$F$9,2,FALSE)))^AD$110)))</f>
        <v/>
      </c>
      <c r="AE113" s="2" t="str">
        <f>IF(OR(AE$111="",$C113="",$A113=""),"",IF($D113="",$C113*Parameter!AB45,IF($D113="durchschnittliche Preissteigerungs-rate",($C113*Parameter!AB45)*(1+(VLOOKUP($A113,Personalnormkosten!$G$1:$H$4,2,FALSE)))^AE$110,($C113*Parameter!AB45)*(1+(VLOOKUP($D113,Personalnormkosten!$E$1:$F$9,2,FALSE)))^AE$110)))</f>
        <v/>
      </c>
      <c r="AF113" s="2" t="str">
        <f>IF(OR(AF$111="",$C113="",$A113=""),"",IF($D113="",$C113*Parameter!AC45,IF($D113="durchschnittliche Preissteigerungs-rate",($C113*Parameter!AC45)*(1+(VLOOKUP($A113,Personalnormkosten!$G$1:$H$4,2,FALSE)))^AF$110,($C113*Parameter!AC45)*(1+(VLOOKUP($D113,Personalnormkosten!$E$1:$F$9,2,FALSE)))^AF$110)))</f>
        <v/>
      </c>
      <c r="AG113" s="2" t="str">
        <f>IF(OR(AG$111="",$C113="",$A113=""),"",IF($D113="",$C113*Parameter!AD45,IF($D113="durchschnittliche Preissteigerungs-rate",($C113*Parameter!AD45)*(1+(VLOOKUP($A113,Personalnormkosten!$G$1:$H$4,2,FALSE)))^AG$110,($C113*Parameter!AD45)*(1+(VLOOKUP($D113,Personalnormkosten!$E$1:$F$9,2,FALSE)))^AG$110)))</f>
        <v/>
      </c>
      <c r="AH113" s="2" t="str">
        <f>IF(OR(AH$111="",$C113="",$A113=""),"",IF($D113="",$C113*Parameter!AE45,IF($D113="durchschnittliche Preissteigerungs-rate",($C113*Parameter!AE45)*(1+(VLOOKUP($A113,Personalnormkosten!$G$1:$H$4,2,FALSE)))^AH$110,($C113*Parameter!AE45)*(1+(VLOOKUP($D113,Personalnormkosten!$E$1:$F$9,2,FALSE)))^AH$110)))</f>
        <v/>
      </c>
      <c r="AI113" s="2" t="str">
        <f>IF(OR(AI$111="",$C113="",$A113=""),"",IF($D113="",$C113*Parameter!AF45,IF($D113="durchschnittliche Preissteigerungs-rate",($C113*Parameter!AF45)*(1+(VLOOKUP($A113,Personalnormkosten!$G$1:$H$4,2,FALSE)))^AI$110,($C113*Parameter!AF45)*(1+(VLOOKUP($D113,Personalnormkosten!$E$1:$F$9,2,FALSE)))^AI$110)))</f>
        <v/>
      </c>
      <c r="AJ113" s="2" t="str">
        <f>IF(OR(AJ$111="",$C113="",$A113=""),"",IF($D113="",$C113*Parameter!AG45,IF($D113="durchschnittliche Preissteigerungs-rate",($C113*Parameter!AG45)*(1+(VLOOKUP($A113,Personalnormkosten!$G$1:$H$4,2,FALSE)))^AJ$110,($C113*Parameter!AG45)*(1+(VLOOKUP($D113,Personalnormkosten!$E$1:$F$9,2,FALSE)))^AJ$110)))</f>
        <v/>
      </c>
      <c r="AK113" s="2" t="str">
        <f>IF(OR(AK$111="",$C113="",$A113=""),"",IF($D113="",$C113*Parameter!AH45,IF($D113="durchschnittliche Preissteigerungs-rate",($C113*Parameter!AH45)*(1+(VLOOKUP($A113,Personalnormkosten!$G$1:$H$4,2,FALSE)))^AK$110,($C113*Parameter!AH45)*(1+(VLOOKUP($D113,Personalnormkosten!$E$1:$F$9,2,FALSE)))^AK$110)))</f>
        <v/>
      </c>
      <c r="AL113" s="2" t="str">
        <f>IF(OR(AL$111="",$C113="",$A113=""),"",IF($D113="",$C113*Parameter!AI45,IF($D113="durchschnittliche Preissteigerungs-rate",($C113*Parameter!AI45)*(1+(VLOOKUP($A113,Personalnormkosten!$G$1:$H$4,2,FALSE)))^AL$110,($C113*Parameter!AI45)*(1+(VLOOKUP($D113,Personalnormkosten!$E$1:$F$9,2,FALSE)))^AL$110)))</f>
        <v/>
      </c>
      <c r="AM113" s="2" t="str">
        <f>IF(OR(AM$111="",$C113="",$A113=""),"",IF($D113="",$C113*Parameter!AJ45,IF($D113="durchschnittliche Preissteigerungs-rate",($C113*Parameter!AJ45)*(1+(VLOOKUP($A113,Personalnormkosten!$G$1:$H$4,2,FALSE)))^AM$110,($C113*Parameter!AJ45)*(1+(VLOOKUP($D113,Personalnormkosten!$E$1:$F$9,2,FALSE)))^AM$110)))</f>
        <v/>
      </c>
      <c r="AN113" s="2" t="str">
        <f>IF(OR(AN$111="",$C113="",$A113=""),"",IF($D113="",$C113*Parameter!AK45,IF($D113="durchschnittliche Preissteigerungs-rate",($C113*Parameter!AK45)*(1+(VLOOKUP($A113,Personalnormkosten!$G$1:$H$4,2,FALSE)))^AN$110,($C113*Parameter!AK45)*(1+(VLOOKUP($D113,Personalnormkosten!$E$1:$F$9,2,FALSE)))^AN$110)))</f>
        <v/>
      </c>
      <c r="AO113" s="2" t="str">
        <f>IF(OR(AO$111="",$C113="",$A113=""),"",IF($D113="",$C113*Parameter!AL45,IF($D113="durchschnittliche Preissteigerungs-rate",($C113*Parameter!AL45)*(1+(VLOOKUP($A113,Personalnormkosten!$G$1:$H$4,2,FALSE)))^AO$110,($C113*Parameter!AL45)*(1+(VLOOKUP($D113,Personalnormkosten!$E$1:$F$9,2,FALSE)))^AO$110)))</f>
        <v/>
      </c>
      <c r="AP113" s="2" t="str">
        <f>IF(OR(AP$111="",$C113="",$A113=""),"",IF($D113="",$C113*Parameter!AM45,IF($D113="durchschnittliche Preissteigerungs-rate",($C113*Parameter!AM45)*(1+(VLOOKUP($A113,Personalnormkosten!$G$1:$H$4,2,FALSE)))^AP$110,($C113*Parameter!AM45)*(1+(VLOOKUP($D113,Personalnormkosten!$E$1:$F$9,2,FALSE)))^AP$110)))</f>
        <v/>
      </c>
      <c r="AQ113" s="2" t="str">
        <f>IF(OR(AQ$111="",$C113="",$A113=""),"",IF($D113="",$C113*Parameter!AN45,IF($D113="durchschnittliche Preissteigerungs-rate",($C113*Parameter!AN45)*(1+(VLOOKUP($A113,Personalnormkosten!$G$1:$H$4,2,FALSE)))^AQ$110,($C113*Parameter!AN45)*(1+(VLOOKUP($D113,Personalnormkosten!$E$1:$F$9,2,FALSE)))^AQ$110)))</f>
        <v/>
      </c>
      <c r="AR113" s="2" t="str">
        <f>IF(OR(AR$111="",$C113="",$A113=""),"",IF($D113="",$C113*Parameter!AO45,IF($D113="durchschnittliche Preissteigerungs-rate",($C113*Parameter!AO45)*(1+(VLOOKUP($A113,Personalnormkosten!$G$1:$H$4,2,FALSE)))^AR$110,($C113*Parameter!AO45)*(1+(VLOOKUP($D113,Personalnormkosten!$E$1:$F$9,2,FALSE)))^AR$110)))</f>
        <v/>
      </c>
      <c r="AS113" s="2" t="str">
        <f>IF(OR(AS$111="",$C113="",$A113=""),"",IF($D113="",$C113*Parameter!AP45,IF($D113="durchschnittliche Preissteigerungs-rate",($C113*Parameter!AP45)*(1+(VLOOKUP($A113,Personalnormkosten!$G$1:$H$4,2,FALSE)))^AS$110,($C113*Parameter!AP45)*(1+(VLOOKUP($D113,Personalnormkosten!$E$1:$F$9,2,FALSE)))^AS$110)))</f>
        <v/>
      </c>
      <c r="AT113" s="2" t="str">
        <f>IF(OR(AT$111="",$C113="",$A113=""),"",IF($D113="",$C113*Parameter!AQ45,IF($D113="durchschnittliche Preissteigerungs-rate",($C113*Parameter!AQ45)*(1+(VLOOKUP($A113,Personalnormkosten!$G$1:$H$4,2,FALSE)))^AT$110,($C113*Parameter!AQ45)*(1+(VLOOKUP($D113,Personalnormkosten!$E$1:$F$9,2,FALSE)))^AT$110)))</f>
        <v/>
      </c>
      <c r="AU113" s="2" t="str">
        <f>IF(OR(AU$111="",$C113="",$A113=""),"",IF($D113="",$C113*Parameter!AR45,IF($D113="durchschnittliche Preissteigerungs-rate",($C113*Parameter!AR45)*(1+(VLOOKUP($A113,Personalnormkosten!$G$1:$H$4,2,FALSE)))^AU$110,($C113*Parameter!AR45)*(1+(VLOOKUP($D113,Personalnormkosten!$E$1:$F$9,2,FALSE)))^AU$110)))</f>
        <v/>
      </c>
      <c r="AV113" s="2" t="str">
        <f>IF(OR(AV$111="",$C113="",$A113=""),"",IF($D113="",$C113*Parameter!AS45,IF($D113="durchschnittliche Preissteigerungs-rate",($C113*Parameter!AS45)*(1+(VLOOKUP($A113,Personalnormkosten!$G$1:$H$4,2,FALSE)))^AV$110,($C113*Parameter!AS45)*(1+(VLOOKUP($D113,Personalnormkosten!$E$1:$F$9,2,FALSE)))^AV$110)))</f>
        <v/>
      </c>
      <c r="AW113" s="2" t="str">
        <f>IF(OR(AW$111="",$C113="",$A113=""),"",IF($D113="",$C113*Parameter!AT45,IF($D113="durchschnittliche Preissteigerungs-rate",($C113*Parameter!AT45)*(1+(VLOOKUP($A113,Personalnormkosten!$G$1:$H$4,2,FALSE)))^AW$110,($C113*Parameter!AT45)*(1+(VLOOKUP($D113,Personalnormkosten!$E$1:$F$9,2,FALSE)))^AW$110)))</f>
        <v/>
      </c>
      <c r="AX113" s="2" t="str">
        <f>IF(OR(AX$111="",$C113="",$A113=""),"",IF($D113="",$C113*Parameter!AU45,IF($D113="durchschnittliche Preissteigerungs-rate",($C113*Parameter!AU45)*(1+(VLOOKUP($A113,Personalnormkosten!$G$1:$H$4,2,FALSE)))^AX$110,($C113*Parameter!AU45)*(1+(VLOOKUP($D113,Personalnormkosten!$E$1:$F$9,2,FALSE)))^AX$110)))</f>
        <v/>
      </c>
      <c r="AY113" s="2" t="str">
        <f>IF(OR(AY$111="",$C113="",$A113=""),"",IF($D113="",$C113*Parameter!AV45,IF($D113="durchschnittliche Preissteigerungs-rate",($C113*Parameter!AV45)*(1+(VLOOKUP($A113,Personalnormkosten!$G$1:$H$4,2,FALSE)))^AY$110,($C113*Parameter!AV45)*(1+(VLOOKUP($D113,Personalnormkosten!$E$1:$F$9,2,FALSE)))^AY$110)))</f>
        <v/>
      </c>
      <c r="AZ113" s="2" t="str">
        <f>IF(OR(AZ$111="",$C113="",$A113=""),"",IF($D113="",$C113*Parameter!AW45,IF($D113="durchschnittliche Preissteigerungs-rate",($C113*Parameter!AW45)*(1+(VLOOKUP($A113,Personalnormkosten!$G$1:$H$4,2,FALSE)))^AZ$110,($C113*Parameter!AW45)*(1+(VLOOKUP($D113,Personalnormkosten!$E$1:$F$9,2,FALSE)))^AZ$110)))</f>
        <v/>
      </c>
      <c r="BA113" s="2" t="str">
        <f>IF(OR(BA$111="",$C113="",$A113=""),"",IF($D113="",$C113*Parameter!AX45,IF($D113="durchschnittliche Preissteigerungs-rate",($C113*Parameter!AX45)*(1+(VLOOKUP($A113,Personalnormkosten!$G$1:$H$4,2,FALSE)))^BA$110,($C113*Parameter!AX45)*(1+(VLOOKUP($D113,Personalnormkosten!$E$1:$F$9,2,FALSE)))^BA$110)))</f>
        <v/>
      </c>
      <c r="BB113" s="2" t="str">
        <f>IF(OR(BB$111="",$C113="",$A113=""),"",IF($D113="",$C113*Parameter!AY45,IF($D113="durchschnittliche Preissteigerungs-rate",($C113*Parameter!AY45)*(1+(VLOOKUP($A113,Personalnormkosten!$G$1:$H$4,2,FALSE)))^BB$110,($C113*Parameter!AY45)*(1+(VLOOKUP($D113,Personalnormkosten!$E$1:$F$9,2,FALSE)))^BB$110)))</f>
        <v/>
      </c>
    </row>
    <row r="114" spans="1:54" ht="41.4" x14ac:dyDescent="0.25">
      <c r="A114" s="75" t="str">
        <f>IF('Option 7'!A114="","",'Option 7'!A114)</f>
        <v/>
      </c>
      <c r="B114" s="76" t="s">
        <v>115</v>
      </c>
      <c r="C114" s="35" t="str">
        <f>IF('Option 7'!C114="","",'Option 7'!C114)</f>
        <v/>
      </c>
      <c r="D114" s="98" t="str">
        <f>IF('Option 7'!D114="","",'Option 7'!D114)</f>
        <v>durchschnittliche Preissteigerungs-rate</v>
      </c>
      <c r="E114" s="2" t="str">
        <f>IF(OR(E$111="",$C114="",$A114=""),"",IF($D114="",$C114*Parameter!B46,IF($D114="durchschnittliche Preissteigerungs-rate",($C114*Parameter!B46)*(1+(VLOOKUP($A114,Personalnormkosten!$G$1:$H$4,2,FALSE)))^E$110,($C114*Parameter!B46)*(1+(VLOOKUP($D114,Personalnormkosten!$E$1:$F$9,2,FALSE)))^E$110)))</f>
        <v/>
      </c>
      <c r="F114" s="2" t="str">
        <f>IF(OR(F$111="",$C114="",$A114=""),"",IF($D114="",$C114*Parameter!C46,IF($D114="durchschnittliche Preissteigerungs-rate",($C114*Parameter!C46)*(1+(VLOOKUP($A114,Personalnormkosten!$G$1:$H$4,2,FALSE)))^F$110,($C114*Parameter!C46)*(1+(VLOOKUP($D114,Personalnormkosten!$E$1:$F$9,2,FALSE)))^F$110)))</f>
        <v/>
      </c>
      <c r="G114" s="2" t="str">
        <f>IF(OR(G$111="",$C114="",$A114=""),"",IF($D114="",$C114*Parameter!D46,IF($D114="durchschnittliche Preissteigerungs-rate",($C114*Parameter!D46)*(1+(VLOOKUP($A114,Personalnormkosten!$G$1:$H$4,2,FALSE)))^G$110,($C114*Parameter!D46)*(1+(VLOOKUP($D114,Personalnormkosten!$E$1:$F$9,2,FALSE)))^G$110)))</f>
        <v/>
      </c>
      <c r="H114" s="2" t="str">
        <f>IF(OR(H$111="",$C114="",$A114=""),"",IF($D114="",$C114*Parameter!E46,IF($D114="durchschnittliche Preissteigerungs-rate",($C114*Parameter!E46)*(1+(VLOOKUP($A114,Personalnormkosten!$G$1:$H$4,2,FALSE)))^H$110,($C114*Parameter!E46)*(1+(VLOOKUP($D114,Personalnormkosten!$E$1:$F$9,2,FALSE)))^H$110)))</f>
        <v/>
      </c>
      <c r="I114" s="2" t="str">
        <f>IF(OR(I$111="",$C114="",$A114=""),"",IF($D114="",$C114*Parameter!F46,IF($D114="durchschnittliche Preissteigerungs-rate",($C114*Parameter!F46)*(1+(VLOOKUP($A114,Personalnormkosten!$G$1:$H$4,2,FALSE)))^I$110,($C114*Parameter!F46)*(1+(VLOOKUP($D114,Personalnormkosten!$E$1:$F$9,2,FALSE)))^I$110)))</f>
        <v/>
      </c>
      <c r="J114" s="2" t="str">
        <f>IF(OR(J$111="",$C114="",$A114=""),"",IF($D114="",$C114*Parameter!G46,IF($D114="durchschnittliche Preissteigerungs-rate",($C114*Parameter!G46)*(1+(VLOOKUP($A114,Personalnormkosten!$G$1:$H$4,2,FALSE)))^J$110,($C114*Parameter!G46)*(1+(VLOOKUP($D114,Personalnormkosten!$E$1:$F$9,2,FALSE)))^J$110)))</f>
        <v/>
      </c>
      <c r="K114" s="2" t="str">
        <f>IF(OR(K$111="",$C114="",$A114=""),"",IF($D114="",$C114*Parameter!H46,IF($D114="durchschnittliche Preissteigerungs-rate",($C114*Parameter!H46)*(1+(VLOOKUP($A114,Personalnormkosten!$G$1:$H$4,2,FALSE)))^K$110,($C114*Parameter!H46)*(1+(VLOOKUP($D114,Personalnormkosten!$E$1:$F$9,2,FALSE)))^K$110)))</f>
        <v/>
      </c>
      <c r="L114" s="2" t="str">
        <f>IF(OR(L$111="",$C114="",$A114=""),"",IF($D114="",$C114*Parameter!I46,IF($D114="durchschnittliche Preissteigerungs-rate",($C114*Parameter!I46)*(1+(VLOOKUP($A114,Personalnormkosten!$G$1:$H$4,2,FALSE)))^L$110,($C114*Parameter!I46)*(1+(VLOOKUP($D114,Personalnormkosten!$E$1:$F$9,2,FALSE)))^L$110)))</f>
        <v/>
      </c>
      <c r="M114" s="2" t="str">
        <f>IF(OR(M$111="",$C114="",$A114=""),"",IF($D114="",$C114*Parameter!J46,IF($D114="durchschnittliche Preissteigerungs-rate",($C114*Parameter!J46)*(1+(VLOOKUP($A114,Personalnormkosten!$G$1:$H$4,2,FALSE)))^M$110,($C114*Parameter!J46)*(1+(VLOOKUP($D114,Personalnormkosten!$E$1:$F$9,2,FALSE)))^M$110)))</f>
        <v/>
      </c>
      <c r="N114" s="2" t="str">
        <f>IF(OR(N$111="",$C114="",$A114=""),"",IF($D114="",$C114*Parameter!K46,IF($D114="durchschnittliche Preissteigerungs-rate",($C114*Parameter!K46)*(1+(VLOOKUP($A114,Personalnormkosten!$G$1:$H$4,2,FALSE)))^N$110,($C114*Parameter!K46)*(1+(VLOOKUP($D114,Personalnormkosten!$E$1:$F$9,2,FALSE)))^N$110)))</f>
        <v/>
      </c>
      <c r="O114" s="2" t="str">
        <f>IF(OR(O$111="",$C114="",$A114=""),"",IF($D114="",$C114*Parameter!L46,IF($D114="durchschnittliche Preissteigerungs-rate",($C114*Parameter!L46)*(1+(VLOOKUP($A114,Personalnormkosten!$G$1:$H$4,2,FALSE)))^O$110,($C114*Parameter!L46)*(1+(VLOOKUP($D114,Personalnormkosten!$E$1:$F$9,2,FALSE)))^O$110)))</f>
        <v/>
      </c>
      <c r="P114" s="2" t="str">
        <f>IF(OR(P$111="",$C114="",$A114=""),"",IF($D114="",$C114*Parameter!M46,IF($D114="durchschnittliche Preissteigerungs-rate",($C114*Parameter!M46)*(1+(VLOOKUP($A114,Personalnormkosten!$G$1:$H$4,2,FALSE)))^P$110,($C114*Parameter!M46)*(1+(VLOOKUP($D114,Personalnormkosten!$E$1:$F$9,2,FALSE)))^P$110)))</f>
        <v/>
      </c>
      <c r="Q114" s="2" t="str">
        <f>IF(OR(Q$111="",$C114="",$A114=""),"",IF($D114="",$C114*Parameter!N46,IF($D114="durchschnittliche Preissteigerungs-rate",($C114*Parameter!N46)*(1+(VLOOKUP($A114,Personalnormkosten!$G$1:$H$4,2,FALSE)))^Q$110,($C114*Parameter!N46)*(1+(VLOOKUP($D114,Personalnormkosten!$E$1:$F$9,2,FALSE)))^Q$110)))</f>
        <v/>
      </c>
      <c r="R114" s="2" t="str">
        <f>IF(OR(R$111="",$C114="",$A114=""),"",IF($D114="",$C114*Parameter!O46,IF($D114="durchschnittliche Preissteigerungs-rate",($C114*Parameter!O46)*(1+(VLOOKUP($A114,Personalnormkosten!$G$1:$H$4,2,FALSE)))^R$110,($C114*Parameter!O46)*(1+(VLOOKUP($D114,Personalnormkosten!$E$1:$F$9,2,FALSE)))^R$110)))</f>
        <v/>
      </c>
      <c r="S114" s="2" t="str">
        <f>IF(OR(S$111="",$C114="",$A114=""),"",IF($D114="",$C114*Parameter!P46,IF($D114="durchschnittliche Preissteigerungs-rate",($C114*Parameter!P46)*(1+(VLOOKUP($A114,Personalnormkosten!$G$1:$H$4,2,FALSE)))^S$110,($C114*Parameter!P46)*(1+(VLOOKUP($D114,Personalnormkosten!$E$1:$F$9,2,FALSE)))^S$110)))</f>
        <v/>
      </c>
      <c r="T114" s="2" t="str">
        <f>IF(OR(T$111="",$C114="",$A114=""),"",IF($D114="",$C114*Parameter!Q46,IF($D114="durchschnittliche Preissteigerungs-rate",($C114*Parameter!Q46)*(1+(VLOOKUP($A114,Personalnormkosten!$G$1:$H$4,2,FALSE)))^T$110,($C114*Parameter!Q46)*(1+(VLOOKUP($D114,Personalnormkosten!$E$1:$F$9,2,FALSE)))^T$110)))</f>
        <v/>
      </c>
      <c r="U114" s="2" t="str">
        <f>IF(OR(U$111="",$C114="",$A114=""),"",IF($D114="",$C114*Parameter!R46,IF($D114="durchschnittliche Preissteigerungs-rate",($C114*Parameter!R46)*(1+(VLOOKUP($A114,Personalnormkosten!$G$1:$H$4,2,FALSE)))^U$110,($C114*Parameter!R46)*(1+(VLOOKUP($D114,Personalnormkosten!$E$1:$F$9,2,FALSE)))^U$110)))</f>
        <v/>
      </c>
      <c r="V114" s="2" t="str">
        <f>IF(OR(V$111="",$C114="",$A114=""),"",IF($D114="",$C114*Parameter!S46,IF($D114="durchschnittliche Preissteigerungs-rate",($C114*Parameter!S46)*(1+(VLOOKUP($A114,Personalnormkosten!$G$1:$H$4,2,FALSE)))^V$110,($C114*Parameter!S46)*(1+(VLOOKUP($D114,Personalnormkosten!$E$1:$F$9,2,FALSE)))^V$110)))</f>
        <v/>
      </c>
      <c r="W114" s="2" t="str">
        <f>IF(OR(W$111="",$C114="",$A114=""),"",IF($D114="",$C114*Parameter!T46,IF($D114="durchschnittliche Preissteigerungs-rate",($C114*Parameter!T46)*(1+(VLOOKUP($A114,Personalnormkosten!$G$1:$H$4,2,FALSE)))^W$110,($C114*Parameter!T46)*(1+(VLOOKUP($D114,Personalnormkosten!$E$1:$F$9,2,FALSE)))^W$110)))</f>
        <v/>
      </c>
      <c r="X114" s="2" t="str">
        <f>IF(OR(X$111="",$C114="",$A114=""),"",IF($D114="",$C114*Parameter!U46,IF($D114="durchschnittliche Preissteigerungs-rate",($C114*Parameter!U46)*(1+(VLOOKUP($A114,Personalnormkosten!$G$1:$H$4,2,FALSE)))^X$110,($C114*Parameter!U46)*(1+(VLOOKUP($D114,Personalnormkosten!$E$1:$F$9,2,FALSE)))^X$110)))</f>
        <v/>
      </c>
      <c r="Y114" s="2" t="str">
        <f>IF(OR(Y$111="",$C114="",$A114=""),"",IF($D114="",$C114*Parameter!V46,IF($D114="durchschnittliche Preissteigerungs-rate",($C114*Parameter!V46)*(1+(VLOOKUP($A114,Personalnormkosten!$G$1:$H$4,2,FALSE)))^Y$110,($C114*Parameter!V46)*(1+(VLOOKUP($D114,Personalnormkosten!$E$1:$F$9,2,FALSE)))^Y$110)))</f>
        <v/>
      </c>
      <c r="Z114" s="2" t="str">
        <f>IF(OR(Z$111="",$C114="",$A114=""),"",IF($D114="",$C114*Parameter!W46,IF($D114="durchschnittliche Preissteigerungs-rate",($C114*Parameter!W46)*(1+(VLOOKUP($A114,Personalnormkosten!$G$1:$H$4,2,FALSE)))^Z$110,($C114*Parameter!W46)*(1+(VLOOKUP($D114,Personalnormkosten!$E$1:$F$9,2,FALSE)))^Z$110)))</f>
        <v/>
      </c>
      <c r="AA114" s="2" t="str">
        <f>IF(OR(AA$111="",$C114="",$A114=""),"",IF($D114="",$C114*Parameter!X46,IF($D114="durchschnittliche Preissteigerungs-rate",($C114*Parameter!X46)*(1+(VLOOKUP($A114,Personalnormkosten!$G$1:$H$4,2,FALSE)))^AA$110,($C114*Parameter!X46)*(1+(VLOOKUP($D114,Personalnormkosten!$E$1:$F$9,2,FALSE)))^AA$110)))</f>
        <v/>
      </c>
      <c r="AB114" s="2" t="str">
        <f>IF(OR(AB$111="",$C114="",$A114=""),"",IF($D114="",$C114*Parameter!Y46,IF($D114="durchschnittliche Preissteigerungs-rate",($C114*Parameter!Y46)*(1+(VLOOKUP($A114,Personalnormkosten!$G$1:$H$4,2,FALSE)))^AB$110,($C114*Parameter!Y46)*(1+(VLOOKUP($D114,Personalnormkosten!$E$1:$F$9,2,FALSE)))^AB$110)))</f>
        <v/>
      </c>
      <c r="AC114" s="2" t="str">
        <f>IF(OR(AC$111="",$C114="",$A114=""),"",IF($D114="",$C114*Parameter!Z46,IF($D114="durchschnittliche Preissteigerungs-rate",($C114*Parameter!Z46)*(1+(VLOOKUP($A114,Personalnormkosten!$G$1:$H$4,2,FALSE)))^AC$110,($C114*Parameter!Z46)*(1+(VLOOKUP($D114,Personalnormkosten!$E$1:$F$9,2,FALSE)))^AC$110)))</f>
        <v/>
      </c>
      <c r="AD114" s="2" t="str">
        <f>IF(OR(AD$111="",$C114="",$A114=""),"",IF($D114="",$C114*Parameter!AA46,IF($D114="durchschnittliche Preissteigerungs-rate",($C114*Parameter!AA46)*(1+(VLOOKUP($A114,Personalnormkosten!$G$1:$H$4,2,FALSE)))^AD$110,($C114*Parameter!AA46)*(1+(VLOOKUP($D114,Personalnormkosten!$E$1:$F$9,2,FALSE)))^AD$110)))</f>
        <v/>
      </c>
      <c r="AE114" s="2" t="str">
        <f>IF(OR(AE$111="",$C114="",$A114=""),"",IF($D114="",$C114*Parameter!AB46,IF($D114="durchschnittliche Preissteigerungs-rate",($C114*Parameter!AB46)*(1+(VLOOKUP($A114,Personalnormkosten!$G$1:$H$4,2,FALSE)))^AE$110,($C114*Parameter!AB46)*(1+(VLOOKUP($D114,Personalnormkosten!$E$1:$F$9,2,FALSE)))^AE$110)))</f>
        <v/>
      </c>
      <c r="AF114" s="2" t="str">
        <f>IF(OR(AF$111="",$C114="",$A114=""),"",IF($D114="",$C114*Parameter!AC46,IF($D114="durchschnittliche Preissteigerungs-rate",($C114*Parameter!AC46)*(1+(VLOOKUP($A114,Personalnormkosten!$G$1:$H$4,2,FALSE)))^AF$110,($C114*Parameter!AC46)*(1+(VLOOKUP($D114,Personalnormkosten!$E$1:$F$9,2,FALSE)))^AF$110)))</f>
        <v/>
      </c>
      <c r="AG114" s="2" t="str">
        <f>IF(OR(AG$111="",$C114="",$A114=""),"",IF($D114="",$C114*Parameter!AD46,IF($D114="durchschnittliche Preissteigerungs-rate",($C114*Parameter!AD46)*(1+(VLOOKUP($A114,Personalnormkosten!$G$1:$H$4,2,FALSE)))^AG$110,($C114*Parameter!AD46)*(1+(VLOOKUP($D114,Personalnormkosten!$E$1:$F$9,2,FALSE)))^AG$110)))</f>
        <v/>
      </c>
      <c r="AH114" s="2" t="str">
        <f>IF(OR(AH$111="",$C114="",$A114=""),"",IF($D114="",$C114*Parameter!AE46,IF($D114="durchschnittliche Preissteigerungs-rate",($C114*Parameter!AE46)*(1+(VLOOKUP($A114,Personalnormkosten!$G$1:$H$4,2,FALSE)))^AH$110,($C114*Parameter!AE46)*(1+(VLOOKUP($D114,Personalnormkosten!$E$1:$F$9,2,FALSE)))^AH$110)))</f>
        <v/>
      </c>
      <c r="AI114" s="2" t="str">
        <f>IF(OR(AI$111="",$C114="",$A114=""),"",IF($D114="",$C114*Parameter!AF46,IF($D114="durchschnittliche Preissteigerungs-rate",($C114*Parameter!AF46)*(1+(VLOOKUP($A114,Personalnormkosten!$G$1:$H$4,2,FALSE)))^AI$110,($C114*Parameter!AF46)*(1+(VLOOKUP($D114,Personalnormkosten!$E$1:$F$9,2,FALSE)))^AI$110)))</f>
        <v/>
      </c>
      <c r="AJ114" s="2" t="str">
        <f>IF(OR(AJ$111="",$C114="",$A114=""),"",IF($D114="",$C114*Parameter!AG46,IF($D114="durchschnittliche Preissteigerungs-rate",($C114*Parameter!AG46)*(1+(VLOOKUP($A114,Personalnormkosten!$G$1:$H$4,2,FALSE)))^AJ$110,($C114*Parameter!AG46)*(1+(VLOOKUP($D114,Personalnormkosten!$E$1:$F$9,2,FALSE)))^AJ$110)))</f>
        <v/>
      </c>
      <c r="AK114" s="2" t="str">
        <f>IF(OR(AK$111="",$C114="",$A114=""),"",IF($D114="",$C114*Parameter!AH46,IF($D114="durchschnittliche Preissteigerungs-rate",($C114*Parameter!AH46)*(1+(VLOOKUP($A114,Personalnormkosten!$G$1:$H$4,2,FALSE)))^AK$110,($C114*Parameter!AH46)*(1+(VLOOKUP($D114,Personalnormkosten!$E$1:$F$9,2,FALSE)))^AK$110)))</f>
        <v/>
      </c>
      <c r="AL114" s="2" t="str">
        <f>IF(OR(AL$111="",$C114="",$A114=""),"",IF($D114="",$C114*Parameter!AI46,IF($D114="durchschnittliche Preissteigerungs-rate",($C114*Parameter!AI46)*(1+(VLOOKUP($A114,Personalnormkosten!$G$1:$H$4,2,FALSE)))^AL$110,($C114*Parameter!AI46)*(1+(VLOOKUP($D114,Personalnormkosten!$E$1:$F$9,2,FALSE)))^AL$110)))</f>
        <v/>
      </c>
      <c r="AM114" s="2" t="str">
        <f>IF(OR(AM$111="",$C114="",$A114=""),"",IF($D114="",$C114*Parameter!AJ46,IF($D114="durchschnittliche Preissteigerungs-rate",($C114*Parameter!AJ46)*(1+(VLOOKUP($A114,Personalnormkosten!$G$1:$H$4,2,FALSE)))^AM$110,($C114*Parameter!AJ46)*(1+(VLOOKUP($D114,Personalnormkosten!$E$1:$F$9,2,FALSE)))^AM$110)))</f>
        <v/>
      </c>
      <c r="AN114" s="2" t="str">
        <f>IF(OR(AN$111="",$C114="",$A114=""),"",IF($D114="",$C114*Parameter!AK46,IF($D114="durchschnittliche Preissteigerungs-rate",($C114*Parameter!AK46)*(1+(VLOOKUP($A114,Personalnormkosten!$G$1:$H$4,2,FALSE)))^AN$110,($C114*Parameter!AK46)*(1+(VLOOKUP($D114,Personalnormkosten!$E$1:$F$9,2,FALSE)))^AN$110)))</f>
        <v/>
      </c>
      <c r="AO114" s="2" t="str">
        <f>IF(OR(AO$111="",$C114="",$A114=""),"",IF($D114="",$C114*Parameter!AL46,IF($D114="durchschnittliche Preissteigerungs-rate",($C114*Parameter!AL46)*(1+(VLOOKUP($A114,Personalnormkosten!$G$1:$H$4,2,FALSE)))^AO$110,($C114*Parameter!AL46)*(1+(VLOOKUP($D114,Personalnormkosten!$E$1:$F$9,2,FALSE)))^AO$110)))</f>
        <v/>
      </c>
      <c r="AP114" s="2" t="str">
        <f>IF(OR(AP$111="",$C114="",$A114=""),"",IF($D114="",$C114*Parameter!AM46,IF($D114="durchschnittliche Preissteigerungs-rate",($C114*Parameter!AM46)*(1+(VLOOKUP($A114,Personalnormkosten!$G$1:$H$4,2,FALSE)))^AP$110,($C114*Parameter!AM46)*(1+(VLOOKUP($D114,Personalnormkosten!$E$1:$F$9,2,FALSE)))^AP$110)))</f>
        <v/>
      </c>
      <c r="AQ114" s="2" t="str">
        <f>IF(OR(AQ$111="",$C114="",$A114=""),"",IF($D114="",$C114*Parameter!AN46,IF($D114="durchschnittliche Preissteigerungs-rate",($C114*Parameter!AN46)*(1+(VLOOKUP($A114,Personalnormkosten!$G$1:$H$4,2,FALSE)))^AQ$110,($C114*Parameter!AN46)*(1+(VLOOKUP($D114,Personalnormkosten!$E$1:$F$9,2,FALSE)))^AQ$110)))</f>
        <v/>
      </c>
      <c r="AR114" s="2" t="str">
        <f>IF(OR(AR$111="",$C114="",$A114=""),"",IF($D114="",$C114*Parameter!AO46,IF($D114="durchschnittliche Preissteigerungs-rate",($C114*Parameter!AO46)*(1+(VLOOKUP($A114,Personalnormkosten!$G$1:$H$4,2,FALSE)))^AR$110,($C114*Parameter!AO46)*(1+(VLOOKUP($D114,Personalnormkosten!$E$1:$F$9,2,FALSE)))^AR$110)))</f>
        <v/>
      </c>
      <c r="AS114" s="2" t="str">
        <f>IF(OR(AS$111="",$C114="",$A114=""),"",IF($D114="",$C114*Parameter!AP46,IF($D114="durchschnittliche Preissteigerungs-rate",($C114*Parameter!AP46)*(1+(VLOOKUP($A114,Personalnormkosten!$G$1:$H$4,2,FALSE)))^AS$110,($C114*Parameter!AP46)*(1+(VLOOKUP($D114,Personalnormkosten!$E$1:$F$9,2,FALSE)))^AS$110)))</f>
        <v/>
      </c>
      <c r="AT114" s="2" t="str">
        <f>IF(OR(AT$111="",$C114="",$A114=""),"",IF($D114="",$C114*Parameter!AQ46,IF($D114="durchschnittliche Preissteigerungs-rate",($C114*Parameter!AQ46)*(1+(VLOOKUP($A114,Personalnormkosten!$G$1:$H$4,2,FALSE)))^AT$110,($C114*Parameter!AQ46)*(1+(VLOOKUP($D114,Personalnormkosten!$E$1:$F$9,2,FALSE)))^AT$110)))</f>
        <v/>
      </c>
      <c r="AU114" s="2" t="str">
        <f>IF(OR(AU$111="",$C114="",$A114=""),"",IF($D114="",$C114*Parameter!AR46,IF($D114="durchschnittliche Preissteigerungs-rate",($C114*Parameter!AR46)*(1+(VLOOKUP($A114,Personalnormkosten!$G$1:$H$4,2,FALSE)))^AU$110,($C114*Parameter!AR46)*(1+(VLOOKUP($D114,Personalnormkosten!$E$1:$F$9,2,FALSE)))^AU$110)))</f>
        <v/>
      </c>
      <c r="AV114" s="2" t="str">
        <f>IF(OR(AV$111="",$C114="",$A114=""),"",IF($D114="",$C114*Parameter!AS46,IF($D114="durchschnittliche Preissteigerungs-rate",($C114*Parameter!AS46)*(1+(VLOOKUP($A114,Personalnormkosten!$G$1:$H$4,2,FALSE)))^AV$110,($C114*Parameter!AS46)*(1+(VLOOKUP($D114,Personalnormkosten!$E$1:$F$9,2,FALSE)))^AV$110)))</f>
        <v/>
      </c>
      <c r="AW114" s="2" t="str">
        <f>IF(OR(AW$111="",$C114="",$A114=""),"",IF($D114="",$C114*Parameter!AT46,IF($D114="durchschnittliche Preissteigerungs-rate",($C114*Parameter!AT46)*(1+(VLOOKUP($A114,Personalnormkosten!$G$1:$H$4,2,FALSE)))^AW$110,($C114*Parameter!AT46)*(1+(VLOOKUP($D114,Personalnormkosten!$E$1:$F$9,2,FALSE)))^AW$110)))</f>
        <v/>
      </c>
      <c r="AX114" s="2" t="str">
        <f>IF(OR(AX$111="",$C114="",$A114=""),"",IF($D114="",$C114*Parameter!AU46,IF($D114="durchschnittliche Preissteigerungs-rate",($C114*Parameter!AU46)*(1+(VLOOKUP($A114,Personalnormkosten!$G$1:$H$4,2,FALSE)))^AX$110,($C114*Parameter!AU46)*(1+(VLOOKUP($D114,Personalnormkosten!$E$1:$F$9,2,FALSE)))^AX$110)))</f>
        <v/>
      </c>
      <c r="AY114" s="2" t="str">
        <f>IF(OR(AY$111="",$C114="",$A114=""),"",IF($D114="",$C114*Parameter!AV46,IF($D114="durchschnittliche Preissteigerungs-rate",($C114*Parameter!AV46)*(1+(VLOOKUP($A114,Personalnormkosten!$G$1:$H$4,2,FALSE)))^AY$110,($C114*Parameter!AV46)*(1+(VLOOKUP($D114,Personalnormkosten!$E$1:$F$9,2,FALSE)))^AY$110)))</f>
        <v/>
      </c>
      <c r="AZ114" s="2" t="str">
        <f>IF(OR(AZ$111="",$C114="",$A114=""),"",IF($D114="",$C114*Parameter!AW46,IF($D114="durchschnittliche Preissteigerungs-rate",($C114*Parameter!AW46)*(1+(VLOOKUP($A114,Personalnormkosten!$G$1:$H$4,2,FALSE)))^AZ$110,($C114*Parameter!AW46)*(1+(VLOOKUP($D114,Personalnormkosten!$E$1:$F$9,2,FALSE)))^AZ$110)))</f>
        <v/>
      </c>
      <c r="BA114" s="2" t="str">
        <f>IF(OR(BA$111="",$C114="",$A114=""),"",IF($D114="",$C114*Parameter!AX46,IF($D114="durchschnittliche Preissteigerungs-rate",($C114*Parameter!AX46)*(1+(VLOOKUP($A114,Personalnormkosten!$G$1:$H$4,2,FALSE)))^BA$110,($C114*Parameter!AX46)*(1+(VLOOKUP($D114,Personalnormkosten!$E$1:$F$9,2,FALSE)))^BA$110)))</f>
        <v/>
      </c>
      <c r="BB114" s="2" t="str">
        <f>IF(OR(BB$111="",$C114="",$A114=""),"",IF($D114="",$C114*Parameter!AY46,IF($D114="durchschnittliche Preissteigerungs-rate",($C114*Parameter!AY46)*(1+(VLOOKUP($A114,Personalnormkosten!$G$1:$H$4,2,FALSE)))^BB$110,($C114*Parameter!AY46)*(1+(VLOOKUP($D114,Personalnormkosten!$E$1:$F$9,2,FALSE)))^BB$110)))</f>
        <v/>
      </c>
    </row>
    <row r="115" spans="1:54" ht="41.4" x14ac:dyDescent="0.25">
      <c r="A115" s="75" t="str">
        <f>IF('Option 7'!A115="","",'Option 7'!A115)</f>
        <v/>
      </c>
      <c r="B115" s="76" t="s">
        <v>147</v>
      </c>
      <c r="C115" s="35" t="str">
        <f>IF('Option 7'!C115="","",'Option 7'!C115)</f>
        <v/>
      </c>
      <c r="D115" s="98" t="str">
        <f>IF('Option 7'!D115="","",'Option 7'!D115)</f>
        <v>durchschnittliche Preissteigerungs-rate</v>
      </c>
      <c r="E115" s="2" t="str">
        <f>IF(OR(E$111="",$C115="",$A115=""),"",IF($D115="",$C115*Parameter!B47,IF($D115="durchschnittliche Preissteigerungs-rate",($C115*Parameter!B47)*(1+(VLOOKUP($A115,Personalnormkosten!$G$1:$H$4,2,FALSE)))^E$110,($C115*Parameter!B47)*(1+(VLOOKUP($D115,Personalnormkosten!$E$1:$F$9,2,FALSE)))^E$110)))</f>
        <v/>
      </c>
      <c r="F115" s="2" t="str">
        <f>IF(OR(F$111="",$C115="",$A115=""),"",IF($D115="",$C115*Parameter!C47,IF($D115="durchschnittliche Preissteigerungs-rate",($C115*Parameter!C47)*(1+(VLOOKUP($A115,Personalnormkosten!$G$1:$H$4,2,FALSE)))^F$110,($C115*Parameter!C47)*(1+(VLOOKUP($D115,Personalnormkosten!$E$1:$F$9,2,FALSE)))^F$110)))</f>
        <v/>
      </c>
      <c r="G115" s="2" t="str">
        <f>IF(OR(G$111="",$C115="",$A115=""),"",IF($D115="",$C115*Parameter!D47,IF($D115="durchschnittliche Preissteigerungs-rate",($C115*Parameter!D47)*(1+(VLOOKUP($A115,Personalnormkosten!$G$1:$H$4,2,FALSE)))^G$110,($C115*Parameter!D47)*(1+(VLOOKUP($D115,Personalnormkosten!$E$1:$F$9,2,FALSE)))^G$110)))</f>
        <v/>
      </c>
      <c r="H115" s="2" t="str">
        <f>IF(OR(H$111="",$C115="",$A115=""),"",IF($D115="",$C115*Parameter!E47,IF($D115="durchschnittliche Preissteigerungs-rate",($C115*Parameter!E47)*(1+(VLOOKUP($A115,Personalnormkosten!$G$1:$H$4,2,FALSE)))^H$110,($C115*Parameter!E47)*(1+(VLOOKUP($D115,Personalnormkosten!$E$1:$F$9,2,FALSE)))^H$110)))</f>
        <v/>
      </c>
      <c r="I115" s="2" t="str">
        <f>IF(OR(I$111="",$C115="",$A115=""),"",IF($D115="",$C115*Parameter!F47,IF($D115="durchschnittliche Preissteigerungs-rate",($C115*Parameter!F47)*(1+(VLOOKUP($A115,Personalnormkosten!$G$1:$H$4,2,FALSE)))^I$110,($C115*Parameter!F47)*(1+(VLOOKUP($D115,Personalnormkosten!$E$1:$F$9,2,FALSE)))^I$110)))</f>
        <v/>
      </c>
      <c r="J115" s="2" t="str">
        <f>IF(OR(J$111="",$C115="",$A115=""),"",IF($D115="",$C115*Parameter!G47,IF($D115="durchschnittliche Preissteigerungs-rate",($C115*Parameter!G47)*(1+(VLOOKUP($A115,Personalnormkosten!$G$1:$H$4,2,FALSE)))^J$110,($C115*Parameter!G47)*(1+(VLOOKUP($D115,Personalnormkosten!$E$1:$F$9,2,FALSE)))^J$110)))</f>
        <v/>
      </c>
      <c r="K115" s="2" t="str">
        <f>IF(OR(K$111="",$C115="",$A115=""),"",IF($D115="",$C115*Parameter!H47,IF($D115="durchschnittliche Preissteigerungs-rate",($C115*Parameter!H47)*(1+(VLOOKUP($A115,Personalnormkosten!$G$1:$H$4,2,FALSE)))^K$110,($C115*Parameter!H47)*(1+(VLOOKUP($D115,Personalnormkosten!$E$1:$F$9,2,FALSE)))^K$110)))</f>
        <v/>
      </c>
      <c r="L115" s="2" t="str">
        <f>IF(OR(L$111="",$C115="",$A115=""),"",IF($D115="",$C115*Parameter!I47,IF($D115="durchschnittliche Preissteigerungs-rate",($C115*Parameter!I47)*(1+(VLOOKUP($A115,Personalnormkosten!$G$1:$H$4,2,FALSE)))^L$110,($C115*Parameter!I47)*(1+(VLOOKUP($D115,Personalnormkosten!$E$1:$F$9,2,FALSE)))^L$110)))</f>
        <v/>
      </c>
      <c r="M115" s="2" t="str">
        <f>IF(OR(M$111="",$C115="",$A115=""),"",IF($D115="",$C115*Parameter!J47,IF($D115="durchschnittliche Preissteigerungs-rate",($C115*Parameter!J47)*(1+(VLOOKUP($A115,Personalnormkosten!$G$1:$H$4,2,FALSE)))^M$110,($C115*Parameter!J47)*(1+(VLOOKUP($D115,Personalnormkosten!$E$1:$F$9,2,FALSE)))^M$110)))</f>
        <v/>
      </c>
      <c r="N115" s="2" t="str">
        <f>IF(OR(N$111="",$C115="",$A115=""),"",IF($D115="",$C115*Parameter!K47,IF($D115="durchschnittliche Preissteigerungs-rate",($C115*Parameter!K47)*(1+(VLOOKUP($A115,Personalnormkosten!$G$1:$H$4,2,FALSE)))^N$110,($C115*Parameter!K47)*(1+(VLOOKUP($D115,Personalnormkosten!$E$1:$F$9,2,FALSE)))^N$110)))</f>
        <v/>
      </c>
      <c r="O115" s="2" t="str">
        <f>IF(OR(O$111="",$C115="",$A115=""),"",IF($D115="",$C115*Parameter!L47,IF($D115="durchschnittliche Preissteigerungs-rate",($C115*Parameter!L47)*(1+(VLOOKUP($A115,Personalnormkosten!$G$1:$H$4,2,FALSE)))^O$110,($C115*Parameter!L47)*(1+(VLOOKUP($D115,Personalnormkosten!$E$1:$F$9,2,FALSE)))^O$110)))</f>
        <v/>
      </c>
      <c r="P115" s="2" t="str">
        <f>IF(OR(P$111="",$C115="",$A115=""),"",IF($D115="",$C115*Parameter!M47,IF($D115="durchschnittliche Preissteigerungs-rate",($C115*Parameter!M47)*(1+(VLOOKUP($A115,Personalnormkosten!$G$1:$H$4,2,FALSE)))^P$110,($C115*Parameter!M47)*(1+(VLOOKUP($D115,Personalnormkosten!$E$1:$F$9,2,FALSE)))^P$110)))</f>
        <v/>
      </c>
      <c r="Q115" s="2" t="str">
        <f>IF(OR(Q$111="",$C115="",$A115=""),"",IF($D115="",$C115*Parameter!N47,IF($D115="durchschnittliche Preissteigerungs-rate",($C115*Parameter!N47)*(1+(VLOOKUP($A115,Personalnormkosten!$G$1:$H$4,2,FALSE)))^Q$110,($C115*Parameter!N47)*(1+(VLOOKUP($D115,Personalnormkosten!$E$1:$F$9,2,FALSE)))^Q$110)))</f>
        <v/>
      </c>
      <c r="R115" s="2" t="str">
        <f>IF(OR(R$111="",$C115="",$A115=""),"",IF($D115="",$C115*Parameter!O47,IF($D115="durchschnittliche Preissteigerungs-rate",($C115*Parameter!O47)*(1+(VLOOKUP($A115,Personalnormkosten!$G$1:$H$4,2,FALSE)))^R$110,($C115*Parameter!O47)*(1+(VLOOKUP($D115,Personalnormkosten!$E$1:$F$9,2,FALSE)))^R$110)))</f>
        <v/>
      </c>
      <c r="S115" s="2" t="str">
        <f>IF(OR(S$111="",$C115="",$A115=""),"",IF($D115="",$C115*Parameter!P47,IF($D115="durchschnittliche Preissteigerungs-rate",($C115*Parameter!P47)*(1+(VLOOKUP($A115,Personalnormkosten!$G$1:$H$4,2,FALSE)))^S$110,($C115*Parameter!P47)*(1+(VLOOKUP($D115,Personalnormkosten!$E$1:$F$9,2,FALSE)))^S$110)))</f>
        <v/>
      </c>
      <c r="T115" s="2" t="str">
        <f>IF(OR(T$111="",$C115="",$A115=""),"",IF($D115="",$C115*Parameter!Q47,IF($D115="durchschnittliche Preissteigerungs-rate",($C115*Parameter!Q47)*(1+(VLOOKUP($A115,Personalnormkosten!$G$1:$H$4,2,FALSE)))^T$110,($C115*Parameter!Q47)*(1+(VLOOKUP($D115,Personalnormkosten!$E$1:$F$9,2,FALSE)))^T$110)))</f>
        <v/>
      </c>
      <c r="U115" s="2" t="str">
        <f>IF(OR(U$111="",$C115="",$A115=""),"",IF($D115="",$C115*Parameter!R47,IF($D115="durchschnittliche Preissteigerungs-rate",($C115*Parameter!R47)*(1+(VLOOKUP($A115,Personalnormkosten!$G$1:$H$4,2,FALSE)))^U$110,($C115*Parameter!R47)*(1+(VLOOKUP($D115,Personalnormkosten!$E$1:$F$9,2,FALSE)))^U$110)))</f>
        <v/>
      </c>
      <c r="V115" s="2" t="str">
        <f>IF(OR(V$111="",$C115="",$A115=""),"",IF($D115="",$C115*Parameter!S47,IF($D115="durchschnittliche Preissteigerungs-rate",($C115*Parameter!S47)*(1+(VLOOKUP($A115,Personalnormkosten!$G$1:$H$4,2,FALSE)))^V$110,($C115*Parameter!S47)*(1+(VLOOKUP($D115,Personalnormkosten!$E$1:$F$9,2,FALSE)))^V$110)))</f>
        <v/>
      </c>
      <c r="W115" s="2" t="str">
        <f>IF(OR(W$111="",$C115="",$A115=""),"",IF($D115="",$C115*Parameter!T47,IF($D115="durchschnittliche Preissteigerungs-rate",($C115*Parameter!T47)*(1+(VLOOKUP($A115,Personalnormkosten!$G$1:$H$4,2,FALSE)))^W$110,($C115*Parameter!T47)*(1+(VLOOKUP($D115,Personalnormkosten!$E$1:$F$9,2,FALSE)))^W$110)))</f>
        <v/>
      </c>
      <c r="X115" s="2" t="str">
        <f>IF(OR(X$111="",$C115="",$A115=""),"",IF($D115="",$C115*Parameter!U47,IF($D115="durchschnittliche Preissteigerungs-rate",($C115*Parameter!U47)*(1+(VLOOKUP($A115,Personalnormkosten!$G$1:$H$4,2,FALSE)))^X$110,($C115*Parameter!U47)*(1+(VLOOKUP($D115,Personalnormkosten!$E$1:$F$9,2,FALSE)))^X$110)))</f>
        <v/>
      </c>
      <c r="Y115" s="2" t="str">
        <f>IF(OR(Y$111="",$C115="",$A115=""),"",IF($D115="",$C115*Parameter!V47,IF($D115="durchschnittliche Preissteigerungs-rate",($C115*Parameter!V47)*(1+(VLOOKUP($A115,Personalnormkosten!$G$1:$H$4,2,FALSE)))^Y$110,($C115*Parameter!V47)*(1+(VLOOKUP($D115,Personalnormkosten!$E$1:$F$9,2,FALSE)))^Y$110)))</f>
        <v/>
      </c>
      <c r="Z115" s="2" t="str">
        <f>IF(OR(Z$111="",$C115="",$A115=""),"",IF($D115="",$C115*Parameter!W47,IF($D115="durchschnittliche Preissteigerungs-rate",($C115*Parameter!W47)*(1+(VLOOKUP($A115,Personalnormkosten!$G$1:$H$4,2,FALSE)))^Z$110,($C115*Parameter!W47)*(1+(VLOOKUP($D115,Personalnormkosten!$E$1:$F$9,2,FALSE)))^Z$110)))</f>
        <v/>
      </c>
      <c r="AA115" s="2" t="str">
        <f>IF(OR(AA$111="",$C115="",$A115=""),"",IF($D115="",$C115*Parameter!X47,IF($D115="durchschnittliche Preissteigerungs-rate",($C115*Parameter!X47)*(1+(VLOOKUP($A115,Personalnormkosten!$G$1:$H$4,2,FALSE)))^AA$110,($C115*Parameter!X47)*(1+(VLOOKUP($D115,Personalnormkosten!$E$1:$F$9,2,FALSE)))^AA$110)))</f>
        <v/>
      </c>
      <c r="AB115" s="2" t="str">
        <f>IF(OR(AB$111="",$C115="",$A115=""),"",IF($D115="",$C115*Parameter!Y47,IF($D115="durchschnittliche Preissteigerungs-rate",($C115*Parameter!Y47)*(1+(VLOOKUP($A115,Personalnormkosten!$G$1:$H$4,2,FALSE)))^AB$110,($C115*Parameter!Y47)*(1+(VLOOKUP($D115,Personalnormkosten!$E$1:$F$9,2,FALSE)))^AB$110)))</f>
        <v/>
      </c>
      <c r="AC115" s="2" t="str">
        <f>IF(OR(AC$111="",$C115="",$A115=""),"",IF($D115="",$C115*Parameter!Z47,IF($D115="durchschnittliche Preissteigerungs-rate",($C115*Parameter!Z47)*(1+(VLOOKUP($A115,Personalnormkosten!$G$1:$H$4,2,FALSE)))^AC$110,($C115*Parameter!Z47)*(1+(VLOOKUP($D115,Personalnormkosten!$E$1:$F$9,2,FALSE)))^AC$110)))</f>
        <v/>
      </c>
      <c r="AD115" s="2" t="str">
        <f>IF(OR(AD$111="",$C115="",$A115=""),"",IF($D115="",$C115*Parameter!AA47,IF($D115="durchschnittliche Preissteigerungs-rate",($C115*Parameter!AA47)*(1+(VLOOKUP($A115,Personalnormkosten!$G$1:$H$4,2,FALSE)))^AD$110,($C115*Parameter!AA47)*(1+(VLOOKUP($D115,Personalnormkosten!$E$1:$F$9,2,FALSE)))^AD$110)))</f>
        <v/>
      </c>
      <c r="AE115" s="2" t="str">
        <f>IF(OR(AE$111="",$C115="",$A115=""),"",IF($D115="",$C115*Parameter!AB47,IF($D115="durchschnittliche Preissteigerungs-rate",($C115*Parameter!AB47)*(1+(VLOOKUP($A115,Personalnormkosten!$G$1:$H$4,2,FALSE)))^AE$110,($C115*Parameter!AB47)*(1+(VLOOKUP($D115,Personalnormkosten!$E$1:$F$9,2,FALSE)))^AE$110)))</f>
        <v/>
      </c>
      <c r="AF115" s="2" t="str">
        <f>IF(OR(AF$111="",$C115="",$A115=""),"",IF($D115="",$C115*Parameter!AC47,IF($D115="durchschnittliche Preissteigerungs-rate",($C115*Parameter!AC47)*(1+(VLOOKUP($A115,Personalnormkosten!$G$1:$H$4,2,FALSE)))^AF$110,($C115*Parameter!AC47)*(1+(VLOOKUP($D115,Personalnormkosten!$E$1:$F$9,2,FALSE)))^AF$110)))</f>
        <v/>
      </c>
      <c r="AG115" s="2" t="str">
        <f>IF(OR(AG$111="",$C115="",$A115=""),"",IF($D115="",$C115*Parameter!AD47,IF($D115="durchschnittliche Preissteigerungs-rate",($C115*Parameter!AD47)*(1+(VLOOKUP($A115,Personalnormkosten!$G$1:$H$4,2,FALSE)))^AG$110,($C115*Parameter!AD47)*(1+(VLOOKUP($D115,Personalnormkosten!$E$1:$F$9,2,FALSE)))^AG$110)))</f>
        <v/>
      </c>
      <c r="AH115" s="2" t="str">
        <f>IF(OR(AH$111="",$C115="",$A115=""),"",IF($D115="",$C115*Parameter!AE47,IF($D115="durchschnittliche Preissteigerungs-rate",($C115*Parameter!AE47)*(1+(VLOOKUP($A115,Personalnormkosten!$G$1:$H$4,2,FALSE)))^AH$110,($C115*Parameter!AE47)*(1+(VLOOKUP($D115,Personalnormkosten!$E$1:$F$9,2,FALSE)))^AH$110)))</f>
        <v/>
      </c>
      <c r="AI115" s="2" t="str">
        <f>IF(OR(AI$111="",$C115="",$A115=""),"",IF($D115="",$C115*Parameter!AF47,IF($D115="durchschnittliche Preissteigerungs-rate",($C115*Parameter!AF47)*(1+(VLOOKUP($A115,Personalnormkosten!$G$1:$H$4,2,FALSE)))^AI$110,($C115*Parameter!AF47)*(1+(VLOOKUP($D115,Personalnormkosten!$E$1:$F$9,2,FALSE)))^AI$110)))</f>
        <v/>
      </c>
      <c r="AJ115" s="2" t="str">
        <f>IF(OR(AJ$111="",$C115="",$A115=""),"",IF($D115="",$C115*Parameter!AG47,IF($D115="durchschnittliche Preissteigerungs-rate",($C115*Parameter!AG47)*(1+(VLOOKUP($A115,Personalnormkosten!$G$1:$H$4,2,FALSE)))^AJ$110,($C115*Parameter!AG47)*(1+(VLOOKUP($D115,Personalnormkosten!$E$1:$F$9,2,FALSE)))^AJ$110)))</f>
        <v/>
      </c>
      <c r="AK115" s="2" t="str">
        <f>IF(OR(AK$111="",$C115="",$A115=""),"",IF($D115="",$C115*Parameter!AH47,IF($D115="durchschnittliche Preissteigerungs-rate",($C115*Parameter!AH47)*(1+(VLOOKUP($A115,Personalnormkosten!$G$1:$H$4,2,FALSE)))^AK$110,($C115*Parameter!AH47)*(1+(VLOOKUP($D115,Personalnormkosten!$E$1:$F$9,2,FALSE)))^AK$110)))</f>
        <v/>
      </c>
      <c r="AL115" s="2" t="str">
        <f>IF(OR(AL$111="",$C115="",$A115=""),"",IF($D115="",$C115*Parameter!AI47,IF($D115="durchschnittliche Preissteigerungs-rate",($C115*Parameter!AI47)*(1+(VLOOKUP($A115,Personalnormkosten!$G$1:$H$4,2,FALSE)))^AL$110,($C115*Parameter!AI47)*(1+(VLOOKUP($D115,Personalnormkosten!$E$1:$F$9,2,FALSE)))^AL$110)))</f>
        <v/>
      </c>
      <c r="AM115" s="2" t="str">
        <f>IF(OR(AM$111="",$C115="",$A115=""),"",IF($D115="",$C115*Parameter!AJ47,IF($D115="durchschnittliche Preissteigerungs-rate",($C115*Parameter!AJ47)*(1+(VLOOKUP($A115,Personalnormkosten!$G$1:$H$4,2,FALSE)))^AM$110,($C115*Parameter!AJ47)*(1+(VLOOKUP($D115,Personalnormkosten!$E$1:$F$9,2,FALSE)))^AM$110)))</f>
        <v/>
      </c>
      <c r="AN115" s="2" t="str">
        <f>IF(OR(AN$111="",$C115="",$A115=""),"",IF($D115="",$C115*Parameter!AK47,IF($D115="durchschnittliche Preissteigerungs-rate",($C115*Parameter!AK47)*(1+(VLOOKUP($A115,Personalnormkosten!$G$1:$H$4,2,FALSE)))^AN$110,($C115*Parameter!AK47)*(1+(VLOOKUP($D115,Personalnormkosten!$E$1:$F$9,2,FALSE)))^AN$110)))</f>
        <v/>
      </c>
      <c r="AO115" s="2" t="str">
        <f>IF(OR(AO$111="",$C115="",$A115=""),"",IF($D115="",$C115*Parameter!AL47,IF($D115="durchschnittliche Preissteigerungs-rate",($C115*Parameter!AL47)*(1+(VLOOKUP($A115,Personalnormkosten!$G$1:$H$4,2,FALSE)))^AO$110,($C115*Parameter!AL47)*(1+(VLOOKUP($D115,Personalnormkosten!$E$1:$F$9,2,FALSE)))^AO$110)))</f>
        <v/>
      </c>
      <c r="AP115" s="2" t="str">
        <f>IF(OR(AP$111="",$C115="",$A115=""),"",IF($D115="",$C115*Parameter!AM47,IF($D115="durchschnittliche Preissteigerungs-rate",($C115*Parameter!AM47)*(1+(VLOOKUP($A115,Personalnormkosten!$G$1:$H$4,2,FALSE)))^AP$110,($C115*Parameter!AM47)*(1+(VLOOKUP($D115,Personalnormkosten!$E$1:$F$9,2,FALSE)))^AP$110)))</f>
        <v/>
      </c>
      <c r="AQ115" s="2" t="str">
        <f>IF(OR(AQ$111="",$C115="",$A115=""),"",IF($D115="",$C115*Parameter!AN47,IF($D115="durchschnittliche Preissteigerungs-rate",($C115*Parameter!AN47)*(1+(VLOOKUP($A115,Personalnormkosten!$G$1:$H$4,2,FALSE)))^AQ$110,($C115*Parameter!AN47)*(1+(VLOOKUP($D115,Personalnormkosten!$E$1:$F$9,2,FALSE)))^AQ$110)))</f>
        <v/>
      </c>
      <c r="AR115" s="2" t="str">
        <f>IF(OR(AR$111="",$C115="",$A115=""),"",IF($D115="",$C115*Parameter!AO47,IF($D115="durchschnittliche Preissteigerungs-rate",($C115*Parameter!AO47)*(1+(VLOOKUP($A115,Personalnormkosten!$G$1:$H$4,2,FALSE)))^AR$110,($C115*Parameter!AO47)*(1+(VLOOKUP($D115,Personalnormkosten!$E$1:$F$9,2,FALSE)))^AR$110)))</f>
        <v/>
      </c>
      <c r="AS115" s="2" t="str">
        <f>IF(OR(AS$111="",$C115="",$A115=""),"",IF($D115="",$C115*Parameter!AP47,IF($D115="durchschnittliche Preissteigerungs-rate",($C115*Parameter!AP47)*(1+(VLOOKUP($A115,Personalnormkosten!$G$1:$H$4,2,FALSE)))^AS$110,($C115*Parameter!AP47)*(1+(VLOOKUP($D115,Personalnormkosten!$E$1:$F$9,2,FALSE)))^AS$110)))</f>
        <v/>
      </c>
      <c r="AT115" s="2" t="str">
        <f>IF(OR(AT$111="",$C115="",$A115=""),"",IF($D115="",$C115*Parameter!AQ47,IF($D115="durchschnittliche Preissteigerungs-rate",($C115*Parameter!AQ47)*(1+(VLOOKUP($A115,Personalnormkosten!$G$1:$H$4,2,FALSE)))^AT$110,($C115*Parameter!AQ47)*(1+(VLOOKUP($D115,Personalnormkosten!$E$1:$F$9,2,FALSE)))^AT$110)))</f>
        <v/>
      </c>
      <c r="AU115" s="2" t="str">
        <f>IF(OR(AU$111="",$C115="",$A115=""),"",IF($D115="",$C115*Parameter!AR47,IF($D115="durchschnittliche Preissteigerungs-rate",($C115*Parameter!AR47)*(1+(VLOOKUP($A115,Personalnormkosten!$G$1:$H$4,2,FALSE)))^AU$110,($C115*Parameter!AR47)*(1+(VLOOKUP($D115,Personalnormkosten!$E$1:$F$9,2,FALSE)))^AU$110)))</f>
        <v/>
      </c>
      <c r="AV115" s="2" t="str">
        <f>IF(OR(AV$111="",$C115="",$A115=""),"",IF($D115="",$C115*Parameter!AS47,IF($D115="durchschnittliche Preissteigerungs-rate",($C115*Parameter!AS47)*(1+(VLOOKUP($A115,Personalnormkosten!$G$1:$H$4,2,FALSE)))^AV$110,($C115*Parameter!AS47)*(1+(VLOOKUP($D115,Personalnormkosten!$E$1:$F$9,2,FALSE)))^AV$110)))</f>
        <v/>
      </c>
      <c r="AW115" s="2" t="str">
        <f>IF(OR(AW$111="",$C115="",$A115=""),"",IF($D115="",$C115*Parameter!AT47,IF($D115="durchschnittliche Preissteigerungs-rate",($C115*Parameter!AT47)*(1+(VLOOKUP($A115,Personalnormkosten!$G$1:$H$4,2,FALSE)))^AW$110,($C115*Parameter!AT47)*(1+(VLOOKUP($D115,Personalnormkosten!$E$1:$F$9,2,FALSE)))^AW$110)))</f>
        <v/>
      </c>
      <c r="AX115" s="2" t="str">
        <f>IF(OR(AX$111="",$C115="",$A115=""),"",IF($D115="",$C115*Parameter!AU47,IF($D115="durchschnittliche Preissteigerungs-rate",($C115*Parameter!AU47)*(1+(VLOOKUP($A115,Personalnormkosten!$G$1:$H$4,2,FALSE)))^AX$110,($C115*Parameter!AU47)*(1+(VLOOKUP($D115,Personalnormkosten!$E$1:$F$9,2,FALSE)))^AX$110)))</f>
        <v/>
      </c>
      <c r="AY115" s="2" t="str">
        <f>IF(OR(AY$111="",$C115="",$A115=""),"",IF($D115="",$C115*Parameter!AV47,IF($D115="durchschnittliche Preissteigerungs-rate",($C115*Parameter!AV47)*(1+(VLOOKUP($A115,Personalnormkosten!$G$1:$H$4,2,FALSE)))^AY$110,($C115*Parameter!AV47)*(1+(VLOOKUP($D115,Personalnormkosten!$E$1:$F$9,2,FALSE)))^AY$110)))</f>
        <v/>
      </c>
      <c r="AZ115" s="2" t="str">
        <f>IF(OR(AZ$111="",$C115="",$A115=""),"",IF($D115="",$C115*Parameter!AW47,IF($D115="durchschnittliche Preissteigerungs-rate",($C115*Parameter!AW47)*(1+(VLOOKUP($A115,Personalnormkosten!$G$1:$H$4,2,FALSE)))^AZ$110,($C115*Parameter!AW47)*(1+(VLOOKUP($D115,Personalnormkosten!$E$1:$F$9,2,FALSE)))^AZ$110)))</f>
        <v/>
      </c>
      <c r="BA115" s="2" t="str">
        <f>IF(OR(BA$111="",$C115="",$A115=""),"",IF($D115="",$C115*Parameter!AX47,IF($D115="durchschnittliche Preissteigerungs-rate",($C115*Parameter!AX47)*(1+(VLOOKUP($A115,Personalnormkosten!$G$1:$H$4,2,FALSE)))^BA$110,($C115*Parameter!AX47)*(1+(VLOOKUP($D115,Personalnormkosten!$E$1:$F$9,2,FALSE)))^BA$110)))</f>
        <v/>
      </c>
      <c r="BB115" s="2" t="str">
        <f>IF(OR(BB$111="",$C115="",$A115=""),"",IF($D115="",$C115*Parameter!AY47,IF($D115="durchschnittliche Preissteigerungs-rate",($C115*Parameter!AY47)*(1+(VLOOKUP($A115,Personalnormkosten!$G$1:$H$4,2,FALSE)))^BB$110,($C115*Parameter!AY47)*(1+(VLOOKUP($D115,Personalnormkosten!$E$1:$F$9,2,FALSE)))^BB$110)))</f>
        <v/>
      </c>
    </row>
    <row r="116" spans="1:54" ht="42" thickBot="1" x14ac:dyDescent="0.3">
      <c r="A116" s="50" t="str">
        <f>IF('Option 7'!A116="","",'Option 7'!A116)</f>
        <v/>
      </c>
      <c r="B116" s="53" t="s">
        <v>148</v>
      </c>
      <c r="C116" s="35" t="str">
        <f>IF('Option 7'!C116="","",'Option 7'!C116)</f>
        <v/>
      </c>
      <c r="D116" s="99" t="str">
        <f>IF('Option 7'!D116="","",'Option 7'!D116)</f>
        <v>durchschnittliche Preissteigerungs-rate</v>
      </c>
      <c r="E116" s="2" t="str">
        <f>IF(OR(E$111="",$C116="",$A116=""),"",IF($D116="",$C116*Parameter!B48,IF($D116="durchschnittliche Preissteigerungs-rate",($C116*Parameter!B48)*(1+(VLOOKUP($A116,Personalnormkosten!$G$1:$H$4,2,FALSE)))^E$110,($C116*Parameter!B48)*(1+(VLOOKUP($D116,Personalnormkosten!$E$1:$F$9,2,FALSE)))^E$110)))</f>
        <v/>
      </c>
      <c r="F116" s="2" t="str">
        <f>IF(OR(F$111="",$C116="",$A116=""),"",IF($D116="",$C116*Parameter!C48,IF($D116="durchschnittliche Preissteigerungs-rate",($C116*Parameter!C48)*(1+(VLOOKUP($A116,Personalnormkosten!$G$1:$H$4,2,FALSE)))^F$110,($C116*Parameter!C48)*(1+(VLOOKUP($D116,Personalnormkosten!$E$1:$F$9,2,FALSE)))^F$110)))</f>
        <v/>
      </c>
      <c r="G116" s="2" t="str">
        <f>IF(OR(G$111="",$C116="",$A116=""),"",IF($D116="",$C116*Parameter!D48,IF($D116="durchschnittliche Preissteigerungs-rate",($C116*Parameter!D48)*(1+(VLOOKUP($A116,Personalnormkosten!$G$1:$H$4,2,FALSE)))^G$110,($C116*Parameter!D48)*(1+(VLOOKUP($D116,Personalnormkosten!$E$1:$F$9,2,FALSE)))^G$110)))</f>
        <v/>
      </c>
      <c r="H116" s="2" t="str">
        <f>IF(OR(H$111="",$C116="",$A116=""),"",IF($D116="",$C116*Parameter!E48,IF($D116="durchschnittliche Preissteigerungs-rate",($C116*Parameter!E48)*(1+(VLOOKUP($A116,Personalnormkosten!$G$1:$H$4,2,FALSE)))^H$110,($C116*Parameter!E48)*(1+(VLOOKUP($D116,Personalnormkosten!$E$1:$F$9,2,FALSE)))^H$110)))</f>
        <v/>
      </c>
      <c r="I116" s="2" t="str">
        <f>IF(OR(I$111="",$C116="",$A116=""),"",IF($D116="",$C116*Parameter!F48,IF($D116="durchschnittliche Preissteigerungs-rate",($C116*Parameter!F48)*(1+(VLOOKUP($A116,Personalnormkosten!$G$1:$H$4,2,FALSE)))^I$110,($C116*Parameter!F48)*(1+(VLOOKUP($D116,Personalnormkosten!$E$1:$F$9,2,FALSE)))^I$110)))</f>
        <v/>
      </c>
      <c r="J116" s="2" t="str">
        <f>IF(OR(J$111="",$C116="",$A116=""),"",IF($D116="",$C116*Parameter!G48,IF($D116="durchschnittliche Preissteigerungs-rate",($C116*Parameter!G48)*(1+(VLOOKUP($A116,Personalnormkosten!$G$1:$H$4,2,FALSE)))^J$110,($C116*Parameter!G48)*(1+(VLOOKUP($D116,Personalnormkosten!$E$1:$F$9,2,FALSE)))^J$110)))</f>
        <v/>
      </c>
      <c r="K116" s="2" t="str">
        <f>IF(OR(K$111="",$C116="",$A116=""),"",IF($D116="",$C116*Parameter!H48,IF($D116="durchschnittliche Preissteigerungs-rate",($C116*Parameter!H48)*(1+(VLOOKUP($A116,Personalnormkosten!$G$1:$H$4,2,FALSE)))^K$110,($C116*Parameter!H48)*(1+(VLOOKUP($D116,Personalnormkosten!$E$1:$F$9,2,FALSE)))^K$110)))</f>
        <v/>
      </c>
      <c r="L116" s="2" t="str">
        <f>IF(OR(L$111="",$C116="",$A116=""),"",IF($D116="",$C116*Parameter!I48,IF($D116="durchschnittliche Preissteigerungs-rate",($C116*Parameter!I48)*(1+(VLOOKUP($A116,Personalnormkosten!$G$1:$H$4,2,FALSE)))^L$110,($C116*Parameter!I48)*(1+(VLOOKUP($D116,Personalnormkosten!$E$1:$F$9,2,FALSE)))^L$110)))</f>
        <v/>
      </c>
      <c r="M116" s="2" t="str">
        <f>IF(OR(M$111="",$C116="",$A116=""),"",IF($D116="",$C116*Parameter!J48,IF($D116="durchschnittliche Preissteigerungs-rate",($C116*Parameter!J48)*(1+(VLOOKUP($A116,Personalnormkosten!$G$1:$H$4,2,FALSE)))^M$110,($C116*Parameter!J48)*(1+(VLOOKUP($D116,Personalnormkosten!$E$1:$F$9,2,FALSE)))^M$110)))</f>
        <v/>
      </c>
      <c r="N116" s="2" t="str">
        <f>IF(OR(N$111="",$C116="",$A116=""),"",IF($D116="",$C116*Parameter!K48,IF($D116="durchschnittliche Preissteigerungs-rate",($C116*Parameter!K48)*(1+(VLOOKUP($A116,Personalnormkosten!$G$1:$H$4,2,FALSE)))^N$110,($C116*Parameter!K48)*(1+(VLOOKUP($D116,Personalnormkosten!$E$1:$F$9,2,FALSE)))^N$110)))</f>
        <v/>
      </c>
      <c r="O116" s="2" t="str">
        <f>IF(OR(O$111="",$C116="",$A116=""),"",IF($D116="",$C116*Parameter!L48,IF($D116="durchschnittliche Preissteigerungs-rate",($C116*Parameter!L48)*(1+(VLOOKUP($A116,Personalnormkosten!$G$1:$H$4,2,FALSE)))^O$110,($C116*Parameter!L48)*(1+(VLOOKUP($D116,Personalnormkosten!$E$1:$F$9,2,FALSE)))^O$110)))</f>
        <v/>
      </c>
      <c r="P116" s="2" t="str">
        <f>IF(OR(P$111="",$C116="",$A116=""),"",IF($D116="",$C116*Parameter!M48,IF($D116="durchschnittliche Preissteigerungs-rate",($C116*Parameter!M48)*(1+(VLOOKUP($A116,Personalnormkosten!$G$1:$H$4,2,FALSE)))^P$110,($C116*Parameter!M48)*(1+(VLOOKUP($D116,Personalnormkosten!$E$1:$F$9,2,FALSE)))^P$110)))</f>
        <v/>
      </c>
      <c r="Q116" s="2" t="str">
        <f>IF(OR(Q$111="",$C116="",$A116=""),"",IF($D116="",$C116*Parameter!N48,IF($D116="durchschnittliche Preissteigerungs-rate",($C116*Parameter!N48)*(1+(VLOOKUP($A116,Personalnormkosten!$G$1:$H$4,2,FALSE)))^Q$110,($C116*Parameter!N48)*(1+(VLOOKUP($D116,Personalnormkosten!$E$1:$F$9,2,FALSE)))^Q$110)))</f>
        <v/>
      </c>
      <c r="R116" s="2" t="str">
        <f>IF(OR(R$111="",$C116="",$A116=""),"",IF($D116="",$C116*Parameter!O48,IF($D116="durchschnittliche Preissteigerungs-rate",($C116*Parameter!O48)*(1+(VLOOKUP($A116,Personalnormkosten!$G$1:$H$4,2,FALSE)))^R$110,($C116*Parameter!O48)*(1+(VLOOKUP($D116,Personalnormkosten!$E$1:$F$9,2,FALSE)))^R$110)))</f>
        <v/>
      </c>
      <c r="S116" s="2" t="str">
        <f>IF(OR(S$111="",$C116="",$A116=""),"",IF($D116="",$C116*Parameter!P48,IF($D116="durchschnittliche Preissteigerungs-rate",($C116*Parameter!P48)*(1+(VLOOKUP($A116,Personalnormkosten!$G$1:$H$4,2,FALSE)))^S$110,($C116*Parameter!P48)*(1+(VLOOKUP($D116,Personalnormkosten!$E$1:$F$9,2,FALSE)))^S$110)))</f>
        <v/>
      </c>
      <c r="T116" s="2" t="str">
        <f>IF(OR(T$111="",$C116="",$A116=""),"",IF($D116="",$C116*Parameter!Q48,IF($D116="durchschnittliche Preissteigerungs-rate",($C116*Parameter!Q48)*(1+(VLOOKUP($A116,Personalnormkosten!$G$1:$H$4,2,FALSE)))^T$110,($C116*Parameter!Q48)*(1+(VLOOKUP($D116,Personalnormkosten!$E$1:$F$9,2,FALSE)))^T$110)))</f>
        <v/>
      </c>
      <c r="U116" s="2" t="str">
        <f>IF(OR(U$111="",$C116="",$A116=""),"",IF($D116="",$C116*Parameter!R48,IF($D116="durchschnittliche Preissteigerungs-rate",($C116*Parameter!R48)*(1+(VLOOKUP($A116,Personalnormkosten!$G$1:$H$4,2,FALSE)))^U$110,($C116*Parameter!R48)*(1+(VLOOKUP($D116,Personalnormkosten!$E$1:$F$9,2,FALSE)))^U$110)))</f>
        <v/>
      </c>
      <c r="V116" s="2" t="str">
        <f>IF(OR(V$111="",$C116="",$A116=""),"",IF($D116="",$C116*Parameter!S48,IF($D116="durchschnittliche Preissteigerungs-rate",($C116*Parameter!S48)*(1+(VLOOKUP($A116,Personalnormkosten!$G$1:$H$4,2,FALSE)))^V$110,($C116*Parameter!S48)*(1+(VLOOKUP($D116,Personalnormkosten!$E$1:$F$9,2,FALSE)))^V$110)))</f>
        <v/>
      </c>
      <c r="W116" s="2" t="str">
        <f>IF(OR(W$111="",$C116="",$A116=""),"",IF($D116="",$C116*Parameter!T48,IF($D116="durchschnittliche Preissteigerungs-rate",($C116*Parameter!T48)*(1+(VLOOKUP($A116,Personalnormkosten!$G$1:$H$4,2,FALSE)))^W$110,($C116*Parameter!T48)*(1+(VLOOKUP($D116,Personalnormkosten!$E$1:$F$9,2,FALSE)))^W$110)))</f>
        <v/>
      </c>
      <c r="X116" s="2" t="str">
        <f>IF(OR(X$111="",$C116="",$A116=""),"",IF($D116="",$C116*Parameter!U48,IF($D116="durchschnittliche Preissteigerungs-rate",($C116*Parameter!U48)*(1+(VLOOKUP($A116,Personalnormkosten!$G$1:$H$4,2,FALSE)))^X$110,($C116*Parameter!U48)*(1+(VLOOKUP($D116,Personalnormkosten!$E$1:$F$9,2,FALSE)))^X$110)))</f>
        <v/>
      </c>
      <c r="Y116" s="2" t="str">
        <f>IF(OR(Y$111="",$C116="",$A116=""),"",IF($D116="",$C116*Parameter!V48,IF($D116="durchschnittliche Preissteigerungs-rate",($C116*Parameter!V48)*(1+(VLOOKUP($A116,Personalnormkosten!$G$1:$H$4,2,FALSE)))^Y$110,($C116*Parameter!V48)*(1+(VLOOKUP($D116,Personalnormkosten!$E$1:$F$9,2,FALSE)))^Y$110)))</f>
        <v/>
      </c>
      <c r="Z116" s="2" t="str">
        <f>IF(OR(Z$111="",$C116="",$A116=""),"",IF($D116="",$C116*Parameter!W48,IF($D116="durchschnittliche Preissteigerungs-rate",($C116*Parameter!W48)*(1+(VLOOKUP($A116,Personalnormkosten!$G$1:$H$4,2,FALSE)))^Z$110,($C116*Parameter!W48)*(1+(VLOOKUP($D116,Personalnormkosten!$E$1:$F$9,2,FALSE)))^Z$110)))</f>
        <v/>
      </c>
      <c r="AA116" s="2" t="str">
        <f>IF(OR(AA$111="",$C116="",$A116=""),"",IF($D116="",$C116*Parameter!X48,IF($D116="durchschnittliche Preissteigerungs-rate",($C116*Parameter!X48)*(1+(VLOOKUP($A116,Personalnormkosten!$G$1:$H$4,2,FALSE)))^AA$110,($C116*Parameter!X48)*(1+(VLOOKUP($D116,Personalnormkosten!$E$1:$F$9,2,FALSE)))^AA$110)))</f>
        <v/>
      </c>
      <c r="AB116" s="2" t="str">
        <f>IF(OR(AB$111="",$C116="",$A116=""),"",IF($D116="",$C116*Parameter!Y48,IF($D116="durchschnittliche Preissteigerungs-rate",($C116*Parameter!Y48)*(1+(VLOOKUP($A116,Personalnormkosten!$G$1:$H$4,2,FALSE)))^AB$110,($C116*Parameter!Y48)*(1+(VLOOKUP($D116,Personalnormkosten!$E$1:$F$9,2,FALSE)))^AB$110)))</f>
        <v/>
      </c>
      <c r="AC116" s="2" t="str">
        <f>IF(OR(AC$111="",$C116="",$A116=""),"",IF($D116="",$C116*Parameter!Z48,IF($D116="durchschnittliche Preissteigerungs-rate",($C116*Parameter!Z48)*(1+(VLOOKUP($A116,Personalnormkosten!$G$1:$H$4,2,FALSE)))^AC$110,($C116*Parameter!Z48)*(1+(VLOOKUP($D116,Personalnormkosten!$E$1:$F$9,2,FALSE)))^AC$110)))</f>
        <v/>
      </c>
      <c r="AD116" s="2" t="str">
        <f>IF(OR(AD$111="",$C116="",$A116=""),"",IF($D116="",$C116*Parameter!AA48,IF($D116="durchschnittliche Preissteigerungs-rate",($C116*Parameter!AA48)*(1+(VLOOKUP($A116,Personalnormkosten!$G$1:$H$4,2,FALSE)))^AD$110,($C116*Parameter!AA48)*(1+(VLOOKUP($D116,Personalnormkosten!$E$1:$F$9,2,FALSE)))^AD$110)))</f>
        <v/>
      </c>
      <c r="AE116" s="2" t="str">
        <f>IF(OR(AE$111="",$C116="",$A116=""),"",IF($D116="",$C116*Parameter!AB48,IF($D116="durchschnittliche Preissteigerungs-rate",($C116*Parameter!AB48)*(1+(VLOOKUP($A116,Personalnormkosten!$G$1:$H$4,2,FALSE)))^AE$110,($C116*Parameter!AB48)*(1+(VLOOKUP($D116,Personalnormkosten!$E$1:$F$9,2,FALSE)))^AE$110)))</f>
        <v/>
      </c>
      <c r="AF116" s="2" t="str">
        <f>IF(OR(AF$111="",$C116="",$A116=""),"",IF($D116="",$C116*Parameter!AC48,IF($D116="durchschnittliche Preissteigerungs-rate",($C116*Parameter!AC48)*(1+(VLOOKUP($A116,Personalnormkosten!$G$1:$H$4,2,FALSE)))^AF$110,($C116*Parameter!AC48)*(1+(VLOOKUP($D116,Personalnormkosten!$E$1:$F$9,2,FALSE)))^AF$110)))</f>
        <v/>
      </c>
      <c r="AG116" s="2" t="str">
        <f>IF(OR(AG$111="",$C116="",$A116=""),"",IF($D116="",$C116*Parameter!AD48,IF($D116="durchschnittliche Preissteigerungs-rate",($C116*Parameter!AD48)*(1+(VLOOKUP($A116,Personalnormkosten!$G$1:$H$4,2,FALSE)))^AG$110,($C116*Parameter!AD48)*(1+(VLOOKUP($D116,Personalnormkosten!$E$1:$F$9,2,FALSE)))^AG$110)))</f>
        <v/>
      </c>
      <c r="AH116" s="2" t="str">
        <f>IF(OR(AH$111="",$C116="",$A116=""),"",IF($D116="",$C116*Parameter!AE48,IF($D116="durchschnittliche Preissteigerungs-rate",($C116*Parameter!AE48)*(1+(VLOOKUP($A116,Personalnormkosten!$G$1:$H$4,2,FALSE)))^AH$110,($C116*Parameter!AE48)*(1+(VLOOKUP($D116,Personalnormkosten!$E$1:$F$9,2,FALSE)))^AH$110)))</f>
        <v/>
      </c>
      <c r="AI116" s="2" t="str">
        <f>IF(OR(AI$111="",$C116="",$A116=""),"",IF($D116="",$C116*Parameter!AF48,IF($D116="durchschnittliche Preissteigerungs-rate",($C116*Parameter!AF48)*(1+(VLOOKUP($A116,Personalnormkosten!$G$1:$H$4,2,FALSE)))^AI$110,($C116*Parameter!AF48)*(1+(VLOOKUP($D116,Personalnormkosten!$E$1:$F$9,2,FALSE)))^AI$110)))</f>
        <v/>
      </c>
      <c r="AJ116" s="2" t="str">
        <f>IF(OR(AJ$111="",$C116="",$A116=""),"",IF($D116="",$C116*Parameter!AG48,IF($D116="durchschnittliche Preissteigerungs-rate",($C116*Parameter!AG48)*(1+(VLOOKUP($A116,Personalnormkosten!$G$1:$H$4,2,FALSE)))^AJ$110,($C116*Parameter!AG48)*(1+(VLOOKUP($D116,Personalnormkosten!$E$1:$F$9,2,FALSE)))^AJ$110)))</f>
        <v/>
      </c>
      <c r="AK116" s="2" t="str">
        <f>IF(OR(AK$111="",$C116="",$A116=""),"",IF($D116="",$C116*Parameter!AH48,IF($D116="durchschnittliche Preissteigerungs-rate",($C116*Parameter!AH48)*(1+(VLOOKUP($A116,Personalnormkosten!$G$1:$H$4,2,FALSE)))^AK$110,($C116*Parameter!AH48)*(1+(VLOOKUP($D116,Personalnormkosten!$E$1:$F$9,2,FALSE)))^AK$110)))</f>
        <v/>
      </c>
      <c r="AL116" s="2" t="str">
        <f>IF(OR(AL$111="",$C116="",$A116=""),"",IF($D116="",$C116*Parameter!AI48,IF($D116="durchschnittliche Preissteigerungs-rate",($C116*Parameter!AI48)*(1+(VLOOKUP($A116,Personalnormkosten!$G$1:$H$4,2,FALSE)))^AL$110,($C116*Parameter!AI48)*(1+(VLOOKUP($D116,Personalnormkosten!$E$1:$F$9,2,FALSE)))^AL$110)))</f>
        <v/>
      </c>
      <c r="AM116" s="2" t="str">
        <f>IF(OR(AM$111="",$C116="",$A116=""),"",IF($D116="",$C116*Parameter!AJ48,IF($D116="durchschnittliche Preissteigerungs-rate",($C116*Parameter!AJ48)*(1+(VLOOKUP($A116,Personalnormkosten!$G$1:$H$4,2,FALSE)))^AM$110,($C116*Parameter!AJ48)*(1+(VLOOKUP($D116,Personalnormkosten!$E$1:$F$9,2,FALSE)))^AM$110)))</f>
        <v/>
      </c>
      <c r="AN116" s="2" t="str">
        <f>IF(OR(AN$111="",$C116="",$A116=""),"",IF($D116="",$C116*Parameter!AK48,IF($D116="durchschnittliche Preissteigerungs-rate",($C116*Parameter!AK48)*(1+(VLOOKUP($A116,Personalnormkosten!$G$1:$H$4,2,FALSE)))^AN$110,($C116*Parameter!AK48)*(1+(VLOOKUP($D116,Personalnormkosten!$E$1:$F$9,2,FALSE)))^AN$110)))</f>
        <v/>
      </c>
      <c r="AO116" s="2" t="str">
        <f>IF(OR(AO$111="",$C116="",$A116=""),"",IF($D116="",$C116*Parameter!AL48,IF($D116="durchschnittliche Preissteigerungs-rate",($C116*Parameter!AL48)*(1+(VLOOKUP($A116,Personalnormkosten!$G$1:$H$4,2,FALSE)))^AO$110,($C116*Parameter!AL48)*(1+(VLOOKUP($D116,Personalnormkosten!$E$1:$F$9,2,FALSE)))^AO$110)))</f>
        <v/>
      </c>
      <c r="AP116" s="2" t="str">
        <f>IF(OR(AP$111="",$C116="",$A116=""),"",IF($D116="",$C116*Parameter!AM48,IF($D116="durchschnittliche Preissteigerungs-rate",($C116*Parameter!AM48)*(1+(VLOOKUP($A116,Personalnormkosten!$G$1:$H$4,2,FALSE)))^AP$110,($C116*Parameter!AM48)*(1+(VLOOKUP($D116,Personalnormkosten!$E$1:$F$9,2,FALSE)))^AP$110)))</f>
        <v/>
      </c>
      <c r="AQ116" s="2" t="str">
        <f>IF(OR(AQ$111="",$C116="",$A116=""),"",IF($D116="",$C116*Parameter!AN48,IF($D116="durchschnittliche Preissteigerungs-rate",($C116*Parameter!AN48)*(1+(VLOOKUP($A116,Personalnormkosten!$G$1:$H$4,2,FALSE)))^AQ$110,($C116*Parameter!AN48)*(1+(VLOOKUP($D116,Personalnormkosten!$E$1:$F$9,2,FALSE)))^AQ$110)))</f>
        <v/>
      </c>
      <c r="AR116" s="2" t="str">
        <f>IF(OR(AR$111="",$C116="",$A116=""),"",IF($D116="",$C116*Parameter!AO48,IF($D116="durchschnittliche Preissteigerungs-rate",($C116*Parameter!AO48)*(1+(VLOOKUP($A116,Personalnormkosten!$G$1:$H$4,2,FALSE)))^AR$110,($C116*Parameter!AO48)*(1+(VLOOKUP($D116,Personalnormkosten!$E$1:$F$9,2,FALSE)))^AR$110)))</f>
        <v/>
      </c>
      <c r="AS116" s="2" t="str">
        <f>IF(OR(AS$111="",$C116="",$A116=""),"",IF($D116="",$C116*Parameter!AP48,IF($D116="durchschnittliche Preissteigerungs-rate",($C116*Parameter!AP48)*(1+(VLOOKUP($A116,Personalnormkosten!$G$1:$H$4,2,FALSE)))^AS$110,($C116*Parameter!AP48)*(1+(VLOOKUP($D116,Personalnormkosten!$E$1:$F$9,2,FALSE)))^AS$110)))</f>
        <v/>
      </c>
      <c r="AT116" s="2" t="str">
        <f>IF(OR(AT$111="",$C116="",$A116=""),"",IF($D116="",$C116*Parameter!AQ48,IF($D116="durchschnittliche Preissteigerungs-rate",($C116*Parameter!AQ48)*(1+(VLOOKUP($A116,Personalnormkosten!$G$1:$H$4,2,FALSE)))^AT$110,($C116*Parameter!AQ48)*(1+(VLOOKUP($D116,Personalnormkosten!$E$1:$F$9,2,FALSE)))^AT$110)))</f>
        <v/>
      </c>
      <c r="AU116" s="2" t="str">
        <f>IF(OR(AU$111="",$C116="",$A116=""),"",IF($D116="",$C116*Parameter!AR48,IF($D116="durchschnittliche Preissteigerungs-rate",($C116*Parameter!AR48)*(1+(VLOOKUP($A116,Personalnormkosten!$G$1:$H$4,2,FALSE)))^AU$110,($C116*Parameter!AR48)*(1+(VLOOKUP($D116,Personalnormkosten!$E$1:$F$9,2,FALSE)))^AU$110)))</f>
        <v/>
      </c>
      <c r="AV116" s="2" t="str">
        <f>IF(OR(AV$111="",$C116="",$A116=""),"",IF($D116="",$C116*Parameter!AS48,IF($D116="durchschnittliche Preissteigerungs-rate",($C116*Parameter!AS48)*(1+(VLOOKUP($A116,Personalnormkosten!$G$1:$H$4,2,FALSE)))^AV$110,($C116*Parameter!AS48)*(1+(VLOOKUP($D116,Personalnormkosten!$E$1:$F$9,2,FALSE)))^AV$110)))</f>
        <v/>
      </c>
      <c r="AW116" s="2" t="str">
        <f>IF(OR(AW$111="",$C116="",$A116=""),"",IF($D116="",$C116*Parameter!AT48,IF($D116="durchschnittliche Preissteigerungs-rate",($C116*Parameter!AT48)*(1+(VLOOKUP($A116,Personalnormkosten!$G$1:$H$4,2,FALSE)))^AW$110,($C116*Parameter!AT48)*(1+(VLOOKUP($D116,Personalnormkosten!$E$1:$F$9,2,FALSE)))^AW$110)))</f>
        <v/>
      </c>
      <c r="AX116" s="2" t="str">
        <f>IF(OR(AX$111="",$C116="",$A116=""),"",IF($D116="",$C116*Parameter!AU48,IF($D116="durchschnittliche Preissteigerungs-rate",($C116*Parameter!AU48)*(1+(VLOOKUP($A116,Personalnormkosten!$G$1:$H$4,2,FALSE)))^AX$110,($C116*Parameter!AU48)*(1+(VLOOKUP($D116,Personalnormkosten!$E$1:$F$9,2,FALSE)))^AX$110)))</f>
        <v/>
      </c>
      <c r="AY116" s="2" t="str">
        <f>IF(OR(AY$111="",$C116="",$A116=""),"",IF($D116="",$C116*Parameter!AV48,IF($D116="durchschnittliche Preissteigerungs-rate",($C116*Parameter!AV48)*(1+(VLOOKUP($A116,Personalnormkosten!$G$1:$H$4,2,FALSE)))^AY$110,($C116*Parameter!AV48)*(1+(VLOOKUP($D116,Personalnormkosten!$E$1:$F$9,2,FALSE)))^AY$110)))</f>
        <v/>
      </c>
      <c r="AZ116" s="2" t="str">
        <f>IF(OR(AZ$111="",$C116="",$A116=""),"",IF($D116="",$C116*Parameter!AW48,IF($D116="durchschnittliche Preissteigerungs-rate",($C116*Parameter!AW48)*(1+(VLOOKUP($A116,Personalnormkosten!$G$1:$H$4,2,FALSE)))^AZ$110,($C116*Parameter!AW48)*(1+(VLOOKUP($D116,Personalnormkosten!$E$1:$F$9,2,FALSE)))^AZ$110)))</f>
        <v/>
      </c>
      <c r="BA116" s="2" t="str">
        <f>IF(OR(BA$111="",$C116="",$A116=""),"",IF($D116="",$C116*Parameter!AX48,IF($D116="durchschnittliche Preissteigerungs-rate",($C116*Parameter!AX48)*(1+(VLOOKUP($A116,Personalnormkosten!$G$1:$H$4,2,FALSE)))^BA$110,($C116*Parameter!AX48)*(1+(VLOOKUP($D116,Personalnormkosten!$E$1:$F$9,2,FALSE)))^BA$110)))</f>
        <v/>
      </c>
      <c r="BB116" s="2" t="str">
        <f>IF(OR(BB$111="",$C116="",$A116=""),"",IF($D116="",$C116*Parameter!AY48,IF($D116="durchschnittliche Preissteigerungs-rate",($C116*Parameter!AY48)*(1+(VLOOKUP($A116,Personalnormkosten!$G$1:$H$4,2,FALSE)))^BB$110,($C116*Parameter!AY48)*(1+(VLOOKUP($D116,Personalnormkosten!$E$1:$F$9,2,FALSE)))^BB$110)))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Y117" si="188">IF(SUM(F112:F116)=0,0,SUM(F112:F116))</f>
        <v>0</v>
      </c>
      <c r="G117" s="30">
        <f t="shared" si="188"/>
        <v>0</v>
      </c>
      <c r="H117" s="30">
        <f t="shared" si="188"/>
        <v>0</v>
      </c>
      <c r="I117" s="30">
        <f t="shared" si="188"/>
        <v>0</v>
      </c>
      <c r="J117" s="30">
        <f t="shared" si="188"/>
        <v>0</v>
      </c>
      <c r="K117" s="30">
        <f t="shared" si="188"/>
        <v>0</v>
      </c>
      <c r="L117" s="30">
        <f t="shared" si="188"/>
        <v>0</v>
      </c>
      <c r="M117" s="30">
        <f t="shared" si="188"/>
        <v>0</v>
      </c>
      <c r="N117" s="30">
        <f t="shared" si="188"/>
        <v>0</v>
      </c>
      <c r="O117" s="30">
        <f t="shared" si="188"/>
        <v>0</v>
      </c>
      <c r="P117" s="30">
        <f t="shared" si="188"/>
        <v>0</v>
      </c>
      <c r="Q117" s="30">
        <f t="shared" si="188"/>
        <v>0</v>
      </c>
      <c r="R117" s="30">
        <f t="shared" si="188"/>
        <v>0</v>
      </c>
      <c r="S117" s="30">
        <f t="shared" si="188"/>
        <v>0</v>
      </c>
      <c r="T117" s="30">
        <f t="shared" si="188"/>
        <v>0</v>
      </c>
      <c r="U117" s="30">
        <f t="shared" si="188"/>
        <v>0</v>
      </c>
      <c r="V117" s="30">
        <f t="shared" si="188"/>
        <v>0</v>
      </c>
      <c r="W117" s="30">
        <f t="shared" si="188"/>
        <v>0</v>
      </c>
      <c r="X117" s="30">
        <f t="shared" si="188"/>
        <v>0</v>
      </c>
      <c r="Y117" s="30">
        <f t="shared" si="188"/>
        <v>0</v>
      </c>
      <c r="Z117" s="30">
        <f t="shared" ref="Z117:BB117" si="189">IF(SUM(Z112:Z116)=0,0,SUM(Z112:Z116))</f>
        <v>0</v>
      </c>
      <c r="AA117" s="30">
        <f t="shared" si="189"/>
        <v>0</v>
      </c>
      <c r="AB117" s="30">
        <f t="shared" si="189"/>
        <v>0</v>
      </c>
      <c r="AC117" s="30">
        <f t="shared" si="189"/>
        <v>0</v>
      </c>
      <c r="AD117" s="30">
        <f t="shared" si="189"/>
        <v>0</v>
      </c>
      <c r="AE117" s="30">
        <f t="shared" si="189"/>
        <v>0</v>
      </c>
      <c r="AF117" s="30">
        <f t="shared" si="189"/>
        <v>0</v>
      </c>
      <c r="AG117" s="30">
        <f t="shared" si="189"/>
        <v>0</v>
      </c>
      <c r="AH117" s="30">
        <f t="shared" si="189"/>
        <v>0</v>
      </c>
      <c r="AI117" s="30">
        <f t="shared" si="189"/>
        <v>0</v>
      </c>
      <c r="AJ117" s="30">
        <f t="shared" si="189"/>
        <v>0</v>
      </c>
      <c r="AK117" s="30">
        <f t="shared" si="189"/>
        <v>0</v>
      </c>
      <c r="AL117" s="30">
        <f t="shared" si="189"/>
        <v>0</v>
      </c>
      <c r="AM117" s="30">
        <f t="shared" si="189"/>
        <v>0</v>
      </c>
      <c r="AN117" s="30">
        <f t="shared" si="189"/>
        <v>0</v>
      </c>
      <c r="AO117" s="30">
        <f t="shared" si="189"/>
        <v>0</v>
      </c>
      <c r="AP117" s="30">
        <f t="shared" si="189"/>
        <v>0</v>
      </c>
      <c r="AQ117" s="30">
        <f t="shared" si="189"/>
        <v>0</v>
      </c>
      <c r="AR117" s="30">
        <f t="shared" si="189"/>
        <v>0</v>
      </c>
      <c r="AS117" s="30">
        <f t="shared" si="189"/>
        <v>0</v>
      </c>
      <c r="AT117" s="30">
        <f t="shared" si="189"/>
        <v>0</v>
      </c>
      <c r="AU117" s="30">
        <f t="shared" si="189"/>
        <v>0</v>
      </c>
      <c r="AV117" s="30">
        <f t="shared" si="189"/>
        <v>0</v>
      </c>
      <c r="AW117" s="30">
        <f t="shared" si="189"/>
        <v>0</v>
      </c>
      <c r="AX117" s="30">
        <f t="shared" si="189"/>
        <v>0</v>
      </c>
      <c r="AY117" s="30">
        <f t="shared" si="189"/>
        <v>0</v>
      </c>
      <c r="AZ117" s="30">
        <f t="shared" si="189"/>
        <v>0</v>
      </c>
      <c r="BA117" s="30">
        <f t="shared" si="189"/>
        <v>0</v>
      </c>
      <c r="BB117" s="30">
        <f t="shared" si="189"/>
        <v>0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1993" priority="773">
      <formula>$Y$2=""</formula>
    </cfRule>
  </conditionalFormatting>
  <conditionalFormatting sqref="H65:H66 H96:H98 H104 H108:H116">
    <cfRule type="expression" dxfId="1992" priority="966">
      <formula>#REF!=""</formula>
    </cfRule>
  </conditionalFormatting>
  <conditionalFormatting sqref="F65:F66 F96:F98 F104 F108:F116">
    <cfRule type="expression" dxfId="1991" priority="965">
      <formula>#REF!=""</formula>
    </cfRule>
  </conditionalFormatting>
  <conditionalFormatting sqref="G65:G66 G96:G98 G104 G108:G116">
    <cfRule type="expression" dxfId="1990" priority="964">
      <formula>#REF!=""</formula>
    </cfRule>
  </conditionalFormatting>
  <conditionalFormatting sqref="I65:I66 I96:I98 I104 I108:I116">
    <cfRule type="expression" dxfId="1989" priority="963">
      <formula>#REF!=""</formula>
    </cfRule>
  </conditionalFormatting>
  <conditionalFormatting sqref="L65:L66 L96:L98 L104 L108:L116">
    <cfRule type="expression" dxfId="1988" priority="962">
      <formula>#REF!=""</formula>
    </cfRule>
  </conditionalFormatting>
  <conditionalFormatting sqref="V65:V66 V96:V98 V104 V108:V116">
    <cfRule type="expression" dxfId="1987" priority="961">
      <formula>#REF!=""</formula>
    </cfRule>
  </conditionalFormatting>
  <conditionalFormatting sqref="W65:W66 W96:W98 W104 W108:W116">
    <cfRule type="expression" dxfId="1986" priority="960">
      <formula>#REF!=""</formula>
    </cfRule>
  </conditionalFormatting>
  <conditionalFormatting sqref="X65:X66 X96:X98 X104 X108:X116">
    <cfRule type="expression" dxfId="1985" priority="959">
      <formula>#REF!=""</formula>
    </cfRule>
  </conditionalFormatting>
  <conditionalFormatting sqref="M65:M66 M96:M98 M104 M108:M116">
    <cfRule type="expression" dxfId="1984" priority="958">
      <formula>#REF!=""</formula>
    </cfRule>
  </conditionalFormatting>
  <conditionalFormatting sqref="N65:N66 N96:N98 N104 N108:N116">
    <cfRule type="expression" dxfId="1983" priority="957">
      <formula>#REF!=""</formula>
    </cfRule>
  </conditionalFormatting>
  <conditionalFormatting sqref="P65:P66 P96:P98 P104 P108:P116">
    <cfRule type="expression" dxfId="1982" priority="956">
      <formula>#REF!=""</formula>
    </cfRule>
  </conditionalFormatting>
  <conditionalFormatting sqref="Q65:Q66 Q96:Q98 Q104 Q108:Q116">
    <cfRule type="expression" dxfId="1981" priority="955">
      <formula>#REF!=""</formula>
    </cfRule>
  </conditionalFormatting>
  <conditionalFormatting sqref="R65:R66 R96:R98 R104 R108:R116">
    <cfRule type="expression" dxfId="1980" priority="954">
      <formula>#REF!=""</formula>
    </cfRule>
  </conditionalFormatting>
  <conditionalFormatting sqref="S65:S66 S96:S98 S104 S108:S116">
    <cfRule type="expression" dxfId="1979" priority="953">
      <formula>#REF!=""</formula>
    </cfRule>
  </conditionalFormatting>
  <conditionalFormatting sqref="T65:T66 T96:T98 T104 T108:T116">
    <cfRule type="expression" dxfId="1978" priority="952">
      <formula>#REF!=""</formula>
    </cfRule>
  </conditionalFormatting>
  <conditionalFormatting sqref="U65:U66 U96:U98 U104 U108:U116">
    <cfRule type="expression" dxfId="1977" priority="951">
      <formula>#REF!=""</formula>
    </cfRule>
  </conditionalFormatting>
  <conditionalFormatting sqref="H104">
    <cfRule type="expression" dxfId="1976" priority="950">
      <formula>#REF!=""</formula>
    </cfRule>
  </conditionalFormatting>
  <conditionalFormatting sqref="G104">
    <cfRule type="expression" dxfId="1975" priority="949">
      <formula>#REF!=""</formula>
    </cfRule>
  </conditionalFormatting>
  <conditionalFormatting sqref="I104">
    <cfRule type="expression" dxfId="1974" priority="948">
      <formula>#REF!=""</formula>
    </cfRule>
  </conditionalFormatting>
  <conditionalFormatting sqref="J104">
    <cfRule type="expression" dxfId="1973" priority="947">
      <formula>#REF!=""</formula>
    </cfRule>
  </conditionalFormatting>
  <conditionalFormatting sqref="K104">
    <cfRule type="expression" dxfId="1972" priority="946">
      <formula>#REF!=""</formula>
    </cfRule>
  </conditionalFormatting>
  <conditionalFormatting sqref="L104">
    <cfRule type="expression" dxfId="1971" priority="945">
      <formula>#REF!=""</formula>
    </cfRule>
  </conditionalFormatting>
  <conditionalFormatting sqref="M104">
    <cfRule type="expression" dxfId="1970" priority="944">
      <formula>#REF!=""</formula>
    </cfRule>
  </conditionalFormatting>
  <conditionalFormatting sqref="N104">
    <cfRule type="expression" dxfId="1969" priority="943">
      <formula>#REF!=""</formula>
    </cfRule>
  </conditionalFormatting>
  <conditionalFormatting sqref="O104">
    <cfRule type="expression" dxfId="1968" priority="942">
      <formula>#REF!=""</formula>
    </cfRule>
  </conditionalFormatting>
  <conditionalFormatting sqref="P104">
    <cfRule type="expression" dxfId="1967" priority="941">
      <formula>#REF!=""</formula>
    </cfRule>
  </conditionalFormatting>
  <conditionalFormatting sqref="Q104">
    <cfRule type="expression" dxfId="1966" priority="940">
      <formula>#REF!=""</formula>
    </cfRule>
  </conditionalFormatting>
  <conditionalFormatting sqref="R104">
    <cfRule type="expression" dxfId="1965" priority="939">
      <formula>#REF!=""</formula>
    </cfRule>
  </conditionalFormatting>
  <conditionalFormatting sqref="S104">
    <cfRule type="expression" dxfId="1964" priority="938">
      <formula>#REF!=""</formula>
    </cfRule>
  </conditionalFormatting>
  <conditionalFormatting sqref="T104">
    <cfRule type="expression" dxfId="1963" priority="937">
      <formula>#REF!=""</formula>
    </cfRule>
  </conditionalFormatting>
  <conditionalFormatting sqref="U104">
    <cfRule type="expression" dxfId="1962" priority="936">
      <formula>#REF!=""</formula>
    </cfRule>
  </conditionalFormatting>
  <conditionalFormatting sqref="V104">
    <cfRule type="expression" dxfId="1961" priority="935">
      <formula>#REF!=""</formula>
    </cfRule>
  </conditionalFormatting>
  <conditionalFormatting sqref="W104">
    <cfRule type="expression" dxfId="1960" priority="934">
      <formula>#REF!=""</formula>
    </cfRule>
  </conditionalFormatting>
  <conditionalFormatting sqref="X104:BB104">
    <cfRule type="expression" dxfId="1959" priority="933">
      <formula>#REF!=""</formula>
    </cfRule>
  </conditionalFormatting>
  <conditionalFormatting sqref="H104">
    <cfRule type="expression" dxfId="1958" priority="932">
      <formula>#REF!=""</formula>
    </cfRule>
  </conditionalFormatting>
  <conditionalFormatting sqref="G104">
    <cfRule type="expression" dxfId="1957" priority="931">
      <formula>#REF!=""</formula>
    </cfRule>
  </conditionalFormatting>
  <conditionalFormatting sqref="I104">
    <cfRule type="expression" dxfId="1956" priority="930">
      <formula>#REF!=""</formula>
    </cfRule>
  </conditionalFormatting>
  <conditionalFormatting sqref="J104">
    <cfRule type="expression" dxfId="1955" priority="929">
      <formula>#REF!=""</formula>
    </cfRule>
  </conditionalFormatting>
  <conditionalFormatting sqref="K104">
    <cfRule type="expression" dxfId="1954" priority="928">
      <formula>#REF!=""</formula>
    </cfRule>
  </conditionalFormatting>
  <conditionalFormatting sqref="L104">
    <cfRule type="expression" dxfId="1953" priority="927">
      <formula>#REF!=""</formula>
    </cfRule>
  </conditionalFormatting>
  <conditionalFormatting sqref="M104">
    <cfRule type="expression" dxfId="1952" priority="926">
      <formula>#REF!=""</formula>
    </cfRule>
  </conditionalFormatting>
  <conditionalFormatting sqref="N104">
    <cfRule type="expression" dxfId="1951" priority="925">
      <formula>#REF!=""</formula>
    </cfRule>
  </conditionalFormatting>
  <conditionalFormatting sqref="O104">
    <cfRule type="expression" dxfId="1950" priority="924">
      <formula>#REF!=""</formula>
    </cfRule>
  </conditionalFormatting>
  <conditionalFormatting sqref="P104">
    <cfRule type="expression" dxfId="1949" priority="923">
      <formula>#REF!=""</formula>
    </cfRule>
  </conditionalFormatting>
  <conditionalFormatting sqref="Q104">
    <cfRule type="expression" dxfId="1948" priority="922">
      <formula>#REF!=""</formula>
    </cfRule>
  </conditionalFormatting>
  <conditionalFormatting sqref="R104">
    <cfRule type="expression" dxfId="1947" priority="921">
      <formula>#REF!=""</formula>
    </cfRule>
  </conditionalFormatting>
  <conditionalFormatting sqref="S104">
    <cfRule type="expression" dxfId="1946" priority="920">
      <formula>#REF!=""</formula>
    </cfRule>
  </conditionalFormatting>
  <conditionalFormatting sqref="T104">
    <cfRule type="expression" dxfId="1945" priority="919">
      <formula>#REF!=""</formula>
    </cfRule>
  </conditionalFormatting>
  <conditionalFormatting sqref="U104">
    <cfRule type="expression" dxfId="1944" priority="918">
      <formula>#REF!=""</formula>
    </cfRule>
  </conditionalFormatting>
  <conditionalFormatting sqref="V104">
    <cfRule type="expression" dxfId="1943" priority="917">
      <formula>#REF!=""</formula>
    </cfRule>
  </conditionalFormatting>
  <conditionalFormatting sqref="W104">
    <cfRule type="expression" dxfId="1942" priority="916">
      <formula>#REF!=""</formula>
    </cfRule>
  </conditionalFormatting>
  <conditionalFormatting sqref="X104:BB104">
    <cfRule type="expression" dxfId="1941" priority="915">
      <formula>#REF!=""</formula>
    </cfRule>
  </conditionalFormatting>
  <conditionalFormatting sqref="F104">
    <cfRule type="expression" dxfId="1940" priority="914">
      <formula>#REF!=""</formula>
    </cfRule>
  </conditionalFormatting>
  <conditionalFormatting sqref="H112:H116">
    <cfRule type="expression" dxfId="1939" priority="913">
      <formula>#REF!=""</formula>
    </cfRule>
  </conditionalFormatting>
  <conditionalFormatting sqref="G112:G116">
    <cfRule type="expression" dxfId="1938" priority="912">
      <formula>#REF!=""</formula>
    </cfRule>
  </conditionalFormatting>
  <conditionalFormatting sqref="I112:I116">
    <cfRule type="expression" dxfId="1937" priority="911">
      <formula>#REF!=""</formula>
    </cfRule>
  </conditionalFormatting>
  <conditionalFormatting sqref="J112:J116">
    <cfRule type="expression" dxfId="1936" priority="910">
      <formula>#REF!=""</formula>
    </cfRule>
  </conditionalFormatting>
  <conditionalFormatting sqref="K112:K116">
    <cfRule type="expression" dxfId="1935" priority="909">
      <formula>#REF!=""</formula>
    </cfRule>
  </conditionalFormatting>
  <conditionalFormatting sqref="L112:L116">
    <cfRule type="expression" dxfId="1934" priority="908">
      <formula>#REF!=""</formula>
    </cfRule>
  </conditionalFormatting>
  <conditionalFormatting sqref="M112:M116">
    <cfRule type="expression" dxfId="1933" priority="907">
      <formula>#REF!=""</formula>
    </cfRule>
  </conditionalFormatting>
  <conditionalFormatting sqref="N112:N116">
    <cfRule type="expression" dxfId="1932" priority="906">
      <formula>#REF!=""</formula>
    </cfRule>
  </conditionalFormatting>
  <conditionalFormatting sqref="O112:O116">
    <cfRule type="expression" dxfId="1931" priority="905">
      <formula>#REF!=""</formula>
    </cfRule>
  </conditionalFormatting>
  <conditionalFormatting sqref="P112:P116">
    <cfRule type="expression" dxfId="1930" priority="904">
      <formula>#REF!=""</formula>
    </cfRule>
  </conditionalFormatting>
  <conditionalFormatting sqref="Q112:Q116">
    <cfRule type="expression" dxfId="1929" priority="903">
      <formula>#REF!=""</formula>
    </cfRule>
  </conditionalFormatting>
  <conditionalFormatting sqref="R112:R116">
    <cfRule type="expression" dxfId="1928" priority="902">
      <formula>#REF!=""</formula>
    </cfRule>
  </conditionalFormatting>
  <conditionalFormatting sqref="S112:S116">
    <cfRule type="expression" dxfId="1927" priority="901">
      <formula>#REF!=""</formula>
    </cfRule>
  </conditionalFormatting>
  <conditionalFormatting sqref="T112:T116">
    <cfRule type="expression" dxfId="1926" priority="900">
      <formula>#REF!=""</formula>
    </cfRule>
  </conditionalFormatting>
  <conditionalFormatting sqref="U112:U116">
    <cfRule type="expression" dxfId="1925" priority="899">
      <formula>#REF!=""</formula>
    </cfRule>
  </conditionalFormatting>
  <conditionalFormatting sqref="V112:V116">
    <cfRule type="expression" dxfId="1924" priority="898">
      <formula>#REF!=""</formula>
    </cfRule>
  </conditionalFormatting>
  <conditionalFormatting sqref="W112:W116">
    <cfRule type="expression" dxfId="1923" priority="897">
      <formula>#REF!=""</formula>
    </cfRule>
  </conditionalFormatting>
  <conditionalFormatting sqref="X112:BB116">
    <cfRule type="expression" dxfId="1922" priority="896">
      <formula>#REF!=""</formula>
    </cfRule>
  </conditionalFormatting>
  <conditionalFormatting sqref="F112:X112 O113:X114 F113:N116 Y112:BB114">
    <cfRule type="cellIs" dxfId="1921" priority="894" operator="equal">
      <formula>""</formula>
    </cfRule>
    <cfRule type="cellIs" dxfId="1920" priority="895" operator="greaterThan">
      <formula>0</formula>
    </cfRule>
  </conditionalFormatting>
  <conditionalFormatting sqref="O115">
    <cfRule type="expression" dxfId="1919" priority="893">
      <formula>#REF!=""</formula>
    </cfRule>
  </conditionalFormatting>
  <conditionalFormatting sqref="P115">
    <cfRule type="expression" dxfId="1918" priority="892">
      <formula>#REF!=""</formula>
    </cfRule>
  </conditionalFormatting>
  <conditionalFormatting sqref="Q115">
    <cfRule type="expression" dxfId="1917" priority="891">
      <formula>#REF!=""</formula>
    </cfRule>
  </conditionalFormatting>
  <conditionalFormatting sqref="R115">
    <cfRule type="expression" dxfId="1916" priority="890">
      <formula>#REF!=""</formula>
    </cfRule>
  </conditionalFormatting>
  <conditionalFormatting sqref="S115">
    <cfRule type="expression" dxfId="1915" priority="889">
      <formula>#REF!=""</formula>
    </cfRule>
  </conditionalFormatting>
  <conditionalFormatting sqref="T115">
    <cfRule type="expression" dxfId="1914" priority="888">
      <formula>#REF!=""</formula>
    </cfRule>
  </conditionalFormatting>
  <conditionalFormatting sqref="U115">
    <cfRule type="expression" dxfId="1913" priority="887">
      <formula>#REF!=""</formula>
    </cfRule>
  </conditionalFormatting>
  <conditionalFormatting sqref="V115">
    <cfRule type="expression" dxfId="1912" priority="886">
      <formula>#REF!=""</formula>
    </cfRule>
  </conditionalFormatting>
  <conditionalFormatting sqref="W115">
    <cfRule type="expression" dxfId="1911" priority="885">
      <formula>#REF!=""</formula>
    </cfRule>
  </conditionalFormatting>
  <conditionalFormatting sqref="X115:BB115">
    <cfRule type="expression" dxfId="1910" priority="884">
      <formula>#REF!=""</formula>
    </cfRule>
  </conditionalFormatting>
  <conditionalFormatting sqref="O115:BB115">
    <cfRule type="cellIs" dxfId="1909" priority="882" operator="equal">
      <formula>""</formula>
    </cfRule>
    <cfRule type="cellIs" dxfId="1908" priority="883" operator="greaterThan">
      <formula>0</formula>
    </cfRule>
  </conditionalFormatting>
  <conditionalFormatting sqref="O116">
    <cfRule type="expression" dxfId="1907" priority="881">
      <formula>#REF!=""</formula>
    </cfRule>
  </conditionalFormatting>
  <conditionalFormatting sqref="P116">
    <cfRule type="expression" dxfId="1906" priority="880">
      <formula>#REF!=""</formula>
    </cfRule>
  </conditionalFormatting>
  <conditionalFormatting sqref="Q116">
    <cfRule type="expression" dxfId="1905" priority="879">
      <formula>#REF!=""</formula>
    </cfRule>
  </conditionalFormatting>
  <conditionalFormatting sqref="R116">
    <cfRule type="expression" dxfId="1904" priority="878">
      <formula>#REF!=""</formula>
    </cfRule>
  </conditionalFormatting>
  <conditionalFormatting sqref="S116">
    <cfRule type="expression" dxfId="1903" priority="877">
      <formula>#REF!=""</formula>
    </cfRule>
  </conditionalFormatting>
  <conditionalFormatting sqref="T116">
    <cfRule type="expression" dxfId="1902" priority="876">
      <formula>#REF!=""</formula>
    </cfRule>
  </conditionalFormatting>
  <conditionalFormatting sqref="U116">
    <cfRule type="expression" dxfId="1901" priority="875">
      <formula>#REF!=""</formula>
    </cfRule>
  </conditionalFormatting>
  <conditionalFormatting sqref="V116">
    <cfRule type="expression" dxfId="1900" priority="874">
      <formula>#REF!=""</formula>
    </cfRule>
  </conditionalFormatting>
  <conditionalFormatting sqref="W116">
    <cfRule type="expression" dxfId="1899" priority="873">
      <formula>#REF!=""</formula>
    </cfRule>
  </conditionalFormatting>
  <conditionalFormatting sqref="X116:BB116">
    <cfRule type="expression" dxfId="1898" priority="872">
      <formula>#REF!=""</formula>
    </cfRule>
  </conditionalFormatting>
  <conditionalFormatting sqref="O116:BB116">
    <cfRule type="cellIs" dxfId="1897" priority="870" operator="equal">
      <formula>""</formula>
    </cfRule>
    <cfRule type="cellIs" dxfId="1896" priority="871" operator="greaterThan">
      <formula>0</formula>
    </cfRule>
  </conditionalFormatting>
  <conditionalFormatting sqref="E1:E32 E63:E1048576">
    <cfRule type="expression" dxfId="1895" priority="869">
      <formula>$E$66=""</formula>
    </cfRule>
  </conditionalFormatting>
  <conditionalFormatting sqref="F112:F116">
    <cfRule type="expression" dxfId="1894" priority="868">
      <formula>#REF!=""</formula>
    </cfRule>
  </conditionalFormatting>
  <conditionalFormatting sqref="H110:H111">
    <cfRule type="expression" dxfId="1893" priority="867">
      <formula>#REF!=""</formula>
    </cfRule>
  </conditionalFormatting>
  <conditionalFormatting sqref="G110:G111">
    <cfRule type="expression" dxfId="1892" priority="866">
      <formula>#REF!=""</formula>
    </cfRule>
  </conditionalFormatting>
  <conditionalFormatting sqref="I110:I111">
    <cfRule type="expression" dxfId="1891" priority="865">
      <formula>#REF!=""</formula>
    </cfRule>
  </conditionalFormatting>
  <conditionalFormatting sqref="J110:J111">
    <cfRule type="expression" dxfId="1890" priority="864">
      <formula>#REF!=""</formula>
    </cfRule>
  </conditionalFormatting>
  <conditionalFormatting sqref="K110:K111">
    <cfRule type="expression" dxfId="1889" priority="863">
      <formula>#REF!=""</formula>
    </cfRule>
  </conditionalFormatting>
  <conditionalFormatting sqref="L110:L111">
    <cfRule type="expression" dxfId="1888" priority="862">
      <formula>#REF!=""</formula>
    </cfRule>
  </conditionalFormatting>
  <conditionalFormatting sqref="M110:M111">
    <cfRule type="expression" dxfId="1887" priority="861">
      <formula>#REF!=""</formula>
    </cfRule>
  </conditionalFormatting>
  <conditionalFormatting sqref="N110:N111">
    <cfRule type="expression" dxfId="1886" priority="860">
      <formula>#REF!=""</formula>
    </cfRule>
  </conditionalFormatting>
  <conditionalFormatting sqref="O110:O111">
    <cfRule type="expression" dxfId="1885" priority="859">
      <formula>#REF!=""</formula>
    </cfRule>
  </conditionalFormatting>
  <conditionalFormatting sqref="P110:P111">
    <cfRule type="expression" dxfId="1884" priority="858">
      <formula>#REF!=""</formula>
    </cfRule>
  </conditionalFormatting>
  <conditionalFormatting sqref="Q110:Q111">
    <cfRule type="expression" dxfId="1883" priority="857">
      <formula>#REF!=""</formula>
    </cfRule>
  </conditionalFormatting>
  <conditionalFormatting sqref="R110:R111">
    <cfRule type="expression" dxfId="1882" priority="856">
      <formula>#REF!=""</formula>
    </cfRule>
  </conditionalFormatting>
  <conditionalFormatting sqref="S110:S111">
    <cfRule type="expression" dxfId="1881" priority="855">
      <formula>#REF!=""</formula>
    </cfRule>
  </conditionalFormatting>
  <conditionalFormatting sqref="T110:T111">
    <cfRule type="expression" dxfId="1880" priority="854">
      <formula>#REF!=""</formula>
    </cfRule>
  </conditionalFormatting>
  <conditionalFormatting sqref="U110:U111">
    <cfRule type="expression" dxfId="1879" priority="853">
      <formula>#REF!=""</formula>
    </cfRule>
  </conditionalFormatting>
  <conditionalFormatting sqref="V110:V111">
    <cfRule type="expression" dxfId="1878" priority="852">
      <formula>#REF!=""</formula>
    </cfRule>
  </conditionalFormatting>
  <conditionalFormatting sqref="W110:W111">
    <cfRule type="expression" dxfId="1877" priority="851">
      <formula>#REF!=""</formula>
    </cfRule>
  </conditionalFormatting>
  <conditionalFormatting sqref="Y110:BB111">
    <cfRule type="expression" dxfId="1876" priority="850">
      <formula>#REF!=""</formula>
    </cfRule>
  </conditionalFormatting>
  <conditionalFormatting sqref="F110:F111">
    <cfRule type="expression" dxfId="1875" priority="849">
      <formula>#REF!=""</formula>
    </cfRule>
  </conditionalFormatting>
  <conditionalFormatting sqref="I109">
    <cfRule type="expression" dxfId="1874" priority="848">
      <formula>#REF!=""</formula>
    </cfRule>
  </conditionalFormatting>
  <conditionalFormatting sqref="E95:BB95">
    <cfRule type="expression" dxfId="1873" priority="826">
      <formula>#REF!=""</formula>
    </cfRule>
  </conditionalFormatting>
  <conditionalFormatting sqref="F109">
    <cfRule type="expression" dxfId="1872" priority="847">
      <formula>#REF!=""</formula>
    </cfRule>
  </conditionalFormatting>
  <conditionalFormatting sqref="G109">
    <cfRule type="expression" dxfId="1871" priority="846">
      <formula>#REF!=""</formula>
    </cfRule>
  </conditionalFormatting>
  <conditionalFormatting sqref="H109">
    <cfRule type="expression" dxfId="1870" priority="845">
      <formula>#REF!=""</formula>
    </cfRule>
  </conditionalFormatting>
  <conditionalFormatting sqref="J109">
    <cfRule type="expression" dxfId="1869" priority="844">
      <formula>#REF!=""</formula>
    </cfRule>
  </conditionalFormatting>
  <conditionalFormatting sqref="K109">
    <cfRule type="expression" dxfId="1868" priority="843">
      <formula>#REF!=""</formula>
    </cfRule>
  </conditionalFormatting>
  <conditionalFormatting sqref="L109">
    <cfRule type="expression" dxfId="1867" priority="842">
      <formula>#REF!=""</formula>
    </cfRule>
  </conditionalFormatting>
  <conditionalFormatting sqref="M109">
    <cfRule type="expression" dxfId="1866" priority="841">
      <formula>#REF!=""</formula>
    </cfRule>
  </conditionalFormatting>
  <conditionalFormatting sqref="N109">
    <cfRule type="expression" dxfId="1865" priority="840">
      <formula>#REF!=""</formula>
    </cfRule>
  </conditionalFormatting>
  <conditionalFormatting sqref="O109">
    <cfRule type="expression" dxfId="1864" priority="839">
      <formula>#REF!=""</formula>
    </cfRule>
  </conditionalFormatting>
  <conditionalFormatting sqref="P109">
    <cfRule type="expression" dxfId="1863" priority="838">
      <formula>#REF!=""</formula>
    </cfRule>
  </conditionalFormatting>
  <conditionalFormatting sqref="Q109">
    <cfRule type="expression" dxfId="1862" priority="837">
      <formula>#REF!=""</formula>
    </cfRule>
  </conditionalFormatting>
  <conditionalFormatting sqref="R109">
    <cfRule type="expression" dxfId="1861" priority="836">
      <formula>#REF!=""</formula>
    </cfRule>
  </conditionalFormatting>
  <conditionalFormatting sqref="S109">
    <cfRule type="expression" dxfId="1860" priority="835">
      <formula>#REF!=""</formula>
    </cfRule>
  </conditionalFormatting>
  <conditionalFormatting sqref="T109">
    <cfRule type="expression" dxfId="1859" priority="834">
      <formula>#REF!=""</formula>
    </cfRule>
  </conditionalFormatting>
  <conditionalFormatting sqref="U109">
    <cfRule type="expression" dxfId="1858" priority="833">
      <formula>#REF!=""</formula>
    </cfRule>
  </conditionalFormatting>
  <conditionalFormatting sqref="V109">
    <cfRule type="expression" dxfId="1857" priority="832">
      <formula>#REF!=""</formula>
    </cfRule>
  </conditionalFormatting>
  <conditionalFormatting sqref="W109">
    <cfRule type="expression" dxfId="1856" priority="831">
      <formula>#REF!=""</formula>
    </cfRule>
  </conditionalFormatting>
  <conditionalFormatting sqref="X109:BB109">
    <cfRule type="expression" dxfId="1855" priority="830">
      <formula>#REF!=""</formula>
    </cfRule>
  </conditionalFormatting>
  <conditionalFormatting sqref="F109">
    <cfRule type="expression" dxfId="1854" priority="829">
      <formula>#REF!=""</formula>
    </cfRule>
  </conditionalFormatting>
  <conditionalFormatting sqref="G109:BB109">
    <cfRule type="expression" dxfId="1853" priority="828">
      <formula>#REF!=""</formula>
    </cfRule>
  </conditionalFormatting>
  <conditionalFormatting sqref="C99:C103 E99:BB103">
    <cfRule type="cellIs" dxfId="1852" priority="823" operator="lessThan">
      <formula>0</formula>
    </cfRule>
  </conditionalFormatting>
  <conditionalFormatting sqref="E94:BB94">
    <cfRule type="expression" dxfId="1851" priority="827">
      <formula>#REF!=""</formula>
    </cfRule>
  </conditionalFormatting>
  <conditionalFormatting sqref="E106:BB106">
    <cfRule type="expression" dxfId="1850" priority="825">
      <formula>#REF!=""</formula>
    </cfRule>
  </conditionalFormatting>
  <conditionalFormatting sqref="E107:BB107">
    <cfRule type="expression" dxfId="1849" priority="824">
      <formula>#REF!=""</formula>
    </cfRule>
  </conditionalFormatting>
  <conditionalFormatting sqref="E99:BB103">
    <cfRule type="cellIs" dxfId="1848" priority="822" operator="equal">
      <formula>""</formula>
    </cfRule>
  </conditionalFormatting>
  <conditionalFormatting sqref="E104">
    <cfRule type="expression" dxfId="1847" priority="821">
      <formula>#REF!=""</formula>
    </cfRule>
  </conditionalFormatting>
  <conditionalFormatting sqref="E117:BB117">
    <cfRule type="expression" dxfId="1846" priority="820">
      <formula>#REF!=""</formula>
    </cfRule>
  </conditionalFormatting>
  <conditionalFormatting sqref="E112:BB116">
    <cfRule type="cellIs" dxfId="1845" priority="818" operator="equal">
      <formula>""</formula>
    </cfRule>
  </conditionalFormatting>
  <conditionalFormatting sqref="E109">
    <cfRule type="expression" dxfId="1844" priority="817">
      <formula>#REF!=""</formula>
    </cfRule>
  </conditionalFormatting>
  <conditionalFormatting sqref="X65:X66">
    <cfRule type="expression" dxfId="1843" priority="816">
      <formula>#REF!=""</formula>
    </cfRule>
  </conditionalFormatting>
  <conditionalFormatting sqref="X97:X98">
    <cfRule type="expression" dxfId="1842" priority="815">
      <formula>#REF!=""</formula>
    </cfRule>
  </conditionalFormatting>
  <conditionalFormatting sqref="X110:X111">
    <cfRule type="expression" dxfId="1841" priority="814">
      <formula>#REF!=""</formula>
    </cfRule>
  </conditionalFormatting>
  <conditionalFormatting sqref="Y65:BB66 Y96:BB98 Y104:BB104 Y108:BB116">
    <cfRule type="expression" dxfId="1840" priority="967">
      <formula>#REF!=""</formula>
    </cfRule>
  </conditionalFormatting>
  <conditionalFormatting sqref="F96:F98 F104 F108:F116 F64:F66 F21 F24 F27 F30">
    <cfRule type="expression" dxfId="1839" priority="813">
      <formula>$F$66=""</formula>
    </cfRule>
  </conditionalFormatting>
  <conditionalFormatting sqref="G96:G98 G104 G108:G116 G64:G66 G21 G24 G27 G30">
    <cfRule type="expression" dxfId="1838" priority="812">
      <formula>$G$66=""</formula>
    </cfRule>
  </conditionalFormatting>
  <conditionalFormatting sqref="H96:H98 H104 H108:H116 H64:H66 H21 H24 H27 H30">
    <cfRule type="expression" dxfId="1837" priority="811">
      <formula>$H$66=""</formula>
    </cfRule>
  </conditionalFormatting>
  <conditionalFormatting sqref="I96:I98 I104 I108:I116 I64:I66 I21 I24 I27 I30">
    <cfRule type="expression" dxfId="1836" priority="810">
      <formula>$I$66=""</formula>
    </cfRule>
  </conditionalFormatting>
  <conditionalFormatting sqref="J96:J98 J104 J108:J116 J64:J66 J21 J24 J27 J30">
    <cfRule type="expression" dxfId="1835" priority="809">
      <formula>$J$66=""</formula>
    </cfRule>
  </conditionalFormatting>
  <conditionalFormatting sqref="K96:K98 K104 K108:K116 K64:K66 K21 K24 K27 K30">
    <cfRule type="expression" dxfId="1834" priority="808">
      <formula>$K$66=""</formula>
    </cfRule>
  </conditionalFormatting>
  <conditionalFormatting sqref="L96:L98 L104 L108:L116 L64:L66 L21 L24 L27 L30">
    <cfRule type="expression" dxfId="1833" priority="807">
      <formula>$L$66=""</formula>
    </cfRule>
  </conditionalFormatting>
  <conditionalFormatting sqref="M96:M98 M104 M108:M116 M64:M66 M21 M24 M27 M30">
    <cfRule type="expression" dxfId="1832" priority="806">
      <formula>$M$66=""</formula>
    </cfRule>
  </conditionalFormatting>
  <conditionalFormatting sqref="N96:N98 N104 N108:N116 N64:N66 N21 N24 N27 N30">
    <cfRule type="expression" dxfId="1831" priority="805">
      <formula>$N$66=""</formula>
    </cfRule>
  </conditionalFormatting>
  <conditionalFormatting sqref="O96:O98 O104 O108:O116 O64:O66 O21 O24 O27 O30">
    <cfRule type="expression" dxfId="1830" priority="804">
      <formula>$O$66=""</formula>
    </cfRule>
  </conditionalFormatting>
  <conditionalFormatting sqref="P96:P98 P104 P108:P116 P64:P66 P21 P24 P27 P30">
    <cfRule type="expression" dxfId="1829" priority="803">
      <formula>$P$66=""</formula>
    </cfRule>
  </conditionalFormatting>
  <conditionalFormatting sqref="Q96:Q98 Q104 Q108:Q116 Q64:Q66 Q21 Q24 Q27 Q30">
    <cfRule type="expression" dxfId="1828" priority="802">
      <formula>$Q$66=""</formula>
    </cfRule>
  </conditionalFormatting>
  <conditionalFormatting sqref="R96:R98 R104 R108:R116 R64:R66 R21 R24 R27 R30">
    <cfRule type="expression" dxfId="1827" priority="801">
      <formula>$R$66=""</formula>
    </cfRule>
  </conditionalFormatting>
  <conditionalFormatting sqref="S96:S98 S104 S108:S116 S64:S66 S21 S24 S27 S30">
    <cfRule type="expression" dxfId="1826" priority="800">
      <formula>$S$66=""</formula>
    </cfRule>
  </conditionalFormatting>
  <conditionalFormatting sqref="T96:T98 T104 T108:T116 T64:T66 T21 T24 T27 T30">
    <cfRule type="expression" dxfId="1825" priority="799">
      <formula>$T$66=""</formula>
    </cfRule>
  </conditionalFormatting>
  <conditionalFormatting sqref="U96:U98 U104 U108:U116 U64:U66 U21 U24 U27 U30">
    <cfRule type="expression" dxfId="1824" priority="798">
      <formula>$U$66=""</formula>
    </cfRule>
  </conditionalFormatting>
  <conditionalFormatting sqref="V96:V98 V104 V108:V116 V64:V66 V21 V24 V27 V30">
    <cfRule type="expression" dxfId="1823" priority="797">
      <formula>$V$66=""</formula>
    </cfRule>
  </conditionalFormatting>
  <conditionalFormatting sqref="W96:W98 W104 W108:W116 W64:W66 W21 W24 W27 W30">
    <cfRule type="expression" dxfId="1822" priority="796">
      <formula>$W$66=""</formula>
    </cfRule>
  </conditionalFormatting>
  <conditionalFormatting sqref="X96:X98 X104 X108:X116 X64:X66 X21 X24 X27 X30">
    <cfRule type="expression" dxfId="1821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1820" priority="794">
      <formula>$Y$66=""</formula>
    </cfRule>
  </conditionalFormatting>
  <conditionalFormatting sqref="I64">
    <cfRule type="expression" dxfId="1819" priority="793">
      <formula>$I$2=""</formula>
    </cfRule>
  </conditionalFormatting>
  <conditionalFormatting sqref="E64">
    <cfRule type="expression" dxfId="1818" priority="792">
      <formula>$E$2=""</formula>
    </cfRule>
  </conditionalFormatting>
  <conditionalFormatting sqref="F64">
    <cfRule type="expression" dxfId="1817" priority="791">
      <formula>$F$2=""</formula>
    </cfRule>
  </conditionalFormatting>
  <conditionalFormatting sqref="G64">
    <cfRule type="expression" dxfId="1816" priority="790">
      <formula>$G$2=""</formula>
    </cfRule>
  </conditionalFormatting>
  <conditionalFormatting sqref="H64">
    <cfRule type="expression" dxfId="1815" priority="789">
      <formula>$H$2=""</formula>
    </cfRule>
  </conditionalFormatting>
  <conditionalFormatting sqref="J64">
    <cfRule type="expression" dxfId="1814" priority="788">
      <formula>$J$2=""</formula>
    </cfRule>
  </conditionalFormatting>
  <conditionalFormatting sqref="K64">
    <cfRule type="expression" dxfId="1813" priority="787">
      <formula>$K$2=""</formula>
    </cfRule>
  </conditionalFormatting>
  <conditionalFormatting sqref="L64">
    <cfRule type="expression" dxfId="1812" priority="786">
      <formula>$L$2=""</formula>
    </cfRule>
  </conditionalFormatting>
  <conditionalFormatting sqref="M64">
    <cfRule type="expression" dxfId="1811" priority="785">
      <formula>$M$2=""</formula>
    </cfRule>
  </conditionalFormatting>
  <conditionalFormatting sqref="N64">
    <cfRule type="expression" dxfId="1810" priority="784">
      <formula>$N$2=""</formula>
    </cfRule>
  </conditionalFormatting>
  <conditionalFormatting sqref="O64">
    <cfRule type="expression" dxfId="1809" priority="783">
      <formula>$O$2=""</formula>
    </cfRule>
  </conditionalFormatting>
  <conditionalFormatting sqref="P64">
    <cfRule type="expression" dxfId="1808" priority="782">
      <formula>$P$2=""</formula>
    </cfRule>
  </conditionalFormatting>
  <conditionalFormatting sqref="Q64">
    <cfRule type="expression" dxfId="1807" priority="781">
      <formula>$Q$2=""</formula>
    </cfRule>
  </conditionalFormatting>
  <conditionalFormatting sqref="R64">
    <cfRule type="expression" dxfId="1806" priority="780">
      <formula>$R$2=""</formula>
    </cfRule>
  </conditionalFormatting>
  <conditionalFormatting sqref="S64">
    <cfRule type="expression" dxfId="1805" priority="779">
      <formula>$S$2=""</formula>
    </cfRule>
  </conditionalFormatting>
  <conditionalFormatting sqref="T64">
    <cfRule type="expression" dxfId="1804" priority="778">
      <formula>$T$2=""</formula>
    </cfRule>
  </conditionalFormatting>
  <conditionalFormatting sqref="U64">
    <cfRule type="expression" dxfId="1803" priority="777">
      <formula>$U$2=""</formula>
    </cfRule>
  </conditionalFormatting>
  <conditionalFormatting sqref="V64">
    <cfRule type="expression" dxfId="1802" priority="776">
      <formula>$V$2=""</formula>
    </cfRule>
  </conditionalFormatting>
  <conditionalFormatting sqref="W64">
    <cfRule type="expression" dxfId="1801" priority="775">
      <formula>$W$2=""</formula>
    </cfRule>
  </conditionalFormatting>
  <conditionalFormatting sqref="X64">
    <cfRule type="expression" dxfId="1800" priority="774">
      <formula>$X$2=""</formula>
    </cfRule>
  </conditionalFormatting>
  <conditionalFormatting sqref="E92:BB92">
    <cfRule type="expression" dxfId="1799" priority="772">
      <formula>$E$66=""</formula>
    </cfRule>
  </conditionalFormatting>
  <conditionalFormatting sqref="H3">
    <cfRule type="expression" dxfId="1798" priority="771">
      <formula>$H$2=""</formula>
    </cfRule>
  </conditionalFormatting>
  <conditionalFormatting sqref="G3">
    <cfRule type="expression" dxfId="1797" priority="770">
      <formula>$G$2=""</formula>
    </cfRule>
  </conditionalFormatting>
  <conditionalFormatting sqref="I3">
    <cfRule type="expression" dxfId="1796" priority="769">
      <formula>$I$2=""</formula>
    </cfRule>
  </conditionalFormatting>
  <conditionalFormatting sqref="J3">
    <cfRule type="expression" dxfId="1795" priority="768">
      <formula>$J$2=""</formula>
    </cfRule>
  </conditionalFormatting>
  <conditionalFormatting sqref="K3">
    <cfRule type="expression" dxfId="1794" priority="767">
      <formula>$K$2=""</formula>
    </cfRule>
  </conditionalFormatting>
  <conditionalFormatting sqref="L3">
    <cfRule type="expression" dxfId="1793" priority="766">
      <formula>$L$2=""</formula>
    </cfRule>
  </conditionalFormatting>
  <conditionalFormatting sqref="M3">
    <cfRule type="expression" dxfId="1792" priority="765">
      <formula>$M$2=""</formula>
    </cfRule>
  </conditionalFormatting>
  <conditionalFormatting sqref="N3">
    <cfRule type="expression" dxfId="1791" priority="764">
      <formula>$N$2=""</formula>
    </cfRule>
  </conditionalFormatting>
  <conditionalFormatting sqref="O3">
    <cfRule type="expression" dxfId="1790" priority="763">
      <formula>$O$2=""</formula>
    </cfRule>
  </conditionalFormatting>
  <conditionalFormatting sqref="P3">
    <cfRule type="expression" dxfId="1789" priority="762">
      <formula>$P$2=""</formula>
    </cfRule>
  </conditionalFormatting>
  <conditionalFormatting sqref="Q3">
    <cfRule type="expression" dxfId="1788" priority="761">
      <formula>$Q$2=""</formula>
    </cfRule>
  </conditionalFormatting>
  <conditionalFormatting sqref="R3">
    <cfRule type="expression" dxfId="1787" priority="760">
      <formula>$R$2=""</formula>
    </cfRule>
  </conditionalFormatting>
  <conditionalFormatting sqref="S3">
    <cfRule type="expression" dxfId="1786" priority="759">
      <formula>$S$2=""</formula>
    </cfRule>
  </conditionalFormatting>
  <conditionalFormatting sqref="T3">
    <cfRule type="expression" dxfId="1785" priority="758">
      <formula>$T$2=""</formula>
    </cfRule>
  </conditionalFormatting>
  <conditionalFormatting sqref="U3">
    <cfRule type="expression" dxfId="1784" priority="757">
      <formula>$U$2=""</formula>
    </cfRule>
  </conditionalFormatting>
  <conditionalFormatting sqref="V3">
    <cfRule type="expression" dxfId="1783" priority="756">
      <formula>$V$2=""</formula>
    </cfRule>
  </conditionalFormatting>
  <conditionalFormatting sqref="W3">
    <cfRule type="expression" dxfId="1782" priority="755">
      <formula>$W$2=""</formula>
    </cfRule>
  </conditionalFormatting>
  <conditionalFormatting sqref="F3">
    <cfRule type="expression" dxfId="1781" priority="754">
      <formula>$F$2=""</formula>
    </cfRule>
  </conditionalFormatting>
  <conditionalFormatting sqref="H6">
    <cfRule type="expression" dxfId="1780" priority="753">
      <formula>$H$2=""</formula>
    </cfRule>
  </conditionalFormatting>
  <conditionalFormatting sqref="G6">
    <cfRule type="expression" dxfId="1779" priority="752">
      <formula>$G$2=""</formula>
    </cfRule>
  </conditionalFormatting>
  <conditionalFormatting sqref="I6">
    <cfRule type="expression" dxfId="1778" priority="751">
      <formula>$I$2=""</formula>
    </cfRule>
  </conditionalFormatting>
  <conditionalFormatting sqref="J6">
    <cfRule type="expression" dxfId="1777" priority="750">
      <formula>$J$2=""</formula>
    </cfRule>
  </conditionalFormatting>
  <conditionalFormatting sqref="K6">
    <cfRule type="expression" dxfId="1776" priority="749">
      <formula>$K$2=""</formula>
    </cfRule>
  </conditionalFormatting>
  <conditionalFormatting sqref="L6">
    <cfRule type="expression" dxfId="1775" priority="748">
      <formula>$L$2=""</formula>
    </cfRule>
  </conditionalFormatting>
  <conditionalFormatting sqref="M6">
    <cfRule type="expression" dxfId="1774" priority="747">
      <formula>$M$2=""</formula>
    </cfRule>
  </conditionalFormatting>
  <conditionalFormatting sqref="N6">
    <cfRule type="expression" dxfId="1773" priority="746">
      <formula>$N$2=""</formula>
    </cfRule>
  </conditionalFormatting>
  <conditionalFormatting sqref="O6">
    <cfRule type="expression" dxfId="1772" priority="745">
      <formula>$O$2=""</formula>
    </cfRule>
  </conditionalFormatting>
  <conditionalFormatting sqref="P6">
    <cfRule type="expression" dxfId="1771" priority="744">
      <formula>$P$2=""</formula>
    </cfRule>
  </conditionalFormatting>
  <conditionalFormatting sqref="Q6">
    <cfRule type="expression" dxfId="1770" priority="743">
      <formula>$Q$2=""</formula>
    </cfRule>
  </conditionalFormatting>
  <conditionalFormatting sqref="R6">
    <cfRule type="expression" dxfId="1769" priority="742">
      <formula>$R$2=""</formula>
    </cfRule>
  </conditionalFormatting>
  <conditionalFormatting sqref="S6">
    <cfRule type="expression" dxfId="1768" priority="741">
      <formula>$S$2=""</formula>
    </cfRule>
  </conditionalFormatting>
  <conditionalFormatting sqref="T6">
    <cfRule type="expression" dxfId="1767" priority="740">
      <formula>$T$2=""</formula>
    </cfRule>
  </conditionalFormatting>
  <conditionalFormatting sqref="U6">
    <cfRule type="expression" dxfId="1766" priority="739">
      <formula>$U$2=""</formula>
    </cfRule>
  </conditionalFormatting>
  <conditionalFormatting sqref="V6">
    <cfRule type="expression" dxfId="1765" priority="738">
      <formula>$V$2=""</formula>
    </cfRule>
  </conditionalFormatting>
  <conditionalFormatting sqref="W6">
    <cfRule type="expression" dxfId="1764" priority="737">
      <formula>$W$2=""</formula>
    </cfRule>
  </conditionalFormatting>
  <conditionalFormatting sqref="X6:BB6">
    <cfRule type="expression" dxfId="1763" priority="736">
      <formula>$X$2=""</formula>
    </cfRule>
  </conditionalFormatting>
  <conditionalFormatting sqref="F6">
    <cfRule type="expression" dxfId="1762" priority="735">
      <formula>$F$2=""</formula>
    </cfRule>
  </conditionalFormatting>
  <conditionalFormatting sqref="H9">
    <cfRule type="expression" dxfId="1761" priority="734">
      <formula>$H$2=""</formula>
    </cfRule>
  </conditionalFormatting>
  <conditionalFormatting sqref="G9">
    <cfRule type="expression" dxfId="1760" priority="733">
      <formula>$G$2=""</formula>
    </cfRule>
  </conditionalFormatting>
  <conditionalFormatting sqref="I9">
    <cfRule type="expression" dxfId="1759" priority="732">
      <formula>$I$2=""</formula>
    </cfRule>
  </conditionalFormatting>
  <conditionalFormatting sqref="J9">
    <cfRule type="expression" dxfId="1758" priority="731">
      <formula>$J$2=""</formula>
    </cfRule>
  </conditionalFormatting>
  <conditionalFormatting sqref="K9">
    <cfRule type="expression" dxfId="1757" priority="730">
      <formula>$K$2=""</formula>
    </cfRule>
  </conditionalFormatting>
  <conditionalFormatting sqref="L9">
    <cfRule type="expression" dxfId="1756" priority="729">
      <formula>$L$2=""</formula>
    </cfRule>
  </conditionalFormatting>
  <conditionalFormatting sqref="M9">
    <cfRule type="expression" dxfId="1755" priority="728">
      <formula>$M$2=""</formula>
    </cfRule>
  </conditionalFormatting>
  <conditionalFormatting sqref="N9">
    <cfRule type="expression" dxfId="1754" priority="727">
      <formula>$N$2=""</formula>
    </cfRule>
  </conditionalFormatting>
  <conditionalFormatting sqref="O9">
    <cfRule type="expression" dxfId="1753" priority="726">
      <formula>$O$2=""</formula>
    </cfRule>
  </conditionalFormatting>
  <conditionalFormatting sqref="P9">
    <cfRule type="expression" dxfId="1752" priority="725">
      <formula>$P$2=""</formula>
    </cfRule>
  </conditionalFormatting>
  <conditionalFormatting sqref="Q9">
    <cfRule type="expression" dxfId="1751" priority="724">
      <formula>$Q$2=""</formula>
    </cfRule>
  </conditionalFormatting>
  <conditionalFormatting sqref="R9">
    <cfRule type="expression" dxfId="1750" priority="723">
      <formula>$R$2=""</formula>
    </cfRule>
  </conditionalFormatting>
  <conditionalFormatting sqref="S9">
    <cfRule type="expression" dxfId="1749" priority="722">
      <formula>$S$2=""</formula>
    </cfRule>
  </conditionalFormatting>
  <conditionalFormatting sqref="T9">
    <cfRule type="expression" dxfId="1748" priority="721">
      <formula>$T$2=""</formula>
    </cfRule>
  </conditionalFormatting>
  <conditionalFormatting sqref="U9">
    <cfRule type="expression" dxfId="1747" priority="720">
      <formula>$U$2=""</formula>
    </cfRule>
  </conditionalFormatting>
  <conditionalFormatting sqref="V9">
    <cfRule type="expression" dxfId="1746" priority="719">
      <formula>$V$2=""</formula>
    </cfRule>
  </conditionalFormatting>
  <conditionalFormatting sqref="W9">
    <cfRule type="expression" dxfId="1745" priority="718">
      <formula>$W$2=""</formula>
    </cfRule>
  </conditionalFormatting>
  <conditionalFormatting sqref="X9:BB9">
    <cfRule type="expression" dxfId="1744" priority="717">
      <formula>$X$2=""</formula>
    </cfRule>
  </conditionalFormatting>
  <conditionalFormatting sqref="F9">
    <cfRule type="expression" dxfId="1743" priority="716">
      <formula>$F$2=""</formula>
    </cfRule>
  </conditionalFormatting>
  <conditionalFormatting sqref="H12">
    <cfRule type="expression" dxfId="1742" priority="715">
      <formula>$H$2=""</formula>
    </cfRule>
  </conditionalFormatting>
  <conditionalFormatting sqref="G12">
    <cfRule type="expression" dxfId="1741" priority="714">
      <formula>$G$2=""</formula>
    </cfRule>
  </conditionalFormatting>
  <conditionalFormatting sqref="I12">
    <cfRule type="expression" dxfId="1740" priority="713">
      <formula>$I$2=""</formula>
    </cfRule>
  </conditionalFormatting>
  <conditionalFormatting sqref="J12">
    <cfRule type="expression" dxfId="1739" priority="712">
      <formula>$J$2=""</formula>
    </cfRule>
  </conditionalFormatting>
  <conditionalFormatting sqref="K12">
    <cfRule type="expression" dxfId="1738" priority="711">
      <formula>$K$2=""</formula>
    </cfRule>
  </conditionalFormatting>
  <conditionalFormatting sqref="L12">
    <cfRule type="expression" dxfId="1737" priority="710">
      <formula>$L$2=""</formula>
    </cfRule>
  </conditionalFormatting>
  <conditionalFormatting sqref="M12">
    <cfRule type="expression" dxfId="1736" priority="709">
      <formula>$M$2=""</formula>
    </cfRule>
  </conditionalFormatting>
  <conditionalFormatting sqref="N12">
    <cfRule type="expression" dxfId="1735" priority="708">
      <formula>$N$2=""</formula>
    </cfRule>
  </conditionalFormatting>
  <conditionalFormatting sqref="O12">
    <cfRule type="expression" dxfId="1734" priority="707">
      <formula>$O$2=""</formula>
    </cfRule>
  </conditionalFormatting>
  <conditionalFormatting sqref="P12">
    <cfRule type="expression" dxfId="1733" priority="706">
      <formula>$P$2=""</formula>
    </cfRule>
  </conditionalFormatting>
  <conditionalFormatting sqref="Q12">
    <cfRule type="expression" dxfId="1732" priority="705">
      <formula>$Q$2=""</formula>
    </cfRule>
  </conditionalFormatting>
  <conditionalFormatting sqref="R12">
    <cfRule type="expression" dxfId="1731" priority="704">
      <formula>$R$2=""</formula>
    </cfRule>
  </conditionalFormatting>
  <conditionalFormatting sqref="S12">
    <cfRule type="expression" dxfId="1730" priority="703">
      <formula>$S$2=""</formula>
    </cfRule>
  </conditionalFormatting>
  <conditionalFormatting sqref="T12">
    <cfRule type="expression" dxfId="1729" priority="702">
      <formula>$T$2=""</formula>
    </cfRule>
  </conditionalFormatting>
  <conditionalFormatting sqref="U12">
    <cfRule type="expression" dxfId="1728" priority="701">
      <formula>$U$2=""</formula>
    </cfRule>
  </conditionalFormatting>
  <conditionalFormatting sqref="V12">
    <cfRule type="expression" dxfId="1727" priority="700">
      <formula>$V$2=""</formula>
    </cfRule>
  </conditionalFormatting>
  <conditionalFormatting sqref="W12">
    <cfRule type="expression" dxfId="1726" priority="699">
      <formula>$W$2=""</formula>
    </cfRule>
  </conditionalFormatting>
  <conditionalFormatting sqref="X12:BB12">
    <cfRule type="expression" dxfId="1725" priority="698">
      <formula>$X$2=""</formula>
    </cfRule>
  </conditionalFormatting>
  <conditionalFormatting sqref="F12">
    <cfRule type="expression" dxfId="1724" priority="697">
      <formula>$F$2=""</formula>
    </cfRule>
  </conditionalFormatting>
  <conditionalFormatting sqref="H15">
    <cfRule type="expression" dxfId="1723" priority="696">
      <formula>$H$2=""</formula>
    </cfRule>
  </conditionalFormatting>
  <conditionalFormatting sqref="G15">
    <cfRule type="expression" dxfId="1722" priority="695">
      <formula>$G$2=""</formula>
    </cfRule>
  </conditionalFormatting>
  <conditionalFormatting sqref="I15">
    <cfRule type="expression" dxfId="1721" priority="694">
      <formula>$I$2=""</formula>
    </cfRule>
  </conditionalFormatting>
  <conditionalFormatting sqref="J15">
    <cfRule type="expression" dxfId="1720" priority="693">
      <formula>$J$2=""</formula>
    </cfRule>
  </conditionalFormatting>
  <conditionalFormatting sqref="K15">
    <cfRule type="expression" dxfId="1719" priority="692">
      <formula>$K$2=""</formula>
    </cfRule>
  </conditionalFormatting>
  <conditionalFormatting sqref="L15">
    <cfRule type="expression" dxfId="1718" priority="691">
      <formula>$L$2=""</formula>
    </cfRule>
  </conditionalFormatting>
  <conditionalFormatting sqref="M15">
    <cfRule type="expression" dxfId="1717" priority="690">
      <formula>$M$2=""</formula>
    </cfRule>
  </conditionalFormatting>
  <conditionalFormatting sqref="N15">
    <cfRule type="expression" dxfId="1716" priority="689">
      <formula>$N$2=""</formula>
    </cfRule>
  </conditionalFormatting>
  <conditionalFormatting sqref="O15">
    <cfRule type="expression" dxfId="1715" priority="688">
      <formula>$O$2=""</formula>
    </cfRule>
  </conditionalFormatting>
  <conditionalFormatting sqref="P15">
    <cfRule type="expression" dxfId="1714" priority="687">
      <formula>$P$2=""</formula>
    </cfRule>
  </conditionalFormatting>
  <conditionalFormatting sqref="Q15">
    <cfRule type="expression" dxfId="1713" priority="686">
      <formula>$Q$2=""</formula>
    </cfRule>
  </conditionalFormatting>
  <conditionalFormatting sqref="R15">
    <cfRule type="expression" dxfId="1712" priority="685">
      <formula>$R$2=""</formula>
    </cfRule>
  </conditionalFormatting>
  <conditionalFormatting sqref="S15">
    <cfRule type="expression" dxfId="1711" priority="684">
      <formula>$S$2=""</formula>
    </cfRule>
  </conditionalFormatting>
  <conditionalFormatting sqref="T15">
    <cfRule type="expression" dxfId="1710" priority="683">
      <formula>$T$2=""</formula>
    </cfRule>
  </conditionalFormatting>
  <conditionalFormatting sqref="U15">
    <cfRule type="expression" dxfId="1709" priority="682">
      <formula>$U$2=""</formula>
    </cfRule>
  </conditionalFormatting>
  <conditionalFormatting sqref="V15">
    <cfRule type="expression" dxfId="1708" priority="681">
      <formula>$V$2=""</formula>
    </cfRule>
  </conditionalFormatting>
  <conditionalFormatting sqref="W15">
    <cfRule type="expression" dxfId="1707" priority="680">
      <formula>$W$2=""</formula>
    </cfRule>
  </conditionalFormatting>
  <conditionalFormatting sqref="X15:BB15">
    <cfRule type="expression" dxfId="1706" priority="679">
      <formula>$X$2=""</formula>
    </cfRule>
  </conditionalFormatting>
  <conditionalFormatting sqref="F15">
    <cfRule type="expression" dxfId="1705" priority="678">
      <formula>$F$2=""</formula>
    </cfRule>
  </conditionalFormatting>
  <conditionalFormatting sqref="H7">
    <cfRule type="expression" dxfId="1704" priority="677">
      <formula>$H$2=""</formula>
    </cfRule>
  </conditionalFormatting>
  <conditionalFormatting sqref="G7">
    <cfRule type="expression" dxfId="1703" priority="676">
      <formula>$G$2=""</formula>
    </cfRule>
  </conditionalFormatting>
  <conditionalFormatting sqref="I7">
    <cfRule type="expression" dxfId="1702" priority="675">
      <formula>$I$2=""</formula>
    </cfRule>
  </conditionalFormatting>
  <conditionalFormatting sqref="J7">
    <cfRule type="expression" dxfId="1701" priority="674">
      <formula>$J$2=""</formula>
    </cfRule>
  </conditionalFormatting>
  <conditionalFormatting sqref="K7">
    <cfRule type="expression" dxfId="1700" priority="673">
      <formula>$K$2=""</formula>
    </cfRule>
  </conditionalFormatting>
  <conditionalFormatting sqref="L7">
    <cfRule type="expression" dxfId="1699" priority="672">
      <formula>$L$2=""</formula>
    </cfRule>
  </conditionalFormatting>
  <conditionalFormatting sqref="M7">
    <cfRule type="expression" dxfId="1698" priority="671">
      <formula>$M$2=""</formula>
    </cfRule>
  </conditionalFormatting>
  <conditionalFormatting sqref="N7">
    <cfRule type="expression" dxfId="1697" priority="670">
      <formula>$N$2=""</formula>
    </cfRule>
  </conditionalFormatting>
  <conditionalFormatting sqref="O7">
    <cfRule type="expression" dxfId="1696" priority="669">
      <formula>$O$2=""</formula>
    </cfRule>
  </conditionalFormatting>
  <conditionalFormatting sqref="P7">
    <cfRule type="expression" dxfId="1695" priority="668">
      <formula>$P$2=""</formula>
    </cfRule>
  </conditionalFormatting>
  <conditionalFormatting sqref="Q7">
    <cfRule type="expression" dxfId="1694" priority="667">
      <formula>$Q$2=""</formula>
    </cfRule>
  </conditionalFormatting>
  <conditionalFormatting sqref="R7">
    <cfRule type="expression" dxfId="1693" priority="666">
      <formula>$R$2=""</formula>
    </cfRule>
  </conditionalFormatting>
  <conditionalFormatting sqref="S7">
    <cfRule type="expression" dxfId="1692" priority="665">
      <formula>$S$2=""</formula>
    </cfRule>
  </conditionalFormatting>
  <conditionalFormatting sqref="T7">
    <cfRule type="expression" dxfId="1691" priority="664">
      <formula>$T$2=""</formula>
    </cfRule>
  </conditionalFormatting>
  <conditionalFormatting sqref="U7">
    <cfRule type="expression" dxfId="1690" priority="663">
      <formula>$U$2=""</formula>
    </cfRule>
  </conditionalFormatting>
  <conditionalFormatting sqref="V7">
    <cfRule type="expression" dxfId="1689" priority="662">
      <formula>$V$2=""</formula>
    </cfRule>
  </conditionalFormatting>
  <conditionalFormatting sqref="W7">
    <cfRule type="expression" dxfId="1688" priority="661">
      <formula>$W$2=""</formula>
    </cfRule>
  </conditionalFormatting>
  <conditionalFormatting sqref="X7:BB7">
    <cfRule type="expression" dxfId="1687" priority="660">
      <formula>$X$2=""</formula>
    </cfRule>
  </conditionalFormatting>
  <conditionalFormatting sqref="F7">
    <cfRule type="expression" dxfId="1686" priority="659">
      <formula>$F$2=""</formula>
    </cfRule>
  </conditionalFormatting>
  <conditionalFormatting sqref="H10">
    <cfRule type="expression" dxfId="1685" priority="658">
      <formula>$H$2=""</formula>
    </cfRule>
  </conditionalFormatting>
  <conditionalFormatting sqref="G10">
    <cfRule type="expression" dxfId="1684" priority="657">
      <formula>$G$2=""</formula>
    </cfRule>
  </conditionalFormatting>
  <conditionalFormatting sqref="I10">
    <cfRule type="expression" dxfId="1683" priority="656">
      <formula>$I$2=""</formula>
    </cfRule>
  </conditionalFormatting>
  <conditionalFormatting sqref="J10">
    <cfRule type="expression" dxfId="1682" priority="655">
      <formula>$J$2=""</formula>
    </cfRule>
  </conditionalFormatting>
  <conditionalFormatting sqref="K10">
    <cfRule type="expression" dxfId="1681" priority="654">
      <formula>$K$2=""</formula>
    </cfRule>
  </conditionalFormatting>
  <conditionalFormatting sqref="L10">
    <cfRule type="expression" dxfId="1680" priority="653">
      <formula>$L$2=""</formula>
    </cfRule>
  </conditionalFormatting>
  <conditionalFormatting sqref="M10">
    <cfRule type="expression" dxfId="1679" priority="652">
      <formula>$M$2=""</formula>
    </cfRule>
  </conditionalFormatting>
  <conditionalFormatting sqref="N10">
    <cfRule type="expression" dxfId="1678" priority="651">
      <formula>$N$2=""</formula>
    </cfRule>
  </conditionalFormatting>
  <conditionalFormatting sqref="O10">
    <cfRule type="expression" dxfId="1677" priority="650">
      <formula>$O$2=""</formula>
    </cfRule>
  </conditionalFormatting>
  <conditionalFormatting sqref="P10">
    <cfRule type="expression" dxfId="1676" priority="649">
      <formula>$P$2=""</formula>
    </cfRule>
  </conditionalFormatting>
  <conditionalFormatting sqref="Q10">
    <cfRule type="expression" dxfId="1675" priority="648">
      <formula>$Q$2=""</formula>
    </cfRule>
  </conditionalFormatting>
  <conditionalFormatting sqref="R10">
    <cfRule type="expression" dxfId="1674" priority="647">
      <formula>$R$2=""</formula>
    </cfRule>
  </conditionalFormatting>
  <conditionalFormatting sqref="S10">
    <cfRule type="expression" dxfId="1673" priority="646">
      <formula>$S$2=""</formula>
    </cfRule>
  </conditionalFormatting>
  <conditionalFormatting sqref="T10">
    <cfRule type="expression" dxfId="1672" priority="645">
      <formula>$T$2=""</formula>
    </cfRule>
  </conditionalFormatting>
  <conditionalFormatting sqref="U10">
    <cfRule type="expression" dxfId="1671" priority="644">
      <formula>$U$2=""</formula>
    </cfRule>
  </conditionalFormatting>
  <conditionalFormatting sqref="V10">
    <cfRule type="expression" dxfId="1670" priority="643">
      <formula>$V$2=""</formula>
    </cfRule>
  </conditionalFormatting>
  <conditionalFormatting sqref="W10">
    <cfRule type="expression" dxfId="1669" priority="642">
      <formula>$W$2=""</formula>
    </cfRule>
  </conditionalFormatting>
  <conditionalFormatting sqref="X10:BB10">
    <cfRule type="expression" dxfId="1668" priority="641">
      <formula>$X$2=""</formula>
    </cfRule>
  </conditionalFormatting>
  <conditionalFormatting sqref="F10">
    <cfRule type="expression" dxfId="1667" priority="640">
      <formula>$F$2=""</formula>
    </cfRule>
  </conditionalFormatting>
  <conditionalFormatting sqref="H13">
    <cfRule type="expression" dxfId="1666" priority="639">
      <formula>$H$2=""</formula>
    </cfRule>
  </conditionalFormatting>
  <conditionalFormatting sqref="G13">
    <cfRule type="expression" dxfId="1665" priority="638">
      <formula>$G$2=""</formula>
    </cfRule>
  </conditionalFormatting>
  <conditionalFormatting sqref="I13">
    <cfRule type="expression" dxfId="1664" priority="637">
      <formula>$I$2=""</formula>
    </cfRule>
  </conditionalFormatting>
  <conditionalFormatting sqref="J13">
    <cfRule type="expression" dxfId="1663" priority="636">
      <formula>$J$2=""</formula>
    </cfRule>
  </conditionalFormatting>
  <conditionalFormatting sqref="K13">
    <cfRule type="expression" dxfId="1662" priority="635">
      <formula>$K$2=""</formula>
    </cfRule>
  </conditionalFormatting>
  <conditionalFormatting sqref="L13">
    <cfRule type="expression" dxfId="1661" priority="634">
      <formula>$L$2=""</formula>
    </cfRule>
  </conditionalFormatting>
  <conditionalFormatting sqref="M13">
    <cfRule type="expression" dxfId="1660" priority="633">
      <formula>$M$2=""</formula>
    </cfRule>
  </conditionalFormatting>
  <conditionalFormatting sqref="N13">
    <cfRule type="expression" dxfId="1659" priority="632">
      <formula>$N$2=""</formula>
    </cfRule>
  </conditionalFormatting>
  <conditionalFormatting sqref="O13">
    <cfRule type="expression" dxfId="1658" priority="631">
      <formula>$O$2=""</formula>
    </cfRule>
  </conditionalFormatting>
  <conditionalFormatting sqref="P13">
    <cfRule type="expression" dxfId="1657" priority="630">
      <formula>$P$2=""</formula>
    </cfRule>
  </conditionalFormatting>
  <conditionalFormatting sqref="Q13">
    <cfRule type="expression" dxfId="1656" priority="629">
      <formula>$Q$2=""</formula>
    </cfRule>
  </conditionalFormatting>
  <conditionalFormatting sqref="R13">
    <cfRule type="expression" dxfId="1655" priority="628">
      <formula>$R$2=""</formula>
    </cfRule>
  </conditionalFormatting>
  <conditionalFormatting sqref="S13">
    <cfRule type="expression" dxfId="1654" priority="627">
      <formula>$S$2=""</formula>
    </cfRule>
  </conditionalFormatting>
  <conditionalFormatting sqref="T13">
    <cfRule type="expression" dxfId="1653" priority="626">
      <formula>$T$2=""</formula>
    </cfRule>
  </conditionalFormatting>
  <conditionalFormatting sqref="U13">
    <cfRule type="expression" dxfId="1652" priority="625">
      <formula>$U$2=""</formula>
    </cfRule>
  </conditionalFormatting>
  <conditionalFormatting sqref="V13">
    <cfRule type="expression" dxfId="1651" priority="624">
      <formula>$V$2=""</formula>
    </cfRule>
  </conditionalFormatting>
  <conditionalFormatting sqref="W13">
    <cfRule type="expression" dxfId="1650" priority="623">
      <formula>$W$2=""</formula>
    </cfRule>
  </conditionalFormatting>
  <conditionalFormatting sqref="X13:BB13">
    <cfRule type="expression" dxfId="1649" priority="622">
      <formula>$X$2=""</formula>
    </cfRule>
  </conditionalFormatting>
  <conditionalFormatting sqref="F13">
    <cfRule type="expression" dxfId="1648" priority="621">
      <formula>$F$2=""</formula>
    </cfRule>
  </conditionalFormatting>
  <conditionalFormatting sqref="H16">
    <cfRule type="expression" dxfId="1647" priority="620">
      <formula>$H$2=""</formula>
    </cfRule>
  </conditionalFormatting>
  <conditionalFormatting sqref="G16">
    <cfRule type="expression" dxfId="1646" priority="619">
      <formula>$G$2=""</formula>
    </cfRule>
  </conditionalFormatting>
  <conditionalFormatting sqref="I16">
    <cfRule type="expression" dxfId="1645" priority="618">
      <formula>$I$2=""</formula>
    </cfRule>
  </conditionalFormatting>
  <conditionalFormatting sqref="J16">
    <cfRule type="expression" dxfId="1644" priority="617">
      <formula>$J$2=""</formula>
    </cfRule>
  </conditionalFormatting>
  <conditionalFormatting sqref="K16">
    <cfRule type="expression" dxfId="1643" priority="616">
      <formula>$K$2=""</formula>
    </cfRule>
  </conditionalFormatting>
  <conditionalFormatting sqref="L16">
    <cfRule type="expression" dxfId="1642" priority="615">
      <formula>$L$2=""</formula>
    </cfRule>
  </conditionalFormatting>
  <conditionalFormatting sqref="M16">
    <cfRule type="expression" dxfId="1641" priority="614">
      <formula>$M$2=""</formula>
    </cfRule>
  </conditionalFormatting>
  <conditionalFormatting sqref="N16">
    <cfRule type="expression" dxfId="1640" priority="613">
      <formula>$N$2=""</formula>
    </cfRule>
  </conditionalFormatting>
  <conditionalFormatting sqref="O16">
    <cfRule type="expression" dxfId="1639" priority="612">
      <formula>$O$2=""</formula>
    </cfRule>
  </conditionalFormatting>
  <conditionalFormatting sqref="P16">
    <cfRule type="expression" dxfId="1638" priority="611">
      <formula>$P$2=""</formula>
    </cfRule>
  </conditionalFormatting>
  <conditionalFormatting sqref="Q16">
    <cfRule type="expression" dxfId="1637" priority="610">
      <formula>$Q$2=""</formula>
    </cfRule>
  </conditionalFormatting>
  <conditionalFormatting sqref="R16">
    <cfRule type="expression" dxfId="1636" priority="609">
      <formula>$R$2=""</formula>
    </cfRule>
  </conditionalFormatting>
  <conditionalFormatting sqref="S16">
    <cfRule type="expression" dxfId="1635" priority="608">
      <formula>$S$2=""</formula>
    </cfRule>
  </conditionalFormatting>
  <conditionalFormatting sqref="T16">
    <cfRule type="expression" dxfId="1634" priority="607">
      <formula>$T$2=""</formula>
    </cfRule>
  </conditionalFormatting>
  <conditionalFormatting sqref="U16">
    <cfRule type="expression" dxfId="1633" priority="606">
      <formula>$U$2=""</formula>
    </cfRule>
  </conditionalFormatting>
  <conditionalFormatting sqref="V16">
    <cfRule type="expression" dxfId="1632" priority="605">
      <formula>$V$2=""</formula>
    </cfRule>
  </conditionalFormatting>
  <conditionalFormatting sqref="W16">
    <cfRule type="expression" dxfId="1631" priority="604">
      <formula>$W$2=""</formula>
    </cfRule>
  </conditionalFormatting>
  <conditionalFormatting sqref="X16:BB16">
    <cfRule type="expression" dxfId="1630" priority="603">
      <formula>$X$2=""</formula>
    </cfRule>
  </conditionalFormatting>
  <conditionalFormatting sqref="F16">
    <cfRule type="expression" dxfId="1629" priority="602">
      <formula>$F$2=""</formula>
    </cfRule>
  </conditionalFormatting>
  <conditionalFormatting sqref="E6">
    <cfRule type="expression" dxfId="1628" priority="601">
      <formula>$E$2=""</formula>
    </cfRule>
  </conditionalFormatting>
  <conditionalFormatting sqref="E9">
    <cfRule type="expression" dxfId="1627" priority="600">
      <formula>$E$2=""</formula>
    </cfRule>
  </conditionalFormatting>
  <conditionalFormatting sqref="E12">
    <cfRule type="expression" dxfId="1626" priority="599">
      <formula>$E$2=""</formula>
    </cfRule>
  </conditionalFormatting>
  <conditionalFormatting sqref="E15">
    <cfRule type="expression" dxfId="1625" priority="598">
      <formula>$E$2=""</formula>
    </cfRule>
  </conditionalFormatting>
  <conditionalFormatting sqref="E7">
    <cfRule type="expression" dxfId="1624" priority="597">
      <formula>$E$2=""</formula>
    </cfRule>
  </conditionalFormatting>
  <conditionalFormatting sqref="E10">
    <cfRule type="expression" dxfId="1623" priority="596">
      <formula>$E$2=""</formula>
    </cfRule>
  </conditionalFormatting>
  <conditionalFormatting sqref="E13">
    <cfRule type="expression" dxfId="1622" priority="595">
      <formula>$E$2=""</formula>
    </cfRule>
  </conditionalFormatting>
  <conditionalFormatting sqref="E16">
    <cfRule type="expression" dxfId="1621" priority="594">
      <formula>$E$2=""</formula>
    </cfRule>
  </conditionalFormatting>
  <conditionalFormatting sqref="X1">
    <cfRule type="expression" dxfId="1620" priority="593">
      <formula>$W$2=""</formula>
    </cfRule>
  </conditionalFormatting>
  <conditionalFormatting sqref="G1:G32 G63:G1048576">
    <cfRule type="expression" dxfId="1619" priority="592">
      <formula>$G$66=""</formula>
    </cfRule>
  </conditionalFormatting>
  <conditionalFormatting sqref="H1:H32 H63:H1048576">
    <cfRule type="expression" dxfId="1618" priority="591">
      <formula>$H$66=""</formula>
    </cfRule>
  </conditionalFormatting>
  <conditionalFormatting sqref="I68">
    <cfRule type="expression" dxfId="1617" priority="590">
      <formula>$H$66=""</formula>
    </cfRule>
  </conditionalFormatting>
  <conditionalFormatting sqref="I1:I32 I63:I1048576">
    <cfRule type="expression" dxfId="1616" priority="589">
      <formula>$I$66=""</formula>
    </cfRule>
  </conditionalFormatting>
  <conditionalFormatting sqref="J1:J32 J63:J1048576">
    <cfRule type="expression" dxfId="1615" priority="588">
      <formula>$J$66=""</formula>
    </cfRule>
  </conditionalFormatting>
  <conditionalFormatting sqref="K1:K32 K63:K1048576">
    <cfRule type="expression" dxfId="1614" priority="587">
      <formula>$K$66=""</formula>
    </cfRule>
  </conditionalFormatting>
  <conditionalFormatting sqref="L1:L32 L63:L1048576">
    <cfRule type="expression" dxfId="1613" priority="586">
      <formula>$L$66=""</formula>
    </cfRule>
  </conditionalFormatting>
  <conditionalFormatting sqref="M1:M32 M63:M1048576">
    <cfRule type="expression" dxfId="1612" priority="585">
      <formula>$M$66=""</formula>
    </cfRule>
  </conditionalFormatting>
  <conditionalFormatting sqref="N1:N32 N63:N1048576">
    <cfRule type="expression" dxfId="1611" priority="584">
      <formula>$N$66=""</formula>
    </cfRule>
  </conditionalFormatting>
  <conditionalFormatting sqref="O1:O32 O63:O1048576">
    <cfRule type="expression" dxfId="1610" priority="583">
      <formula>$O$66=""</formula>
    </cfRule>
  </conditionalFormatting>
  <conditionalFormatting sqref="P1:P32 P63:P1048576">
    <cfRule type="expression" dxfId="1609" priority="582">
      <formula>$P$66=""</formula>
    </cfRule>
  </conditionalFormatting>
  <conditionalFormatting sqref="R1:R32 R63:R1048576">
    <cfRule type="expression" dxfId="1608" priority="581">
      <formula>$R$66=""</formula>
    </cfRule>
  </conditionalFormatting>
  <conditionalFormatting sqref="S1:S32 S63:S1048576">
    <cfRule type="expression" dxfId="1607" priority="580">
      <formula>$S$66=""</formula>
    </cfRule>
  </conditionalFormatting>
  <conditionalFormatting sqref="T1:T32 T63:T1048576">
    <cfRule type="expression" dxfId="1606" priority="579">
      <formula>$T$66=""</formula>
    </cfRule>
  </conditionalFormatting>
  <conditionalFormatting sqref="U1:U32 U63:U1048576">
    <cfRule type="expression" dxfId="1605" priority="578">
      <formula>$U$66=""</formula>
    </cfRule>
  </conditionalFormatting>
  <conditionalFormatting sqref="V1:V32 V63:V1048576">
    <cfRule type="expression" dxfId="1604" priority="577">
      <formula>$V$66=""</formula>
    </cfRule>
  </conditionalFormatting>
  <conditionalFormatting sqref="W1:W32 W63:W1048576">
    <cfRule type="expression" dxfId="1603" priority="576">
      <formula>$W$66=""</formula>
    </cfRule>
  </conditionalFormatting>
  <conditionalFormatting sqref="X1:X32 X63:X1048576">
    <cfRule type="expression" dxfId="1602" priority="575">
      <formula>$X$66=""</formula>
    </cfRule>
  </conditionalFormatting>
  <conditionalFormatting sqref="BB1:BB32 BB63:BB1048576">
    <cfRule type="expression" dxfId="1601" priority="574">
      <formula>$BB$66=""</formula>
    </cfRule>
  </conditionalFormatting>
  <conditionalFormatting sqref="C112:C116 E112:BB116">
    <cfRule type="cellIs" dxfId="1600" priority="819" operator="greaterThan">
      <formula>0</formula>
    </cfRule>
  </conditionalFormatting>
  <conditionalFormatting sqref="E67:BB91">
    <cfRule type="cellIs" dxfId="1599" priority="572" operator="equal">
      <formula>""</formula>
    </cfRule>
    <cfRule type="cellIs" dxfId="1598" priority="573" operator="greaterThan">
      <formula>0</formula>
    </cfRule>
  </conditionalFormatting>
  <conditionalFormatting sqref="H18 H21 H24 H27 H30">
    <cfRule type="expression" dxfId="1597" priority="571">
      <formula>$H$2=""</formula>
    </cfRule>
  </conditionalFormatting>
  <conditionalFormatting sqref="G18 G21 G24 G27 G30">
    <cfRule type="expression" dxfId="1596" priority="570">
      <formula>$G$2=""</formula>
    </cfRule>
  </conditionalFormatting>
  <conditionalFormatting sqref="I18 I21 I24 I27 I30">
    <cfRule type="expression" dxfId="1595" priority="569">
      <formula>$I$2=""</formula>
    </cfRule>
  </conditionalFormatting>
  <conditionalFormatting sqref="J18 J21 J24 J27">
    <cfRule type="expression" dxfId="1594" priority="568">
      <formula>$J$2=""</formula>
    </cfRule>
  </conditionalFormatting>
  <conditionalFormatting sqref="K18 K21 K24 K27">
    <cfRule type="expression" dxfId="1593" priority="567">
      <formula>$K$2=""</formula>
    </cfRule>
  </conditionalFormatting>
  <conditionalFormatting sqref="L18 L21 L24 L27 L30">
    <cfRule type="expression" dxfId="1592" priority="566">
      <formula>$L$2=""</formula>
    </cfRule>
  </conditionalFormatting>
  <conditionalFormatting sqref="M18 M21 M24 M27 M30">
    <cfRule type="expression" dxfId="1591" priority="565">
      <formula>$M$2=""</formula>
    </cfRule>
  </conditionalFormatting>
  <conditionalFormatting sqref="N18 N21 N24 N27 N30">
    <cfRule type="expression" dxfId="1590" priority="564">
      <formula>$N$2=""</formula>
    </cfRule>
  </conditionalFormatting>
  <conditionalFormatting sqref="O18 O21 O24 O27">
    <cfRule type="expression" dxfId="1589" priority="563">
      <formula>$O$2=""</formula>
    </cfRule>
  </conditionalFormatting>
  <conditionalFormatting sqref="P18 P21 P24 P27 P30">
    <cfRule type="expression" dxfId="1588" priority="562">
      <formula>$P$2=""</formula>
    </cfRule>
  </conditionalFormatting>
  <conditionalFormatting sqref="Q18 Q21 Q24 Q27 Q30">
    <cfRule type="expression" dxfId="1587" priority="561">
      <formula>$Q$2=""</formula>
    </cfRule>
  </conditionalFormatting>
  <conditionalFormatting sqref="R18 R21 R24 R27 R30">
    <cfRule type="expression" dxfId="1586" priority="560">
      <formula>$R$2=""</formula>
    </cfRule>
  </conditionalFormatting>
  <conditionalFormatting sqref="S18 S21 S24 S27 S30">
    <cfRule type="expression" dxfId="1585" priority="559">
      <formula>$S$2=""</formula>
    </cfRule>
  </conditionalFormatting>
  <conditionalFormatting sqref="T18 T21 T24 T27 T30">
    <cfRule type="expression" dxfId="1584" priority="558">
      <formula>$T$2=""</formula>
    </cfRule>
  </conditionalFormatting>
  <conditionalFormatting sqref="U18 U21 U24 U27 U30">
    <cfRule type="expression" dxfId="1583" priority="557">
      <formula>$U$2=""</formula>
    </cfRule>
  </conditionalFormatting>
  <conditionalFormatting sqref="V18 V21 V24 V27 V30">
    <cfRule type="expression" dxfId="1582" priority="556">
      <formula>$V$2=""</formula>
    </cfRule>
  </conditionalFormatting>
  <conditionalFormatting sqref="W18 W21 W24 W27 W30">
    <cfRule type="expression" dxfId="1581" priority="555">
      <formula>$W$2=""</formula>
    </cfRule>
  </conditionalFormatting>
  <conditionalFormatting sqref="Y18:BB18 Y21:BB21 Y24:BB24 Y27:BB27 Y30:BB30 E20:BB20 E23:BB23 E26:BB26 E29:BB29 E32:BB32">
    <cfRule type="expression" dxfId="1580" priority="554">
      <formula>$Y$2=""</formula>
    </cfRule>
  </conditionalFormatting>
  <conditionalFormatting sqref="F18 F21 F24 F27 F30">
    <cfRule type="expression" dxfId="1579" priority="553">
      <formula>$F$2=""</formula>
    </cfRule>
  </conditionalFormatting>
  <conditionalFormatting sqref="H18">
    <cfRule type="expression" dxfId="1578" priority="552">
      <formula>$H$2=""</formula>
    </cfRule>
  </conditionalFormatting>
  <conditionalFormatting sqref="G18">
    <cfRule type="expression" dxfId="1577" priority="551">
      <formula>$G$2=""</formula>
    </cfRule>
  </conditionalFormatting>
  <conditionalFormatting sqref="I18">
    <cfRule type="expression" dxfId="1576" priority="550">
      <formula>$I$2=""</formula>
    </cfRule>
  </conditionalFormatting>
  <conditionalFormatting sqref="J18">
    <cfRule type="expression" dxfId="1575" priority="549">
      <formula>$J$2=""</formula>
    </cfRule>
  </conditionalFormatting>
  <conditionalFormatting sqref="K18">
    <cfRule type="expression" dxfId="1574" priority="548">
      <formula>$K$2=""</formula>
    </cfRule>
  </conditionalFormatting>
  <conditionalFormatting sqref="L18">
    <cfRule type="expression" dxfId="1573" priority="547">
      <formula>$L$2=""</formula>
    </cfRule>
  </conditionalFormatting>
  <conditionalFormatting sqref="M18">
    <cfRule type="expression" dxfId="1572" priority="546">
      <formula>$M$2=""</formula>
    </cfRule>
  </conditionalFormatting>
  <conditionalFormatting sqref="N18">
    <cfRule type="expression" dxfId="1571" priority="545">
      <formula>$N$2=""</formula>
    </cfRule>
  </conditionalFormatting>
  <conditionalFormatting sqref="O18">
    <cfRule type="expression" dxfId="1570" priority="544">
      <formula>$O$2=""</formula>
    </cfRule>
  </conditionalFormatting>
  <conditionalFormatting sqref="P18">
    <cfRule type="expression" dxfId="1569" priority="543">
      <formula>$P$2=""</formula>
    </cfRule>
  </conditionalFormatting>
  <conditionalFormatting sqref="Q18">
    <cfRule type="expression" dxfId="1568" priority="542">
      <formula>$Q$2=""</formula>
    </cfRule>
  </conditionalFormatting>
  <conditionalFormatting sqref="R18">
    <cfRule type="expression" dxfId="1567" priority="541">
      <formula>$R$2=""</formula>
    </cfRule>
  </conditionalFormatting>
  <conditionalFormatting sqref="S18">
    <cfRule type="expression" dxfId="1566" priority="540">
      <formula>$S$2=""</formula>
    </cfRule>
  </conditionalFormatting>
  <conditionalFormatting sqref="T18">
    <cfRule type="expression" dxfId="1565" priority="539">
      <formula>$T$2=""</formula>
    </cfRule>
  </conditionalFormatting>
  <conditionalFormatting sqref="U18">
    <cfRule type="expression" dxfId="1564" priority="538">
      <formula>$U$2=""</formula>
    </cfRule>
  </conditionalFormatting>
  <conditionalFormatting sqref="V18">
    <cfRule type="expression" dxfId="1563" priority="537">
      <formula>$V$2=""</formula>
    </cfRule>
  </conditionalFormatting>
  <conditionalFormatting sqref="W18">
    <cfRule type="expression" dxfId="1562" priority="536">
      <formula>$W$2=""</formula>
    </cfRule>
  </conditionalFormatting>
  <conditionalFormatting sqref="X18:BB18">
    <cfRule type="expression" dxfId="1561" priority="535">
      <formula>$X$2=""</formula>
    </cfRule>
  </conditionalFormatting>
  <conditionalFormatting sqref="F18">
    <cfRule type="expression" dxfId="1560" priority="534">
      <formula>$F$2=""</formula>
    </cfRule>
  </conditionalFormatting>
  <conditionalFormatting sqref="H21">
    <cfRule type="expression" dxfId="1559" priority="533">
      <formula>$H$2=""</formula>
    </cfRule>
  </conditionalFormatting>
  <conditionalFormatting sqref="G21">
    <cfRule type="expression" dxfId="1558" priority="532">
      <formula>$G$2=""</formula>
    </cfRule>
  </conditionalFormatting>
  <conditionalFormatting sqref="I21">
    <cfRule type="expression" dxfId="1557" priority="531">
      <formula>$I$2=""</formula>
    </cfRule>
  </conditionalFormatting>
  <conditionalFormatting sqref="J21">
    <cfRule type="expression" dxfId="1556" priority="530">
      <formula>$J$2=""</formula>
    </cfRule>
  </conditionalFormatting>
  <conditionalFormatting sqref="K21">
    <cfRule type="expression" dxfId="1555" priority="529">
      <formula>$K$2=""</formula>
    </cfRule>
  </conditionalFormatting>
  <conditionalFormatting sqref="L21">
    <cfRule type="expression" dxfId="1554" priority="528">
      <formula>$L$2=""</formula>
    </cfRule>
  </conditionalFormatting>
  <conditionalFormatting sqref="M21">
    <cfRule type="expression" dxfId="1553" priority="527">
      <formula>$M$2=""</formula>
    </cfRule>
  </conditionalFormatting>
  <conditionalFormatting sqref="N21">
    <cfRule type="expression" dxfId="1552" priority="526">
      <formula>$N$2=""</formula>
    </cfRule>
  </conditionalFormatting>
  <conditionalFormatting sqref="O21">
    <cfRule type="expression" dxfId="1551" priority="525">
      <formula>$O$2=""</formula>
    </cfRule>
  </conditionalFormatting>
  <conditionalFormatting sqref="P21">
    <cfRule type="expression" dxfId="1550" priority="524">
      <formula>$P$2=""</formula>
    </cfRule>
  </conditionalFormatting>
  <conditionalFormatting sqref="Q21">
    <cfRule type="expression" dxfId="1549" priority="523">
      <formula>$Q$2=""</formula>
    </cfRule>
  </conditionalFormatting>
  <conditionalFormatting sqref="R21">
    <cfRule type="expression" dxfId="1548" priority="522">
      <formula>$R$2=""</formula>
    </cfRule>
  </conditionalFormatting>
  <conditionalFormatting sqref="S21">
    <cfRule type="expression" dxfId="1547" priority="521">
      <formula>$S$2=""</formula>
    </cfRule>
  </conditionalFormatting>
  <conditionalFormatting sqref="T21">
    <cfRule type="expression" dxfId="1546" priority="520">
      <formula>$T$2=""</formula>
    </cfRule>
  </conditionalFormatting>
  <conditionalFormatting sqref="U21">
    <cfRule type="expression" dxfId="1545" priority="519">
      <formula>$U$2=""</formula>
    </cfRule>
  </conditionalFormatting>
  <conditionalFormatting sqref="V21">
    <cfRule type="expression" dxfId="1544" priority="518">
      <formula>$V$2=""</formula>
    </cfRule>
  </conditionalFormatting>
  <conditionalFormatting sqref="W21">
    <cfRule type="expression" dxfId="1543" priority="517">
      <formula>$W$2=""</formula>
    </cfRule>
  </conditionalFormatting>
  <conditionalFormatting sqref="X21:BB21">
    <cfRule type="expression" dxfId="1542" priority="516">
      <formula>$X$2=""</formula>
    </cfRule>
  </conditionalFormatting>
  <conditionalFormatting sqref="F21">
    <cfRule type="expression" dxfId="1541" priority="515">
      <formula>$F$2=""</formula>
    </cfRule>
  </conditionalFormatting>
  <conditionalFormatting sqref="H24">
    <cfRule type="expression" dxfId="1540" priority="514">
      <formula>$H$2=""</formula>
    </cfRule>
  </conditionalFormatting>
  <conditionalFormatting sqref="G24">
    <cfRule type="expression" dxfId="1539" priority="513">
      <formula>$G$2=""</formula>
    </cfRule>
  </conditionalFormatting>
  <conditionalFormatting sqref="I24">
    <cfRule type="expression" dxfId="1538" priority="512">
      <formula>$I$2=""</formula>
    </cfRule>
  </conditionalFormatting>
  <conditionalFormatting sqref="J24">
    <cfRule type="expression" dxfId="1537" priority="511">
      <formula>$J$2=""</formula>
    </cfRule>
  </conditionalFormatting>
  <conditionalFormatting sqref="K24">
    <cfRule type="expression" dxfId="1536" priority="510">
      <formula>$K$2=""</formula>
    </cfRule>
  </conditionalFormatting>
  <conditionalFormatting sqref="L24">
    <cfRule type="expression" dxfId="1535" priority="509">
      <formula>$L$2=""</formula>
    </cfRule>
  </conditionalFormatting>
  <conditionalFormatting sqref="M24">
    <cfRule type="expression" dxfId="1534" priority="508">
      <formula>$M$2=""</formula>
    </cfRule>
  </conditionalFormatting>
  <conditionalFormatting sqref="N24">
    <cfRule type="expression" dxfId="1533" priority="507">
      <formula>$N$2=""</formula>
    </cfRule>
  </conditionalFormatting>
  <conditionalFormatting sqref="O24">
    <cfRule type="expression" dxfId="1532" priority="506">
      <formula>$O$2=""</formula>
    </cfRule>
  </conditionalFormatting>
  <conditionalFormatting sqref="P24">
    <cfRule type="expression" dxfId="1531" priority="505">
      <formula>$P$2=""</formula>
    </cfRule>
  </conditionalFormatting>
  <conditionalFormatting sqref="Q24">
    <cfRule type="expression" dxfId="1530" priority="504">
      <formula>$Q$2=""</formula>
    </cfRule>
  </conditionalFormatting>
  <conditionalFormatting sqref="R24">
    <cfRule type="expression" dxfId="1529" priority="503">
      <formula>$R$2=""</formula>
    </cfRule>
  </conditionalFormatting>
  <conditionalFormatting sqref="S24">
    <cfRule type="expression" dxfId="1528" priority="502">
      <formula>$S$2=""</formula>
    </cfRule>
  </conditionalFormatting>
  <conditionalFormatting sqref="T24">
    <cfRule type="expression" dxfId="1527" priority="501">
      <formula>$T$2=""</formula>
    </cfRule>
  </conditionalFormatting>
  <conditionalFormatting sqref="U24">
    <cfRule type="expression" dxfId="1526" priority="500">
      <formula>$U$2=""</formula>
    </cfRule>
  </conditionalFormatting>
  <conditionalFormatting sqref="V24">
    <cfRule type="expression" dxfId="1525" priority="499">
      <formula>$V$2=""</formula>
    </cfRule>
  </conditionalFormatting>
  <conditionalFormatting sqref="W24">
    <cfRule type="expression" dxfId="1524" priority="498">
      <formula>$W$2=""</formula>
    </cfRule>
  </conditionalFormatting>
  <conditionalFormatting sqref="X24:BB24">
    <cfRule type="expression" dxfId="1523" priority="497">
      <formula>$X$2=""</formula>
    </cfRule>
  </conditionalFormatting>
  <conditionalFormatting sqref="F24">
    <cfRule type="expression" dxfId="1522" priority="496">
      <formula>$F$2=""</formula>
    </cfRule>
  </conditionalFormatting>
  <conditionalFormatting sqref="H27">
    <cfRule type="expression" dxfId="1521" priority="495">
      <formula>$H$2=""</formula>
    </cfRule>
  </conditionalFormatting>
  <conditionalFormatting sqref="G27">
    <cfRule type="expression" dxfId="1520" priority="494">
      <formula>$G$2=""</formula>
    </cfRule>
  </conditionalFormatting>
  <conditionalFormatting sqref="I27">
    <cfRule type="expression" dxfId="1519" priority="493">
      <formula>$I$2=""</formula>
    </cfRule>
  </conditionalFormatting>
  <conditionalFormatting sqref="J27">
    <cfRule type="expression" dxfId="1518" priority="492">
      <formula>$J$2=""</formula>
    </cfRule>
  </conditionalFormatting>
  <conditionalFormatting sqref="K27">
    <cfRule type="expression" dxfId="1517" priority="491">
      <formula>$K$2=""</formula>
    </cfRule>
  </conditionalFormatting>
  <conditionalFormatting sqref="L27">
    <cfRule type="expression" dxfId="1516" priority="490">
      <formula>$L$2=""</formula>
    </cfRule>
  </conditionalFormatting>
  <conditionalFormatting sqref="M27">
    <cfRule type="expression" dxfId="1515" priority="489">
      <formula>$M$2=""</formula>
    </cfRule>
  </conditionalFormatting>
  <conditionalFormatting sqref="N27">
    <cfRule type="expression" dxfId="1514" priority="488">
      <formula>$N$2=""</formula>
    </cfRule>
  </conditionalFormatting>
  <conditionalFormatting sqref="O27">
    <cfRule type="expression" dxfId="1513" priority="487">
      <formula>$O$2=""</formula>
    </cfRule>
  </conditionalFormatting>
  <conditionalFormatting sqref="P27">
    <cfRule type="expression" dxfId="1512" priority="486">
      <formula>$P$2=""</formula>
    </cfRule>
  </conditionalFormatting>
  <conditionalFormatting sqref="Q27">
    <cfRule type="expression" dxfId="1511" priority="485">
      <formula>$Q$2=""</formula>
    </cfRule>
  </conditionalFormatting>
  <conditionalFormatting sqref="R27">
    <cfRule type="expression" dxfId="1510" priority="484">
      <formula>$R$2=""</formula>
    </cfRule>
  </conditionalFormatting>
  <conditionalFormatting sqref="S27">
    <cfRule type="expression" dxfId="1509" priority="483">
      <formula>$S$2=""</formula>
    </cfRule>
  </conditionalFormatting>
  <conditionalFormatting sqref="T27">
    <cfRule type="expression" dxfId="1508" priority="482">
      <formula>$T$2=""</formula>
    </cfRule>
  </conditionalFormatting>
  <conditionalFormatting sqref="U27">
    <cfRule type="expression" dxfId="1507" priority="481">
      <formula>$U$2=""</formula>
    </cfRule>
  </conditionalFormatting>
  <conditionalFormatting sqref="V27">
    <cfRule type="expression" dxfId="1506" priority="480">
      <formula>$V$2=""</formula>
    </cfRule>
  </conditionalFormatting>
  <conditionalFormatting sqref="W27">
    <cfRule type="expression" dxfId="1505" priority="479">
      <formula>$W$2=""</formula>
    </cfRule>
  </conditionalFormatting>
  <conditionalFormatting sqref="X27:BB27">
    <cfRule type="expression" dxfId="1504" priority="478">
      <formula>$X$2=""</formula>
    </cfRule>
  </conditionalFormatting>
  <conditionalFormatting sqref="F27">
    <cfRule type="expression" dxfId="1503" priority="477">
      <formula>$F$2=""</formula>
    </cfRule>
  </conditionalFormatting>
  <conditionalFormatting sqref="H30">
    <cfRule type="expression" dxfId="1502" priority="476">
      <formula>$H$2=""</formula>
    </cfRule>
  </conditionalFormatting>
  <conditionalFormatting sqref="G30">
    <cfRule type="expression" dxfId="1501" priority="475">
      <formula>$G$2=""</formula>
    </cfRule>
  </conditionalFormatting>
  <conditionalFormatting sqref="I30">
    <cfRule type="expression" dxfId="1500" priority="474">
      <formula>$I$2=""</formula>
    </cfRule>
  </conditionalFormatting>
  <conditionalFormatting sqref="J30">
    <cfRule type="expression" dxfId="1499" priority="473">
      <formula>$J$2=""</formula>
    </cfRule>
  </conditionalFormatting>
  <conditionalFormatting sqref="K30">
    <cfRule type="expression" dxfId="1498" priority="472">
      <formula>$K$2=""</formula>
    </cfRule>
  </conditionalFormatting>
  <conditionalFormatting sqref="L30">
    <cfRule type="expression" dxfId="1497" priority="471">
      <formula>$L$2=""</formula>
    </cfRule>
  </conditionalFormatting>
  <conditionalFormatting sqref="M30">
    <cfRule type="expression" dxfId="1496" priority="470">
      <formula>$M$2=""</formula>
    </cfRule>
  </conditionalFormatting>
  <conditionalFormatting sqref="N30">
    <cfRule type="expression" dxfId="1495" priority="469">
      <formula>$N$2=""</formula>
    </cfRule>
  </conditionalFormatting>
  <conditionalFormatting sqref="O30">
    <cfRule type="expression" dxfId="1494" priority="468">
      <formula>$O$2=""</formula>
    </cfRule>
  </conditionalFormatting>
  <conditionalFormatting sqref="P30">
    <cfRule type="expression" dxfId="1493" priority="467">
      <formula>$P$2=""</formula>
    </cfRule>
  </conditionalFormatting>
  <conditionalFormatting sqref="Q30">
    <cfRule type="expression" dxfId="1492" priority="466">
      <formula>$Q$2=""</formula>
    </cfRule>
  </conditionalFormatting>
  <conditionalFormatting sqref="R30">
    <cfRule type="expression" dxfId="1491" priority="465">
      <formula>$R$2=""</formula>
    </cfRule>
  </conditionalFormatting>
  <conditionalFormatting sqref="S30">
    <cfRule type="expression" dxfId="1490" priority="464">
      <formula>$S$2=""</formula>
    </cfRule>
  </conditionalFormatting>
  <conditionalFormatting sqref="T30">
    <cfRule type="expression" dxfId="1489" priority="463">
      <formula>$T$2=""</formula>
    </cfRule>
  </conditionalFormatting>
  <conditionalFormatting sqref="U30">
    <cfRule type="expression" dxfId="1488" priority="462">
      <formula>$U$2=""</formula>
    </cfRule>
  </conditionalFormatting>
  <conditionalFormatting sqref="V30">
    <cfRule type="expression" dxfId="1487" priority="461">
      <formula>$V$2=""</formula>
    </cfRule>
  </conditionalFormatting>
  <conditionalFormatting sqref="W30">
    <cfRule type="expression" dxfId="1486" priority="460">
      <formula>$W$2=""</formula>
    </cfRule>
  </conditionalFormatting>
  <conditionalFormatting sqref="X30:BB30">
    <cfRule type="expression" dxfId="1485" priority="459">
      <formula>$X$2=""</formula>
    </cfRule>
  </conditionalFormatting>
  <conditionalFormatting sqref="F30">
    <cfRule type="expression" dxfId="1484" priority="458">
      <formula>$F$2=""</formula>
    </cfRule>
  </conditionalFormatting>
  <conditionalFormatting sqref="E18">
    <cfRule type="expression" dxfId="1483" priority="457">
      <formula>$E$2=""</formula>
    </cfRule>
  </conditionalFormatting>
  <conditionalFormatting sqref="E21">
    <cfRule type="expression" dxfId="1482" priority="456">
      <formula>$E$2=""</formula>
    </cfRule>
  </conditionalFormatting>
  <conditionalFormatting sqref="E24">
    <cfRule type="expression" dxfId="1481" priority="455">
      <formula>$E$2=""</formula>
    </cfRule>
  </conditionalFormatting>
  <conditionalFormatting sqref="E27">
    <cfRule type="expression" dxfId="1480" priority="454">
      <formula>$E$2=""</formula>
    </cfRule>
  </conditionalFormatting>
  <conditionalFormatting sqref="E30">
    <cfRule type="expression" dxfId="1479" priority="453">
      <formula>$E$2=""</formula>
    </cfRule>
  </conditionalFormatting>
  <conditionalFormatting sqref="E22:BB22">
    <cfRule type="expression" dxfId="1478" priority="452">
      <formula>$E$2=""</formula>
    </cfRule>
  </conditionalFormatting>
  <conditionalFormatting sqref="E25:BB25">
    <cfRule type="expression" dxfId="1477" priority="451">
      <formula>$E$2=""</formula>
    </cfRule>
  </conditionalFormatting>
  <conditionalFormatting sqref="E28:BB28">
    <cfRule type="expression" dxfId="1476" priority="450">
      <formula>$E$2=""</formula>
    </cfRule>
  </conditionalFormatting>
  <conditionalFormatting sqref="X18 X21 X24 X27 X30">
    <cfRule type="expression" dxfId="1475" priority="449">
      <formula>$X$2=""</formula>
    </cfRule>
  </conditionalFormatting>
  <conditionalFormatting sqref="J18 J21 J24 J27 J30">
    <cfRule type="expression" dxfId="1474" priority="448">
      <formula>$J$2=""</formula>
    </cfRule>
  </conditionalFormatting>
  <conditionalFormatting sqref="K18 K21 K24 K27 K30">
    <cfRule type="expression" dxfId="1473" priority="447">
      <formula>$K$2=""</formula>
    </cfRule>
  </conditionalFormatting>
  <conditionalFormatting sqref="O18 O21 O24 O27 O30">
    <cfRule type="expression" dxfId="1472" priority="446">
      <formula>$O$2=""</formula>
    </cfRule>
  </conditionalFormatting>
  <conditionalFormatting sqref="F18">
    <cfRule type="expression" dxfId="1471" priority="445">
      <formula>$F$66=""</formula>
    </cfRule>
  </conditionalFormatting>
  <conditionalFormatting sqref="G18">
    <cfRule type="expression" dxfId="1470" priority="444">
      <formula>$G$66=""</formula>
    </cfRule>
  </conditionalFormatting>
  <conditionalFormatting sqref="H18">
    <cfRule type="expression" dxfId="1469" priority="443">
      <formula>$H$66=""</formula>
    </cfRule>
  </conditionalFormatting>
  <conditionalFormatting sqref="I18">
    <cfRule type="expression" dxfId="1468" priority="442">
      <formula>$I$66=""</formula>
    </cfRule>
  </conditionalFormatting>
  <conditionalFormatting sqref="J18">
    <cfRule type="expression" dxfId="1467" priority="441">
      <formula>$J$66=""</formula>
    </cfRule>
  </conditionalFormatting>
  <conditionalFormatting sqref="K18">
    <cfRule type="expression" dxfId="1466" priority="440">
      <formula>$K$66=""</formula>
    </cfRule>
  </conditionalFormatting>
  <conditionalFormatting sqref="L18">
    <cfRule type="expression" dxfId="1465" priority="439">
      <formula>$L$66=""</formula>
    </cfRule>
  </conditionalFormatting>
  <conditionalFormatting sqref="M18">
    <cfRule type="expression" dxfId="1464" priority="438">
      <formula>$M$66=""</formula>
    </cfRule>
  </conditionalFormatting>
  <conditionalFormatting sqref="N18">
    <cfRule type="expression" dxfId="1463" priority="437">
      <formula>$N$66=""</formula>
    </cfRule>
  </conditionalFormatting>
  <conditionalFormatting sqref="O18">
    <cfRule type="expression" dxfId="1462" priority="436">
      <formula>$O$66=""</formula>
    </cfRule>
  </conditionalFormatting>
  <conditionalFormatting sqref="P18">
    <cfRule type="expression" dxfId="1461" priority="435">
      <formula>$P$66=""</formula>
    </cfRule>
  </conditionalFormatting>
  <conditionalFormatting sqref="Q18">
    <cfRule type="expression" dxfId="1460" priority="434">
      <formula>$Q$66=""</formula>
    </cfRule>
  </conditionalFormatting>
  <conditionalFormatting sqref="R18">
    <cfRule type="expression" dxfId="1459" priority="433">
      <formula>$R$66=""</formula>
    </cfRule>
  </conditionalFormatting>
  <conditionalFormatting sqref="S18">
    <cfRule type="expression" dxfId="1458" priority="432">
      <formula>$S$66=""</formula>
    </cfRule>
  </conditionalFormatting>
  <conditionalFormatting sqref="T18">
    <cfRule type="expression" dxfId="1457" priority="431">
      <formula>$T$66=""</formula>
    </cfRule>
  </conditionalFormatting>
  <conditionalFormatting sqref="U18">
    <cfRule type="expression" dxfId="1456" priority="430">
      <formula>$U$66=""</formula>
    </cfRule>
  </conditionalFormatting>
  <conditionalFormatting sqref="V18">
    <cfRule type="expression" dxfId="1455" priority="429">
      <formula>$V$66=""</formula>
    </cfRule>
  </conditionalFormatting>
  <conditionalFormatting sqref="W18">
    <cfRule type="expression" dxfId="1454" priority="428">
      <formula>$W$66=""</formula>
    </cfRule>
  </conditionalFormatting>
  <conditionalFormatting sqref="X18">
    <cfRule type="expression" dxfId="1453" priority="427">
      <formula>$X$66=""</formula>
    </cfRule>
  </conditionalFormatting>
  <conditionalFormatting sqref="Y18:BB18">
    <cfRule type="expression" dxfId="1452" priority="426">
      <formula>$Y$66=""</formula>
    </cfRule>
  </conditionalFormatting>
  <conditionalFormatting sqref="F1:F32 F63:F1048576">
    <cfRule type="expression" dxfId="1451" priority="425">
      <formula>$F$66=""</formula>
    </cfRule>
  </conditionalFormatting>
  <conditionalFormatting sqref="AA1:AA32 AA63:AA1048576">
    <cfRule type="expression" dxfId="1450" priority="424">
      <formula>$AA$66=""</formula>
    </cfRule>
  </conditionalFormatting>
  <conditionalFormatting sqref="Y1:Y32 Y63:Y1048576">
    <cfRule type="expression" dxfId="1449" priority="423">
      <formula>$Y$66=""</formula>
    </cfRule>
  </conditionalFormatting>
  <conditionalFormatting sqref="Z1:Z32 Z63:Z1048576">
    <cfRule type="expression" dxfId="1448" priority="422">
      <formula>$Z$66=""</formula>
    </cfRule>
  </conditionalFormatting>
  <conditionalFormatting sqref="AB1:AB32 AB63:AB1048576">
    <cfRule type="expression" dxfId="1447" priority="421">
      <formula>$AB$66=""</formula>
    </cfRule>
  </conditionalFormatting>
  <conditionalFormatting sqref="AC1:AC32 AC63:AC1048576">
    <cfRule type="expression" dxfId="1446" priority="420">
      <formula>$AC$66=""</formula>
    </cfRule>
  </conditionalFormatting>
  <conditionalFormatting sqref="Q1:Q32 Q63:Q1048576">
    <cfRule type="expression" dxfId="1445" priority="419">
      <formula>$Q$66=""</formula>
    </cfRule>
  </conditionalFormatting>
  <conditionalFormatting sqref="AD1:AD32 AD63:AD1048576">
    <cfRule type="expression" dxfId="1444" priority="418">
      <formula>$AD$66=""</formula>
    </cfRule>
  </conditionalFormatting>
  <conditionalFormatting sqref="AE1:AE32 AE63:AE1048576">
    <cfRule type="expression" dxfId="1443" priority="417">
      <formula>$AE$66=""</formula>
    </cfRule>
  </conditionalFormatting>
  <conditionalFormatting sqref="AF1:AF32 AF63:AF1048576">
    <cfRule type="expression" dxfId="1442" priority="416">
      <formula>$AF$66=""</formula>
    </cfRule>
  </conditionalFormatting>
  <conditionalFormatting sqref="AG1:AG32 AG63:AG1048576">
    <cfRule type="expression" dxfId="1441" priority="415">
      <formula>$AG$66=""</formula>
    </cfRule>
  </conditionalFormatting>
  <conditionalFormatting sqref="AH1:AH32 AH63:AH1048576">
    <cfRule type="expression" dxfId="1440" priority="414">
      <formula>$AH$66=""</formula>
    </cfRule>
  </conditionalFormatting>
  <conditionalFormatting sqref="AI1:AI32 AI63:AI1048576">
    <cfRule type="expression" dxfId="1439" priority="413">
      <formula>$AI$66=""</formula>
    </cfRule>
  </conditionalFormatting>
  <conditionalFormatting sqref="AJ1:AJ32 AJ63:AJ1048576">
    <cfRule type="expression" dxfId="1438" priority="412">
      <formula>$AJ$66=""</formula>
    </cfRule>
  </conditionalFormatting>
  <conditionalFormatting sqref="AK1:AK32 AK63:AK1048576">
    <cfRule type="expression" dxfId="1437" priority="411">
      <formula>$AK$66=""</formula>
    </cfRule>
  </conditionalFormatting>
  <conditionalFormatting sqref="AL1:AL32 AL63:AL1048576">
    <cfRule type="expression" dxfId="1436" priority="410">
      <formula>$AL$66=""</formula>
    </cfRule>
  </conditionalFormatting>
  <conditionalFormatting sqref="AM1:AM32 AM63:AM1048576">
    <cfRule type="expression" dxfId="1435" priority="409">
      <formula>$AM$66=""</formula>
    </cfRule>
  </conditionalFormatting>
  <conditionalFormatting sqref="AN1:AN32 AN63:AN1048576">
    <cfRule type="expression" dxfId="1434" priority="408">
      <formula>$AN$66=""</formula>
    </cfRule>
  </conditionalFormatting>
  <conditionalFormatting sqref="AO1:AO32 AO63:AO1048576">
    <cfRule type="expression" dxfId="1433" priority="407">
      <formula>$AO$66=""</formula>
    </cfRule>
  </conditionalFormatting>
  <conditionalFormatting sqref="AP1:AP32 AP63:AP1048576">
    <cfRule type="expression" dxfId="1432" priority="406">
      <formula>$AP$66=""</formula>
    </cfRule>
  </conditionalFormatting>
  <conditionalFormatting sqref="AQ1:AQ32 AQ63:AQ1048576">
    <cfRule type="expression" dxfId="1431" priority="405">
      <formula>$AQ$66=""</formula>
    </cfRule>
  </conditionalFormatting>
  <conditionalFormatting sqref="AR1:AR32 AR63:AR1048576">
    <cfRule type="expression" dxfId="1430" priority="404">
      <formula>$AR$66=""</formula>
    </cfRule>
  </conditionalFormatting>
  <conditionalFormatting sqref="AS1:AS32 AS63:AS1048576">
    <cfRule type="expression" dxfId="1429" priority="403">
      <formula>$AS$66=""</formula>
    </cfRule>
  </conditionalFormatting>
  <conditionalFormatting sqref="AT1:AT32 AT63:AT1048576">
    <cfRule type="expression" dxfId="1428" priority="402">
      <formula>$AT$66=""</formula>
    </cfRule>
  </conditionalFormatting>
  <conditionalFormatting sqref="AU1:AU32 AU63:AU1048576">
    <cfRule type="expression" dxfId="1427" priority="401">
      <formula>$AU$66=""</formula>
    </cfRule>
  </conditionalFormatting>
  <conditionalFormatting sqref="AV1:AV32 AV63:AV1048576">
    <cfRule type="expression" dxfId="1426" priority="400">
      <formula>$AV$66=""</formula>
    </cfRule>
  </conditionalFormatting>
  <conditionalFormatting sqref="AW1:AW32 AW63:AW1048576">
    <cfRule type="expression" dxfId="1425" priority="399">
      <formula>$AW$66=""</formula>
    </cfRule>
  </conditionalFormatting>
  <conditionalFormatting sqref="AX1:AX32 AX63:AX1048576">
    <cfRule type="expression" dxfId="1424" priority="398">
      <formula>$AX$66=""</formula>
    </cfRule>
  </conditionalFormatting>
  <conditionalFormatting sqref="AY1:AY32 AY63:AY1048576">
    <cfRule type="expression" dxfId="1423" priority="397">
      <formula>$AY$66=""</formula>
    </cfRule>
  </conditionalFormatting>
  <conditionalFormatting sqref="AZ1:AZ32 AZ63:AZ1048576">
    <cfRule type="expression" dxfId="1422" priority="396">
      <formula>$AZ$66=""</formula>
    </cfRule>
  </conditionalFormatting>
  <conditionalFormatting sqref="BA1:BA32 BA63:BA1048576">
    <cfRule type="expression" dxfId="1421" priority="395">
      <formula>$BA$66=""</formula>
    </cfRule>
  </conditionalFormatting>
  <conditionalFormatting sqref="E33:E62">
    <cfRule type="expression" dxfId="1420" priority="394">
      <formula>$E$66=""</formula>
    </cfRule>
  </conditionalFormatting>
  <conditionalFormatting sqref="F51 F54 F57 F60">
    <cfRule type="expression" dxfId="1419" priority="393">
      <formula>$F$66=""</formula>
    </cfRule>
  </conditionalFormatting>
  <conditionalFormatting sqref="G51 G54 G57 G60">
    <cfRule type="expression" dxfId="1418" priority="392">
      <formula>$G$66=""</formula>
    </cfRule>
  </conditionalFormatting>
  <conditionalFormatting sqref="H51 H54 H57 H60">
    <cfRule type="expression" dxfId="1417" priority="391">
      <formula>$H$66=""</formula>
    </cfRule>
  </conditionalFormatting>
  <conditionalFormatting sqref="I51 I54 I57 I60">
    <cfRule type="expression" dxfId="1416" priority="390">
      <formula>$I$66=""</formula>
    </cfRule>
  </conditionalFormatting>
  <conditionalFormatting sqref="J51 J54 J57 J60">
    <cfRule type="expression" dxfId="1415" priority="389">
      <formula>$J$66=""</formula>
    </cfRule>
  </conditionalFormatting>
  <conditionalFormatting sqref="K51 K54 K57 K60">
    <cfRule type="expression" dxfId="1414" priority="388">
      <formula>$K$66=""</formula>
    </cfRule>
  </conditionalFormatting>
  <conditionalFormatting sqref="L51 L54 L57 L60">
    <cfRule type="expression" dxfId="1413" priority="387">
      <formula>$L$66=""</formula>
    </cfRule>
  </conditionalFormatting>
  <conditionalFormatting sqref="M51 M54 M57 M60">
    <cfRule type="expression" dxfId="1412" priority="386">
      <formula>$M$66=""</formula>
    </cfRule>
  </conditionalFormatting>
  <conditionalFormatting sqref="N51 N54 N57 N60">
    <cfRule type="expression" dxfId="1411" priority="385">
      <formula>$N$66=""</formula>
    </cfRule>
  </conditionalFormatting>
  <conditionalFormatting sqref="O51 O54 O57 O60">
    <cfRule type="expression" dxfId="1410" priority="384">
      <formula>$O$66=""</formula>
    </cfRule>
  </conditionalFormatting>
  <conditionalFormatting sqref="P51 P54 P57 P60">
    <cfRule type="expression" dxfId="1409" priority="383">
      <formula>$P$66=""</formula>
    </cfRule>
  </conditionalFormatting>
  <conditionalFormatting sqref="Q51 Q54 Q57 Q60">
    <cfRule type="expression" dxfId="1408" priority="382">
      <formula>$Q$66=""</formula>
    </cfRule>
  </conditionalFormatting>
  <conditionalFormatting sqref="R51 R54 R57 R60">
    <cfRule type="expression" dxfId="1407" priority="381">
      <formula>$R$66=""</formula>
    </cfRule>
  </conditionalFormatting>
  <conditionalFormatting sqref="S51 S54 S57 S60">
    <cfRule type="expression" dxfId="1406" priority="380">
      <formula>$S$66=""</formula>
    </cfRule>
  </conditionalFormatting>
  <conditionalFormatting sqref="T51 T54 T57 T60">
    <cfRule type="expression" dxfId="1405" priority="379">
      <formula>$T$66=""</formula>
    </cfRule>
  </conditionalFormatting>
  <conditionalFormatting sqref="U51 U54 U57 U60">
    <cfRule type="expression" dxfId="1404" priority="378">
      <formula>$U$66=""</formula>
    </cfRule>
  </conditionalFormatting>
  <conditionalFormatting sqref="V51 V54 V57 V60">
    <cfRule type="expression" dxfId="1403" priority="377">
      <formula>$V$66=""</formula>
    </cfRule>
  </conditionalFormatting>
  <conditionalFormatting sqref="W51 W54 W57 W60">
    <cfRule type="expression" dxfId="1402" priority="376">
      <formula>$W$66=""</formula>
    </cfRule>
  </conditionalFormatting>
  <conditionalFormatting sqref="X51 X54 X57 X60">
    <cfRule type="expression" dxfId="1401" priority="375">
      <formula>$X$66=""</formula>
    </cfRule>
  </conditionalFormatting>
  <conditionalFormatting sqref="Y51:BB51 Y54:BB54 Y57:BB57 Y60:BB60 E50:BB50 E53:BB53 E56:BB56 E59:BB59 E62:BB62">
    <cfRule type="expression" dxfId="1400" priority="374">
      <formula>$Y$66=""</formula>
    </cfRule>
  </conditionalFormatting>
  <conditionalFormatting sqref="H33">
    <cfRule type="expression" dxfId="1399" priority="373">
      <formula>$H$2=""</formula>
    </cfRule>
  </conditionalFormatting>
  <conditionalFormatting sqref="G33">
    <cfRule type="expression" dxfId="1398" priority="372">
      <formula>$G$2=""</formula>
    </cfRule>
  </conditionalFormatting>
  <conditionalFormatting sqref="I33">
    <cfRule type="expression" dxfId="1397" priority="371">
      <formula>$I$2=""</formula>
    </cfRule>
  </conditionalFormatting>
  <conditionalFormatting sqref="J33">
    <cfRule type="expression" dxfId="1396" priority="370">
      <formula>$J$2=""</formula>
    </cfRule>
  </conditionalFormatting>
  <conditionalFormatting sqref="K33">
    <cfRule type="expression" dxfId="1395" priority="369">
      <formula>$K$2=""</formula>
    </cfRule>
  </conditionalFormatting>
  <conditionalFormatting sqref="L33">
    <cfRule type="expression" dxfId="1394" priority="368">
      <formula>$L$2=""</formula>
    </cfRule>
  </conditionalFormatting>
  <conditionalFormatting sqref="M33">
    <cfRule type="expression" dxfId="1393" priority="367">
      <formula>$M$2=""</formula>
    </cfRule>
  </conditionalFormatting>
  <conditionalFormatting sqref="N33">
    <cfRule type="expression" dxfId="1392" priority="366">
      <formula>$N$2=""</formula>
    </cfRule>
  </conditionalFormatting>
  <conditionalFormatting sqref="O33">
    <cfRule type="expression" dxfId="1391" priority="365">
      <formula>$O$2=""</formula>
    </cfRule>
  </conditionalFormatting>
  <conditionalFormatting sqref="P33">
    <cfRule type="expression" dxfId="1390" priority="364">
      <formula>$P$2=""</formula>
    </cfRule>
  </conditionalFormatting>
  <conditionalFormatting sqref="Q33">
    <cfRule type="expression" dxfId="1389" priority="363">
      <formula>$Q$2=""</formula>
    </cfRule>
  </conditionalFormatting>
  <conditionalFormatting sqref="R33">
    <cfRule type="expression" dxfId="1388" priority="362">
      <formula>$R$2=""</formula>
    </cfRule>
  </conditionalFormatting>
  <conditionalFormatting sqref="S33">
    <cfRule type="expression" dxfId="1387" priority="361">
      <formula>$S$2=""</formula>
    </cfRule>
  </conditionalFormatting>
  <conditionalFormatting sqref="T33">
    <cfRule type="expression" dxfId="1386" priority="360">
      <formula>$T$2=""</formula>
    </cfRule>
  </conditionalFormatting>
  <conditionalFormatting sqref="U33">
    <cfRule type="expression" dxfId="1385" priority="359">
      <formula>$U$2=""</formula>
    </cfRule>
  </conditionalFormatting>
  <conditionalFormatting sqref="V33">
    <cfRule type="expression" dxfId="1384" priority="358">
      <formula>$V$2=""</formula>
    </cfRule>
  </conditionalFormatting>
  <conditionalFormatting sqref="W33">
    <cfRule type="expression" dxfId="1383" priority="357">
      <formula>$W$2=""</formula>
    </cfRule>
  </conditionalFormatting>
  <conditionalFormatting sqref="F33">
    <cfRule type="expression" dxfId="1382" priority="356">
      <formula>$F$2=""</formula>
    </cfRule>
  </conditionalFormatting>
  <conditionalFormatting sqref="H36">
    <cfRule type="expression" dxfId="1381" priority="355">
      <formula>$H$2=""</formula>
    </cfRule>
  </conditionalFormatting>
  <conditionalFormatting sqref="G36">
    <cfRule type="expression" dxfId="1380" priority="354">
      <formula>$G$2=""</formula>
    </cfRule>
  </conditionalFormatting>
  <conditionalFormatting sqref="I36">
    <cfRule type="expression" dxfId="1379" priority="353">
      <formula>$I$2=""</formula>
    </cfRule>
  </conditionalFormatting>
  <conditionalFormatting sqref="J36">
    <cfRule type="expression" dxfId="1378" priority="352">
      <formula>$J$2=""</formula>
    </cfRule>
  </conditionalFormatting>
  <conditionalFormatting sqref="K36">
    <cfRule type="expression" dxfId="1377" priority="351">
      <formula>$K$2=""</formula>
    </cfRule>
  </conditionalFormatting>
  <conditionalFormatting sqref="L36">
    <cfRule type="expression" dxfId="1376" priority="350">
      <formula>$L$2=""</formula>
    </cfRule>
  </conditionalFormatting>
  <conditionalFormatting sqref="M36">
    <cfRule type="expression" dxfId="1375" priority="349">
      <formula>$M$2=""</formula>
    </cfRule>
  </conditionalFormatting>
  <conditionalFormatting sqref="N36">
    <cfRule type="expression" dxfId="1374" priority="348">
      <formula>$N$2=""</formula>
    </cfRule>
  </conditionalFormatting>
  <conditionalFormatting sqref="O36">
    <cfRule type="expression" dxfId="1373" priority="347">
      <formula>$O$2=""</formula>
    </cfRule>
  </conditionalFormatting>
  <conditionalFormatting sqref="P36">
    <cfRule type="expression" dxfId="1372" priority="346">
      <formula>$P$2=""</formula>
    </cfRule>
  </conditionalFormatting>
  <conditionalFormatting sqref="Q36">
    <cfRule type="expression" dxfId="1371" priority="345">
      <formula>$Q$2=""</formula>
    </cfRule>
  </conditionalFormatting>
  <conditionalFormatting sqref="R36">
    <cfRule type="expression" dxfId="1370" priority="344">
      <formula>$R$2=""</formula>
    </cfRule>
  </conditionalFormatting>
  <conditionalFormatting sqref="S36">
    <cfRule type="expression" dxfId="1369" priority="343">
      <formula>$S$2=""</formula>
    </cfRule>
  </conditionalFormatting>
  <conditionalFormatting sqref="T36">
    <cfRule type="expression" dxfId="1368" priority="342">
      <formula>$T$2=""</formula>
    </cfRule>
  </conditionalFormatting>
  <conditionalFormatting sqref="U36">
    <cfRule type="expression" dxfId="1367" priority="341">
      <formula>$U$2=""</formula>
    </cfRule>
  </conditionalFormatting>
  <conditionalFormatting sqref="V36">
    <cfRule type="expression" dxfId="1366" priority="340">
      <formula>$V$2=""</formula>
    </cfRule>
  </conditionalFormatting>
  <conditionalFormatting sqref="W36">
    <cfRule type="expression" dxfId="1365" priority="339">
      <formula>$W$2=""</formula>
    </cfRule>
  </conditionalFormatting>
  <conditionalFormatting sqref="X36:BB36">
    <cfRule type="expression" dxfId="1364" priority="338">
      <formula>$X$2=""</formula>
    </cfRule>
  </conditionalFormatting>
  <conditionalFormatting sqref="F36">
    <cfRule type="expression" dxfId="1363" priority="337">
      <formula>$F$2=""</formula>
    </cfRule>
  </conditionalFormatting>
  <conditionalFormatting sqref="H39">
    <cfRule type="expression" dxfId="1362" priority="336">
      <formula>$H$2=""</formula>
    </cfRule>
  </conditionalFormatting>
  <conditionalFormatting sqref="G39">
    <cfRule type="expression" dxfId="1361" priority="335">
      <formula>$G$2=""</formula>
    </cfRule>
  </conditionalFormatting>
  <conditionalFormatting sqref="I39">
    <cfRule type="expression" dxfId="1360" priority="334">
      <formula>$I$2=""</formula>
    </cfRule>
  </conditionalFormatting>
  <conditionalFormatting sqref="J39">
    <cfRule type="expression" dxfId="1359" priority="333">
      <formula>$J$2=""</formula>
    </cfRule>
  </conditionalFormatting>
  <conditionalFormatting sqref="K39">
    <cfRule type="expression" dxfId="1358" priority="332">
      <formula>$K$2=""</formula>
    </cfRule>
  </conditionalFormatting>
  <conditionalFormatting sqref="L39">
    <cfRule type="expression" dxfId="1357" priority="331">
      <formula>$L$2=""</formula>
    </cfRule>
  </conditionalFormatting>
  <conditionalFormatting sqref="M39">
    <cfRule type="expression" dxfId="1356" priority="330">
      <formula>$M$2=""</formula>
    </cfRule>
  </conditionalFormatting>
  <conditionalFormatting sqref="N39">
    <cfRule type="expression" dxfId="1355" priority="329">
      <formula>$N$2=""</formula>
    </cfRule>
  </conditionalFormatting>
  <conditionalFormatting sqref="O39">
    <cfRule type="expression" dxfId="1354" priority="328">
      <formula>$O$2=""</formula>
    </cfRule>
  </conditionalFormatting>
  <conditionalFormatting sqref="P39">
    <cfRule type="expression" dxfId="1353" priority="327">
      <formula>$P$2=""</formula>
    </cfRule>
  </conditionalFormatting>
  <conditionalFormatting sqref="Q39">
    <cfRule type="expression" dxfId="1352" priority="326">
      <formula>$Q$2=""</formula>
    </cfRule>
  </conditionalFormatting>
  <conditionalFormatting sqref="R39">
    <cfRule type="expression" dxfId="1351" priority="325">
      <formula>$R$2=""</formula>
    </cfRule>
  </conditionalFormatting>
  <conditionalFormatting sqref="S39">
    <cfRule type="expression" dxfId="1350" priority="324">
      <formula>$S$2=""</formula>
    </cfRule>
  </conditionalFormatting>
  <conditionalFormatting sqref="T39">
    <cfRule type="expression" dxfId="1349" priority="323">
      <formula>$T$2=""</formula>
    </cfRule>
  </conditionalFormatting>
  <conditionalFormatting sqref="U39">
    <cfRule type="expression" dxfId="1348" priority="322">
      <formula>$U$2=""</formula>
    </cfRule>
  </conditionalFormatting>
  <conditionalFormatting sqref="V39">
    <cfRule type="expression" dxfId="1347" priority="321">
      <formula>$V$2=""</formula>
    </cfRule>
  </conditionalFormatting>
  <conditionalFormatting sqref="W39">
    <cfRule type="expression" dxfId="1346" priority="320">
      <formula>$W$2=""</formula>
    </cfRule>
  </conditionalFormatting>
  <conditionalFormatting sqref="X39:BB39">
    <cfRule type="expression" dxfId="1345" priority="319">
      <formula>$X$2=""</formula>
    </cfRule>
  </conditionalFormatting>
  <conditionalFormatting sqref="F39">
    <cfRule type="expression" dxfId="1344" priority="318">
      <formula>$F$2=""</formula>
    </cfRule>
  </conditionalFormatting>
  <conditionalFormatting sqref="H42">
    <cfRule type="expression" dxfId="1343" priority="317">
      <formula>$H$2=""</formula>
    </cfRule>
  </conditionalFormatting>
  <conditionalFormatting sqref="G42">
    <cfRule type="expression" dxfId="1342" priority="316">
      <formula>$G$2=""</formula>
    </cfRule>
  </conditionalFormatting>
  <conditionalFormatting sqref="I42">
    <cfRule type="expression" dxfId="1341" priority="315">
      <formula>$I$2=""</formula>
    </cfRule>
  </conditionalFormatting>
  <conditionalFormatting sqref="J42">
    <cfRule type="expression" dxfId="1340" priority="314">
      <formula>$J$2=""</formula>
    </cfRule>
  </conditionalFormatting>
  <conditionalFormatting sqref="K42">
    <cfRule type="expression" dxfId="1339" priority="313">
      <formula>$K$2=""</formula>
    </cfRule>
  </conditionalFormatting>
  <conditionalFormatting sqref="L42">
    <cfRule type="expression" dxfId="1338" priority="312">
      <formula>$L$2=""</formula>
    </cfRule>
  </conditionalFormatting>
  <conditionalFormatting sqref="M42">
    <cfRule type="expression" dxfId="1337" priority="311">
      <formula>$M$2=""</formula>
    </cfRule>
  </conditionalFormatting>
  <conditionalFormatting sqref="N42">
    <cfRule type="expression" dxfId="1336" priority="310">
      <formula>$N$2=""</formula>
    </cfRule>
  </conditionalFormatting>
  <conditionalFormatting sqref="O42">
    <cfRule type="expression" dxfId="1335" priority="309">
      <formula>$O$2=""</formula>
    </cfRule>
  </conditionalFormatting>
  <conditionalFormatting sqref="P42">
    <cfRule type="expression" dxfId="1334" priority="308">
      <formula>$P$2=""</formula>
    </cfRule>
  </conditionalFormatting>
  <conditionalFormatting sqref="Q42">
    <cfRule type="expression" dxfId="1333" priority="307">
      <formula>$Q$2=""</formula>
    </cfRule>
  </conditionalFormatting>
  <conditionalFormatting sqref="R42">
    <cfRule type="expression" dxfId="1332" priority="306">
      <formula>$R$2=""</formula>
    </cfRule>
  </conditionalFormatting>
  <conditionalFormatting sqref="S42">
    <cfRule type="expression" dxfId="1331" priority="305">
      <formula>$S$2=""</formula>
    </cfRule>
  </conditionalFormatting>
  <conditionalFormatting sqref="T42">
    <cfRule type="expression" dxfId="1330" priority="304">
      <formula>$T$2=""</formula>
    </cfRule>
  </conditionalFormatting>
  <conditionalFormatting sqref="U42">
    <cfRule type="expression" dxfId="1329" priority="303">
      <formula>$U$2=""</formula>
    </cfRule>
  </conditionalFormatting>
  <conditionalFormatting sqref="V42">
    <cfRule type="expression" dxfId="1328" priority="302">
      <formula>$V$2=""</formula>
    </cfRule>
  </conditionalFormatting>
  <conditionalFormatting sqref="W42">
    <cfRule type="expression" dxfId="1327" priority="301">
      <formula>$W$2=""</formula>
    </cfRule>
  </conditionalFormatting>
  <conditionalFormatting sqref="X42:BB42">
    <cfRule type="expression" dxfId="1326" priority="300">
      <formula>$X$2=""</formula>
    </cfRule>
  </conditionalFormatting>
  <conditionalFormatting sqref="F42">
    <cfRule type="expression" dxfId="1325" priority="299">
      <formula>$F$2=""</formula>
    </cfRule>
  </conditionalFormatting>
  <conditionalFormatting sqref="H45">
    <cfRule type="expression" dxfId="1324" priority="298">
      <formula>$H$2=""</formula>
    </cfRule>
  </conditionalFormatting>
  <conditionalFormatting sqref="G45">
    <cfRule type="expression" dxfId="1323" priority="297">
      <formula>$G$2=""</formula>
    </cfRule>
  </conditionalFormatting>
  <conditionalFormatting sqref="I45">
    <cfRule type="expression" dxfId="1322" priority="296">
      <formula>$I$2=""</formula>
    </cfRule>
  </conditionalFormatting>
  <conditionalFormatting sqref="J45">
    <cfRule type="expression" dxfId="1321" priority="295">
      <formula>$J$2=""</formula>
    </cfRule>
  </conditionalFormatting>
  <conditionalFormatting sqref="K45">
    <cfRule type="expression" dxfId="1320" priority="294">
      <formula>$K$2=""</formula>
    </cfRule>
  </conditionalFormatting>
  <conditionalFormatting sqref="L45">
    <cfRule type="expression" dxfId="1319" priority="293">
      <formula>$L$2=""</formula>
    </cfRule>
  </conditionalFormatting>
  <conditionalFormatting sqref="M45">
    <cfRule type="expression" dxfId="1318" priority="292">
      <formula>$M$2=""</formula>
    </cfRule>
  </conditionalFormatting>
  <conditionalFormatting sqref="N45">
    <cfRule type="expression" dxfId="1317" priority="291">
      <formula>$N$2=""</formula>
    </cfRule>
  </conditionalFormatting>
  <conditionalFormatting sqref="O45">
    <cfRule type="expression" dxfId="1316" priority="290">
      <formula>$O$2=""</formula>
    </cfRule>
  </conditionalFormatting>
  <conditionalFormatting sqref="P45">
    <cfRule type="expression" dxfId="1315" priority="289">
      <formula>$P$2=""</formula>
    </cfRule>
  </conditionalFormatting>
  <conditionalFormatting sqref="Q45">
    <cfRule type="expression" dxfId="1314" priority="288">
      <formula>$Q$2=""</formula>
    </cfRule>
  </conditionalFormatting>
  <conditionalFormatting sqref="R45">
    <cfRule type="expression" dxfId="1313" priority="287">
      <formula>$R$2=""</formula>
    </cfRule>
  </conditionalFormatting>
  <conditionalFormatting sqref="S45">
    <cfRule type="expression" dxfId="1312" priority="286">
      <formula>$S$2=""</formula>
    </cfRule>
  </conditionalFormatting>
  <conditionalFormatting sqref="T45">
    <cfRule type="expression" dxfId="1311" priority="285">
      <formula>$T$2=""</formula>
    </cfRule>
  </conditionalFormatting>
  <conditionalFormatting sqref="U45">
    <cfRule type="expression" dxfId="1310" priority="284">
      <formula>$U$2=""</formula>
    </cfRule>
  </conditionalFormatting>
  <conditionalFormatting sqref="V45">
    <cfRule type="expression" dxfId="1309" priority="283">
      <formula>$V$2=""</formula>
    </cfRule>
  </conditionalFormatting>
  <conditionalFormatting sqref="W45">
    <cfRule type="expression" dxfId="1308" priority="282">
      <formula>$W$2=""</formula>
    </cfRule>
  </conditionalFormatting>
  <conditionalFormatting sqref="X45:BB45">
    <cfRule type="expression" dxfId="1307" priority="281">
      <formula>$X$2=""</formula>
    </cfRule>
  </conditionalFormatting>
  <conditionalFormatting sqref="F45">
    <cfRule type="expression" dxfId="1306" priority="280">
      <formula>$F$2=""</formula>
    </cfRule>
  </conditionalFormatting>
  <conditionalFormatting sqref="H37">
    <cfRule type="expression" dxfId="1305" priority="279">
      <formula>$H$2=""</formula>
    </cfRule>
  </conditionalFormatting>
  <conditionalFormatting sqref="G37">
    <cfRule type="expression" dxfId="1304" priority="278">
      <formula>$G$2=""</formula>
    </cfRule>
  </conditionalFormatting>
  <conditionalFormatting sqref="I37">
    <cfRule type="expression" dxfId="1303" priority="277">
      <formula>$I$2=""</formula>
    </cfRule>
  </conditionalFormatting>
  <conditionalFormatting sqref="J37">
    <cfRule type="expression" dxfId="1302" priority="276">
      <formula>$J$2=""</formula>
    </cfRule>
  </conditionalFormatting>
  <conditionalFormatting sqref="K37">
    <cfRule type="expression" dxfId="1301" priority="275">
      <formula>$K$2=""</formula>
    </cfRule>
  </conditionalFormatting>
  <conditionalFormatting sqref="L37">
    <cfRule type="expression" dxfId="1300" priority="274">
      <formula>$L$2=""</formula>
    </cfRule>
  </conditionalFormatting>
  <conditionalFormatting sqref="M37">
    <cfRule type="expression" dxfId="1299" priority="273">
      <formula>$M$2=""</formula>
    </cfRule>
  </conditionalFormatting>
  <conditionalFormatting sqref="N37">
    <cfRule type="expression" dxfId="1298" priority="272">
      <formula>$N$2=""</formula>
    </cfRule>
  </conditionalFormatting>
  <conditionalFormatting sqref="O37">
    <cfRule type="expression" dxfId="1297" priority="271">
      <formula>$O$2=""</formula>
    </cfRule>
  </conditionalFormatting>
  <conditionalFormatting sqref="P37">
    <cfRule type="expression" dxfId="1296" priority="270">
      <formula>$P$2=""</formula>
    </cfRule>
  </conditionalFormatting>
  <conditionalFormatting sqref="Q37">
    <cfRule type="expression" dxfId="1295" priority="269">
      <formula>$Q$2=""</formula>
    </cfRule>
  </conditionalFormatting>
  <conditionalFormatting sqref="R37">
    <cfRule type="expression" dxfId="1294" priority="268">
      <formula>$R$2=""</formula>
    </cfRule>
  </conditionalFormatting>
  <conditionalFormatting sqref="S37">
    <cfRule type="expression" dxfId="1293" priority="267">
      <formula>$S$2=""</formula>
    </cfRule>
  </conditionalFormatting>
  <conditionalFormatting sqref="T37">
    <cfRule type="expression" dxfId="1292" priority="266">
      <formula>$T$2=""</formula>
    </cfRule>
  </conditionalFormatting>
  <conditionalFormatting sqref="U37">
    <cfRule type="expression" dxfId="1291" priority="265">
      <formula>$U$2=""</formula>
    </cfRule>
  </conditionalFormatting>
  <conditionalFormatting sqref="V37">
    <cfRule type="expression" dxfId="1290" priority="264">
      <formula>$V$2=""</formula>
    </cfRule>
  </conditionalFormatting>
  <conditionalFormatting sqref="W37">
    <cfRule type="expression" dxfId="1289" priority="263">
      <formula>$W$2=""</formula>
    </cfRule>
  </conditionalFormatting>
  <conditionalFormatting sqref="X37:BB37">
    <cfRule type="expression" dxfId="1288" priority="262">
      <formula>$X$2=""</formula>
    </cfRule>
  </conditionalFormatting>
  <conditionalFormatting sqref="F37">
    <cfRule type="expression" dxfId="1287" priority="261">
      <formula>$F$2=""</formula>
    </cfRule>
  </conditionalFormatting>
  <conditionalFormatting sqref="H40">
    <cfRule type="expression" dxfId="1286" priority="260">
      <formula>$H$2=""</formula>
    </cfRule>
  </conditionalFormatting>
  <conditionalFormatting sqref="G40">
    <cfRule type="expression" dxfId="1285" priority="259">
      <formula>$G$2=""</formula>
    </cfRule>
  </conditionalFormatting>
  <conditionalFormatting sqref="I40">
    <cfRule type="expression" dxfId="1284" priority="258">
      <formula>$I$2=""</formula>
    </cfRule>
  </conditionalFormatting>
  <conditionalFormatting sqref="J40">
    <cfRule type="expression" dxfId="1283" priority="257">
      <formula>$J$2=""</formula>
    </cfRule>
  </conditionalFormatting>
  <conditionalFormatting sqref="K40">
    <cfRule type="expression" dxfId="1282" priority="256">
      <formula>$K$2=""</formula>
    </cfRule>
  </conditionalFormatting>
  <conditionalFormatting sqref="L40">
    <cfRule type="expression" dxfId="1281" priority="255">
      <formula>$L$2=""</formula>
    </cfRule>
  </conditionalFormatting>
  <conditionalFormatting sqref="M40">
    <cfRule type="expression" dxfId="1280" priority="254">
      <formula>$M$2=""</formula>
    </cfRule>
  </conditionalFormatting>
  <conditionalFormatting sqref="N40">
    <cfRule type="expression" dxfId="1279" priority="253">
      <formula>$N$2=""</formula>
    </cfRule>
  </conditionalFormatting>
  <conditionalFormatting sqref="O40">
    <cfRule type="expression" dxfId="1278" priority="252">
      <formula>$O$2=""</formula>
    </cfRule>
  </conditionalFormatting>
  <conditionalFormatting sqref="P40">
    <cfRule type="expression" dxfId="1277" priority="251">
      <formula>$P$2=""</formula>
    </cfRule>
  </conditionalFormatting>
  <conditionalFormatting sqref="Q40">
    <cfRule type="expression" dxfId="1276" priority="250">
      <formula>$Q$2=""</formula>
    </cfRule>
  </conditionalFormatting>
  <conditionalFormatting sqref="R40">
    <cfRule type="expression" dxfId="1275" priority="249">
      <formula>$R$2=""</formula>
    </cfRule>
  </conditionalFormatting>
  <conditionalFormatting sqref="S40">
    <cfRule type="expression" dxfId="1274" priority="248">
      <formula>$S$2=""</formula>
    </cfRule>
  </conditionalFormatting>
  <conditionalFormatting sqref="T40">
    <cfRule type="expression" dxfId="1273" priority="247">
      <formula>$T$2=""</formula>
    </cfRule>
  </conditionalFormatting>
  <conditionalFormatting sqref="U40">
    <cfRule type="expression" dxfId="1272" priority="246">
      <formula>$U$2=""</formula>
    </cfRule>
  </conditionalFormatting>
  <conditionalFormatting sqref="V40">
    <cfRule type="expression" dxfId="1271" priority="245">
      <formula>$V$2=""</formula>
    </cfRule>
  </conditionalFormatting>
  <conditionalFormatting sqref="W40">
    <cfRule type="expression" dxfId="1270" priority="244">
      <formula>$W$2=""</formula>
    </cfRule>
  </conditionalFormatting>
  <conditionalFormatting sqref="X40:BB40">
    <cfRule type="expression" dxfId="1269" priority="243">
      <formula>$X$2=""</formula>
    </cfRule>
  </conditionalFormatting>
  <conditionalFormatting sqref="F40">
    <cfRule type="expression" dxfId="1268" priority="242">
      <formula>$F$2=""</formula>
    </cfRule>
  </conditionalFormatting>
  <conditionalFormatting sqref="H43">
    <cfRule type="expression" dxfId="1267" priority="241">
      <formula>$H$2=""</formula>
    </cfRule>
  </conditionalFormatting>
  <conditionalFormatting sqref="G43">
    <cfRule type="expression" dxfId="1266" priority="240">
      <formula>$G$2=""</formula>
    </cfRule>
  </conditionalFormatting>
  <conditionalFormatting sqref="I43">
    <cfRule type="expression" dxfId="1265" priority="239">
      <formula>$I$2=""</formula>
    </cfRule>
  </conditionalFormatting>
  <conditionalFormatting sqref="J43">
    <cfRule type="expression" dxfId="1264" priority="238">
      <formula>$J$2=""</formula>
    </cfRule>
  </conditionalFormatting>
  <conditionalFormatting sqref="K43">
    <cfRule type="expression" dxfId="1263" priority="237">
      <formula>$K$2=""</formula>
    </cfRule>
  </conditionalFormatting>
  <conditionalFormatting sqref="L43">
    <cfRule type="expression" dxfId="1262" priority="236">
      <formula>$L$2=""</formula>
    </cfRule>
  </conditionalFormatting>
  <conditionalFormatting sqref="M43">
    <cfRule type="expression" dxfId="1261" priority="235">
      <formula>$M$2=""</formula>
    </cfRule>
  </conditionalFormatting>
  <conditionalFormatting sqref="N43">
    <cfRule type="expression" dxfId="1260" priority="234">
      <formula>$N$2=""</formula>
    </cfRule>
  </conditionalFormatting>
  <conditionalFormatting sqref="O43">
    <cfRule type="expression" dxfId="1259" priority="233">
      <formula>$O$2=""</formula>
    </cfRule>
  </conditionalFormatting>
  <conditionalFormatting sqref="P43">
    <cfRule type="expression" dxfId="1258" priority="232">
      <formula>$P$2=""</formula>
    </cfRule>
  </conditionalFormatting>
  <conditionalFormatting sqref="Q43">
    <cfRule type="expression" dxfId="1257" priority="231">
      <formula>$Q$2=""</formula>
    </cfRule>
  </conditionalFormatting>
  <conditionalFormatting sqref="R43">
    <cfRule type="expression" dxfId="1256" priority="230">
      <formula>$R$2=""</formula>
    </cfRule>
  </conditionalFormatting>
  <conditionalFormatting sqref="S43">
    <cfRule type="expression" dxfId="1255" priority="229">
      <formula>$S$2=""</formula>
    </cfRule>
  </conditionalFormatting>
  <conditionalFormatting sqref="T43">
    <cfRule type="expression" dxfId="1254" priority="228">
      <formula>$T$2=""</formula>
    </cfRule>
  </conditionalFormatting>
  <conditionalFormatting sqref="U43">
    <cfRule type="expression" dxfId="1253" priority="227">
      <formula>$U$2=""</formula>
    </cfRule>
  </conditionalFormatting>
  <conditionalFormatting sqref="V43">
    <cfRule type="expression" dxfId="1252" priority="226">
      <formula>$V$2=""</formula>
    </cfRule>
  </conditionalFormatting>
  <conditionalFormatting sqref="W43">
    <cfRule type="expression" dxfId="1251" priority="225">
      <formula>$W$2=""</formula>
    </cfRule>
  </conditionalFormatting>
  <conditionalFormatting sqref="X43:BB43">
    <cfRule type="expression" dxfId="1250" priority="224">
      <formula>$X$2=""</formula>
    </cfRule>
  </conditionalFormatting>
  <conditionalFormatting sqref="F43">
    <cfRule type="expression" dxfId="1249" priority="223">
      <formula>$F$2=""</formula>
    </cfRule>
  </conditionalFormatting>
  <conditionalFormatting sqref="H46">
    <cfRule type="expression" dxfId="1248" priority="222">
      <formula>$H$2=""</formula>
    </cfRule>
  </conditionalFormatting>
  <conditionalFormatting sqref="G46">
    <cfRule type="expression" dxfId="1247" priority="221">
      <formula>$G$2=""</formula>
    </cfRule>
  </conditionalFormatting>
  <conditionalFormatting sqref="I46">
    <cfRule type="expression" dxfId="1246" priority="220">
      <formula>$I$2=""</formula>
    </cfRule>
  </conditionalFormatting>
  <conditionalFormatting sqref="J46">
    <cfRule type="expression" dxfId="1245" priority="219">
      <formula>$J$2=""</formula>
    </cfRule>
  </conditionalFormatting>
  <conditionalFormatting sqref="K46">
    <cfRule type="expression" dxfId="1244" priority="218">
      <formula>$K$2=""</formula>
    </cfRule>
  </conditionalFormatting>
  <conditionalFormatting sqref="L46">
    <cfRule type="expression" dxfId="1243" priority="217">
      <formula>$L$2=""</formula>
    </cfRule>
  </conditionalFormatting>
  <conditionalFormatting sqref="M46">
    <cfRule type="expression" dxfId="1242" priority="216">
      <formula>$M$2=""</formula>
    </cfRule>
  </conditionalFormatting>
  <conditionalFormatting sqref="N46">
    <cfRule type="expression" dxfId="1241" priority="215">
      <formula>$N$2=""</formula>
    </cfRule>
  </conditionalFormatting>
  <conditionalFormatting sqref="O46">
    <cfRule type="expression" dxfId="1240" priority="214">
      <formula>$O$2=""</formula>
    </cfRule>
  </conditionalFormatting>
  <conditionalFormatting sqref="P46">
    <cfRule type="expression" dxfId="1239" priority="213">
      <formula>$P$2=""</formula>
    </cfRule>
  </conditionalFormatting>
  <conditionalFormatting sqref="Q46">
    <cfRule type="expression" dxfId="1238" priority="212">
      <formula>$Q$2=""</formula>
    </cfRule>
  </conditionalFormatting>
  <conditionalFormatting sqref="R46">
    <cfRule type="expression" dxfId="1237" priority="211">
      <formula>$R$2=""</formula>
    </cfRule>
  </conditionalFormatting>
  <conditionalFormatting sqref="S46">
    <cfRule type="expression" dxfId="1236" priority="210">
      <formula>$S$2=""</formula>
    </cfRule>
  </conditionalFormatting>
  <conditionalFormatting sqref="T46">
    <cfRule type="expression" dxfId="1235" priority="209">
      <formula>$T$2=""</formula>
    </cfRule>
  </conditionalFormatting>
  <conditionalFormatting sqref="U46">
    <cfRule type="expression" dxfId="1234" priority="208">
      <formula>$U$2=""</formula>
    </cfRule>
  </conditionalFormatting>
  <conditionalFormatting sqref="V46">
    <cfRule type="expression" dxfId="1233" priority="207">
      <formula>$V$2=""</formula>
    </cfRule>
  </conditionalFormatting>
  <conditionalFormatting sqref="W46">
    <cfRule type="expression" dxfId="1232" priority="206">
      <formula>$W$2=""</formula>
    </cfRule>
  </conditionalFormatting>
  <conditionalFormatting sqref="X46:BB46">
    <cfRule type="expression" dxfId="1231" priority="205">
      <formula>$X$2=""</formula>
    </cfRule>
  </conditionalFormatting>
  <conditionalFormatting sqref="F46">
    <cfRule type="expression" dxfId="1230" priority="204">
      <formula>$F$2=""</formula>
    </cfRule>
  </conditionalFormatting>
  <conditionalFormatting sqref="E36">
    <cfRule type="expression" dxfId="1229" priority="203">
      <formula>$E$2=""</formula>
    </cfRule>
  </conditionalFormatting>
  <conditionalFormatting sqref="E39">
    <cfRule type="expression" dxfId="1228" priority="202">
      <formula>$E$2=""</formula>
    </cfRule>
  </conditionalFormatting>
  <conditionalFormatting sqref="E42">
    <cfRule type="expression" dxfId="1227" priority="201">
      <formula>$E$2=""</formula>
    </cfRule>
  </conditionalFormatting>
  <conditionalFormatting sqref="E45">
    <cfRule type="expression" dxfId="1226" priority="200">
      <formula>$E$2=""</formula>
    </cfRule>
  </conditionalFormatting>
  <conditionalFormatting sqref="E37">
    <cfRule type="expression" dxfId="1225" priority="199">
      <formula>$E$2=""</formula>
    </cfRule>
  </conditionalFormatting>
  <conditionalFormatting sqref="E40">
    <cfRule type="expression" dxfId="1224" priority="198">
      <formula>$E$2=""</formula>
    </cfRule>
  </conditionalFormatting>
  <conditionalFormatting sqref="E43">
    <cfRule type="expression" dxfId="1223" priority="197">
      <formula>$E$2=""</formula>
    </cfRule>
  </conditionalFormatting>
  <conditionalFormatting sqref="E46">
    <cfRule type="expression" dxfId="1222" priority="196">
      <formula>$E$2=""</formula>
    </cfRule>
  </conditionalFormatting>
  <conditionalFormatting sqref="G33:G62">
    <cfRule type="expression" dxfId="1221" priority="195">
      <formula>$G$66=""</formula>
    </cfRule>
  </conditionalFormatting>
  <conditionalFormatting sqref="H33:H62">
    <cfRule type="expression" dxfId="1220" priority="194">
      <formula>$H$66=""</formula>
    </cfRule>
  </conditionalFormatting>
  <conditionalFormatting sqref="I33:I62">
    <cfRule type="expression" dxfId="1219" priority="193">
      <formula>$I$66=""</formula>
    </cfRule>
  </conditionalFormatting>
  <conditionalFormatting sqref="J33:J62">
    <cfRule type="expression" dxfId="1218" priority="192">
      <formula>$J$66=""</formula>
    </cfRule>
  </conditionalFormatting>
  <conditionalFormatting sqref="K33:K62">
    <cfRule type="expression" dxfId="1217" priority="191">
      <formula>$K$66=""</formula>
    </cfRule>
  </conditionalFormatting>
  <conditionalFormatting sqref="L33:L62">
    <cfRule type="expression" dxfId="1216" priority="190">
      <formula>$L$66=""</formula>
    </cfRule>
  </conditionalFormatting>
  <conditionalFormatting sqref="M33:M62">
    <cfRule type="expression" dxfId="1215" priority="189">
      <formula>$M$66=""</formula>
    </cfRule>
  </conditionalFormatting>
  <conditionalFormatting sqref="N33:N62">
    <cfRule type="expression" dxfId="1214" priority="188">
      <formula>$N$66=""</formula>
    </cfRule>
  </conditionalFormatting>
  <conditionalFormatting sqref="O33:O62">
    <cfRule type="expression" dxfId="1213" priority="187">
      <formula>$O$66=""</formula>
    </cfRule>
  </conditionalFormatting>
  <conditionalFormatting sqref="P33:P62">
    <cfRule type="expression" dxfId="1212" priority="186">
      <formula>$P$66=""</formula>
    </cfRule>
  </conditionalFormatting>
  <conditionalFormatting sqref="R33:R62">
    <cfRule type="expression" dxfId="1211" priority="185">
      <formula>$R$66=""</formula>
    </cfRule>
  </conditionalFormatting>
  <conditionalFormatting sqref="S33:S62">
    <cfRule type="expression" dxfId="1210" priority="184">
      <formula>$S$66=""</formula>
    </cfRule>
  </conditionalFormatting>
  <conditionalFormatting sqref="T33:T62">
    <cfRule type="expression" dxfId="1209" priority="183">
      <formula>$T$66=""</formula>
    </cfRule>
  </conditionalFormatting>
  <conditionalFormatting sqref="U33:U62">
    <cfRule type="expression" dxfId="1208" priority="182">
      <formula>$U$66=""</formula>
    </cfRule>
  </conditionalFormatting>
  <conditionalFormatting sqref="V33:V62">
    <cfRule type="expression" dxfId="1207" priority="181">
      <formula>$V$66=""</formula>
    </cfRule>
  </conditionalFormatting>
  <conditionalFormatting sqref="W33:W62">
    <cfRule type="expression" dxfId="1206" priority="180">
      <formula>$W$66=""</formula>
    </cfRule>
  </conditionalFormatting>
  <conditionalFormatting sqref="X33:X62">
    <cfRule type="expression" dxfId="1205" priority="179">
      <formula>$X$66=""</formula>
    </cfRule>
  </conditionalFormatting>
  <conditionalFormatting sqref="BB33:BB62">
    <cfRule type="expression" dxfId="1204" priority="178">
      <formula>$BB$66=""</formula>
    </cfRule>
  </conditionalFormatting>
  <conditionalFormatting sqref="H48 H51 H54 H57 H60">
    <cfRule type="expression" dxfId="1203" priority="177">
      <formula>$H$2=""</formula>
    </cfRule>
  </conditionalFormatting>
  <conditionalFormatting sqref="G48 G51 G54 G57 G60">
    <cfRule type="expression" dxfId="1202" priority="176">
      <formula>$G$2=""</formula>
    </cfRule>
  </conditionalFormatting>
  <conditionalFormatting sqref="I48 I51 I54 I57 I60">
    <cfRule type="expression" dxfId="1201" priority="175">
      <formula>$I$2=""</formula>
    </cfRule>
  </conditionalFormatting>
  <conditionalFormatting sqref="J48 J51 J54 J57">
    <cfRule type="expression" dxfId="1200" priority="174">
      <formula>$J$2=""</formula>
    </cfRule>
  </conditionalFormatting>
  <conditionalFormatting sqref="K48 K51 K54 K57">
    <cfRule type="expression" dxfId="1199" priority="173">
      <formula>$K$2=""</formula>
    </cfRule>
  </conditionalFormatting>
  <conditionalFormatting sqref="L48 L51 L54 L57 L60">
    <cfRule type="expression" dxfId="1198" priority="172">
      <formula>$L$2=""</formula>
    </cfRule>
  </conditionalFormatting>
  <conditionalFormatting sqref="M48 M51 M54 M57 M60">
    <cfRule type="expression" dxfId="1197" priority="171">
      <formula>$M$2=""</formula>
    </cfRule>
  </conditionalFormatting>
  <conditionalFormatting sqref="N48 N51 N54 N57 N60">
    <cfRule type="expression" dxfId="1196" priority="170">
      <formula>$N$2=""</formula>
    </cfRule>
  </conditionalFormatting>
  <conditionalFormatting sqref="O48 O51 O54 O57">
    <cfRule type="expression" dxfId="1195" priority="169">
      <formula>$O$2=""</formula>
    </cfRule>
  </conditionalFormatting>
  <conditionalFormatting sqref="P48 P51 P54 P57 P60">
    <cfRule type="expression" dxfId="1194" priority="168">
      <formula>$P$2=""</formula>
    </cfRule>
  </conditionalFormatting>
  <conditionalFormatting sqref="Q48 Q51 Q54 Q57 Q60">
    <cfRule type="expression" dxfId="1193" priority="167">
      <formula>$Q$2=""</formula>
    </cfRule>
  </conditionalFormatting>
  <conditionalFormatting sqref="R48 R51 R54 R57 R60">
    <cfRule type="expression" dxfId="1192" priority="166">
      <formula>$R$2=""</formula>
    </cfRule>
  </conditionalFormatting>
  <conditionalFormatting sqref="S48 S51 S54 S57 S60">
    <cfRule type="expression" dxfId="1191" priority="165">
      <formula>$S$2=""</formula>
    </cfRule>
  </conditionalFormatting>
  <conditionalFormatting sqref="T48 T51 T54 T57 T60">
    <cfRule type="expression" dxfId="1190" priority="164">
      <formula>$T$2=""</formula>
    </cfRule>
  </conditionalFormatting>
  <conditionalFormatting sqref="U48 U51 U54 U57 U60">
    <cfRule type="expression" dxfId="1189" priority="163">
      <formula>$U$2=""</formula>
    </cfRule>
  </conditionalFormatting>
  <conditionalFormatting sqref="V48 V51 V54 V57 V60">
    <cfRule type="expression" dxfId="1188" priority="162">
      <formula>$V$2=""</formula>
    </cfRule>
  </conditionalFormatting>
  <conditionalFormatting sqref="W48 W51 W54 W57 W60">
    <cfRule type="expression" dxfId="1187" priority="161">
      <formula>$W$2=""</formula>
    </cfRule>
  </conditionalFormatting>
  <conditionalFormatting sqref="Y48:BB48 Y51:BB51 Y54:BB54 Y57:BB57 Y60:BB60 E50:BB50 E53:BB53 E56:BB56 E59:BB59 E62:BB62">
    <cfRule type="expression" dxfId="1186" priority="160">
      <formula>$Y$2=""</formula>
    </cfRule>
  </conditionalFormatting>
  <conditionalFormatting sqref="F48 F51 F54 F57 F60">
    <cfRule type="expression" dxfId="1185" priority="159">
      <formula>$F$2=""</formula>
    </cfRule>
  </conditionalFormatting>
  <conditionalFormatting sqref="H48">
    <cfRule type="expression" dxfId="1184" priority="158">
      <formula>$H$2=""</formula>
    </cfRule>
  </conditionalFormatting>
  <conditionalFormatting sqref="G48">
    <cfRule type="expression" dxfId="1183" priority="157">
      <formula>$G$2=""</formula>
    </cfRule>
  </conditionalFormatting>
  <conditionalFormatting sqref="I48">
    <cfRule type="expression" dxfId="1182" priority="156">
      <formula>$I$2=""</formula>
    </cfRule>
  </conditionalFormatting>
  <conditionalFormatting sqref="J48">
    <cfRule type="expression" dxfId="1181" priority="155">
      <formula>$J$2=""</formula>
    </cfRule>
  </conditionalFormatting>
  <conditionalFormatting sqref="K48">
    <cfRule type="expression" dxfId="1180" priority="154">
      <formula>$K$2=""</formula>
    </cfRule>
  </conditionalFormatting>
  <conditionalFormatting sqref="L48">
    <cfRule type="expression" dxfId="1179" priority="153">
      <formula>$L$2=""</formula>
    </cfRule>
  </conditionalFormatting>
  <conditionalFormatting sqref="M48">
    <cfRule type="expression" dxfId="1178" priority="152">
      <formula>$M$2=""</formula>
    </cfRule>
  </conditionalFormatting>
  <conditionalFormatting sqref="N48">
    <cfRule type="expression" dxfId="1177" priority="151">
      <formula>$N$2=""</formula>
    </cfRule>
  </conditionalFormatting>
  <conditionalFormatting sqref="O48">
    <cfRule type="expression" dxfId="1176" priority="150">
      <formula>$O$2=""</formula>
    </cfRule>
  </conditionalFormatting>
  <conditionalFormatting sqref="P48">
    <cfRule type="expression" dxfId="1175" priority="149">
      <formula>$P$2=""</formula>
    </cfRule>
  </conditionalFormatting>
  <conditionalFormatting sqref="Q48">
    <cfRule type="expression" dxfId="1174" priority="148">
      <formula>$Q$2=""</formula>
    </cfRule>
  </conditionalFormatting>
  <conditionalFormatting sqref="R48">
    <cfRule type="expression" dxfId="1173" priority="147">
      <formula>$R$2=""</formula>
    </cfRule>
  </conditionalFormatting>
  <conditionalFormatting sqref="S48">
    <cfRule type="expression" dxfId="1172" priority="146">
      <formula>$S$2=""</formula>
    </cfRule>
  </conditionalFormatting>
  <conditionalFormatting sqref="T48">
    <cfRule type="expression" dxfId="1171" priority="145">
      <formula>$T$2=""</formula>
    </cfRule>
  </conditionalFormatting>
  <conditionalFormatting sqref="U48">
    <cfRule type="expression" dxfId="1170" priority="144">
      <formula>$U$2=""</formula>
    </cfRule>
  </conditionalFormatting>
  <conditionalFormatting sqref="V48">
    <cfRule type="expression" dxfId="1169" priority="143">
      <formula>$V$2=""</formula>
    </cfRule>
  </conditionalFormatting>
  <conditionalFormatting sqref="W48">
    <cfRule type="expression" dxfId="1168" priority="142">
      <formula>$W$2=""</formula>
    </cfRule>
  </conditionalFormatting>
  <conditionalFormatting sqref="X48:BB48">
    <cfRule type="expression" dxfId="1167" priority="141">
      <formula>$X$2=""</formula>
    </cfRule>
  </conditionalFormatting>
  <conditionalFormatting sqref="F48">
    <cfRule type="expression" dxfId="1166" priority="140">
      <formula>$F$2=""</formula>
    </cfRule>
  </conditionalFormatting>
  <conditionalFormatting sqref="H51">
    <cfRule type="expression" dxfId="1165" priority="139">
      <formula>$H$2=""</formula>
    </cfRule>
  </conditionalFormatting>
  <conditionalFormatting sqref="G51">
    <cfRule type="expression" dxfId="1164" priority="138">
      <formula>$G$2=""</formula>
    </cfRule>
  </conditionalFormatting>
  <conditionalFormatting sqref="I51">
    <cfRule type="expression" dxfId="1163" priority="137">
      <formula>$I$2=""</formula>
    </cfRule>
  </conditionalFormatting>
  <conditionalFormatting sqref="J51">
    <cfRule type="expression" dxfId="1162" priority="136">
      <formula>$J$2=""</formula>
    </cfRule>
  </conditionalFormatting>
  <conditionalFormatting sqref="K51">
    <cfRule type="expression" dxfId="1161" priority="135">
      <formula>$K$2=""</formula>
    </cfRule>
  </conditionalFormatting>
  <conditionalFormatting sqref="L51">
    <cfRule type="expression" dxfId="1160" priority="134">
      <formula>$L$2=""</formula>
    </cfRule>
  </conditionalFormatting>
  <conditionalFormatting sqref="M51">
    <cfRule type="expression" dxfId="1159" priority="133">
      <formula>$M$2=""</formula>
    </cfRule>
  </conditionalFormatting>
  <conditionalFormatting sqref="N51">
    <cfRule type="expression" dxfId="1158" priority="132">
      <formula>$N$2=""</formula>
    </cfRule>
  </conditionalFormatting>
  <conditionalFormatting sqref="O51">
    <cfRule type="expression" dxfId="1157" priority="131">
      <formula>$O$2=""</formula>
    </cfRule>
  </conditionalFormatting>
  <conditionalFormatting sqref="P51">
    <cfRule type="expression" dxfId="1156" priority="130">
      <formula>$P$2=""</formula>
    </cfRule>
  </conditionalFormatting>
  <conditionalFormatting sqref="Q51">
    <cfRule type="expression" dxfId="1155" priority="129">
      <formula>$Q$2=""</formula>
    </cfRule>
  </conditionalFormatting>
  <conditionalFormatting sqref="R51">
    <cfRule type="expression" dxfId="1154" priority="128">
      <formula>$R$2=""</formula>
    </cfRule>
  </conditionalFormatting>
  <conditionalFormatting sqref="S51">
    <cfRule type="expression" dxfId="1153" priority="127">
      <formula>$S$2=""</formula>
    </cfRule>
  </conditionalFormatting>
  <conditionalFormatting sqref="T51">
    <cfRule type="expression" dxfId="1152" priority="126">
      <formula>$T$2=""</formula>
    </cfRule>
  </conditionalFormatting>
  <conditionalFormatting sqref="U51">
    <cfRule type="expression" dxfId="1151" priority="125">
      <formula>$U$2=""</formula>
    </cfRule>
  </conditionalFormatting>
  <conditionalFormatting sqref="V51">
    <cfRule type="expression" dxfId="1150" priority="124">
      <formula>$V$2=""</formula>
    </cfRule>
  </conditionalFormatting>
  <conditionalFormatting sqref="W51">
    <cfRule type="expression" dxfId="1149" priority="123">
      <formula>$W$2=""</formula>
    </cfRule>
  </conditionalFormatting>
  <conditionalFormatting sqref="X51:BB51">
    <cfRule type="expression" dxfId="1148" priority="122">
      <formula>$X$2=""</formula>
    </cfRule>
  </conditionalFormatting>
  <conditionalFormatting sqref="F51">
    <cfRule type="expression" dxfId="1147" priority="121">
      <formula>$F$2=""</formula>
    </cfRule>
  </conditionalFormatting>
  <conditionalFormatting sqref="H54">
    <cfRule type="expression" dxfId="1146" priority="120">
      <formula>$H$2=""</formula>
    </cfRule>
  </conditionalFormatting>
  <conditionalFormatting sqref="G54">
    <cfRule type="expression" dxfId="1145" priority="119">
      <formula>$G$2=""</formula>
    </cfRule>
  </conditionalFormatting>
  <conditionalFormatting sqref="I54">
    <cfRule type="expression" dxfId="1144" priority="118">
      <formula>$I$2=""</formula>
    </cfRule>
  </conditionalFormatting>
  <conditionalFormatting sqref="J54">
    <cfRule type="expression" dxfId="1143" priority="117">
      <formula>$J$2=""</formula>
    </cfRule>
  </conditionalFormatting>
  <conditionalFormatting sqref="K54">
    <cfRule type="expression" dxfId="1142" priority="116">
      <formula>$K$2=""</formula>
    </cfRule>
  </conditionalFormatting>
  <conditionalFormatting sqref="L54">
    <cfRule type="expression" dxfId="1141" priority="115">
      <formula>$L$2=""</formula>
    </cfRule>
  </conditionalFormatting>
  <conditionalFormatting sqref="M54">
    <cfRule type="expression" dxfId="1140" priority="114">
      <formula>$M$2=""</formula>
    </cfRule>
  </conditionalFormatting>
  <conditionalFormatting sqref="N54">
    <cfRule type="expression" dxfId="1139" priority="113">
      <formula>$N$2=""</formula>
    </cfRule>
  </conditionalFormatting>
  <conditionalFormatting sqref="O54">
    <cfRule type="expression" dxfId="1138" priority="112">
      <formula>$O$2=""</formula>
    </cfRule>
  </conditionalFormatting>
  <conditionalFormatting sqref="P54">
    <cfRule type="expression" dxfId="1137" priority="111">
      <formula>$P$2=""</formula>
    </cfRule>
  </conditionalFormatting>
  <conditionalFormatting sqref="Q54">
    <cfRule type="expression" dxfId="1136" priority="110">
      <formula>$Q$2=""</formula>
    </cfRule>
  </conditionalFormatting>
  <conditionalFormatting sqref="R54">
    <cfRule type="expression" dxfId="1135" priority="109">
      <formula>$R$2=""</formula>
    </cfRule>
  </conditionalFormatting>
  <conditionalFormatting sqref="S54">
    <cfRule type="expression" dxfId="1134" priority="108">
      <formula>$S$2=""</formula>
    </cfRule>
  </conditionalFormatting>
  <conditionalFormatting sqref="T54">
    <cfRule type="expression" dxfId="1133" priority="107">
      <formula>$T$2=""</formula>
    </cfRule>
  </conditionalFormatting>
  <conditionalFormatting sqref="U54">
    <cfRule type="expression" dxfId="1132" priority="106">
      <formula>$U$2=""</formula>
    </cfRule>
  </conditionalFormatting>
  <conditionalFormatting sqref="V54">
    <cfRule type="expression" dxfId="1131" priority="105">
      <formula>$V$2=""</formula>
    </cfRule>
  </conditionalFormatting>
  <conditionalFormatting sqref="W54">
    <cfRule type="expression" dxfId="1130" priority="104">
      <formula>$W$2=""</formula>
    </cfRule>
  </conditionalFormatting>
  <conditionalFormatting sqref="X54:BB54">
    <cfRule type="expression" dxfId="1129" priority="103">
      <formula>$X$2=""</formula>
    </cfRule>
  </conditionalFormatting>
  <conditionalFormatting sqref="F54">
    <cfRule type="expression" dxfId="1128" priority="102">
      <formula>$F$2=""</formula>
    </cfRule>
  </conditionalFormatting>
  <conditionalFormatting sqref="H57">
    <cfRule type="expression" dxfId="1127" priority="101">
      <formula>$H$2=""</formula>
    </cfRule>
  </conditionalFormatting>
  <conditionalFormatting sqref="G57">
    <cfRule type="expression" dxfId="1126" priority="100">
      <formula>$G$2=""</formula>
    </cfRule>
  </conditionalFormatting>
  <conditionalFormatting sqref="I57">
    <cfRule type="expression" dxfId="1125" priority="99">
      <formula>$I$2=""</formula>
    </cfRule>
  </conditionalFormatting>
  <conditionalFormatting sqref="J57">
    <cfRule type="expression" dxfId="1124" priority="98">
      <formula>$J$2=""</formula>
    </cfRule>
  </conditionalFormatting>
  <conditionalFormatting sqref="K57">
    <cfRule type="expression" dxfId="1123" priority="97">
      <formula>$K$2=""</formula>
    </cfRule>
  </conditionalFormatting>
  <conditionalFormatting sqref="L57">
    <cfRule type="expression" dxfId="1122" priority="96">
      <formula>$L$2=""</formula>
    </cfRule>
  </conditionalFormatting>
  <conditionalFormatting sqref="M57">
    <cfRule type="expression" dxfId="1121" priority="95">
      <formula>$M$2=""</formula>
    </cfRule>
  </conditionalFormatting>
  <conditionalFormatting sqref="N57">
    <cfRule type="expression" dxfId="1120" priority="94">
      <formula>$N$2=""</formula>
    </cfRule>
  </conditionalFormatting>
  <conditionalFormatting sqref="O57">
    <cfRule type="expression" dxfId="1119" priority="93">
      <formula>$O$2=""</formula>
    </cfRule>
  </conditionalFormatting>
  <conditionalFormatting sqref="P57">
    <cfRule type="expression" dxfId="1118" priority="92">
      <formula>$P$2=""</formula>
    </cfRule>
  </conditionalFormatting>
  <conditionalFormatting sqref="Q57">
    <cfRule type="expression" dxfId="1117" priority="91">
      <formula>$Q$2=""</formula>
    </cfRule>
  </conditionalFormatting>
  <conditionalFormatting sqref="R57">
    <cfRule type="expression" dxfId="1116" priority="90">
      <formula>$R$2=""</formula>
    </cfRule>
  </conditionalFormatting>
  <conditionalFormatting sqref="S57">
    <cfRule type="expression" dxfId="1115" priority="89">
      <formula>$S$2=""</formula>
    </cfRule>
  </conditionalFormatting>
  <conditionalFormatting sqref="T57">
    <cfRule type="expression" dxfId="1114" priority="88">
      <formula>$T$2=""</formula>
    </cfRule>
  </conditionalFormatting>
  <conditionalFormatting sqref="U57">
    <cfRule type="expression" dxfId="1113" priority="87">
      <formula>$U$2=""</formula>
    </cfRule>
  </conditionalFormatting>
  <conditionalFormatting sqref="V57">
    <cfRule type="expression" dxfId="1112" priority="86">
      <formula>$V$2=""</formula>
    </cfRule>
  </conditionalFormatting>
  <conditionalFormatting sqref="W57">
    <cfRule type="expression" dxfId="1111" priority="85">
      <formula>$W$2=""</formula>
    </cfRule>
  </conditionalFormatting>
  <conditionalFormatting sqref="X57:BB57">
    <cfRule type="expression" dxfId="1110" priority="84">
      <formula>$X$2=""</formula>
    </cfRule>
  </conditionalFormatting>
  <conditionalFormatting sqref="F57">
    <cfRule type="expression" dxfId="1109" priority="83">
      <formula>$F$2=""</formula>
    </cfRule>
  </conditionalFormatting>
  <conditionalFormatting sqref="H60">
    <cfRule type="expression" dxfId="1108" priority="82">
      <formula>$H$2=""</formula>
    </cfRule>
  </conditionalFormatting>
  <conditionalFormatting sqref="G60">
    <cfRule type="expression" dxfId="1107" priority="81">
      <formula>$G$2=""</formula>
    </cfRule>
  </conditionalFormatting>
  <conditionalFormatting sqref="I60">
    <cfRule type="expression" dxfId="1106" priority="80">
      <formula>$I$2=""</formula>
    </cfRule>
  </conditionalFormatting>
  <conditionalFormatting sqref="J60">
    <cfRule type="expression" dxfId="1105" priority="79">
      <formula>$J$2=""</formula>
    </cfRule>
  </conditionalFormatting>
  <conditionalFormatting sqref="K60">
    <cfRule type="expression" dxfId="1104" priority="78">
      <formula>$K$2=""</formula>
    </cfRule>
  </conditionalFormatting>
  <conditionalFormatting sqref="L60">
    <cfRule type="expression" dxfId="1103" priority="77">
      <formula>$L$2=""</formula>
    </cfRule>
  </conditionalFormatting>
  <conditionalFormatting sqref="M60">
    <cfRule type="expression" dxfId="1102" priority="76">
      <formula>$M$2=""</formula>
    </cfRule>
  </conditionalFormatting>
  <conditionalFormatting sqref="N60">
    <cfRule type="expression" dxfId="1101" priority="75">
      <formula>$N$2=""</formula>
    </cfRule>
  </conditionalFormatting>
  <conditionalFormatting sqref="O60">
    <cfRule type="expression" dxfId="1100" priority="74">
      <formula>$O$2=""</formula>
    </cfRule>
  </conditionalFormatting>
  <conditionalFormatting sqref="P60">
    <cfRule type="expression" dxfId="1099" priority="73">
      <formula>$P$2=""</formula>
    </cfRule>
  </conditionalFormatting>
  <conditionalFormatting sqref="Q60">
    <cfRule type="expression" dxfId="1098" priority="72">
      <formula>$Q$2=""</formula>
    </cfRule>
  </conditionalFormatting>
  <conditionalFormatting sqref="R60">
    <cfRule type="expression" dxfId="1097" priority="71">
      <formula>$R$2=""</formula>
    </cfRule>
  </conditionalFormatting>
  <conditionalFormatting sqref="S60">
    <cfRule type="expression" dxfId="1096" priority="70">
      <formula>$S$2=""</formula>
    </cfRule>
  </conditionalFormatting>
  <conditionalFormatting sqref="T60">
    <cfRule type="expression" dxfId="1095" priority="69">
      <formula>$T$2=""</formula>
    </cfRule>
  </conditionalFormatting>
  <conditionalFormatting sqref="U60">
    <cfRule type="expression" dxfId="1094" priority="68">
      <formula>$U$2=""</formula>
    </cfRule>
  </conditionalFormatting>
  <conditionalFormatting sqref="V60">
    <cfRule type="expression" dxfId="1093" priority="67">
      <formula>$V$2=""</formula>
    </cfRule>
  </conditionalFormatting>
  <conditionalFormatting sqref="W60">
    <cfRule type="expression" dxfId="1092" priority="66">
      <formula>$W$2=""</formula>
    </cfRule>
  </conditionalFormatting>
  <conditionalFormatting sqref="X60:BB60">
    <cfRule type="expression" dxfId="1091" priority="65">
      <formula>$X$2=""</formula>
    </cfRule>
  </conditionalFormatting>
  <conditionalFormatting sqref="F60">
    <cfRule type="expression" dxfId="1090" priority="64">
      <formula>$F$2=""</formula>
    </cfRule>
  </conditionalFormatting>
  <conditionalFormatting sqref="E48">
    <cfRule type="expression" dxfId="1089" priority="63">
      <formula>$E$2=""</formula>
    </cfRule>
  </conditionalFormatting>
  <conditionalFormatting sqref="E51">
    <cfRule type="expression" dxfId="1088" priority="62">
      <formula>$E$2=""</formula>
    </cfRule>
  </conditionalFormatting>
  <conditionalFormatting sqref="E54">
    <cfRule type="expression" dxfId="1087" priority="61">
      <formula>$E$2=""</formula>
    </cfRule>
  </conditionalFormatting>
  <conditionalFormatting sqref="E57">
    <cfRule type="expression" dxfId="1086" priority="60">
      <formula>$E$2=""</formula>
    </cfRule>
  </conditionalFormatting>
  <conditionalFormatting sqref="E60">
    <cfRule type="expression" dxfId="1085" priority="59">
      <formula>$E$2=""</formula>
    </cfRule>
  </conditionalFormatting>
  <conditionalFormatting sqref="E52:BB52">
    <cfRule type="expression" dxfId="1084" priority="58">
      <formula>$E$2=""</formula>
    </cfRule>
  </conditionalFormatting>
  <conditionalFormatting sqref="E55:BB55">
    <cfRule type="expression" dxfId="1083" priority="57">
      <formula>$E$2=""</formula>
    </cfRule>
  </conditionalFormatting>
  <conditionalFormatting sqref="E58:BB58">
    <cfRule type="expression" dxfId="1082" priority="56">
      <formula>$E$2=""</formula>
    </cfRule>
  </conditionalFormatting>
  <conditionalFormatting sqref="X48 X51 X54 X57 X60">
    <cfRule type="expression" dxfId="1081" priority="55">
      <formula>$X$2=""</formula>
    </cfRule>
  </conditionalFormatting>
  <conditionalFormatting sqref="J48 J51 J54 J57 J60">
    <cfRule type="expression" dxfId="1080" priority="54">
      <formula>$J$2=""</formula>
    </cfRule>
  </conditionalFormatting>
  <conditionalFormatting sqref="K48 K51 K54 K57 K60">
    <cfRule type="expression" dxfId="1079" priority="53">
      <formula>$K$2=""</formula>
    </cfRule>
  </conditionalFormatting>
  <conditionalFormatting sqref="O48 O51 O54 O57 O60">
    <cfRule type="expression" dxfId="1078" priority="52">
      <formula>$O$2=""</formula>
    </cfRule>
  </conditionalFormatting>
  <conditionalFormatting sqref="F48">
    <cfRule type="expression" dxfId="1077" priority="51">
      <formula>$F$66=""</formula>
    </cfRule>
  </conditionalFormatting>
  <conditionalFormatting sqref="G48">
    <cfRule type="expression" dxfId="1076" priority="50">
      <formula>$G$66=""</formula>
    </cfRule>
  </conditionalFormatting>
  <conditionalFormatting sqref="H48">
    <cfRule type="expression" dxfId="1075" priority="49">
      <formula>$H$66=""</formula>
    </cfRule>
  </conditionalFormatting>
  <conditionalFormatting sqref="I48">
    <cfRule type="expression" dxfId="1074" priority="48">
      <formula>$I$66=""</formula>
    </cfRule>
  </conditionalFormatting>
  <conditionalFormatting sqref="J48">
    <cfRule type="expression" dxfId="1073" priority="47">
      <formula>$J$66=""</formula>
    </cfRule>
  </conditionalFormatting>
  <conditionalFormatting sqref="K48">
    <cfRule type="expression" dxfId="1072" priority="46">
      <formula>$K$66=""</formula>
    </cfRule>
  </conditionalFormatting>
  <conditionalFormatting sqref="L48">
    <cfRule type="expression" dxfId="1071" priority="45">
      <formula>$L$66=""</formula>
    </cfRule>
  </conditionalFormatting>
  <conditionalFormatting sqref="M48">
    <cfRule type="expression" dxfId="1070" priority="44">
      <formula>$M$66=""</formula>
    </cfRule>
  </conditionalFormatting>
  <conditionalFormatting sqref="N48">
    <cfRule type="expression" dxfId="1069" priority="43">
      <formula>$N$66=""</formula>
    </cfRule>
  </conditionalFormatting>
  <conditionalFormatting sqref="O48">
    <cfRule type="expression" dxfId="1068" priority="42">
      <formula>$O$66=""</formula>
    </cfRule>
  </conditionalFormatting>
  <conditionalFormatting sqref="P48">
    <cfRule type="expression" dxfId="1067" priority="41">
      <formula>$P$66=""</formula>
    </cfRule>
  </conditionalFormatting>
  <conditionalFormatting sqref="Q48">
    <cfRule type="expression" dxfId="1066" priority="40">
      <formula>$Q$66=""</formula>
    </cfRule>
  </conditionalFormatting>
  <conditionalFormatting sqref="R48">
    <cfRule type="expression" dxfId="1065" priority="39">
      <formula>$R$66=""</formula>
    </cfRule>
  </conditionalFormatting>
  <conditionalFormatting sqref="S48">
    <cfRule type="expression" dxfId="1064" priority="38">
      <formula>$S$66=""</formula>
    </cfRule>
  </conditionalFormatting>
  <conditionalFormatting sqref="T48">
    <cfRule type="expression" dxfId="1063" priority="37">
      <formula>$T$66=""</formula>
    </cfRule>
  </conditionalFormatting>
  <conditionalFormatting sqref="U48">
    <cfRule type="expression" dxfId="1062" priority="36">
      <formula>$U$66=""</formula>
    </cfRule>
  </conditionalFormatting>
  <conditionalFormatting sqref="V48">
    <cfRule type="expression" dxfId="1061" priority="35">
      <formula>$V$66=""</formula>
    </cfRule>
  </conditionalFormatting>
  <conditionalFormatting sqref="W48">
    <cfRule type="expression" dxfId="1060" priority="34">
      <formula>$W$66=""</formula>
    </cfRule>
  </conditionalFormatting>
  <conditionalFormatting sqref="X48">
    <cfRule type="expression" dxfId="1059" priority="33">
      <formula>$X$66=""</formula>
    </cfRule>
  </conditionalFormatting>
  <conditionalFormatting sqref="Y48:BB48">
    <cfRule type="expression" dxfId="1058" priority="32">
      <formula>$Y$66=""</formula>
    </cfRule>
  </conditionalFormatting>
  <conditionalFormatting sqref="F33:F62">
    <cfRule type="expression" dxfId="1057" priority="31">
      <formula>$F$66=""</formula>
    </cfRule>
  </conditionalFormatting>
  <conditionalFormatting sqref="AA33:AA62">
    <cfRule type="expression" dxfId="1056" priority="30">
      <formula>$AA$66=""</formula>
    </cfRule>
  </conditionalFormatting>
  <conditionalFormatting sqref="Y33:Y62">
    <cfRule type="expression" dxfId="1055" priority="29">
      <formula>$Y$66=""</formula>
    </cfRule>
  </conditionalFormatting>
  <conditionalFormatting sqref="Z33:Z62">
    <cfRule type="expression" dxfId="1054" priority="28">
      <formula>$Z$66=""</formula>
    </cfRule>
  </conditionalFormatting>
  <conditionalFormatting sqref="AB33:AB62">
    <cfRule type="expression" dxfId="1053" priority="27">
      <formula>$AB$66=""</formula>
    </cfRule>
  </conditionalFormatting>
  <conditionalFormatting sqref="AC33:AC62">
    <cfRule type="expression" dxfId="1052" priority="26">
      <formula>$AC$66=""</formula>
    </cfRule>
  </conditionalFormatting>
  <conditionalFormatting sqref="Q33:Q62">
    <cfRule type="expression" dxfId="1051" priority="25">
      <formula>$Q$66=""</formula>
    </cfRule>
  </conditionalFormatting>
  <conditionalFormatting sqref="AD33:AD62">
    <cfRule type="expression" dxfId="1050" priority="24">
      <formula>$AD$66=""</formula>
    </cfRule>
  </conditionalFormatting>
  <conditionalFormatting sqref="AE33:AE62">
    <cfRule type="expression" dxfId="1049" priority="23">
      <formula>$AE$66=""</formula>
    </cfRule>
  </conditionalFormatting>
  <conditionalFormatting sqref="AF33:AF62">
    <cfRule type="expression" dxfId="1048" priority="22">
      <formula>$AF$66=""</formula>
    </cfRule>
  </conditionalFormatting>
  <conditionalFormatting sqref="AG33:AG62">
    <cfRule type="expression" dxfId="1047" priority="21">
      <formula>$AG$66=""</formula>
    </cfRule>
  </conditionalFormatting>
  <conditionalFormatting sqref="AH33:AH62">
    <cfRule type="expression" dxfId="1046" priority="20">
      <formula>$AH$66=""</formula>
    </cfRule>
  </conditionalFormatting>
  <conditionalFormatting sqref="AI33:AI62">
    <cfRule type="expression" dxfId="1045" priority="19">
      <formula>$AI$66=""</formula>
    </cfRule>
  </conditionalFormatting>
  <conditionalFormatting sqref="AJ33:AJ62">
    <cfRule type="expression" dxfId="1044" priority="18">
      <formula>$AJ$66=""</formula>
    </cfRule>
  </conditionalFormatting>
  <conditionalFormatting sqref="AK33:AK62">
    <cfRule type="expression" dxfId="1043" priority="17">
      <formula>$AK$66=""</formula>
    </cfRule>
  </conditionalFormatting>
  <conditionalFormatting sqref="AL33:AL62">
    <cfRule type="expression" dxfId="1042" priority="16">
      <formula>$AL$66=""</formula>
    </cfRule>
  </conditionalFormatting>
  <conditionalFormatting sqref="AM33:AM62">
    <cfRule type="expression" dxfId="1041" priority="15">
      <formula>$AM$66=""</formula>
    </cfRule>
  </conditionalFormatting>
  <conditionalFormatting sqref="AN33:AN62">
    <cfRule type="expression" dxfId="1040" priority="14">
      <formula>$AN$66=""</formula>
    </cfRule>
  </conditionalFormatting>
  <conditionalFormatting sqref="AO33:AO62">
    <cfRule type="expression" dxfId="1039" priority="13">
      <formula>$AO$66=""</formula>
    </cfRule>
  </conditionalFormatting>
  <conditionalFormatting sqref="AP33:AP62">
    <cfRule type="expression" dxfId="1038" priority="12">
      <formula>$AP$66=""</formula>
    </cfRule>
  </conditionalFormatting>
  <conditionalFormatting sqref="AQ33:AQ62">
    <cfRule type="expression" dxfId="1037" priority="11">
      <formula>$AQ$66=""</formula>
    </cfRule>
  </conditionalFormatting>
  <conditionalFormatting sqref="AR33:AR62">
    <cfRule type="expression" dxfId="1036" priority="10">
      <formula>$AR$66=""</formula>
    </cfRule>
  </conditionalFormatting>
  <conditionalFormatting sqref="AS33:AS62">
    <cfRule type="expression" dxfId="1035" priority="9">
      <formula>$AS$66=""</formula>
    </cfRule>
  </conditionalFormatting>
  <conditionalFormatting sqref="AT33:AT62">
    <cfRule type="expression" dxfId="1034" priority="8">
      <formula>$AT$66=""</formula>
    </cfRule>
  </conditionalFormatting>
  <conditionalFormatting sqref="AU33:AU62">
    <cfRule type="expression" dxfId="1033" priority="7">
      <formula>$AU$66=""</formula>
    </cfRule>
  </conditionalFormatting>
  <conditionalFormatting sqref="AV33:AV62">
    <cfRule type="expression" dxfId="1032" priority="6">
      <formula>$AV$66=""</formula>
    </cfRule>
  </conditionalFormatting>
  <conditionalFormatting sqref="AW33:AW62">
    <cfRule type="expression" dxfId="1031" priority="5">
      <formula>$AW$66=""</formula>
    </cfRule>
  </conditionalFormatting>
  <conditionalFormatting sqref="AX33:AX62">
    <cfRule type="expression" dxfId="1030" priority="4">
      <formula>$AX$66=""</formula>
    </cfRule>
  </conditionalFormatting>
  <conditionalFormatting sqref="AY33:AY62">
    <cfRule type="expression" dxfId="1029" priority="3">
      <formula>$AY$66=""</formula>
    </cfRule>
  </conditionalFormatting>
  <conditionalFormatting sqref="AZ33:AZ62">
    <cfRule type="expression" dxfId="1028" priority="2">
      <formula>$AZ$66=""</formula>
    </cfRule>
  </conditionalFormatting>
  <conditionalFormatting sqref="BA33:BA62">
    <cfRule type="expression" dxfId="1027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6DECEC-6E54-48E7-BEB5-F77681BBD4FC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3934-857F-4448-8324-F34B5130C997}">
  <sheetPr codeName="Tabelle12">
    <pageSetUpPr fitToPage="1"/>
  </sheetPr>
  <dimension ref="A1:BB117"/>
  <sheetViews>
    <sheetView zoomScale="80" zoomScaleNormal="80" workbookViewId="0">
      <selection activeCell="AZ16" sqref="AZ16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1" width="25.77734375" customWidth="1"/>
    <col min="52" max="54" width="25.77734375" hidden="1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">
        <v>164</v>
      </c>
      <c r="C4" s="111" t="str">
        <f ca="1">IF(B4="Gehalt auswählen","",IF(Parameter!E1&lt;(YEAR(TODAY())),VLOOKUP(B4,'Personalnormkosten alt'!$A$2:$B$95,2,FALSE)*-1,VLOOKUP(B4,Personalnormkosten!$A$2:$B$95,2,FALSE)*-1))</f>
        <v/>
      </c>
      <c r="D4" s="97" t="s">
        <v>198</v>
      </c>
      <c r="E4" s="18" t="str">
        <f>'Option 8 (2)'!E4</f>
        <v/>
      </c>
      <c r="F4" s="18" t="str">
        <f>'Option 8 (2)'!F4</f>
        <v/>
      </c>
      <c r="G4" s="18" t="str">
        <f>'Option 8 (2)'!G4</f>
        <v/>
      </c>
      <c r="H4" s="18" t="str">
        <f>'Option 8 (2)'!H4</f>
        <v/>
      </c>
      <c r="I4" s="18" t="str">
        <f>'Option 8 (2)'!I4</f>
        <v/>
      </c>
      <c r="J4" s="18" t="str">
        <f>'Option 8 (2)'!J4</f>
        <v/>
      </c>
      <c r="K4" s="18" t="str">
        <f>'Option 8 (2)'!K4</f>
        <v/>
      </c>
      <c r="L4" s="18" t="str">
        <f>'Option 8 (2)'!L4</f>
        <v/>
      </c>
      <c r="M4" s="18" t="str">
        <f>'Option 8 (2)'!M4</f>
        <v/>
      </c>
      <c r="N4" s="18" t="str">
        <f>'Option 8 (2)'!N4</f>
        <v/>
      </c>
      <c r="O4" s="18" t="str">
        <f>'Option 8 (2)'!O4</f>
        <v/>
      </c>
      <c r="P4" s="18" t="str">
        <f>'Option 8 (2)'!P4</f>
        <v/>
      </c>
      <c r="Q4" s="18" t="str">
        <f>'Option 8 (2)'!Q4</f>
        <v/>
      </c>
      <c r="R4" s="18" t="str">
        <f>'Option 8 (2)'!R4</f>
        <v/>
      </c>
      <c r="S4" s="18" t="str">
        <f>'Option 8 (2)'!S4</f>
        <v/>
      </c>
      <c r="T4" s="18" t="str">
        <f>'Option 8 (2)'!T4</f>
        <v/>
      </c>
      <c r="U4" s="18" t="str">
        <f>'Option 8 (2)'!U4</f>
        <v/>
      </c>
      <c r="V4" s="18" t="str">
        <f>'Option 8 (2)'!V4</f>
        <v/>
      </c>
      <c r="W4" s="18" t="str">
        <f>'Option 8 (2)'!W4</f>
        <v/>
      </c>
      <c r="X4" s="18" t="str">
        <f>'Option 8 (2)'!X4</f>
        <v/>
      </c>
      <c r="Y4" s="18" t="str">
        <f>'Option 8 (2)'!Y4</f>
        <v/>
      </c>
      <c r="Z4" s="18" t="str">
        <f>'Option 8 (2)'!Z4</f>
        <v/>
      </c>
      <c r="AA4" s="18" t="str">
        <f>'Option 8 (2)'!AA4</f>
        <v/>
      </c>
      <c r="AB4" s="18" t="str">
        <f>'Option 8 (2)'!AB4</f>
        <v/>
      </c>
      <c r="AC4" s="18" t="str">
        <f>'Option 8 (2)'!AC4</f>
        <v/>
      </c>
      <c r="AD4" s="18" t="str">
        <f>'Option 8 (2)'!AD4</f>
        <v/>
      </c>
      <c r="AE4" s="18" t="str">
        <f>'Option 8 (2)'!AE4</f>
        <v/>
      </c>
      <c r="AF4" s="18" t="str">
        <f>'Option 8 (2)'!AF4</f>
        <v/>
      </c>
      <c r="AG4" s="18" t="str">
        <f>'Option 8 (2)'!AG4</f>
        <v/>
      </c>
      <c r="AH4" s="18" t="str">
        <f>'Option 8 (2)'!AH4</f>
        <v/>
      </c>
      <c r="AI4" s="18" t="str">
        <f>'Option 8 (2)'!AI4</f>
        <v/>
      </c>
      <c r="AJ4" s="18" t="str">
        <f>'Option 8 (2)'!AJ4</f>
        <v/>
      </c>
      <c r="AK4" s="18" t="str">
        <f>'Option 8 (2)'!AK4</f>
        <v/>
      </c>
      <c r="AL4" s="18" t="str">
        <f>'Option 8 (2)'!AL4</f>
        <v/>
      </c>
      <c r="AM4" s="18" t="str">
        <f>'Option 8 (2)'!AM4</f>
        <v/>
      </c>
      <c r="AN4" s="18" t="str">
        <f>'Option 8 (2)'!AN4</f>
        <v/>
      </c>
      <c r="AO4" s="18" t="str">
        <f>'Option 8 (2)'!AO4</f>
        <v/>
      </c>
      <c r="AP4" s="18" t="str">
        <f>'Option 8 (2)'!AP4</f>
        <v/>
      </c>
      <c r="AQ4" s="18" t="str">
        <f>'Option 8 (2)'!AQ4</f>
        <v/>
      </c>
      <c r="AR4" s="18" t="str">
        <f>'Option 8 (2)'!AR4</f>
        <v/>
      </c>
      <c r="AS4" s="18" t="str">
        <f>'Option 8 (2)'!AS4</f>
        <v/>
      </c>
      <c r="AT4" s="18" t="str">
        <f>'Option 8 (2)'!AT4</f>
        <v/>
      </c>
      <c r="AU4" s="18" t="str">
        <f>'Option 8 (2)'!AU4</f>
        <v/>
      </c>
      <c r="AV4" s="18" t="str">
        <f>'Option 8 (2)'!AV4</f>
        <v/>
      </c>
      <c r="AW4" s="18" t="str">
        <f>'Option 8 (2)'!AW4</f>
        <v/>
      </c>
      <c r="AX4" s="18" t="str">
        <f>'Option 8 (2)'!AX4</f>
        <v/>
      </c>
      <c r="AY4" s="18" t="str">
        <f>'Option 8 (2)'!AY4</f>
        <v/>
      </c>
      <c r="AZ4" s="18" t="str">
        <f>'Option 8 (2)'!AZ4</f>
        <v/>
      </c>
      <c r="BA4" s="18" t="str">
        <f>'Option 8 (2)'!BA4</f>
        <v/>
      </c>
      <c r="BB4" s="18" t="str">
        <f>'Option 8 (2)'!BB4</f>
        <v/>
      </c>
    </row>
    <row r="5" spans="1:54" ht="16.2" thickBot="1" x14ac:dyDescent="0.3">
      <c r="A5" s="115"/>
      <c r="B5" s="19" t="s">
        <v>1</v>
      </c>
      <c r="C5" s="112" t="str">
        <f>IF(C3="","",C3*C4)</f>
        <v/>
      </c>
      <c r="D5" s="117"/>
      <c r="E5" s="20" t="str">
        <f>IF(E3="","",E3*E4)</f>
        <v/>
      </c>
      <c r="F5" s="20" t="str">
        <f t="shared" ref="F5:BB5" si="30">IF(F3="","",F3*F4)</f>
        <v/>
      </c>
      <c r="G5" s="20" t="str">
        <f t="shared" si="30"/>
        <v/>
      </c>
      <c r="H5" s="20" t="str">
        <f t="shared" si="30"/>
        <v/>
      </c>
      <c r="I5" s="20" t="str">
        <f t="shared" si="30"/>
        <v/>
      </c>
      <c r="J5" s="20" t="str">
        <f t="shared" si="30"/>
        <v/>
      </c>
      <c r="K5" s="20" t="str">
        <f t="shared" si="30"/>
        <v/>
      </c>
      <c r="L5" s="20" t="str">
        <f t="shared" si="30"/>
        <v/>
      </c>
      <c r="M5" s="20" t="str">
        <f t="shared" si="30"/>
        <v/>
      </c>
      <c r="N5" s="20" t="str">
        <f t="shared" si="30"/>
        <v/>
      </c>
      <c r="O5" s="20" t="str">
        <f t="shared" si="30"/>
        <v/>
      </c>
      <c r="P5" s="20" t="str">
        <f t="shared" si="30"/>
        <v/>
      </c>
      <c r="Q5" s="20" t="str">
        <f t="shared" si="30"/>
        <v/>
      </c>
      <c r="R5" s="20" t="str">
        <f t="shared" si="30"/>
        <v/>
      </c>
      <c r="S5" s="20" t="str">
        <f t="shared" si="30"/>
        <v/>
      </c>
      <c r="T5" s="20" t="str">
        <f t="shared" si="30"/>
        <v/>
      </c>
      <c r="U5" s="20" t="str">
        <f t="shared" si="30"/>
        <v/>
      </c>
      <c r="V5" s="20" t="str">
        <f t="shared" si="30"/>
        <v/>
      </c>
      <c r="W5" s="20" t="str">
        <f t="shared" si="30"/>
        <v/>
      </c>
      <c r="X5" s="20" t="str">
        <f t="shared" si="30"/>
        <v/>
      </c>
      <c r="Y5" s="20" t="str">
        <f t="shared" si="30"/>
        <v/>
      </c>
      <c r="Z5" s="20" t="str">
        <f t="shared" si="30"/>
        <v/>
      </c>
      <c r="AA5" s="20" t="str">
        <f t="shared" si="30"/>
        <v/>
      </c>
      <c r="AB5" s="20" t="str">
        <f t="shared" si="30"/>
        <v/>
      </c>
      <c r="AC5" s="20" t="str">
        <f t="shared" si="30"/>
        <v/>
      </c>
      <c r="AD5" s="20" t="str">
        <f t="shared" si="30"/>
        <v/>
      </c>
      <c r="AE5" s="20" t="str">
        <f t="shared" si="30"/>
        <v/>
      </c>
      <c r="AF5" s="20" t="str">
        <f t="shared" si="30"/>
        <v/>
      </c>
      <c r="AG5" s="20" t="str">
        <f t="shared" si="30"/>
        <v/>
      </c>
      <c r="AH5" s="20" t="str">
        <f t="shared" si="30"/>
        <v/>
      </c>
      <c r="AI5" s="20" t="str">
        <f t="shared" si="30"/>
        <v/>
      </c>
      <c r="AJ5" s="20" t="str">
        <f t="shared" si="30"/>
        <v/>
      </c>
      <c r="AK5" s="20" t="str">
        <f t="shared" si="30"/>
        <v/>
      </c>
      <c r="AL5" s="20" t="str">
        <f t="shared" si="30"/>
        <v/>
      </c>
      <c r="AM5" s="20" t="str">
        <f t="shared" si="30"/>
        <v/>
      </c>
      <c r="AN5" s="20" t="str">
        <f t="shared" si="30"/>
        <v/>
      </c>
      <c r="AO5" s="20" t="str">
        <f t="shared" si="30"/>
        <v/>
      </c>
      <c r="AP5" s="20" t="str">
        <f t="shared" si="30"/>
        <v/>
      </c>
      <c r="AQ5" s="20" t="str">
        <f t="shared" si="30"/>
        <v/>
      </c>
      <c r="AR5" s="20" t="str">
        <f t="shared" si="30"/>
        <v/>
      </c>
      <c r="AS5" s="20" t="str">
        <f t="shared" si="30"/>
        <v/>
      </c>
      <c r="AT5" s="20" t="str">
        <f t="shared" si="30"/>
        <v/>
      </c>
      <c r="AU5" s="20" t="str">
        <f t="shared" si="30"/>
        <v/>
      </c>
      <c r="AV5" s="20" t="str">
        <f t="shared" si="30"/>
        <v/>
      </c>
      <c r="AW5" s="20" t="str">
        <f t="shared" si="30"/>
        <v/>
      </c>
      <c r="AX5" s="20" t="str">
        <f t="shared" si="30"/>
        <v/>
      </c>
      <c r="AY5" s="20" t="str">
        <f t="shared" si="30"/>
        <v/>
      </c>
      <c r="AZ5" s="20" t="str">
        <f t="shared" si="30"/>
        <v/>
      </c>
      <c r="BA5" s="20" t="str">
        <f t="shared" si="30"/>
        <v/>
      </c>
      <c r="BB5" s="20" t="str">
        <f t="shared" si="30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">
        <v>164</v>
      </c>
      <c r="C7" s="111" t="str">
        <f ca="1">IF(B7="Gehalt auswählen","",IF(E2&lt;YEAR(TODAY()),VLOOKUP(B7,'Personalnormkosten alt'!$A$2:$B$95,2,FALSE)*-1,VLOOKUP(B7,Personalnormkosten!$A$2:$B$95,2,FALSE)*-1))</f>
        <v/>
      </c>
      <c r="D7" s="97" t="s">
        <v>198</v>
      </c>
      <c r="E7" s="18" t="str">
        <f>'Option 8 (2)'!E7</f>
        <v/>
      </c>
      <c r="F7" s="18" t="str">
        <f>'Option 8 (2)'!F7</f>
        <v/>
      </c>
      <c r="G7" s="18" t="str">
        <f>'Option 8 (2)'!G7</f>
        <v/>
      </c>
      <c r="H7" s="18" t="str">
        <f>'Option 8 (2)'!H7</f>
        <v/>
      </c>
      <c r="I7" s="18" t="str">
        <f>'Option 8 (2)'!I7</f>
        <v/>
      </c>
      <c r="J7" s="18" t="str">
        <f>'Option 8 (2)'!J7</f>
        <v/>
      </c>
      <c r="K7" s="18" t="str">
        <f>'Option 8 (2)'!K7</f>
        <v/>
      </c>
      <c r="L7" s="18" t="str">
        <f>'Option 8 (2)'!L7</f>
        <v/>
      </c>
      <c r="M7" s="18" t="str">
        <f>'Option 8 (2)'!M7</f>
        <v/>
      </c>
      <c r="N7" s="18" t="str">
        <f>'Option 8 (2)'!N7</f>
        <v/>
      </c>
      <c r="O7" s="18" t="str">
        <f>'Option 8 (2)'!O7</f>
        <v/>
      </c>
      <c r="P7" s="18" t="str">
        <f>'Option 8 (2)'!P7</f>
        <v/>
      </c>
      <c r="Q7" s="18" t="str">
        <f>'Option 8 (2)'!Q7</f>
        <v/>
      </c>
      <c r="R7" s="18" t="str">
        <f>'Option 8 (2)'!R7</f>
        <v/>
      </c>
      <c r="S7" s="18" t="str">
        <f>'Option 8 (2)'!S7</f>
        <v/>
      </c>
      <c r="T7" s="18" t="str">
        <f>'Option 8 (2)'!T7</f>
        <v/>
      </c>
      <c r="U7" s="18" t="str">
        <f>'Option 8 (2)'!U7</f>
        <v/>
      </c>
      <c r="V7" s="18" t="str">
        <f>'Option 8 (2)'!V7</f>
        <v/>
      </c>
      <c r="W7" s="18" t="str">
        <f>'Option 8 (2)'!W7</f>
        <v/>
      </c>
      <c r="X7" s="18" t="str">
        <f>'Option 8 (2)'!X7</f>
        <v/>
      </c>
      <c r="Y7" s="18" t="str">
        <f>'Option 8 (2)'!Y7</f>
        <v/>
      </c>
      <c r="Z7" s="18" t="str">
        <f>'Option 8 (2)'!Z7</f>
        <v/>
      </c>
      <c r="AA7" s="18" t="str">
        <f>'Option 8 (2)'!AA7</f>
        <v/>
      </c>
      <c r="AB7" s="18" t="str">
        <f>'Option 8 (2)'!AB7</f>
        <v/>
      </c>
      <c r="AC7" s="18" t="str">
        <f>'Option 8 (2)'!AC7</f>
        <v/>
      </c>
      <c r="AD7" s="18" t="str">
        <f>'Option 8 (2)'!AD7</f>
        <v/>
      </c>
      <c r="AE7" s="18" t="str">
        <f>'Option 8 (2)'!AE7</f>
        <v/>
      </c>
      <c r="AF7" s="18" t="str">
        <f>'Option 8 (2)'!AF7</f>
        <v/>
      </c>
      <c r="AG7" s="18" t="str">
        <f>'Option 8 (2)'!AG7</f>
        <v/>
      </c>
      <c r="AH7" s="18" t="str">
        <f>'Option 8 (2)'!AH7</f>
        <v/>
      </c>
      <c r="AI7" s="18" t="str">
        <f>'Option 8 (2)'!AI7</f>
        <v/>
      </c>
      <c r="AJ7" s="18" t="str">
        <f>'Option 8 (2)'!AJ7</f>
        <v/>
      </c>
      <c r="AK7" s="18" t="str">
        <f>'Option 8 (2)'!AK7</f>
        <v/>
      </c>
      <c r="AL7" s="18" t="str">
        <f>'Option 8 (2)'!AL7</f>
        <v/>
      </c>
      <c r="AM7" s="18" t="str">
        <f>'Option 8 (2)'!AM7</f>
        <v/>
      </c>
      <c r="AN7" s="18" t="str">
        <f>'Option 8 (2)'!AN7</f>
        <v/>
      </c>
      <c r="AO7" s="18" t="str">
        <f>'Option 8 (2)'!AO7</f>
        <v/>
      </c>
      <c r="AP7" s="18" t="str">
        <f>'Option 8 (2)'!AP7</f>
        <v/>
      </c>
      <c r="AQ7" s="18" t="str">
        <f>'Option 8 (2)'!AQ7</f>
        <v/>
      </c>
      <c r="AR7" s="18" t="str">
        <f>'Option 8 (2)'!AR7</f>
        <v/>
      </c>
      <c r="AS7" s="18" t="str">
        <f>'Option 8 (2)'!AS7</f>
        <v/>
      </c>
      <c r="AT7" s="18" t="str">
        <f>'Option 8 (2)'!AT7</f>
        <v/>
      </c>
      <c r="AU7" s="18" t="str">
        <f>'Option 8 (2)'!AU7</f>
        <v/>
      </c>
      <c r="AV7" s="18" t="str">
        <f>'Option 8 (2)'!AV7</f>
        <v/>
      </c>
      <c r="AW7" s="18" t="str">
        <f>'Option 8 (2)'!AW7</f>
        <v/>
      </c>
      <c r="AX7" s="18" t="str">
        <f>'Option 8 (2)'!AX7</f>
        <v/>
      </c>
      <c r="AY7" s="18" t="str">
        <f>'Option 8 (2)'!AY7</f>
        <v/>
      </c>
      <c r="AZ7" s="18" t="str">
        <f>'Option 8 (2)'!AZ7</f>
        <v/>
      </c>
      <c r="BA7" s="18" t="str">
        <f>'Option 8 (2)'!BA7</f>
        <v/>
      </c>
      <c r="BB7" s="18" t="str">
        <f>'Option 8 (2)'!BB7</f>
        <v/>
      </c>
    </row>
    <row r="8" spans="1:54" ht="16.2" thickBot="1" x14ac:dyDescent="0.3">
      <c r="A8" s="115"/>
      <c r="B8" s="19" t="s">
        <v>1</v>
      </c>
      <c r="C8" s="112" t="str">
        <f>IF(C6="","",C6*C7)</f>
        <v/>
      </c>
      <c r="D8" s="117"/>
      <c r="E8" s="20" t="str">
        <f t="shared" ref="E8:BB8" si="31">IF(E6="","",E6*E7)</f>
        <v/>
      </c>
      <c r="F8" s="20" t="str">
        <f t="shared" si="31"/>
        <v/>
      </c>
      <c r="G8" s="20" t="str">
        <f t="shared" si="31"/>
        <v/>
      </c>
      <c r="H8" s="20" t="str">
        <f t="shared" si="31"/>
        <v/>
      </c>
      <c r="I8" s="20" t="str">
        <f t="shared" si="31"/>
        <v/>
      </c>
      <c r="J8" s="20" t="str">
        <f t="shared" si="31"/>
        <v/>
      </c>
      <c r="K8" s="20" t="str">
        <f t="shared" si="31"/>
        <v/>
      </c>
      <c r="L8" s="20" t="str">
        <f t="shared" si="31"/>
        <v/>
      </c>
      <c r="M8" s="20" t="str">
        <f t="shared" si="31"/>
        <v/>
      </c>
      <c r="N8" s="20" t="str">
        <f t="shared" si="31"/>
        <v/>
      </c>
      <c r="O8" s="20" t="str">
        <f t="shared" si="31"/>
        <v/>
      </c>
      <c r="P8" s="20" t="str">
        <f t="shared" si="31"/>
        <v/>
      </c>
      <c r="Q8" s="20" t="str">
        <f t="shared" si="31"/>
        <v/>
      </c>
      <c r="R8" s="20" t="str">
        <f t="shared" si="31"/>
        <v/>
      </c>
      <c r="S8" s="20" t="str">
        <f t="shared" si="31"/>
        <v/>
      </c>
      <c r="T8" s="20" t="str">
        <f t="shared" si="31"/>
        <v/>
      </c>
      <c r="U8" s="20" t="str">
        <f t="shared" si="31"/>
        <v/>
      </c>
      <c r="V8" s="20" t="str">
        <f t="shared" si="31"/>
        <v/>
      </c>
      <c r="W8" s="20" t="str">
        <f t="shared" si="31"/>
        <v/>
      </c>
      <c r="X8" s="20" t="str">
        <f t="shared" si="31"/>
        <v/>
      </c>
      <c r="Y8" s="20" t="str">
        <f t="shared" si="31"/>
        <v/>
      </c>
      <c r="Z8" s="20" t="str">
        <f t="shared" si="31"/>
        <v/>
      </c>
      <c r="AA8" s="20" t="str">
        <f t="shared" si="31"/>
        <v/>
      </c>
      <c r="AB8" s="20" t="str">
        <f t="shared" si="31"/>
        <v/>
      </c>
      <c r="AC8" s="20" t="str">
        <f t="shared" si="31"/>
        <v/>
      </c>
      <c r="AD8" s="20" t="str">
        <f t="shared" si="31"/>
        <v/>
      </c>
      <c r="AE8" s="20" t="str">
        <f t="shared" si="31"/>
        <v/>
      </c>
      <c r="AF8" s="20" t="str">
        <f t="shared" si="31"/>
        <v/>
      </c>
      <c r="AG8" s="20" t="str">
        <f t="shared" si="31"/>
        <v/>
      </c>
      <c r="AH8" s="20" t="str">
        <f t="shared" si="31"/>
        <v/>
      </c>
      <c r="AI8" s="20" t="str">
        <f t="shared" si="31"/>
        <v/>
      </c>
      <c r="AJ8" s="20" t="str">
        <f t="shared" si="31"/>
        <v/>
      </c>
      <c r="AK8" s="20" t="str">
        <f t="shared" si="31"/>
        <v/>
      </c>
      <c r="AL8" s="20" t="str">
        <f t="shared" si="31"/>
        <v/>
      </c>
      <c r="AM8" s="20" t="str">
        <f t="shared" si="31"/>
        <v/>
      </c>
      <c r="AN8" s="20" t="str">
        <f t="shared" si="31"/>
        <v/>
      </c>
      <c r="AO8" s="20" t="str">
        <f t="shared" si="31"/>
        <v/>
      </c>
      <c r="AP8" s="20" t="str">
        <f t="shared" si="31"/>
        <v/>
      </c>
      <c r="AQ8" s="20" t="str">
        <f t="shared" si="31"/>
        <v/>
      </c>
      <c r="AR8" s="20" t="str">
        <f t="shared" si="31"/>
        <v/>
      </c>
      <c r="AS8" s="20" t="str">
        <f t="shared" si="31"/>
        <v/>
      </c>
      <c r="AT8" s="20" t="str">
        <f t="shared" si="31"/>
        <v/>
      </c>
      <c r="AU8" s="20" t="str">
        <f t="shared" si="31"/>
        <v/>
      </c>
      <c r="AV8" s="20" t="str">
        <f t="shared" si="31"/>
        <v/>
      </c>
      <c r="AW8" s="20" t="str">
        <f t="shared" si="31"/>
        <v/>
      </c>
      <c r="AX8" s="20" t="str">
        <f t="shared" si="31"/>
        <v/>
      </c>
      <c r="AY8" s="20" t="str">
        <f t="shared" si="31"/>
        <v/>
      </c>
      <c r="AZ8" s="20" t="str">
        <f t="shared" si="31"/>
        <v/>
      </c>
      <c r="BA8" s="20" t="str">
        <f t="shared" si="31"/>
        <v/>
      </c>
      <c r="BB8" s="20" t="str">
        <f t="shared" si="31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">
        <v>164</v>
      </c>
      <c r="C10" s="111" t="str">
        <f ca="1">IF(B10="Gehalt auswählen","",IF(E2&lt;YEAR(TODAY()),VLOOKUP(B10,'Personalnormkosten alt'!$A$2:$B$95,2,FALSE)*-1,VLOOKUP(B10,Personalnormkosten!$A$2:$B$95,2,FALSE)*-1))</f>
        <v/>
      </c>
      <c r="D10" s="97" t="s">
        <v>198</v>
      </c>
      <c r="E10" s="18" t="str">
        <f>'Option 8 (2)'!E10</f>
        <v/>
      </c>
      <c r="F10" s="18" t="str">
        <f>'Option 8 (2)'!F10</f>
        <v/>
      </c>
      <c r="G10" s="18" t="str">
        <f>'Option 8 (2)'!G10</f>
        <v/>
      </c>
      <c r="H10" s="18" t="str">
        <f>'Option 8 (2)'!H10</f>
        <v/>
      </c>
      <c r="I10" s="18" t="str">
        <f>'Option 8 (2)'!I10</f>
        <v/>
      </c>
      <c r="J10" s="18" t="str">
        <f>'Option 8 (2)'!J10</f>
        <v/>
      </c>
      <c r="K10" s="18" t="str">
        <f>'Option 8 (2)'!K10</f>
        <v/>
      </c>
      <c r="L10" s="18" t="str">
        <f>'Option 8 (2)'!L10</f>
        <v/>
      </c>
      <c r="M10" s="18" t="str">
        <f>'Option 8 (2)'!M10</f>
        <v/>
      </c>
      <c r="N10" s="18" t="str">
        <f>'Option 8 (2)'!N10</f>
        <v/>
      </c>
      <c r="O10" s="18" t="str">
        <f>'Option 8 (2)'!O10</f>
        <v/>
      </c>
      <c r="P10" s="18" t="str">
        <f>'Option 8 (2)'!P10</f>
        <v/>
      </c>
      <c r="Q10" s="18" t="str">
        <f>'Option 8 (2)'!Q10</f>
        <v/>
      </c>
      <c r="R10" s="18" t="str">
        <f>'Option 8 (2)'!R10</f>
        <v/>
      </c>
      <c r="S10" s="18" t="str">
        <f>'Option 8 (2)'!S10</f>
        <v/>
      </c>
      <c r="T10" s="18" t="str">
        <f>'Option 8 (2)'!T10</f>
        <v/>
      </c>
      <c r="U10" s="18" t="str">
        <f>'Option 8 (2)'!U10</f>
        <v/>
      </c>
      <c r="V10" s="18" t="str">
        <f>'Option 8 (2)'!V10</f>
        <v/>
      </c>
      <c r="W10" s="18" t="str">
        <f>'Option 8 (2)'!W10</f>
        <v/>
      </c>
      <c r="X10" s="18" t="str">
        <f>'Option 8 (2)'!X10</f>
        <v/>
      </c>
      <c r="Y10" s="18" t="str">
        <f>'Option 8 (2)'!Y10</f>
        <v/>
      </c>
      <c r="Z10" s="18" t="str">
        <f>'Option 8 (2)'!Z10</f>
        <v/>
      </c>
      <c r="AA10" s="18" t="str">
        <f>'Option 8 (2)'!AA10</f>
        <v/>
      </c>
      <c r="AB10" s="18" t="str">
        <f>'Option 8 (2)'!AB10</f>
        <v/>
      </c>
      <c r="AC10" s="18" t="str">
        <f>'Option 8 (2)'!AC10</f>
        <v/>
      </c>
      <c r="AD10" s="18" t="str">
        <f>'Option 8 (2)'!AD10</f>
        <v/>
      </c>
      <c r="AE10" s="18" t="str">
        <f>'Option 8 (2)'!AE10</f>
        <v/>
      </c>
      <c r="AF10" s="18" t="str">
        <f>'Option 8 (2)'!AF10</f>
        <v/>
      </c>
      <c r="AG10" s="18" t="str">
        <f>'Option 8 (2)'!AG10</f>
        <v/>
      </c>
      <c r="AH10" s="18" t="str">
        <f>'Option 8 (2)'!AH10</f>
        <v/>
      </c>
      <c r="AI10" s="18" t="str">
        <f>'Option 8 (2)'!AI10</f>
        <v/>
      </c>
      <c r="AJ10" s="18" t="str">
        <f>'Option 8 (2)'!AJ10</f>
        <v/>
      </c>
      <c r="AK10" s="18" t="str">
        <f>'Option 8 (2)'!AK10</f>
        <v/>
      </c>
      <c r="AL10" s="18" t="str">
        <f>'Option 8 (2)'!AL10</f>
        <v/>
      </c>
      <c r="AM10" s="18" t="str">
        <f>'Option 8 (2)'!AM10</f>
        <v/>
      </c>
      <c r="AN10" s="18" t="str">
        <f>'Option 8 (2)'!AN10</f>
        <v/>
      </c>
      <c r="AO10" s="18" t="str">
        <f>'Option 8 (2)'!AO10</f>
        <v/>
      </c>
      <c r="AP10" s="18" t="str">
        <f>'Option 8 (2)'!AP10</f>
        <v/>
      </c>
      <c r="AQ10" s="18" t="str">
        <f>'Option 8 (2)'!AQ10</f>
        <v/>
      </c>
      <c r="AR10" s="18" t="str">
        <f>'Option 8 (2)'!AR10</f>
        <v/>
      </c>
      <c r="AS10" s="18" t="str">
        <f>'Option 8 (2)'!AS10</f>
        <v/>
      </c>
      <c r="AT10" s="18" t="str">
        <f>'Option 8 (2)'!AT10</f>
        <v/>
      </c>
      <c r="AU10" s="18" t="str">
        <f>'Option 8 (2)'!AU10</f>
        <v/>
      </c>
      <c r="AV10" s="18" t="str">
        <f>'Option 8 (2)'!AV10</f>
        <v/>
      </c>
      <c r="AW10" s="18" t="str">
        <f>'Option 8 (2)'!AW10</f>
        <v/>
      </c>
      <c r="AX10" s="18" t="str">
        <f>'Option 8 (2)'!AX10</f>
        <v/>
      </c>
      <c r="AY10" s="18" t="str">
        <f>'Option 8 (2)'!AY10</f>
        <v/>
      </c>
      <c r="AZ10" s="18" t="str">
        <f>'Option 8 (2)'!AZ10</f>
        <v/>
      </c>
      <c r="BA10" s="18" t="str">
        <f>'Option 8 (2)'!BA10</f>
        <v/>
      </c>
      <c r="BB10" s="18" t="str">
        <f>'Option 8 (2)'!BB10</f>
        <v/>
      </c>
    </row>
    <row r="11" spans="1:54" ht="16.2" thickBot="1" x14ac:dyDescent="0.3">
      <c r="A11" s="115"/>
      <c r="B11" s="19" t="s">
        <v>1</v>
      </c>
      <c r="C11" s="112" t="str">
        <f t="shared" ref="C11" si="32">IF(C9="","",C9*C10)</f>
        <v/>
      </c>
      <c r="D11" s="117"/>
      <c r="E11" s="20" t="str">
        <f t="shared" ref="E11:BB11" si="33">IF(E9="","",E9*E10)</f>
        <v/>
      </c>
      <c r="F11" s="20" t="str">
        <f t="shared" si="33"/>
        <v/>
      </c>
      <c r="G11" s="20" t="str">
        <f t="shared" si="33"/>
        <v/>
      </c>
      <c r="H11" s="20" t="str">
        <f t="shared" si="33"/>
        <v/>
      </c>
      <c r="I11" s="20" t="str">
        <f t="shared" si="33"/>
        <v/>
      </c>
      <c r="J11" s="20" t="str">
        <f t="shared" si="33"/>
        <v/>
      </c>
      <c r="K11" s="20" t="str">
        <f t="shared" si="33"/>
        <v/>
      </c>
      <c r="L11" s="20" t="str">
        <f t="shared" si="33"/>
        <v/>
      </c>
      <c r="M11" s="20" t="str">
        <f t="shared" si="33"/>
        <v/>
      </c>
      <c r="N11" s="20" t="str">
        <f t="shared" si="33"/>
        <v/>
      </c>
      <c r="O11" s="20" t="str">
        <f t="shared" si="33"/>
        <v/>
      </c>
      <c r="P11" s="20" t="str">
        <f t="shared" si="33"/>
        <v/>
      </c>
      <c r="Q11" s="20" t="str">
        <f t="shared" si="33"/>
        <v/>
      </c>
      <c r="R11" s="20" t="str">
        <f t="shared" si="33"/>
        <v/>
      </c>
      <c r="S11" s="20" t="str">
        <f t="shared" si="33"/>
        <v/>
      </c>
      <c r="T11" s="20" t="str">
        <f t="shared" si="33"/>
        <v/>
      </c>
      <c r="U11" s="20" t="str">
        <f t="shared" si="33"/>
        <v/>
      </c>
      <c r="V11" s="20" t="str">
        <f t="shared" si="33"/>
        <v/>
      </c>
      <c r="W11" s="20" t="str">
        <f t="shared" si="33"/>
        <v/>
      </c>
      <c r="X11" s="20" t="str">
        <f t="shared" si="33"/>
        <v/>
      </c>
      <c r="Y11" s="20" t="str">
        <f t="shared" si="33"/>
        <v/>
      </c>
      <c r="Z11" s="20" t="str">
        <f t="shared" si="33"/>
        <v/>
      </c>
      <c r="AA11" s="20" t="str">
        <f t="shared" si="33"/>
        <v/>
      </c>
      <c r="AB11" s="20" t="str">
        <f t="shared" si="33"/>
        <v/>
      </c>
      <c r="AC11" s="20" t="str">
        <f t="shared" si="33"/>
        <v/>
      </c>
      <c r="AD11" s="20" t="str">
        <f t="shared" si="33"/>
        <v/>
      </c>
      <c r="AE11" s="20" t="str">
        <f t="shared" si="33"/>
        <v/>
      </c>
      <c r="AF11" s="20" t="str">
        <f t="shared" si="33"/>
        <v/>
      </c>
      <c r="AG11" s="20" t="str">
        <f t="shared" si="33"/>
        <v/>
      </c>
      <c r="AH11" s="20" t="str">
        <f t="shared" si="33"/>
        <v/>
      </c>
      <c r="AI11" s="20" t="str">
        <f t="shared" si="33"/>
        <v/>
      </c>
      <c r="AJ11" s="20" t="str">
        <f t="shared" si="33"/>
        <v/>
      </c>
      <c r="AK11" s="20" t="str">
        <f t="shared" si="33"/>
        <v/>
      </c>
      <c r="AL11" s="20" t="str">
        <f t="shared" si="33"/>
        <v/>
      </c>
      <c r="AM11" s="20" t="str">
        <f t="shared" si="33"/>
        <v/>
      </c>
      <c r="AN11" s="20" t="str">
        <f t="shared" si="33"/>
        <v/>
      </c>
      <c r="AO11" s="20" t="str">
        <f t="shared" si="33"/>
        <v/>
      </c>
      <c r="AP11" s="20" t="str">
        <f t="shared" si="33"/>
        <v/>
      </c>
      <c r="AQ11" s="20" t="str">
        <f t="shared" si="33"/>
        <v/>
      </c>
      <c r="AR11" s="20" t="str">
        <f t="shared" si="33"/>
        <v/>
      </c>
      <c r="AS11" s="20" t="str">
        <f t="shared" si="33"/>
        <v/>
      </c>
      <c r="AT11" s="20" t="str">
        <f t="shared" si="33"/>
        <v/>
      </c>
      <c r="AU11" s="20" t="str">
        <f t="shared" si="33"/>
        <v/>
      </c>
      <c r="AV11" s="20" t="str">
        <f t="shared" si="33"/>
        <v/>
      </c>
      <c r="AW11" s="20" t="str">
        <f t="shared" si="33"/>
        <v/>
      </c>
      <c r="AX11" s="20" t="str">
        <f t="shared" si="33"/>
        <v/>
      </c>
      <c r="AY11" s="20" t="str">
        <f t="shared" si="33"/>
        <v/>
      </c>
      <c r="AZ11" s="20" t="str">
        <f t="shared" si="33"/>
        <v/>
      </c>
      <c r="BA11" s="20" t="str">
        <f t="shared" si="33"/>
        <v/>
      </c>
      <c r="BB11" s="20" t="str">
        <f t="shared" si="33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">
        <v>164</v>
      </c>
      <c r="C13" s="111" t="str">
        <f ca="1">IF(B13="Gehalt auswählen","",IF(E2&lt;YEAR(TODAY()),VLOOKUP(B13,'Personalnormkosten alt'!$A$2:$B$95,2,FALSE)*-1,VLOOKUP(B13,Personalnormkosten!$A$2:$B$95,2,FALSE)*-1))</f>
        <v/>
      </c>
      <c r="D13" s="97" t="s">
        <v>198</v>
      </c>
      <c r="E13" s="18" t="str">
        <f>'Option 8 (2)'!E13</f>
        <v/>
      </c>
      <c r="F13" s="18" t="str">
        <f>'Option 8 (2)'!F13</f>
        <v/>
      </c>
      <c r="G13" s="18" t="str">
        <f>'Option 8 (2)'!G13</f>
        <v/>
      </c>
      <c r="H13" s="18" t="str">
        <f>'Option 8 (2)'!H13</f>
        <v/>
      </c>
      <c r="I13" s="18" t="str">
        <f>'Option 8 (2)'!I13</f>
        <v/>
      </c>
      <c r="J13" s="18" t="str">
        <f>'Option 8 (2)'!J13</f>
        <v/>
      </c>
      <c r="K13" s="18" t="str">
        <f>'Option 8 (2)'!K13</f>
        <v/>
      </c>
      <c r="L13" s="18" t="str">
        <f>'Option 8 (2)'!L13</f>
        <v/>
      </c>
      <c r="M13" s="18" t="str">
        <f>'Option 8 (2)'!M13</f>
        <v/>
      </c>
      <c r="N13" s="18" t="str">
        <f>'Option 8 (2)'!N13</f>
        <v/>
      </c>
      <c r="O13" s="18" t="str">
        <f>'Option 8 (2)'!O13</f>
        <v/>
      </c>
      <c r="P13" s="18" t="str">
        <f>'Option 8 (2)'!P13</f>
        <v/>
      </c>
      <c r="Q13" s="18" t="str">
        <f>'Option 8 (2)'!Q13</f>
        <v/>
      </c>
      <c r="R13" s="18" t="str">
        <f>'Option 8 (2)'!R13</f>
        <v/>
      </c>
      <c r="S13" s="18" t="str">
        <f>'Option 8 (2)'!S13</f>
        <v/>
      </c>
      <c r="T13" s="18" t="str">
        <f>'Option 8 (2)'!T13</f>
        <v/>
      </c>
      <c r="U13" s="18" t="str">
        <f>'Option 8 (2)'!U13</f>
        <v/>
      </c>
      <c r="V13" s="18" t="str">
        <f>'Option 8 (2)'!V13</f>
        <v/>
      </c>
      <c r="W13" s="18" t="str">
        <f>'Option 8 (2)'!W13</f>
        <v/>
      </c>
      <c r="X13" s="18" t="str">
        <f>'Option 8 (2)'!X13</f>
        <v/>
      </c>
      <c r="Y13" s="18" t="str">
        <f>'Option 8 (2)'!Y13</f>
        <v/>
      </c>
      <c r="Z13" s="18" t="str">
        <f>'Option 8 (2)'!Z13</f>
        <v/>
      </c>
      <c r="AA13" s="18" t="str">
        <f>'Option 8 (2)'!AA13</f>
        <v/>
      </c>
      <c r="AB13" s="18" t="str">
        <f>'Option 8 (2)'!AB13</f>
        <v/>
      </c>
      <c r="AC13" s="18" t="str">
        <f>'Option 8 (2)'!AC13</f>
        <v/>
      </c>
      <c r="AD13" s="18" t="str">
        <f>'Option 8 (2)'!AD13</f>
        <v/>
      </c>
      <c r="AE13" s="18" t="str">
        <f>'Option 8 (2)'!AE13</f>
        <v/>
      </c>
      <c r="AF13" s="18" t="str">
        <f>'Option 8 (2)'!AF13</f>
        <v/>
      </c>
      <c r="AG13" s="18" t="str">
        <f>'Option 8 (2)'!AG13</f>
        <v/>
      </c>
      <c r="AH13" s="18" t="str">
        <f>'Option 8 (2)'!AH13</f>
        <v/>
      </c>
      <c r="AI13" s="18" t="str">
        <f>'Option 8 (2)'!AI13</f>
        <v/>
      </c>
      <c r="AJ13" s="18" t="str">
        <f>'Option 8 (2)'!AJ13</f>
        <v/>
      </c>
      <c r="AK13" s="18" t="str">
        <f>'Option 8 (2)'!AK13</f>
        <v/>
      </c>
      <c r="AL13" s="18" t="str">
        <f>'Option 8 (2)'!AL13</f>
        <v/>
      </c>
      <c r="AM13" s="18" t="str">
        <f>'Option 8 (2)'!AM13</f>
        <v/>
      </c>
      <c r="AN13" s="18" t="str">
        <f>'Option 8 (2)'!AN13</f>
        <v/>
      </c>
      <c r="AO13" s="18" t="str">
        <f>'Option 8 (2)'!AO13</f>
        <v/>
      </c>
      <c r="AP13" s="18" t="str">
        <f>'Option 8 (2)'!AP13</f>
        <v/>
      </c>
      <c r="AQ13" s="18" t="str">
        <f>'Option 8 (2)'!AQ13</f>
        <v/>
      </c>
      <c r="AR13" s="18" t="str">
        <f>'Option 8 (2)'!AR13</f>
        <v/>
      </c>
      <c r="AS13" s="18" t="str">
        <f>'Option 8 (2)'!AS13</f>
        <v/>
      </c>
      <c r="AT13" s="18" t="str">
        <f>'Option 8 (2)'!AT13</f>
        <v/>
      </c>
      <c r="AU13" s="18" t="str">
        <f>'Option 8 (2)'!AU13</f>
        <v/>
      </c>
      <c r="AV13" s="18" t="str">
        <f>'Option 8 (2)'!AV13</f>
        <v/>
      </c>
      <c r="AW13" s="18" t="str">
        <f>'Option 8 (2)'!AW13</f>
        <v/>
      </c>
      <c r="AX13" s="18" t="str">
        <f>'Option 8 (2)'!AX13</f>
        <v/>
      </c>
      <c r="AY13" s="18" t="str">
        <f>'Option 8 (2)'!AY13</f>
        <v/>
      </c>
      <c r="AZ13" s="18" t="str">
        <f>'Option 8 (2)'!AZ13</f>
        <v/>
      </c>
      <c r="BA13" s="18" t="str">
        <f>'Option 8 (2)'!BA13</f>
        <v/>
      </c>
      <c r="BB13" s="18" t="str">
        <f>'Option 8 (2)'!BB13</f>
        <v/>
      </c>
    </row>
    <row r="14" spans="1:54" ht="16.2" thickBot="1" x14ac:dyDescent="0.3">
      <c r="A14" s="115"/>
      <c r="B14" s="19" t="s">
        <v>1</v>
      </c>
      <c r="C14" s="112" t="str">
        <f t="shared" ref="C14" si="34">IF(C12="","",C12*C13)</f>
        <v/>
      </c>
      <c r="D14" s="117"/>
      <c r="E14" s="20" t="str">
        <f>IF(E12="","",E12*E13)</f>
        <v/>
      </c>
      <c r="F14" s="20" t="str">
        <f t="shared" ref="F14:BB14" si="35">IF(F12="","",F12*F13)</f>
        <v/>
      </c>
      <c r="G14" s="20" t="str">
        <f t="shared" si="35"/>
        <v/>
      </c>
      <c r="H14" s="20" t="str">
        <f t="shared" si="35"/>
        <v/>
      </c>
      <c r="I14" s="20" t="str">
        <f t="shared" si="35"/>
        <v/>
      </c>
      <c r="J14" s="20" t="str">
        <f t="shared" si="35"/>
        <v/>
      </c>
      <c r="K14" s="20" t="str">
        <f t="shared" si="35"/>
        <v/>
      </c>
      <c r="L14" s="20" t="str">
        <f t="shared" si="35"/>
        <v/>
      </c>
      <c r="M14" s="20" t="str">
        <f t="shared" si="35"/>
        <v/>
      </c>
      <c r="N14" s="20" t="str">
        <f t="shared" si="35"/>
        <v/>
      </c>
      <c r="O14" s="20" t="str">
        <f t="shared" si="35"/>
        <v/>
      </c>
      <c r="P14" s="20" t="str">
        <f t="shared" si="35"/>
        <v/>
      </c>
      <c r="Q14" s="20" t="str">
        <f t="shared" si="35"/>
        <v/>
      </c>
      <c r="R14" s="20" t="str">
        <f t="shared" si="35"/>
        <v/>
      </c>
      <c r="S14" s="20" t="str">
        <f t="shared" si="35"/>
        <v/>
      </c>
      <c r="T14" s="20" t="str">
        <f t="shared" si="35"/>
        <v/>
      </c>
      <c r="U14" s="20" t="str">
        <f t="shared" si="35"/>
        <v/>
      </c>
      <c r="V14" s="20" t="str">
        <f t="shared" si="35"/>
        <v/>
      </c>
      <c r="W14" s="20" t="str">
        <f t="shared" si="35"/>
        <v/>
      </c>
      <c r="X14" s="20" t="str">
        <f t="shared" si="35"/>
        <v/>
      </c>
      <c r="Y14" s="20" t="str">
        <f t="shared" si="35"/>
        <v/>
      </c>
      <c r="Z14" s="20" t="str">
        <f t="shared" si="35"/>
        <v/>
      </c>
      <c r="AA14" s="20" t="str">
        <f t="shared" si="35"/>
        <v/>
      </c>
      <c r="AB14" s="20" t="str">
        <f t="shared" si="35"/>
        <v/>
      </c>
      <c r="AC14" s="20" t="str">
        <f t="shared" si="35"/>
        <v/>
      </c>
      <c r="AD14" s="20" t="str">
        <f t="shared" si="35"/>
        <v/>
      </c>
      <c r="AE14" s="20" t="str">
        <f t="shared" si="35"/>
        <v/>
      </c>
      <c r="AF14" s="20" t="str">
        <f t="shared" si="35"/>
        <v/>
      </c>
      <c r="AG14" s="20" t="str">
        <f t="shared" si="35"/>
        <v/>
      </c>
      <c r="AH14" s="20" t="str">
        <f t="shared" si="35"/>
        <v/>
      </c>
      <c r="AI14" s="20" t="str">
        <f t="shared" si="35"/>
        <v/>
      </c>
      <c r="AJ14" s="20" t="str">
        <f t="shared" si="35"/>
        <v/>
      </c>
      <c r="AK14" s="20" t="str">
        <f t="shared" si="35"/>
        <v/>
      </c>
      <c r="AL14" s="20" t="str">
        <f t="shared" si="35"/>
        <v/>
      </c>
      <c r="AM14" s="20" t="str">
        <f t="shared" si="35"/>
        <v/>
      </c>
      <c r="AN14" s="20" t="str">
        <f t="shared" si="35"/>
        <v/>
      </c>
      <c r="AO14" s="20" t="str">
        <f t="shared" si="35"/>
        <v/>
      </c>
      <c r="AP14" s="20" t="str">
        <f t="shared" si="35"/>
        <v/>
      </c>
      <c r="AQ14" s="20" t="str">
        <f t="shared" si="35"/>
        <v/>
      </c>
      <c r="AR14" s="20" t="str">
        <f t="shared" si="35"/>
        <v/>
      </c>
      <c r="AS14" s="20" t="str">
        <f t="shared" si="35"/>
        <v/>
      </c>
      <c r="AT14" s="20" t="str">
        <f t="shared" si="35"/>
        <v/>
      </c>
      <c r="AU14" s="20" t="str">
        <f t="shared" si="35"/>
        <v/>
      </c>
      <c r="AV14" s="20" t="str">
        <f t="shared" si="35"/>
        <v/>
      </c>
      <c r="AW14" s="20" t="str">
        <f t="shared" si="35"/>
        <v/>
      </c>
      <c r="AX14" s="20" t="str">
        <f t="shared" si="35"/>
        <v/>
      </c>
      <c r="AY14" s="20" t="str">
        <f t="shared" si="35"/>
        <v/>
      </c>
      <c r="AZ14" s="20" t="str">
        <f t="shared" si="35"/>
        <v/>
      </c>
      <c r="BA14" s="20" t="str">
        <f t="shared" si="35"/>
        <v/>
      </c>
      <c r="BB14" s="20" t="str">
        <f t="shared" si="35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">
        <v>164</v>
      </c>
      <c r="C16" s="111" t="str">
        <f ca="1">IF(B16="Gehalt auswählen","",IF(E2&lt;YEAR(TODAY()),VLOOKUP(B16,'Personalnormkosten alt'!$A$2:$B$95,2,FALSE)*-1,VLOOKUP(B16,Personalnormkosten!$A$2:$B$95,2,FALSE)*-1))</f>
        <v/>
      </c>
      <c r="D16" s="97" t="s">
        <v>198</v>
      </c>
      <c r="E16" s="18" t="str">
        <f>'Option 8 (2)'!E16</f>
        <v/>
      </c>
      <c r="F16" s="18" t="str">
        <f>'Option 8 (2)'!F16</f>
        <v/>
      </c>
      <c r="G16" s="18" t="str">
        <f>'Option 8 (2)'!G16</f>
        <v/>
      </c>
      <c r="H16" s="18" t="str">
        <f>'Option 8 (2)'!H16</f>
        <v/>
      </c>
      <c r="I16" s="18" t="str">
        <f>'Option 8 (2)'!I16</f>
        <v/>
      </c>
      <c r="J16" s="18" t="str">
        <f>'Option 8 (2)'!J16</f>
        <v/>
      </c>
      <c r="K16" s="18" t="str">
        <f>'Option 8 (2)'!K16</f>
        <v/>
      </c>
      <c r="L16" s="18" t="str">
        <f>'Option 8 (2)'!L16</f>
        <v/>
      </c>
      <c r="M16" s="18" t="str">
        <f>'Option 8 (2)'!M16</f>
        <v/>
      </c>
      <c r="N16" s="18" t="str">
        <f>'Option 8 (2)'!N16</f>
        <v/>
      </c>
      <c r="O16" s="18" t="str">
        <f>'Option 8 (2)'!O16</f>
        <v/>
      </c>
      <c r="P16" s="18" t="str">
        <f>'Option 8 (2)'!P16</f>
        <v/>
      </c>
      <c r="Q16" s="18" t="str">
        <f>'Option 8 (2)'!Q16</f>
        <v/>
      </c>
      <c r="R16" s="18" t="str">
        <f>'Option 8 (2)'!R16</f>
        <v/>
      </c>
      <c r="S16" s="18" t="str">
        <f>'Option 8 (2)'!S16</f>
        <v/>
      </c>
      <c r="T16" s="18" t="str">
        <f>'Option 8 (2)'!T16</f>
        <v/>
      </c>
      <c r="U16" s="18" t="str">
        <f>'Option 8 (2)'!U16</f>
        <v/>
      </c>
      <c r="V16" s="18" t="str">
        <f>'Option 8 (2)'!V16</f>
        <v/>
      </c>
      <c r="W16" s="18" t="str">
        <f>'Option 8 (2)'!W16</f>
        <v/>
      </c>
      <c r="X16" s="18" t="str">
        <f>'Option 8 (2)'!X16</f>
        <v/>
      </c>
      <c r="Y16" s="18" t="str">
        <f>'Option 8 (2)'!Y16</f>
        <v/>
      </c>
      <c r="Z16" s="18" t="str">
        <f>'Option 8 (2)'!Z16</f>
        <v/>
      </c>
      <c r="AA16" s="18" t="str">
        <f>'Option 8 (2)'!AA16</f>
        <v/>
      </c>
      <c r="AB16" s="18" t="str">
        <f>'Option 8 (2)'!AB16</f>
        <v/>
      </c>
      <c r="AC16" s="18" t="str">
        <f>'Option 8 (2)'!AC16</f>
        <v/>
      </c>
      <c r="AD16" s="18" t="str">
        <f>'Option 8 (2)'!AD16</f>
        <v/>
      </c>
      <c r="AE16" s="18" t="str">
        <f>'Option 8 (2)'!AE16</f>
        <v/>
      </c>
      <c r="AF16" s="18" t="str">
        <f>'Option 8 (2)'!AF16</f>
        <v/>
      </c>
      <c r="AG16" s="18" t="str">
        <f>'Option 8 (2)'!AG16</f>
        <v/>
      </c>
      <c r="AH16" s="18" t="str">
        <f>'Option 8 (2)'!AH16</f>
        <v/>
      </c>
      <c r="AI16" s="18" t="str">
        <f>'Option 8 (2)'!AI16</f>
        <v/>
      </c>
      <c r="AJ16" s="18" t="str">
        <f>'Option 8 (2)'!AJ16</f>
        <v/>
      </c>
      <c r="AK16" s="18" t="str">
        <f>'Option 8 (2)'!AK16</f>
        <v/>
      </c>
      <c r="AL16" s="18" t="str">
        <f>'Option 8 (2)'!AL16</f>
        <v/>
      </c>
      <c r="AM16" s="18" t="str">
        <f>'Option 8 (2)'!AM16</f>
        <v/>
      </c>
      <c r="AN16" s="18" t="str">
        <f>'Option 8 (2)'!AN16</f>
        <v/>
      </c>
      <c r="AO16" s="18" t="str">
        <f>'Option 8 (2)'!AO16</f>
        <v/>
      </c>
      <c r="AP16" s="18" t="str">
        <f>'Option 8 (2)'!AP16</f>
        <v/>
      </c>
      <c r="AQ16" s="18" t="str">
        <f>'Option 8 (2)'!AQ16</f>
        <v/>
      </c>
      <c r="AR16" s="18" t="str">
        <f>'Option 8 (2)'!AR16</f>
        <v/>
      </c>
      <c r="AS16" s="18" t="str">
        <f>'Option 8 (2)'!AS16</f>
        <v/>
      </c>
      <c r="AT16" s="18" t="str">
        <f>'Option 8 (2)'!AT16</f>
        <v/>
      </c>
      <c r="AU16" s="18" t="str">
        <f>'Option 8 (2)'!AU16</f>
        <v/>
      </c>
      <c r="AV16" s="18" t="str">
        <f>'Option 8 (2)'!AV16</f>
        <v/>
      </c>
      <c r="AW16" s="18" t="str">
        <f>'Option 8 (2)'!AW16</f>
        <v/>
      </c>
      <c r="AX16" s="18" t="str">
        <f>'Option 8 (2)'!AX16</f>
        <v/>
      </c>
      <c r="AY16" s="18" t="str">
        <f>'Option 8 (2)'!AY16</f>
        <v/>
      </c>
      <c r="AZ16" s="18" t="str">
        <f>'Option 8 (2)'!AZ16</f>
        <v/>
      </c>
      <c r="BA16" s="18" t="str">
        <f>'Option 8 (2)'!BA16</f>
        <v/>
      </c>
      <c r="BB16" s="18" t="str">
        <f>'Option 8 (2)'!BB16</f>
        <v/>
      </c>
    </row>
    <row r="17" spans="1:54" ht="16.2" thickBot="1" x14ac:dyDescent="0.3">
      <c r="A17" s="115"/>
      <c r="B17" s="19" t="s">
        <v>1</v>
      </c>
      <c r="C17" s="112" t="str">
        <f t="shared" ref="C17" si="36">IF(C15="","",C15*C16)</f>
        <v/>
      </c>
      <c r="D17" s="117"/>
      <c r="E17" s="20" t="str">
        <f t="shared" ref="E17:BB17" si="37">IF(E15="","",E15*E16)</f>
        <v/>
      </c>
      <c r="F17" s="20" t="str">
        <f t="shared" si="37"/>
        <v/>
      </c>
      <c r="G17" s="20" t="str">
        <f t="shared" si="37"/>
        <v/>
      </c>
      <c r="H17" s="20" t="str">
        <f t="shared" si="37"/>
        <v/>
      </c>
      <c r="I17" s="20" t="str">
        <f t="shared" si="37"/>
        <v/>
      </c>
      <c r="J17" s="20" t="str">
        <f t="shared" si="37"/>
        <v/>
      </c>
      <c r="K17" s="20" t="str">
        <f t="shared" si="37"/>
        <v/>
      </c>
      <c r="L17" s="20" t="str">
        <f t="shared" si="37"/>
        <v/>
      </c>
      <c r="M17" s="20" t="str">
        <f t="shared" si="37"/>
        <v/>
      </c>
      <c r="N17" s="20" t="str">
        <f t="shared" si="37"/>
        <v/>
      </c>
      <c r="O17" s="20" t="str">
        <f t="shared" si="37"/>
        <v/>
      </c>
      <c r="P17" s="20" t="str">
        <f t="shared" si="37"/>
        <v/>
      </c>
      <c r="Q17" s="20" t="str">
        <f t="shared" si="37"/>
        <v/>
      </c>
      <c r="R17" s="20" t="str">
        <f t="shared" si="37"/>
        <v/>
      </c>
      <c r="S17" s="20" t="str">
        <f t="shared" si="37"/>
        <v/>
      </c>
      <c r="T17" s="20" t="str">
        <f t="shared" si="37"/>
        <v/>
      </c>
      <c r="U17" s="20" t="str">
        <f t="shared" si="37"/>
        <v/>
      </c>
      <c r="V17" s="20" t="str">
        <f t="shared" si="37"/>
        <v/>
      </c>
      <c r="W17" s="20" t="str">
        <f t="shared" si="37"/>
        <v/>
      </c>
      <c r="X17" s="20" t="str">
        <f t="shared" si="37"/>
        <v/>
      </c>
      <c r="Y17" s="20" t="str">
        <f t="shared" si="37"/>
        <v/>
      </c>
      <c r="Z17" s="20" t="str">
        <f t="shared" si="37"/>
        <v/>
      </c>
      <c r="AA17" s="20" t="str">
        <f t="shared" si="37"/>
        <v/>
      </c>
      <c r="AB17" s="20" t="str">
        <f t="shared" si="37"/>
        <v/>
      </c>
      <c r="AC17" s="20" t="str">
        <f t="shared" si="37"/>
        <v/>
      </c>
      <c r="AD17" s="20" t="str">
        <f t="shared" si="37"/>
        <v/>
      </c>
      <c r="AE17" s="20" t="str">
        <f t="shared" si="37"/>
        <v/>
      </c>
      <c r="AF17" s="20" t="str">
        <f t="shared" si="37"/>
        <v/>
      </c>
      <c r="AG17" s="20" t="str">
        <f t="shared" si="37"/>
        <v/>
      </c>
      <c r="AH17" s="20" t="str">
        <f t="shared" si="37"/>
        <v/>
      </c>
      <c r="AI17" s="20" t="str">
        <f t="shared" si="37"/>
        <v/>
      </c>
      <c r="AJ17" s="20" t="str">
        <f t="shared" si="37"/>
        <v/>
      </c>
      <c r="AK17" s="20" t="str">
        <f t="shared" si="37"/>
        <v/>
      </c>
      <c r="AL17" s="20" t="str">
        <f t="shared" si="37"/>
        <v/>
      </c>
      <c r="AM17" s="20" t="str">
        <f t="shared" si="37"/>
        <v/>
      </c>
      <c r="AN17" s="20" t="str">
        <f t="shared" si="37"/>
        <v/>
      </c>
      <c r="AO17" s="20" t="str">
        <f t="shared" si="37"/>
        <v/>
      </c>
      <c r="AP17" s="20" t="str">
        <f t="shared" si="37"/>
        <v/>
      </c>
      <c r="AQ17" s="20" t="str">
        <f t="shared" si="37"/>
        <v/>
      </c>
      <c r="AR17" s="20" t="str">
        <f t="shared" si="37"/>
        <v/>
      </c>
      <c r="AS17" s="20" t="str">
        <f t="shared" si="37"/>
        <v/>
      </c>
      <c r="AT17" s="20" t="str">
        <f t="shared" si="37"/>
        <v/>
      </c>
      <c r="AU17" s="20" t="str">
        <f t="shared" si="37"/>
        <v/>
      </c>
      <c r="AV17" s="20" t="str">
        <f t="shared" si="37"/>
        <v/>
      </c>
      <c r="AW17" s="20" t="str">
        <f t="shared" si="37"/>
        <v/>
      </c>
      <c r="AX17" s="20" t="str">
        <f t="shared" si="37"/>
        <v/>
      </c>
      <c r="AY17" s="20" t="str">
        <f t="shared" si="37"/>
        <v/>
      </c>
      <c r="AZ17" s="20" t="str">
        <f t="shared" si="37"/>
        <v/>
      </c>
      <c r="BA17" s="20" t="str">
        <f t="shared" si="37"/>
        <v/>
      </c>
      <c r="BB17" s="20" t="str">
        <f t="shared" si="37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">
        <v>164</v>
      </c>
      <c r="C19" s="111" t="str">
        <f ca="1">IF(B19="Gehalt auswählen","",IF(E2&lt;YEAR(TODAY()),VLOOKUP(B19,'Personalnormkosten alt'!$A$2:$B$95,2,FALSE)*-1,VLOOKUP(B19,Personalnormkosten!$A$2:$B$95,2,FALSE)*-1))</f>
        <v/>
      </c>
      <c r="D19" s="97" t="s">
        <v>198</v>
      </c>
      <c r="E19" s="18" t="str">
        <f>'Option 8 (2)'!E19</f>
        <v/>
      </c>
      <c r="F19" s="18" t="str">
        <f>'Option 8 (2)'!F19</f>
        <v/>
      </c>
      <c r="G19" s="18" t="str">
        <f>'Option 8 (2)'!G19</f>
        <v/>
      </c>
      <c r="H19" s="18" t="str">
        <f>'Option 8 (2)'!H19</f>
        <v/>
      </c>
      <c r="I19" s="18" t="str">
        <f>'Option 8 (2)'!I19</f>
        <v/>
      </c>
      <c r="J19" s="18" t="str">
        <f>'Option 8 (2)'!J19</f>
        <v/>
      </c>
      <c r="K19" s="18" t="str">
        <f>'Option 8 (2)'!K19</f>
        <v/>
      </c>
      <c r="L19" s="18" t="str">
        <f>'Option 8 (2)'!L19</f>
        <v/>
      </c>
      <c r="M19" s="18" t="str">
        <f>'Option 8 (2)'!M19</f>
        <v/>
      </c>
      <c r="N19" s="18" t="str">
        <f>'Option 8 (2)'!N19</f>
        <v/>
      </c>
      <c r="O19" s="18" t="str">
        <f>'Option 8 (2)'!O19</f>
        <v/>
      </c>
      <c r="P19" s="18" t="str">
        <f>'Option 8 (2)'!P19</f>
        <v/>
      </c>
      <c r="Q19" s="18" t="str">
        <f>'Option 8 (2)'!Q19</f>
        <v/>
      </c>
      <c r="R19" s="18" t="str">
        <f>'Option 8 (2)'!R19</f>
        <v/>
      </c>
      <c r="S19" s="18" t="str">
        <f>'Option 8 (2)'!S19</f>
        <v/>
      </c>
      <c r="T19" s="18" t="str">
        <f>'Option 8 (2)'!T19</f>
        <v/>
      </c>
      <c r="U19" s="18" t="str">
        <f>'Option 8 (2)'!U19</f>
        <v/>
      </c>
      <c r="V19" s="18" t="str">
        <f>'Option 8 (2)'!V19</f>
        <v/>
      </c>
      <c r="W19" s="18" t="str">
        <f>'Option 8 (2)'!W19</f>
        <v/>
      </c>
      <c r="X19" s="18" t="str">
        <f>'Option 8 (2)'!X19</f>
        <v/>
      </c>
      <c r="Y19" s="18" t="str">
        <f>'Option 8 (2)'!Y19</f>
        <v/>
      </c>
      <c r="Z19" s="18" t="str">
        <f>'Option 8 (2)'!Z19</f>
        <v/>
      </c>
      <c r="AA19" s="18" t="str">
        <f>'Option 8 (2)'!AA19</f>
        <v/>
      </c>
      <c r="AB19" s="18" t="str">
        <f>'Option 8 (2)'!AB19</f>
        <v/>
      </c>
      <c r="AC19" s="18" t="str">
        <f>'Option 8 (2)'!AC19</f>
        <v/>
      </c>
      <c r="AD19" s="18" t="str">
        <f>'Option 8 (2)'!AD19</f>
        <v/>
      </c>
      <c r="AE19" s="18" t="str">
        <f>'Option 8 (2)'!AE19</f>
        <v/>
      </c>
      <c r="AF19" s="18" t="str">
        <f>'Option 8 (2)'!AF19</f>
        <v/>
      </c>
      <c r="AG19" s="18" t="str">
        <f>'Option 8 (2)'!AG19</f>
        <v/>
      </c>
      <c r="AH19" s="18" t="str">
        <f>'Option 8 (2)'!AH19</f>
        <v/>
      </c>
      <c r="AI19" s="18" t="str">
        <f>'Option 8 (2)'!AI19</f>
        <v/>
      </c>
      <c r="AJ19" s="18" t="str">
        <f>'Option 8 (2)'!AJ19</f>
        <v/>
      </c>
      <c r="AK19" s="18" t="str">
        <f>'Option 8 (2)'!AK19</f>
        <v/>
      </c>
      <c r="AL19" s="18" t="str">
        <f>'Option 8 (2)'!AL19</f>
        <v/>
      </c>
      <c r="AM19" s="18" t="str">
        <f>'Option 8 (2)'!AM19</f>
        <v/>
      </c>
      <c r="AN19" s="18" t="str">
        <f>'Option 8 (2)'!AN19</f>
        <v/>
      </c>
      <c r="AO19" s="18" t="str">
        <f>'Option 8 (2)'!AO19</f>
        <v/>
      </c>
      <c r="AP19" s="18" t="str">
        <f>'Option 8 (2)'!AP19</f>
        <v/>
      </c>
      <c r="AQ19" s="18" t="str">
        <f>'Option 8 (2)'!AQ19</f>
        <v/>
      </c>
      <c r="AR19" s="18" t="str">
        <f>'Option 8 (2)'!AR19</f>
        <v/>
      </c>
      <c r="AS19" s="18" t="str">
        <f>'Option 8 (2)'!AS19</f>
        <v/>
      </c>
      <c r="AT19" s="18" t="str">
        <f>'Option 8 (2)'!AT19</f>
        <v/>
      </c>
      <c r="AU19" s="18" t="str">
        <f>'Option 8 (2)'!AU19</f>
        <v/>
      </c>
      <c r="AV19" s="18" t="str">
        <f>'Option 8 (2)'!AV19</f>
        <v/>
      </c>
      <c r="AW19" s="18" t="str">
        <f>'Option 8 (2)'!AW19</f>
        <v/>
      </c>
      <c r="AX19" s="18" t="str">
        <f>'Option 8 (2)'!AX19</f>
        <v/>
      </c>
      <c r="AY19" s="18" t="str">
        <f>'Option 8 (2)'!AY19</f>
        <v/>
      </c>
      <c r="AZ19" s="18" t="str">
        <f>'Option 8 (2)'!AZ19</f>
        <v/>
      </c>
      <c r="BA19" s="18" t="str">
        <f>'Option 8 (2)'!BA19</f>
        <v/>
      </c>
      <c r="BB19" s="18" t="str">
        <f>'Option 8 (2)'!BB19</f>
        <v/>
      </c>
    </row>
    <row r="20" spans="1:54" ht="16.2" thickBot="1" x14ac:dyDescent="0.3">
      <c r="A20" s="115"/>
      <c r="B20" s="19" t="s">
        <v>1</v>
      </c>
      <c r="C20" s="112" t="str">
        <f>IF(C18="","",C18*C19)</f>
        <v/>
      </c>
      <c r="D20" s="117"/>
      <c r="E20" s="20" t="str">
        <f>IF(E18="","",E18*E19)</f>
        <v/>
      </c>
      <c r="F20" s="20" t="str">
        <f t="shared" ref="F20:BB20" si="38">IF(F18="","",F18*F19)</f>
        <v/>
      </c>
      <c r="G20" s="20" t="str">
        <f t="shared" si="38"/>
        <v/>
      </c>
      <c r="H20" s="20" t="str">
        <f t="shared" si="38"/>
        <v/>
      </c>
      <c r="I20" s="20" t="str">
        <f t="shared" si="38"/>
        <v/>
      </c>
      <c r="J20" s="20" t="str">
        <f t="shared" si="38"/>
        <v/>
      </c>
      <c r="K20" s="20" t="str">
        <f t="shared" si="38"/>
        <v/>
      </c>
      <c r="L20" s="20" t="str">
        <f t="shared" si="38"/>
        <v/>
      </c>
      <c r="M20" s="20" t="str">
        <f t="shared" si="38"/>
        <v/>
      </c>
      <c r="N20" s="20" t="str">
        <f t="shared" si="38"/>
        <v/>
      </c>
      <c r="O20" s="20" t="str">
        <f t="shared" si="38"/>
        <v/>
      </c>
      <c r="P20" s="20" t="str">
        <f t="shared" si="38"/>
        <v/>
      </c>
      <c r="Q20" s="20" t="str">
        <f t="shared" si="38"/>
        <v/>
      </c>
      <c r="R20" s="20" t="str">
        <f t="shared" si="38"/>
        <v/>
      </c>
      <c r="S20" s="20" t="str">
        <f t="shared" si="38"/>
        <v/>
      </c>
      <c r="T20" s="20" t="str">
        <f t="shared" si="38"/>
        <v/>
      </c>
      <c r="U20" s="20" t="str">
        <f t="shared" si="38"/>
        <v/>
      </c>
      <c r="V20" s="20" t="str">
        <f t="shared" si="38"/>
        <v/>
      </c>
      <c r="W20" s="20" t="str">
        <f t="shared" si="38"/>
        <v/>
      </c>
      <c r="X20" s="20" t="str">
        <f t="shared" si="38"/>
        <v/>
      </c>
      <c r="Y20" s="20" t="str">
        <f t="shared" si="38"/>
        <v/>
      </c>
      <c r="Z20" s="20" t="str">
        <f t="shared" si="38"/>
        <v/>
      </c>
      <c r="AA20" s="20" t="str">
        <f t="shared" si="38"/>
        <v/>
      </c>
      <c r="AB20" s="20" t="str">
        <f t="shared" si="38"/>
        <v/>
      </c>
      <c r="AC20" s="20" t="str">
        <f t="shared" si="38"/>
        <v/>
      </c>
      <c r="AD20" s="20" t="str">
        <f t="shared" si="38"/>
        <v/>
      </c>
      <c r="AE20" s="20" t="str">
        <f t="shared" si="38"/>
        <v/>
      </c>
      <c r="AF20" s="20" t="str">
        <f t="shared" si="38"/>
        <v/>
      </c>
      <c r="AG20" s="20" t="str">
        <f t="shared" si="38"/>
        <v/>
      </c>
      <c r="AH20" s="20" t="str">
        <f t="shared" si="38"/>
        <v/>
      </c>
      <c r="AI20" s="20" t="str">
        <f t="shared" si="38"/>
        <v/>
      </c>
      <c r="AJ20" s="20" t="str">
        <f t="shared" si="38"/>
        <v/>
      </c>
      <c r="AK20" s="20" t="str">
        <f t="shared" si="38"/>
        <v/>
      </c>
      <c r="AL20" s="20" t="str">
        <f t="shared" si="38"/>
        <v/>
      </c>
      <c r="AM20" s="20" t="str">
        <f t="shared" si="38"/>
        <v/>
      </c>
      <c r="AN20" s="20" t="str">
        <f t="shared" si="38"/>
        <v/>
      </c>
      <c r="AO20" s="20" t="str">
        <f t="shared" si="38"/>
        <v/>
      </c>
      <c r="AP20" s="20" t="str">
        <f t="shared" si="38"/>
        <v/>
      </c>
      <c r="AQ20" s="20" t="str">
        <f t="shared" si="38"/>
        <v/>
      </c>
      <c r="AR20" s="20" t="str">
        <f t="shared" si="38"/>
        <v/>
      </c>
      <c r="AS20" s="20" t="str">
        <f t="shared" si="38"/>
        <v/>
      </c>
      <c r="AT20" s="20" t="str">
        <f t="shared" si="38"/>
        <v/>
      </c>
      <c r="AU20" s="20" t="str">
        <f t="shared" si="38"/>
        <v/>
      </c>
      <c r="AV20" s="20" t="str">
        <f t="shared" si="38"/>
        <v/>
      </c>
      <c r="AW20" s="20" t="str">
        <f t="shared" si="38"/>
        <v/>
      </c>
      <c r="AX20" s="20" t="str">
        <f t="shared" si="38"/>
        <v/>
      </c>
      <c r="AY20" s="20" t="str">
        <f t="shared" si="38"/>
        <v/>
      </c>
      <c r="AZ20" s="20" t="str">
        <f t="shared" si="38"/>
        <v/>
      </c>
      <c r="BA20" s="20" t="str">
        <f t="shared" si="38"/>
        <v/>
      </c>
      <c r="BB20" s="20" t="str">
        <f t="shared" si="38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">
        <v>164</v>
      </c>
      <c r="C22" s="111" t="str">
        <f ca="1">IF(B22="Gehalt auswählen","",IF(E2&lt;YEAR(TODAY()),VLOOKUP(B22,'Personalnormkosten alt'!$A$2:$B$95,2,FALSE)*-1,VLOOKUP(B22,Personalnormkosten!$A$2:$B$95,2,FALSE)*-1))</f>
        <v/>
      </c>
      <c r="D22" s="97" t="s">
        <v>198</v>
      </c>
      <c r="E22" s="18" t="str">
        <f>'Option 8 (2)'!E22</f>
        <v/>
      </c>
      <c r="F22" s="18" t="str">
        <f>'Option 8 (2)'!F22</f>
        <v/>
      </c>
      <c r="G22" s="18" t="str">
        <f>'Option 8 (2)'!G22</f>
        <v/>
      </c>
      <c r="H22" s="18" t="str">
        <f>'Option 8 (2)'!H22</f>
        <v/>
      </c>
      <c r="I22" s="18" t="str">
        <f>'Option 8 (2)'!I22</f>
        <v/>
      </c>
      <c r="J22" s="18" t="str">
        <f>'Option 8 (2)'!J22</f>
        <v/>
      </c>
      <c r="K22" s="18" t="str">
        <f>'Option 8 (2)'!K22</f>
        <v/>
      </c>
      <c r="L22" s="18" t="str">
        <f>'Option 8 (2)'!L22</f>
        <v/>
      </c>
      <c r="M22" s="18" t="str">
        <f>'Option 8 (2)'!M22</f>
        <v/>
      </c>
      <c r="N22" s="18" t="str">
        <f>'Option 8 (2)'!N22</f>
        <v/>
      </c>
      <c r="O22" s="18" t="str">
        <f>'Option 8 (2)'!O22</f>
        <v/>
      </c>
      <c r="P22" s="18" t="str">
        <f>'Option 8 (2)'!P22</f>
        <v/>
      </c>
      <c r="Q22" s="18" t="str">
        <f>'Option 8 (2)'!Q22</f>
        <v/>
      </c>
      <c r="R22" s="18" t="str">
        <f>'Option 8 (2)'!R22</f>
        <v/>
      </c>
      <c r="S22" s="18" t="str">
        <f>'Option 8 (2)'!S22</f>
        <v/>
      </c>
      <c r="T22" s="18" t="str">
        <f>'Option 8 (2)'!T22</f>
        <v/>
      </c>
      <c r="U22" s="18" t="str">
        <f>'Option 8 (2)'!U22</f>
        <v/>
      </c>
      <c r="V22" s="18" t="str">
        <f>'Option 8 (2)'!V22</f>
        <v/>
      </c>
      <c r="W22" s="18" t="str">
        <f>'Option 8 (2)'!W22</f>
        <v/>
      </c>
      <c r="X22" s="18" t="str">
        <f>'Option 8 (2)'!X22</f>
        <v/>
      </c>
      <c r="Y22" s="18" t="str">
        <f>'Option 8 (2)'!Y22</f>
        <v/>
      </c>
      <c r="Z22" s="18" t="str">
        <f>'Option 8 (2)'!Z22</f>
        <v/>
      </c>
      <c r="AA22" s="18" t="str">
        <f>'Option 8 (2)'!AA22</f>
        <v/>
      </c>
      <c r="AB22" s="18" t="str">
        <f>'Option 8 (2)'!AB22</f>
        <v/>
      </c>
      <c r="AC22" s="18" t="str">
        <f>'Option 8 (2)'!AC22</f>
        <v/>
      </c>
      <c r="AD22" s="18" t="str">
        <f>'Option 8 (2)'!AD22</f>
        <v/>
      </c>
      <c r="AE22" s="18" t="str">
        <f>'Option 8 (2)'!AE22</f>
        <v/>
      </c>
      <c r="AF22" s="18" t="str">
        <f>'Option 8 (2)'!AF22</f>
        <v/>
      </c>
      <c r="AG22" s="18" t="str">
        <f>'Option 8 (2)'!AG22</f>
        <v/>
      </c>
      <c r="AH22" s="18" t="str">
        <f>'Option 8 (2)'!AH22</f>
        <v/>
      </c>
      <c r="AI22" s="18" t="str">
        <f>'Option 8 (2)'!AI22</f>
        <v/>
      </c>
      <c r="AJ22" s="18" t="str">
        <f>'Option 8 (2)'!AJ22</f>
        <v/>
      </c>
      <c r="AK22" s="18" t="str">
        <f>'Option 8 (2)'!AK22</f>
        <v/>
      </c>
      <c r="AL22" s="18" t="str">
        <f>'Option 8 (2)'!AL22</f>
        <v/>
      </c>
      <c r="AM22" s="18" t="str">
        <f>'Option 8 (2)'!AM22</f>
        <v/>
      </c>
      <c r="AN22" s="18" t="str">
        <f>'Option 8 (2)'!AN22</f>
        <v/>
      </c>
      <c r="AO22" s="18" t="str">
        <f>'Option 8 (2)'!AO22</f>
        <v/>
      </c>
      <c r="AP22" s="18" t="str">
        <f>'Option 8 (2)'!AP22</f>
        <v/>
      </c>
      <c r="AQ22" s="18" t="str">
        <f>'Option 8 (2)'!AQ22</f>
        <v/>
      </c>
      <c r="AR22" s="18" t="str">
        <f>'Option 8 (2)'!AR22</f>
        <v/>
      </c>
      <c r="AS22" s="18" t="str">
        <f>'Option 8 (2)'!AS22</f>
        <v/>
      </c>
      <c r="AT22" s="18" t="str">
        <f>'Option 8 (2)'!AT22</f>
        <v/>
      </c>
      <c r="AU22" s="18" t="str">
        <f>'Option 8 (2)'!AU22</f>
        <v/>
      </c>
      <c r="AV22" s="18" t="str">
        <f>'Option 8 (2)'!AV22</f>
        <v/>
      </c>
      <c r="AW22" s="18" t="str">
        <f>'Option 8 (2)'!AW22</f>
        <v/>
      </c>
      <c r="AX22" s="18" t="str">
        <f>'Option 8 (2)'!AX22</f>
        <v/>
      </c>
      <c r="AY22" s="18" t="str">
        <f>'Option 8 (2)'!AY22</f>
        <v/>
      </c>
      <c r="AZ22" s="18" t="str">
        <f>'Option 8 (2)'!AZ22</f>
        <v/>
      </c>
      <c r="BA22" s="18" t="str">
        <f>'Option 8 (2)'!BA22</f>
        <v/>
      </c>
      <c r="BB22" s="18" t="str">
        <f>'Option 8 (2)'!BB22</f>
        <v/>
      </c>
    </row>
    <row r="23" spans="1:54" ht="16.2" thickBot="1" x14ac:dyDescent="0.3">
      <c r="A23" s="115"/>
      <c r="B23" s="19" t="s">
        <v>1</v>
      </c>
      <c r="C23" s="112" t="str">
        <f t="shared" ref="C23" si="39">IF(C21="","",C21*C22)</f>
        <v/>
      </c>
      <c r="D23" s="117"/>
      <c r="E23" s="20" t="str">
        <f t="shared" ref="E23:BB23" si="40">IF(E21="","",E21*E22)</f>
        <v/>
      </c>
      <c r="F23" s="20" t="str">
        <f t="shared" si="40"/>
        <v/>
      </c>
      <c r="G23" s="20" t="str">
        <f t="shared" si="40"/>
        <v/>
      </c>
      <c r="H23" s="20" t="str">
        <f t="shared" si="40"/>
        <v/>
      </c>
      <c r="I23" s="20" t="str">
        <f t="shared" si="40"/>
        <v/>
      </c>
      <c r="J23" s="20" t="str">
        <f t="shared" si="40"/>
        <v/>
      </c>
      <c r="K23" s="20" t="str">
        <f t="shared" si="40"/>
        <v/>
      </c>
      <c r="L23" s="20" t="str">
        <f t="shared" si="40"/>
        <v/>
      </c>
      <c r="M23" s="20" t="str">
        <f t="shared" si="40"/>
        <v/>
      </c>
      <c r="N23" s="20" t="str">
        <f t="shared" si="40"/>
        <v/>
      </c>
      <c r="O23" s="20" t="str">
        <f t="shared" si="40"/>
        <v/>
      </c>
      <c r="P23" s="20" t="str">
        <f t="shared" si="40"/>
        <v/>
      </c>
      <c r="Q23" s="20" t="str">
        <f t="shared" si="40"/>
        <v/>
      </c>
      <c r="R23" s="20" t="str">
        <f t="shared" si="40"/>
        <v/>
      </c>
      <c r="S23" s="20" t="str">
        <f t="shared" si="40"/>
        <v/>
      </c>
      <c r="T23" s="20" t="str">
        <f t="shared" si="40"/>
        <v/>
      </c>
      <c r="U23" s="20" t="str">
        <f t="shared" si="40"/>
        <v/>
      </c>
      <c r="V23" s="20" t="str">
        <f t="shared" si="40"/>
        <v/>
      </c>
      <c r="W23" s="20" t="str">
        <f t="shared" si="40"/>
        <v/>
      </c>
      <c r="X23" s="20" t="str">
        <f t="shared" si="40"/>
        <v/>
      </c>
      <c r="Y23" s="20" t="str">
        <f t="shared" si="40"/>
        <v/>
      </c>
      <c r="Z23" s="20" t="str">
        <f t="shared" si="40"/>
        <v/>
      </c>
      <c r="AA23" s="20" t="str">
        <f t="shared" si="40"/>
        <v/>
      </c>
      <c r="AB23" s="20" t="str">
        <f t="shared" si="40"/>
        <v/>
      </c>
      <c r="AC23" s="20" t="str">
        <f t="shared" si="40"/>
        <v/>
      </c>
      <c r="AD23" s="20" t="str">
        <f t="shared" si="40"/>
        <v/>
      </c>
      <c r="AE23" s="20" t="str">
        <f t="shared" si="40"/>
        <v/>
      </c>
      <c r="AF23" s="20" t="str">
        <f t="shared" si="40"/>
        <v/>
      </c>
      <c r="AG23" s="20" t="str">
        <f t="shared" si="40"/>
        <v/>
      </c>
      <c r="AH23" s="20" t="str">
        <f t="shared" si="40"/>
        <v/>
      </c>
      <c r="AI23" s="20" t="str">
        <f t="shared" si="40"/>
        <v/>
      </c>
      <c r="AJ23" s="20" t="str">
        <f t="shared" si="40"/>
        <v/>
      </c>
      <c r="AK23" s="20" t="str">
        <f t="shared" si="40"/>
        <v/>
      </c>
      <c r="AL23" s="20" t="str">
        <f t="shared" si="40"/>
        <v/>
      </c>
      <c r="AM23" s="20" t="str">
        <f t="shared" si="40"/>
        <v/>
      </c>
      <c r="AN23" s="20" t="str">
        <f t="shared" si="40"/>
        <v/>
      </c>
      <c r="AO23" s="20" t="str">
        <f t="shared" si="40"/>
        <v/>
      </c>
      <c r="AP23" s="20" t="str">
        <f t="shared" si="40"/>
        <v/>
      </c>
      <c r="AQ23" s="20" t="str">
        <f t="shared" si="40"/>
        <v/>
      </c>
      <c r="AR23" s="20" t="str">
        <f t="shared" si="40"/>
        <v/>
      </c>
      <c r="AS23" s="20" t="str">
        <f t="shared" si="40"/>
        <v/>
      </c>
      <c r="AT23" s="20" t="str">
        <f t="shared" si="40"/>
        <v/>
      </c>
      <c r="AU23" s="20" t="str">
        <f t="shared" si="40"/>
        <v/>
      </c>
      <c r="AV23" s="20" t="str">
        <f t="shared" si="40"/>
        <v/>
      </c>
      <c r="AW23" s="20" t="str">
        <f t="shared" si="40"/>
        <v/>
      </c>
      <c r="AX23" s="20" t="str">
        <f t="shared" si="40"/>
        <v/>
      </c>
      <c r="AY23" s="20" t="str">
        <f t="shared" si="40"/>
        <v/>
      </c>
      <c r="AZ23" s="20" t="str">
        <f t="shared" si="40"/>
        <v/>
      </c>
      <c r="BA23" s="20" t="str">
        <f t="shared" si="40"/>
        <v/>
      </c>
      <c r="BB23" s="20" t="str">
        <f t="shared" si="4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">
        <v>164</v>
      </c>
      <c r="C25" s="111" t="str">
        <f ca="1">IF(B25="Gehalt auswählen","",IF(E2&lt;YEAR(TODAY()),VLOOKUP(B25,'Personalnormkosten alt'!$A$2:$B$95,2,FALSE)*-1,VLOOKUP(B25,Personalnormkosten!$A$2:$B$95,2,FALSE)*-1))</f>
        <v/>
      </c>
      <c r="D25" s="97" t="s">
        <v>198</v>
      </c>
      <c r="E25" s="18" t="str">
        <f>'Option 8 (2)'!E25</f>
        <v/>
      </c>
      <c r="F25" s="18" t="str">
        <f>'Option 8 (2)'!F25</f>
        <v/>
      </c>
      <c r="G25" s="18" t="str">
        <f>'Option 8 (2)'!G25</f>
        <v/>
      </c>
      <c r="H25" s="18" t="str">
        <f>'Option 8 (2)'!H25</f>
        <v/>
      </c>
      <c r="I25" s="18" t="str">
        <f>'Option 8 (2)'!I25</f>
        <v/>
      </c>
      <c r="J25" s="18" t="str">
        <f>'Option 8 (2)'!J25</f>
        <v/>
      </c>
      <c r="K25" s="18" t="str">
        <f>'Option 8 (2)'!K25</f>
        <v/>
      </c>
      <c r="L25" s="18" t="str">
        <f>'Option 8 (2)'!L25</f>
        <v/>
      </c>
      <c r="M25" s="18" t="str">
        <f>'Option 8 (2)'!M25</f>
        <v/>
      </c>
      <c r="N25" s="18" t="str">
        <f>'Option 8 (2)'!N25</f>
        <v/>
      </c>
      <c r="O25" s="18" t="str">
        <f>'Option 8 (2)'!O25</f>
        <v/>
      </c>
      <c r="P25" s="18" t="str">
        <f>'Option 8 (2)'!P25</f>
        <v/>
      </c>
      <c r="Q25" s="18" t="str">
        <f>'Option 8 (2)'!Q25</f>
        <v/>
      </c>
      <c r="R25" s="18" t="str">
        <f>'Option 8 (2)'!R25</f>
        <v/>
      </c>
      <c r="S25" s="18" t="str">
        <f>'Option 8 (2)'!S25</f>
        <v/>
      </c>
      <c r="T25" s="18" t="str">
        <f>'Option 8 (2)'!T25</f>
        <v/>
      </c>
      <c r="U25" s="18" t="str">
        <f>'Option 8 (2)'!U25</f>
        <v/>
      </c>
      <c r="V25" s="18" t="str">
        <f>'Option 8 (2)'!V25</f>
        <v/>
      </c>
      <c r="W25" s="18" t="str">
        <f>'Option 8 (2)'!W25</f>
        <v/>
      </c>
      <c r="X25" s="18" t="str">
        <f>'Option 8 (2)'!X25</f>
        <v/>
      </c>
      <c r="Y25" s="18" t="str">
        <f>'Option 8 (2)'!Y25</f>
        <v/>
      </c>
      <c r="Z25" s="18" t="str">
        <f>'Option 8 (2)'!Z25</f>
        <v/>
      </c>
      <c r="AA25" s="18" t="str">
        <f>'Option 8 (2)'!AA25</f>
        <v/>
      </c>
      <c r="AB25" s="18" t="str">
        <f>'Option 8 (2)'!AB25</f>
        <v/>
      </c>
      <c r="AC25" s="18" t="str">
        <f>'Option 8 (2)'!AC25</f>
        <v/>
      </c>
      <c r="AD25" s="18" t="str">
        <f>'Option 8 (2)'!AD25</f>
        <v/>
      </c>
      <c r="AE25" s="18" t="str">
        <f>'Option 8 (2)'!AE25</f>
        <v/>
      </c>
      <c r="AF25" s="18" t="str">
        <f>'Option 8 (2)'!AF25</f>
        <v/>
      </c>
      <c r="AG25" s="18" t="str">
        <f>'Option 8 (2)'!AG25</f>
        <v/>
      </c>
      <c r="AH25" s="18" t="str">
        <f>'Option 8 (2)'!AH25</f>
        <v/>
      </c>
      <c r="AI25" s="18" t="str">
        <f>'Option 8 (2)'!AI25</f>
        <v/>
      </c>
      <c r="AJ25" s="18" t="str">
        <f>'Option 8 (2)'!AJ25</f>
        <v/>
      </c>
      <c r="AK25" s="18" t="str">
        <f>'Option 8 (2)'!AK25</f>
        <v/>
      </c>
      <c r="AL25" s="18" t="str">
        <f>'Option 8 (2)'!AL25</f>
        <v/>
      </c>
      <c r="AM25" s="18" t="str">
        <f>'Option 8 (2)'!AM25</f>
        <v/>
      </c>
      <c r="AN25" s="18" t="str">
        <f>'Option 8 (2)'!AN25</f>
        <v/>
      </c>
      <c r="AO25" s="18" t="str">
        <f>'Option 8 (2)'!AO25</f>
        <v/>
      </c>
      <c r="AP25" s="18" t="str">
        <f>'Option 8 (2)'!AP25</f>
        <v/>
      </c>
      <c r="AQ25" s="18" t="str">
        <f>'Option 8 (2)'!AQ25</f>
        <v/>
      </c>
      <c r="AR25" s="18" t="str">
        <f>'Option 8 (2)'!AR25</f>
        <v/>
      </c>
      <c r="AS25" s="18" t="str">
        <f>'Option 8 (2)'!AS25</f>
        <v/>
      </c>
      <c r="AT25" s="18" t="str">
        <f>'Option 8 (2)'!AT25</f>
        <v/>
      </c>
      <c r="AU25" s="18" t="str">
        <f>'Option 8 (2)'!AU25</f>
        <v/>
      </c>
      <c r="AV25" s="18" t="str">
        <f>'Option 8 (2)'!AV25</f>
        <v/>
      </c>
      <c r="AW25" s="18" t="str">
        <f>'Option 8 (2)'!AW25</f>
        <v/>
      </c>
      <c r="AX25" s="18" t="str">
        <f>'Option 8 (2)'!AX25</f>
        <v/>
      </c>
      <c r="AY25" s="18" t="str">
        <f>'Option 8 (2)'!AY25</f>
        <v/>
      </c>
      <c r="AZ25" s="18" t="str">
        <f>'Option 8 (2)'!AZ25</f>
        <v/>
      </c>
      <c r="BA25" s="18" t="str">
        <f>'Option 8 (2)'!BA25</f>
        <v/>
      </c>
      <c r="BB25" s="18" t="str">
        <f>'Option 8 (2)'!BB25</f>
        <v/>
      </c>
    </row>
    <row r="26" spans="1:54" ht="16.2" thickBot="1" x14ac:dyDescent="0.3">
      <c r="A26" s="115"/>
      <c r="B26" s="19" t="s">
        <v>1</v>
      </c>
      <c r="C26" s="112" t="str">
        <f>IF(C24="","",C24*C25)</f>
        <v/>
      </c>
      <c r="D26" s="117"/>
      <c r="E26" s="20" t="str">
        <f t="shared" ref="E26:BB26" si="41">IF(E24="","",E24*E25)</f>
        <v/>
      </c>
      <c r="F26" s="20" t="str">
        <f t="shared" si="41"/>
        <v/>
      </c>
      <c r="G26" s="20" t="str">
        <f t="shared" si="41"/>
        <v/>
      </c>
      <c r="H26" s="20" t="str">
        <f t="shared" si="41"/>
        <v/>
      </c>
      <c r="I26" s="20" t="str">
        <f t="shared" si="41"/>
        <v/>
      </c>
      <c r="J26" s="20" t="str">
        <f t="shared" si="41"/>
        <v/>
      </c>
      <c r="K26" s="20" t="str">
        <f t="shared" si="41"/>
        <v/>
      </c>
      <c r="L26" s="20" t="str">
        <f t="shared" si="41"/>
        <v/>
      </c>
      <c r="M26" s="20" t="str">
        <f t="shared" si="41"/>
        <v/>
      </c>
      <c r="N26" s="20" t="str">
        <f t="shared" si="41"/>
        <v/>
      </c>
      <c r="O26" s="20" t="str">
        <f t="shared" si="41"/>
        <v/>
      </c>
      <c r="P26" s="20" t="str">
        <f t="shared" si="41"/>
        <v/>
      </c>
      <c r="Q26" s="20" t="str">
        <f t="shared" si="41"/>
        <v/>
      </c>
      <c r="R26" s="20" t="str">
        <f t="shared" si="41"/>
        <v/>
      </c>
      <c r="S26" s="20" t="str">
        <f t="shared" si="41"/>
        <v/>
      </c>
      <c r="T26" s="20" t="str">
        <f t="shared" si="41"/>
        <v/>
      </c>
      <c r="U26" s="20" t="str">
        <f t="shared" si="41"/>
        <v/>
      </c>
      <c r="V26" s="20" t="str">
        <f t="shared" si="41"/>
        <v/>
      </c>
      <c r="W26" s="20" t="str">
        <f t="shared" si="41"/>
        <v/>
      </c>
      <c r="X26" s="20" t="str">
        <f t="shared" si="41"/>
        <v/>
      </c>
      <c r="Y26" s="20" t="str">
        <f t="shared" si="41"/>
        <v/>
      </c>
      <c r="Z26" s="20" t="str">
        <f t="shared" si="41"/>
        <v/>
      </c>
      <c r="AA26" s="20" t="str">
        <f t="shared" si="41"/>
        <v/>
      </c>
      <c r="AB26" s="20" t="str">
        <f t="shared" si="41"/>
        <v/>
      </c>
      <c r="AC26" s="20" t="str">
        <f t="shared" si="41"/>
        <v/>
      </c>
      <c r="AD26" s="20" t="str">
        <f t="shared" si="41"/>
        <v/>
      </c>
      <c r="AE26" s="20" t="str">
        <f t="shared" si="41"/>
        <v/>
      </c>
      <c r="AF26" s="20" t="str">
        <f t="shared" si="41"/>
        <v/>
      </c>
      <c r="AG26" s="20" t="str">
        <f t="shared" si="41"/>
        <v/>
      </c>
      <c r="AH26" s="20" t="str">
        <f t="shared" si="41"/>
        <v/>
      </c>
      <c r="AI26" s="20" t="str">
        <f t="shared" si="41"/>
        <v/>
      </c>
      <c r="AJ26" s="20" t="str">
        <f t="shared" si="41"/>
        <v/>
      </c>
      <c r="AK26" s="20" t="str">
        <f t="shared" si="41"/>
        <v/>
      </c>
      <c r="AL26" s="20" t="str">
        <f t="shared" si="41"/>
        <v/>
      </c>
      <c r="AM26" s="20" t="str">
        <f t="shared" si="41"/>
        <v/>
      </c>
      <c r="AN26" s="20" t="str">
        <f t="shared" si="41"/>
        <v/>
      </c>
      <c r="AO26" s="20" t="str">
        <f t="shared" si="41"/>
        <v/>
      </c>
      <c r="AP26" s="20" t="str">
        <f t="shared" si="41"/>
        <v/>
      </c>
      <c r="AQ26" s="20" t="str">
        <f t="shared" si="41"/>
        <v/>
      </c>
      <c r="AR26" s="20" t="str">
        <f t="shared" si="41"/>
        <v/>
      </c>
      <c r="AS26" s="20" t="str">
        <f t="shared" si="41"/>
        <v/>
      </c>
      <c r="AT26" s="20" t="str">
        <f t="shared" si="41"/>
        <v/>
      </c>
      <c r="AU26" s="20" t="str">
        <f t="shared" si="41"/>
        <v/>
      </c>
      <c r="AV26" s="20" t="str">
        <f t="shared" si="41"/>
        <v/>
      </c>
      <c r="AW26" s="20" t="str">
        <f t="shared" si="41"/>
        <v/>
      </c>
      <c r="AX26" s="20" t="str">
        <f t="shared" si="41"/>
        <v/>
      </c>
      <c r="AY26" s="20" t="str">
        <f t="shared" si="41"/>
        <v/>
      </c>
      <c r="AZ26" s="20" t="str">
        <f t="shared" si="41"/>
        <v/>
      </c>
      <c r="BA26" s="20" t="str">
        <f t="shared" si="41"/>
        <v/>
      </c>
      <c r="BB26" s="20" t="str">
        <f t="shared" si="41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">
        <v>164</v>
      </c>
      <c r="C28" s="111" t="str">
        <f ca="1">IF(B28="Gehalt auswählen","",IF($E$2&lt;YEAR(TODAY()),VLOOKUP(B28,'Personalnormkosten alt'!$A$2:$B$95,2,FALSE)*-1,VLOOKUP(B28,Personalnormkosten!$A$2:$B$95,2,FALSE)*-1))</f>
        <v/>
      </c>
      <c r="D28" s="97" t="s">
        <v>198</v>
      </c>
      <c r="E28" s="18" t="str">
        <f>'Option 8 (2)'!E28</f>
        <v/>
      </c>
      <c r="F28" s="18" t="str">
        <f>'Option 8 (2)'!F28</f>
        <v/>
      </c>
      <c r="G28" s="18" t="str">
        <f>'Option 8 (2)'!G28</f>
        <v/>
      </c>
      <c r="H28" s="18" t="str">
        <f>'Option 8 (2)'!H28</f>
        <v/>
      </c>
      <c r="I28" s="18" t="str">
        <f>'Option 8 (2)'!I28</f>
        <v/>
      </c>
      <c r="J28" s="18" t="str">
        <f>'Option 8 (2)'!J28</f>
        <v/>
      </c>
      <c r="K28" s="18" t="str">
        <f>'Option 8 (2)'!K28</f>
        <v/>
      </c>
      <c r="L28" s="18" t="str">
        <f>'Option 8 (2)'!L28</f>
        <v/>
      </c>
      <c r="M28" s="18" t="str">
        <f>'Option 8 (2)'!M28</f>
        <v/>
      </c>
      <c r="N28" s="18" t="str">
        <f>'Option 8 (2)'!N28</f>
        <v/>
      </c>
      <c r="O28" s="18" t="str">
        <f>'Option 8 (2)'!O28</f>
        <v/>
      </c>
      <c r="P28" s="18" t="str">
        <f>'Option 8 (2)'!P28</f>
        <v/>
      </c>
      <c r="Q28" s="18" t="str">
        <f>'Option 8 (2)'!Q28</f>
        <v/>
      </c>
      <c r="R28" s="18" t="str">
        <f>'Option 8 (2)'!R28</f>
        <v/>
      </c>
      <c r="S28" s="18" t="str">
        <f>'Option 8 (2)'!S28</f>
        <v/>
      </c>
      <c r="T28" s="18" t="str">
        <f>'Option 8 (2)'!T28</f>
        <v/>
      </c>
      <c r="U28" s="18" t="str">
        <f>'Option 8 (2)'!U28</f>
        <v/>
      </c>
      <c r="V28" s="18" t="str">
        <f>'Option 8 (2)'!V28</f>
        <v/>
      </c>
      <c r="W28" s="18" t="str">
        <f>'Option 8 (2)'!W28</f>
        <v/>
      </c>
      <c r="X28" s="18" t="str">
        <f>'Option 8 (2)'!X28</f>
        <v/>
      </c>
      <c r="Y28" s="18" t="str">
        <f>'Option 8 (2)'!Y28</f>
        <v/>
      </c>
      <c r="Z28" s="18" t="str">
        <f>'Option 8 (2)'!Z28</f>
        <v/>
      </c>
      <c r="AA28" s="18" t="str">
        <f>'Option 8 (2)'!AA28</f>
        <v/>
      </c>
      <c r="AB28" s="18" t="str">
        <f>'Option 8 (2)'!AB28</f>
        <v/>
      </c>
      <c r="AC28" s="18" t="str">
        <f>'Option 8 (2)'!AC28</f>
        <v/>
      </c>
      <c r="AD28" s="18" t="str">
        <f>'Option 8 (2)'!AD28</f>
        <v/>
      </c>
      <c r="AE28" s="18" t="str">
        <f>'Option 8 (2)'!AE28</f>
        <v/>
      </c>
      <c r="AF28" s="18" t="str">
        <f>'Option 8 (2)'!AF28</f>
        <v/>
      </c>
      <c r="AG28" s="18" t="str">
        <f>'Option 8 (2)'!AG28</f>
        <v/>
      </c>
      <c r="AH28" s="18" t="str">
        <f>'Option 8 (2)'!AH28</f>
        <v/>
      </c>
      <c r="AI28" s="18" t="str">
        <f>'Option 8 (2)'!AI28</f>
        <v/>
      </c>
      <c r="AJ28" s="18" t="str">
        <f>'Option 8 (2)'!AJ28</f>
        <v/>
      </c>
      <c r="AK28" s="18" t="str">
        <f>'Option 8 (2)'!AK28</f>
        <v/>
      </c>
      <c r="AL28" s="18" t="str">
        <f>'Option 8 (2)'!AL28</f>
        <v/>
      </c>
      <c r="AM28" s="18" t="str">
        <f>'Option 8 (2)'!AM28</f>
        <v/>
      </c>
      <c r="AN28" s="18" t="str">
        <f>'Option 8 (2)'!AN28</f>
        <v/>
      </c>
      <c r="AO28" s="18" t="str">
        <f>'Option 8 (2)'!AO28</f>
        <v/>
      </c>
      <c r="AP28" s="18" t="str">
        <f>'Option 8 (2)'!AP28</f>
        <v/>
      </c>
      <c r="AQ28" s="18" t="str">
        <f>'Option 8 (2)'!AQ28</f>
        <v/>
      </c>
      <c r="AR28" s="18" t="str">
        <f>'Option 8 (2)'!AR28</f>
        <v/>
      </c>
      <c r="AS28" s="18" t="str">
        <f>'Option 8 (2)'!AS28</f>
        <v/>
      </c>
      <c r="AT28" s="18" t="str">
        <f>'Option 8 (2)'!AT28</f>
        <v/>
      </c>
      <c r="AU28" s="18" t="str">
        <f>'Option 8 (2)'!AU28</f>
        <v/>
      </c>
      <c r="AV28" s="18" t="str">
        <f>'Option 8 (2)'!AV28</f>
        <v/>
      </c>
      <c r="AW28" s="18" t="str">
        <f>'Option 8 (2)'!AW28</f>
        <v/>
      </c>
      <c r="AX28" s="18" t="str">
        <f>'Option 8 (2)'!AX28</f>
        <v/>
      </c>
      <c r="AY28" s="18" t="str">
        <f>'Option 8 (2)'!AY28</f>
        <v/>
      </c>
      <c r="AZ28" s="18" t="str">
        <f>'Option 8 (2)'!AZ28</f>
        <v/>
      </c>
      <c r="BA28" s="18" t="str">
        <f>'Option 8 (2)'!BA28</f>
        <v/>
      </c>
      <c r="BB28" s="18" t="str">
        <f>'Option 8 (2)'!BB28</f>
        <v/>
      </c>
    </row>
    <row r="29" spans="1:54" ht="16.2" thickBot="1" x14ac:dyDescent="0.3">
      <c r="A29" s="115"/>
      <c r="B29" s="19" t="s">
        <v>1</v>
      </c>
      <c r="C29" s="112" t="str">
        <f>IF(C27="","",C27*C28)</f>
        <v/>
      </c>
      <c r="D29" s="117"/>
      <c r="E29" s="20" t="str">
        <f t="shared" ref="E29:BB29" si="42">IF(E27="","",E27*E28)</f>
        <v/>
      </c>
      <c r="F29" s="20" t="str">
        <f t="shared" si="42"/>
        <v/>
      </c>
      <c r="G29" s="20" t="str">
        <f t="shared" si="42"/>
        <v/>
      </c>
      <c r="H29" s="20" t="str">
        <f t="shared" si="42"/>
        <v/>
      </c>
      <c r="I29" s="20" t="str">
        <f t="shared" si="42"/>
        <v/>
      </c>
      <c r="J29" s="20" t="str">
        <f t="shared" si="42"/>
        <v/>
      </c>
      <c r="K29" s="20" t="str">
        <f t="shared" si="42"/>
        <v/>
      </c>
      <c r="L29" s="20" t="str">
        <f t="shared" si="42"/>
        <v/>
      </c>
      <c r="M29" s="20" t="str">
        <f t="shared" si="42"/>
        <v/>
      </c>
      <c r="N29" s="20" t="str">
        <f t="shared" si="42"/>
        <v/>
      </c>
      <c r="O29" s="20" t="str">
        <f t="shared" si="42"/>
        <v/>
      </c>
      <c r="P29" s="20" t="str">
        <f t="shared" si="42"/>
        <v/>
      </c>
      <c r="Q29" s="20" t="str">
        <f t="shared" si="42"/>
        <v/>
      </c>
      <c r="R29" s="20" t="str">
        <f t="shared" si="42"/>
        <v/>
      </c>
      <c r="S29" s="20" t="str">
        <f t="shared" si="42"/>
        <v/>
      </c>
      <c r="T29" s="20" t="str">
        <f t="shared" si="42"/>
        <v/>
      </c>
      <c r="U29" s="20" t="str">
        <f t="shared" si="42"/>
        <v/>
      </c>
      <c r="V29" s="20" t="str">
        <f t="shared" si="42"/>
        <v/>
      </c>
      <c r="W29" s="20" t="str">
        <f t="shared" si="42"/>
        <v/>
      </c>
      <c r="X29" s="20" t="str">
        <f t="shared" si="42"/>
        <v/>
      </c>
      <c r="Y29" s="20" t="str">
        <f t="shared" si="42"/>
        <v/>
      </c>
      <c r="Z29" s="20" t="str">
        <f t="shared" si="42"/>
        <v/>
      </c>
      <c r="AA29" s="20" t="str">
        <f t="shared" si="42"/>
        <v/>
      </c>
      <c r="AB29" s="20" t="str">
        <f t="shared" si="42"/>
        <v/>
      </c>
      <c r="AC29" s="20" t="str">
        <f t="shared" si="42"/>
        <v/>
      </c>
      <c r="AD29" s="20" t="str">
        <f t="shared" si="42"/>
        <v/>
      </c>
      <c r="AE29" s="20" t="str">
        <f t="shared" si="42"/>
        <v/>
      </c>
      <c r="AF29" s="20" t="str">
        <f t="shared" si="42"/>
        <v/>
      </c>
      <c r="AG29" s="20" t="str">
        <f t="shared" si="42"/>
        <v/>
      </c>
      <c r="AH29" s="20" t="str">
        <f t="shared" si="42"/>
        <v/>
      </c>
      <c r="AI29" s="20" t="str">
        <f t="shared" si="42"/>
        <v/>
      </c>
      <c r="AJ29" s="20" t="str">
        <f t="shared" si="42"/>
        <v/>
      </c>
      <c r="AK29" s="20" t="str">
        <f t="shared" si="42"/>
        <v/>
      </c>
      <c r="AL29" s="20" t="str">
        <f t="shared" si="42"/>
        <v/>
      </c>
      <c r="AM29" s="20" t="str">
        <f t="shared" si="42"/>
        <v/>
      </c>
      <c r="AN29" s="20" t="str">
        <f t="shared" si="42"/>
        <v/>
      </c>
      <c r="AO29" s="20" t="str">
        <f t="shared" si="42"/>
        <v/>
      </c>
      <c r="AP29" s="20" t="str">
        <f t="shared" si="42"/>
        <v/>
      </c>
      <c r="AQ29" s="20" t="str">
        <f t="shared" si="42"/>
        <v/>
      </c>
      <c r="AR29" s="20" t="str">
        <f t="shared" si="42"/>
        <v/>
      </c>
      <c r="AS29" s="20" t="str">
        <f t="shared" si="42"/>
        <v/>
      </c>
      <c r="AT29" s="20" t="str">
        <f t="shared" si="42"/>
        <v/>
      </c>
      <c r="AU29" s="20" t="str">
        <f t="shared" si="42"/>
        <v/>
      </c>
      <c r="AV29" s="20" t="str">
        <f t="shared" si="42"/>
        <v/>
      </c>
      <c r="AW29" s="20" t="str">
        <f t="shared" si="42"/>
        <v/>
      </c>
      <c r="AX29" s="20" t="str">
        <f t="shared" si="42"/>
        <v/>
      </c>
      <c r="AY29" s="20" t="str">
        <f t="shared" si="42"/>
        <v/>
      </c>
      <c r="AZ29" s="20" t="str">
        <f t="shared" si="42"/>
        <v/>
      </c>
      <c r="BA29" s="20" t="str">
        <f t="shared" si="42"/>
        <v/>
      </c>
      <c r="BB29" s="20" t="str">
        <f t="shared" si="42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">
        <v>164</v>
      </c>
      <c r="C31" s="111" t="str">
        <f ca="1">IF(B31="Gehalt auswählen","",IF($E$2&lt;YEAR(TODAY()),VLOOKUP(B31,'Personalnormkosten alt'!$A$2:$B$95,2,FALSE)*-1,VLOOKUP(B31,Personalnormkosten!$A$2:$B$95,2,FALSE)*-1))</f>
        <v/>
      </c>
      <c r="D31" s="97" t="s">
        <v>198</v>
      </c>
      <c r="E31" s="18" t="str">
        <f>'Option 8 (2)'!E31</f>
        <v/>
      </c>
      <c r="F31" s="18" t="str">
        <f>'Option 8 (2)'!F31</f>
        <v/>
      </c>
      <c r="G31" s="18" t="str">
        <f>'Option 8 (2)'!G31</f>
        <v/>
      </c>
      <c r="H31" s="18" t="str">
        <f>'Option 8 (2)'!H31</f>
        <v/>
      </c>
      <c r="I31" s="18" t="str">
        <f>'Option 8 (2)'!I31</f>
        <v/>
      </c>
      <c r="J31" s="18" t="str">
        <f>'Option 8 (2)'!J31</f>
        <v/>
      </c>
      <c r="K31" s="18" t="str">
        <f>'Option 8 (2)'!K31</f>
        <v/>
      </c>
      <c r="L31" s="18" t="str">
        <f>'Option 8 (2)'!L31</f>
        <v/>
      </c>
      <c r="M31" s="18" t="str">
        <f>'Option 8 (2)'!M31</f>
        <v/>
      </c>
      <c r="N31" s="18" t="str">
        <f>'Option 8 (2)'!N31</f>
        <v/>
      </c>
      <c r="O31" s="18" t="str">
        <f>'Option 8 (2)'!O31</f>
        <v/>
      </c>
      <c r="P31" s="18" t="str">
        <f>'Option 8 (2)'!P31</f>
        <v/>
      </c>
      <c r="Q31" s="18" t="str">
        <f>'Option 8 (2)'!Q31</f>
        <v/>
      </c>
      <c r="R31" s="18" t="str">
        <f>'Option 8 (2)'!R31</f>
        <v/>
      </c>
      <c r="S31" s="18" t="str">
        <f>'Option 8 (2)'!S31</f>
        <v/>
      </c>
      <c r="T31" s="18" t="str">
        <f>'Option 8 (2)'!T31</f>
        <v/>
      </c>
      <c r="U31" s="18" t="str">
        <f>'Option 8 (2)'!U31</f>
        <v/>
      </c>
      <c r="V31" s="18" t="str">
        <f>'Option 8 (2)'!V31</f>
        <v/>
      </c>
      <c r="W31" s="18" t="str">
        <f>'Option 8 (2)'!W31</f>
        <v/>
      </c>
      <c r="X31" s="18" t="str">
        <f>'Option 8 (2)'!X31</f>
        <v/>
      </c>
      <c r="Y31" s="18" t="str">
        <f>'Option 8 (2)'!Y31</f>
        <v/>
      </c>
      <c r="Z31" s="18" t="str">
        <f>'Option 8 (2)'!Z31</f>
        <v/>
      </c>
      <c r="AA31" s="18" t="str">
        <f>'Option 8 (2)'!AA31</f>
        <v/>
      </c>
      <c r="AB31" s="18" t="str">
        <f>'Option 8 (2)'!AB31</f>
        <v/>
      </c>
      <c r="AC31" s="18" t="str">
        <f>'Option 8 (2)'!AC31</f>
        <v/>
      </c>
      <c r="AD31" s="18" t="str">
        <f>'Option 8 (2)'!AD31</f>
        <v/>
      </c>
      <c r="AE31" s="18" t="str">
        <f>'Option 8 (2)'!AE31</f>
        <v/>
      </c>
      <c r="AF31" s="18" t="str">
        <f>'Option 8 (2)'!AF31</f>
        <v/>
      </c>
      <c r="AG31" s="18" t="str">
        <f>'Option 8 (2)'!AG31</f>
        <v/>
      </c>
      <c r="AH31" s="18" t="str">
        <f>'Option 8 (2)'!AH31</f>
        <v/>
      </c>
      <c r="AI31" s="18" t="str">
        <f>'Option 8 (2)'!AI31</f>
        <v/>
      </c>
      <c r="AJ31" s="18" t="str">
        <f>'Option 8 (2)'!AJ31</f>
        <v/>
      </c>
      <c r="AK31" s="18" t="str">
        <f>'Option 8 (2)'!AK31</f>
        <v/>
      </c>
      <c r="AL31" s="18" t="str">
        <f>'Option 8 (2)'!AL31</f>
        <v/>
      </c>
      <c r="AM31" s="18" t="str">
        <f>'Option 8 (2)'!AM31</f>
        <v/>
      </c>
      <c r="AN31" s="18" t="str">
        <f>'Option 8 (2)'!AN31</f>
        <v/>
      </c>
      <c r="AO31" s="18" t="str">
        <f>'Option 8 (2)'!AO31</f>
        <v/>
      </c>
      <c r="AP31" s="18" t="str">
        <f>'Option 8 (2)'!AP31</f>
        <v/>
      </c>
      <c r="AQ31" s="18" t="str">
        <f>'Option 8 (2)'!AQ31</f>
        <v/>
      </c>
      <c r="AR31" s="18" t="str">
        <f>'Option 8 (2)'!AR31</f>
        <v/>
      </c>
      <c r="AS31" s="18" t="str">
        <f>'Option 8 (2)'!AS31</f>
        <v/>
      </c>
      <c r="AT31" s="18" t="str">
        <f>'Option 8 (2)'!AT31</f>
        <v/>
      </c>
      <c r="AU31" s="18" t="str">
        <f>'Option 8 (2)'!AU31</f>
        <v/>
      </c>
      <c r="AV31" s="18" t="str">
        <f>'Option 8 (2)'!AV31</f>
        <v/>
      </c>
      <c r="AW31" s="18" t="str">
        <f>'Option 8 (2)'!AW31</f>
        <v/>
      </c>
      <c r="AX31" s="18" t="str">
        <f>'Option 8 (2)'!AX31</f>
        <v/>
      </c>
      <c r="AY31" s="18" t="str">
        <f>'Option 8 (2)'!AY31</f>
        <v/>
      </c>
      <c r="AZ31" s="18" t="str">
        <f>'Option 8 (2)'!AZ31</f>
        <v/>
      </c>
      <c r="BA31" s="18" t="str">
        <f>'Option 8 (2)'!BA31</f>
        <v/>
      </c>
      <c r="BB31" s="18" t="str">
        <f>'Option 8 (2)'!BB31</f>
        <v/>
      </c>
    </row>
    <row r="32" spans="1:54" ht="16.2" thickBot="1" x14ac:dyDescent="0.3">
      <c r="A32" s="115"/>
      <c r="B32" s="19" t="s">
        <v>1</v>
      </c>
      <c r="C32" s="112" t="str">
        <f>IF(C30="","",C30*C31)</f>
        <v/>
      </c>
      <c r="D32" s="117"/>
      <c r="E32" s="20" t="str">
        <f t="shared" ref="E32:BB32" si="43">IF(E30="","",E30*E31)</f>
        <v/>
      </c>
      <c r="F32" s="20" t="str">
        <f t="shared" si="43"/>
        <v/>
      </c>
      <c r="G32" s="20" t="str">
        <f t="shared" si="43"/>
        <v/>
      </c>
      <c r="H32" s="20" t="str">
        <f t="shared" si="43"/>
        <v/>
      </c>
      <c r="I32" s="20" t="str">
        <f t="shared" si="43"/>
        <v/>
      </c>
      <c r="J32" s="20" t="str">
        <f t="shared" si="43"/>
        <v/>
      </c>
      <c r="K32" s="20" t="str">
        <f t="shared" si="43"/>
        <v/>
      </c>
      <c r="L32" s="20" t="str">
        <f t="shared" si="43"/>
        <v/>
      </c>
      <c r="M32" s="20" t="str">
        <f t="shared" si="43"/>
        <v/>
      </c>
      <c r="N32" s="20" t="str">
        <f t="shared" si="43"/>
        <v/>
      </c>
      <c r="O32" s="20" t="str">
        <f t="shared" si="43"/>
        <v/>
      </c>
      <c r="P32" s="20" t="str">
        <f t="shared" si="43"/>
        <v/>
      </c>
      <c r="Q32" s="20" t="str">
        <f t="shared" si="43"/>
        <v/>
      </c>
      <c r="R32" s="20" t="str">
        <f t="shared" si="43"/>
        <v/>
      </c>
      <c r="S32" s="20" t="str">
        <f t="shared" si="43"/>
        <v/>
      </c>
      <c r="T32" s="20" t="str">
        <f t="shared" si="43"/>
        <v/>
      </c>
      <c r="U32" s="20" t="str">
        <f t="shared" si="43"/>
        <v/>
      </c>
      <c r="V32" s="20" t="str">
        <f t="shared" si="43"/>
        <v/>
      </c>
      <c r="W32" s="20" t="str">
        <f t="shared" si="43"/>
        <v/>
      </c>
      <c r="X32" s="20" t="str">
        <f t="shared" si="43"/>
        <v/>
      </c>
      <c r="Y32" s="20" t="str">
        <f t="shared" si="43"/>
        <v/>
      </c>
      <c r="Z32" s="20" t="str">
        <f t="shared" si="43"/>
        <v/>
      </c>
      <c r="AA32" s="20" t="str">
        <f t="shared" si="43"/>
        <v/>
      </c>
      <c r="AB32" s="20" t="str">
        <f t="shared" si="43"/>
        <v/>
      </c>
      <c r="AC32" s="20" t="str">
        <f t="shared" si="43"/>
        <v/>
      </c>
      <c r="AD32" s="20" t="str">
        <f t="shared" si="43"/>
        <v/>
      </c>
      <c r="AE32" s="20" t="str">
        <f t="shared" si="43"/>
        <v/>
      </c>
      <c r="AF32" s="20" t="str">
        <f t="shared" si="43"/>
        <v/>
      </c>
      <c r="AG32" s="20" t="str">
        <f t="shared" si="43"/>
        <v/>
      </c>
      <c r="AH32" s="20" t="str">
        <f t="shared" si="43"/>
        <v/>
      </c>
      <c r="AI32" s="20" t="str">
        <f t="shared" si="43"/>
        <v/>
      </c>
      <c r="AJ32" s="20" t="str">
        <f t="shared" si="43"/>
        <v/>
      </c>
      <c r="AK32" s="20" t="str">
        <f t="shared" si="43"/>
        <v/>
      </c>
      <c r="AL32" s="20" t="str">
        <f t="shared" si="43"/>
        <v/>
      </c>
      <c r="AM32" s="20" t="str">
        <f t="shared" si="43"/>
        <v/>
      </c>
      <c r="AN32" s="20" t="str">
        <f t="shared" si="43"/>
        <v/>
      </c>
      <c r="AO32" s="20" t="str">
        <f t="shared" si="43"/>
        <v/>
      </c>
      <c r="AP32" s="20" t="str">
        <f t="shared" si="43"/>
        <v/>
      </c>
      <c r="AQ32" s="20" t="str">
        <f t="shared" si="43"/>
        <v/>
      </c>
      <c r="AR32" s="20" t="str">
        <f t="shared" si="43"/>
        <v/>
      </c>
      <c r="AS32" s="20" t="str">
        <f t="shared" si="43"/>
        <v/>
      </c>
      <c r="AT32" s="20" t="str">
        <f t="shared" si="43"/>
        <v/>
      </c>
      <c r="AU32" s="20" t="str">
        <f t="shared" si="43"/>
        <v/>
      </c>
      <c r="AV32" s="20" t="str">
        <f t="shared" si="43"/>
        <v/>
      </c>
      <c r="AW32" s="20" t="str">
        <f t="shared" si="43"/>
        <v/>
      </c>
      <c r="AX32" s="20" t="str">
        <f t="shared" si="43"/>
        <v/>
      </c>
      <c r="AY32" s="20" t="str">
        <f t="shared" si="43"/>
        <v/>
      </c>
      <c r="AZ32" s="20" t="str">
        <f t="shared" si="43"/>
        <v/>
      </c>
      <c r="BA32" s="20" t="str">
        <f t="shared" si="43"/>
        <v/>
      </c>
      <c r="BB32" s="20" t="str">
        <f t="shared" si="43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">
        <v>164</v>
      </c>
      <c r="C34" s="111" t="str">
        <f ca="1">IF(B34="Gehalt auswählen","",IF($E$2&lt;YEAR(TODAY()),VLOOKUP(B34,'Personalnormkosten alt'!$A$2:$B$95,2,FALSE)*-1,VLOOKUP(B34,Personalnormkosten!$A$2:$B$95,2,FALSE)*-1))</f>
        <v/>
      </c>
      <c r="D34" s="97" t="s">
        <v>198</v>
      </c>
      <c r="E34" s="18" t="str">
        <f>'Option 8 (2)'!E34</f>
        <v/>
      </c>
      <c r="F34" s="18" t="str">
        <f>'Option 8 (2)'!F34</f>
        <v/>
      </c>
      <c r="G34" s="18" t="str">
        <f>'Option 8 (2)'!G34</f>
        <v/>
      </c>
      <c r="H34" s="18" t="str">
        <f>'Option 8 (2)'!H34</f>
        <v/>
      </c>
      <c r="I34" s="18" t="str">
        <f>'Option 8 (2)'!I34</f>
        <v/>
      </c>
      <c r="J34" s="18" t="str">
        <f>'Option 8 (2)'!J34</f>
        <v/>
      </c>
      <c r="K34" s="18" t="str">
        <f>'Option 8 (2)'!K34</f>
        <v/>
      </c>
      <c r="L34" s="18" t="str">
        <f>'Option 8 (2)'!L34</f>
        <v/>
      </c>
      <c r="M34" s="18" t="str">
        <f>'Option 8 (2)'!M34</f>
        <v/>
      </c>
      <c r="N34" s="18" t="str">
        <f>'Option 8 (2)'!N34</f>
        <v/>
      </c>
      <c r="O34" s="18" t="str">
        <f>'Option 8 (2)'!O34</f>
        <v/>
      </c>
      <c r="P34" s="18" t="str">
        <f>'Option 8 (2)'!P34</f>
        <v/>
      </c>
      <c r="Q34" s="18" t="str">
        <f>'Option 8 (2)'!Q34</f>
        <v/>
      </c>
      <c r="R34" s="18" t="str">
        <f>'Option 8 (2)'!R34</f>
        <v/>
      </c>
      <c r="S34" s="18" t="str">
        <f>'Option 8 (2)'!S34</f>
        <v/>
      </c>
      <c r="T34" s="18" t="str">
        <f>'Option 8 (2)'!T34</f>
        <v/>
      </c>
      <c r="U34" s="18" t="str">
        <f>'Option 8 (2)'!U34</f>
        <v/>
      </c>
      <c r="V34" s="18" t="str">
        <f>'Option 8 (2)'!V34</f>
        <v/>
      </c>
      <c r="W34" s="18" t="str">
        <f>'Option 8 (2)'!W34</f>
        <v/>
      </c>
      <c r="X34" s="18" t="str">
        <f>'Option 8 (2)'!X34</f>
        <v/>
      </c>
      <c r="Y34" s="18" t="str">
        <f>'Option 8 (2)'!Y34</f>
        <v/>
      </c>
      <c r="Z34" s="18" t="str">
        <f>'Option 8 (2)'!Z34</f>
        <v/>
      </c>
      <c r="AA34" s="18" t="str">
        <f>'Option 8 (2)'!AA34</f>
        <v/>
      </c>
      <c r="AB34" s="18" t="str">
        <f>'Option 8 (2)'!AB34</f>
        <v/>
      </c>
      <c r="AC34" s="18" t="str">
        <f>'Option 8 (2)'!AC34</f>
        <v/>
      </c>
      <c r="AD34" s="18" t="str">
        <f>'Option 8 (2)'!AD34</f>
        <v/>
      </c>
      <c r="AE34" s="18" t="str">
        <f>'Option 8 (2)'!AE34</f>
        <v/>
      </c>
      <c r="AF34" s="18" t="str">
        <f>'Option 8 (2)'!AF34</f>
        <v/>
      </c>
      <c r="AG34" s="18" t="str">
        <f>'Option 8 (2)'!AG34</f>
        <v/>
      </c>
      <c r="AH34" s="18" t="str">
        <f>'Option 8 (2)'!AH34</f>
        <v/>
      </c>
      <c r="AI34" s="18" t="str">
        <f>'Option 8 (2)'!AI34</f>
        <v/>
      </c>
      <c r="AJ34" s="18" t="str">
        <f>'Option 8 (2)'!AJ34</f>
        <v/>
      </c>
      <c r="AK34" s="18" t="str">
        <f>'Option 8 (2)'!AK34</f>
        <v/>
      </c>
      <c r="AL34" s="18" t="str">
        <f>'Option 8 (2)'!AL34</f>
        <v/>
      </c>
      <c r="AM34" s="18" t="str">
        <f>'Option 8 (2)'!AM34</f>
        <v/>
      </c>
      <c r="AN34" s="18" t="str">
        <f>'Option 8 (2)'!AN34</f>
        <v/>
      </c>
      <c r="AO34" s="18" t="str">
        <f>'Option 8 (2)'!AO34</f>
        <v/>
      </c>
      <c r="AP34" s="18" t="str">
        <f>'Option 8 (2)'!AP34</f>
        <v/>
      </c>
      <c r="AQ34" s="18" t="str">
        <f>'Option 8 (2)'!AQ34</f>
        <v/>
      </c>
      <c r="AR34" s="18" t="str">
        <f>'Option 8 (2)'!AR34</f>
        <v/>
      </c>
      <c r="AS34" s="18" t="str">
        <f>'Option 8 (2)'!AS34</f>
        <v/>
      </c>
      <c r="AT34" s="18" t="str">
        <f>'Option 8 (2)'!AT34</f>
        <v/>
      </c>
      <c r="AU34" s="18" t="str">
        <f>'Option 8 (2)'!AU34</f>
        <v/>
      </c>
      <c r="AV34" s="18" t="str">
        <f>'Option 8 (2)'!AV34</f>
        <v/>
      </c>
      <c r="AW34" s="18" t="str">
        <f>'Option 8 (2)'!AW34</f>
        <v/>
      </c>
      <c r="AX34" s="18" t="str">
        <f>'Option 8 (2)'!AX34</f>
        <v/>
      </c>
      <c r="AY34" s="18" t="str">
        <f>'Option 8 (2)'!AY34</f>
        <v/>
      </c>
      <c r="AZ34" s="18" t="str">
        <f>'Option 8 (2)'!AZ34</f>
        <v/>
      </c>
      <c r="BA34" s="18" t="str">
        <f>'Option 8 (2)'!BA34</f>
        <v/>
      </c>
      <c r="BB34" s="18" t="str">
        <f>'Option 8 (2)'!BB34</f>
        <v/>
      </c>
    </row>
    <row r="35" spans="1:54" ht="16.2" thickBot="1" x14ac:dyDescent="0.3">
      <c r="A35" s="115"/>
      <c r="B35" s="19" t="s">
        <v>1</v>
      </c>
      <c r="C35" s="112" t="str">
        <f>IF(C33="","",C33*C34)</f>
        <v/>
      </c>
      <c r="D35" s="117"/>
      <c r="E35" s="20" t="str">
        <f>IF(E33="","",E33*E34)</f>
        <v/>
      </c>
      <c r="F35" s="20" t="str">
        <f t="shared" ref="F35:BB35" si="44">IF(F33="","",F33*F34)</f>
        <v/>
      </c>
      <c r="G35" s="20" t="str">
        <f t="shared" si="44"/>
        <v/>
      </c>
      <c r="H35" s="20" t="str">
        <f t="shared" si="44"/>
        <v/>
      </c>
      <c r="I35" s="20" t="str">
        <f t="shared" si="44"/>
        <v/>
      </c>
      <c r="J35" s="20" t="str">
        <f t="shared" si="44"/>
        <v/>
      </c>
      <c r="K35" s="20" t="str">
        <f t="shared" si="44"/>
        <v/>
      </c>
      <c r="L35" s="20" t="str">
        <f t="shared" si="44"/>
        <v/>
      </c>
      <c r="M35" s="20" t="str">
        <f t="shared" si="44"/>
        <v/>
      </c>
      <c r="N35" s="20" t="str">
        <f t="shared" si="44"/>
        <v/>
      </c>
      <c r="O35" s="20" t="str">
        <f t="shared" si="44"/>
        <v/>
      </c>
      <c r="P35" s="20" t="str">
        <f t="shared" si="44"/>
        <v/>
      </c>
      <c r="Q35" s="20" t="str">
        <f t="shared" si="44"/>
        <v/>
      </c>
      <c r="R35" s="20" t="str">
        <f t="shared" si="44"/>
        <v/>
      </c>
      <c r="S35" s="20" t="str">
        <f t="shared" si="44"/>
        <v/>
      </c>
      <c r="T35" s="20" t="str">
        <f t="shared" si="44"/>
        <v/>
      </c>
      <c r="U35" s="20" t="str">
        <f t="shared" si="44"/>
        <v/>
      </c>
      <c r="V35" s="20" t="str">
        <f t="shared" si="44"/>
        <v/>
      </c>
      <c r="W35" s="20" t="str">
        <f t="shared" si="44"/>
        <v/>
      </c>
      <c r="X35" s="20" t="str">
        <f t="shared" si="44"/>
        <v/>
      </c>
      <c r="Y35" s="20" t="str">
        <f t="shared" si="44"/>
        <v/>
      </c>
      <c r="Z35" s="20" t="str">
        <f t="shared" si="44"/>
        <v/>
      </c>
      <c r="AA35" s="20" t="str">
        <f t="shared" si="44"/>
        <v/>
      </c>
      <c r="AB35" s="20" t="str">
        <f t="shared" si="44"/>
        <v/>
      </c>
      <c r="AC35" s="20" t="str">
        <f t="shared" si="44"/>
        <v/>
      </c>
      <c r="AD35" s="20" t="str">
        <f t="shared" si="44"/>
        <v/>
      </c>
      <c r="AE35" s="20" t="str">
        <f t="shared" si="44"/>
        <v/>
      </c>
      <c r="AF35" s="20" t="str">
        <f t="shared" si="44"/>
        <v/>
      </c>
      <c r="AG35" s="20" t="str">
        <f t="shared" si="44"/>
        <v/>
      </c>
      <c r="AH35" s="20" t="str">
        <f t="shared" si="44"/>
        <v/>
      </c>
      <c r="AI35" s="20" t="str">
        <f t="shared" si="44"/>
        <v/>
      </c>
      <c r="AJ35" s="20" t="str">
        <f t="shared" si="44"/>
        <v/>
      </c>
      <c r="AK35" s="20" t="str">
        <f t="shared" si="44"/>
        <v/>
      </c>
      <c r="AL35" s="20" t="str">
        <f t="shared" si="44"/>
        <v/>
      </c>
      <c r="AM35" s="20" t="str">
        <f t="shared" si="44"/>
        <v/>
      </c>
      <c r="AN35" s="20" t="str">
        <f t="shared" si="44"/>
        <v/>
      </c>
      <c r="AO35" s="20" t="str">
        <f t="shared" si="44"/>
        <v/>
      </c>
      <c r="AP35" s="20" t="str">
        <f t="shared" si="44"/>
        <v/>
      </c>
      <c r="AQ35" s="20" t="str">
        <f t="shared" si="44"/>
        <v/>
      </c>
      <c r="AR35" s="20" t="str">
        <f t="shared" si="44"/>
        <v/>
      </c>
      <c r="AS35" s="20" t="str">
        <f t="shared" si="44"/>
        <v/>
      </c>
      <c r="AT35" s="20" t="str">
        <f t="shared" si="44"/>
        <v/>
      </c>
      <c r="AU35" s="20" t="str">
        <f t="shared" si="44"/>
        <v/>
      </c>
      <c r="AV35" s="20" t="str">
        <f t="shared" si="44"/>
        <v/>
      </c>
      <c r="AW35" s="20" t="str">
        <f t="shared" si="44"/>
        <v/>
      </c>
      <c r="AX35" s="20" t="str">
        <f t="shared" si="44"/>
        <v/>
      </c>
      <c r="AY35" s="20" t="str">
        <f t="shared" si="44"/>
        <v/>
      </c>
      <c r="AZ35" s="20" t="str">
        <f t="shared" si="44"/>
        <v/>
      </c>
      <c r="BA35" s="20" t="str">
        <f t="shared" si="44"/>
        <v/>
      </c>
      <c r="BB35" s="20" t="str">
        <f t="shared" si="44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">
        <v>164</v>
      </c>
      <c r="C37" s="111" t="str">
        <f ca="1">IF(B37="Gehalt auswählen","",IF($E$2&lt;YEAR(TODAY()),VLOOKUP(B37,'Personalnormkosten alt'!$A$2:$B$95,2,FALSE)*-1,VLOOKUP(B37,Personalnormkosten!$A$2:$B$95,2,FALSE)*-1))</f>
        <v/>
      </c>
      <c r="D37" s="97" t="s">
        <v>198</v>
      </c>
      <c r="E37" s="18" t="str">
        <f>'Option 8 (2)'!E37</f>
        <v/>
      </c>
      <c r="F37" s="18" t="str">
        <f>'Option 8 (2)'!F37</f>
        <v/>
      </c>
      <c r="G37" s="18" t="str">
        <f>'Option 8 (2)'!G37</f>
        <v/>
      </c>
      <c r="H37" s="18" t="str">
        <f>'Option 8 (2)'!H37</f>
        <v/>
      </c>
      <c r="I37" s="18" t="str">
        <f>'Option 8 (2)'!I37</f>
        <v/>
      </c>
      <c r="J37" s="18" t="str">
        <f>'Option 8 (2)'!J37</f>
        <v/>
      </c>
      <c r="K37" s="18" t="str">
        <f>'Option 8 (2)'!K37</f>
        <v/>
      </c>
      <c r="L37" s="18" t="str">
        <f>'Option 8 (2)'!L37</f>
        <v/>
      </c>
      <c r="M37" s="18" t="str">
        <f>'Option 8 (2)'!M37</f>
        <v/>
      </c>
      <c r="N37" s="18" t="str">
        <f>'Option 8 (2)'!N37</f>
        <v/>
      </c>
      <c r="O37" s="18" t="str">
        <f>'Option 8 (2)'!O37</f>
        <v/>
      </c>
      <c r="P37" s="18" t="str">
        <f>'Option 8 (2)'!P37</f>
        <v/>
      </c>
      <c r="Q37" s="18" t="str">
        <f>'Option 8 (2)'!Q37</f>
        <v/>
      </c>
      <c r="R37" s="18" t="str">
        <f>'Option 8 (2)'!R37</f>
        <v/>
      </c>
      <c r="S37" s="18" t="str">
        <f>'Option 8 (2)'!S37</f>
        <v/>
      </c>
      <c r="T37" s="18" t="str">
        <f>'Option 8 (2)'!T37</f>
        <v/>
      </c>
      <c r="U37" s="18" t="str">
        <f>'Option 8 (2)'!U37</f>
        <v/>
      </c>
      <c r="V37" s="18" t="str">
        <f>'Option 8 (2)'!V37</f>
        <v/>
      </c>
      <c r="W37" s="18" t="str">
        <f>'Option 8 (2)'!W37</f>
        <v/>
      </c>
      <c r="X37" s="18" t="str">
        <f>'Option 8 (2)'!X37</f>
        <v/>
      </c>
      <c r="Y37" s="18" t="str">
        <f>'Option 8 (2)'!Y37</f>
        <v/>
      </c>
      <c r="Z37" s="18" t="str">
        <f>'Option 8 (2)'!Z37</f>
        <v/>
      </c>
      <c r="AA37" s="18" t="str">
        <f>'Option 8 (2)'!AA37</f>
        <v/>
      </c>
      <c r="AB37" s="18" t="str">
        <f>'Option 8 (2)'!AB37</f>
        <v/>
      </c>
      <c r="AC37" s="18" t="str">
        <f>'Option 8 (2)'!AC37</f>
        <v/>
      </c>
      <c r="AD37" s="18" t="str">
        <f>'Option 8 (2)'!AD37</f>
        <v/>
      </c>
      <c r="AE37" s="18" t="str">
        <f>'Option 8 (2)'!AE37</f>
        <v/>
      </c>
      <c r="AF37" s="18" t="str">
        <f>'Option 8 (2)'!AF37</f>
        <v/>
      </c>
      <c r="AG37" s="18" t="str">
        <f>'Option 8 (2)'!AG37</f>
        <v/>
      </c>
      <c r="AH37" s="18" t="str">
        <f>'Option 8 (2)'!AH37</f>
        <v/>
      </c>
      <c r="AI37" s="18" t="str">
        <f>'Option 8 (2)'!AI37</f>
        <v/>
      </c>
      <c r="AJ37" s="18" t="str">
        <f>'Option 8 (2)'!AJ37</f>
        <v/>
      </c>
      <c r="AK37" s="18" t="str">
        <f>'Option 8 (2)'!AK37</f>
        <v/>
      </c>
      <c r="AL37" s="18" t="str">
        <f>'Option 8 (2)'!AL37</f>
        <v/>
      </c>
      <c r="AM37" s="18" t="str">
        <f>'Option 8 (2)'!AM37</f>
        <v/>
      </c>
      <c r="AN37" s="18" t="str">
        <f>'Option 8 (2)'!AN37</f>
        <v/>
      </c>
      <c r="AO37" s="18" t="str">
        <f>'Option 8 (2)'!AO37</f>
        <v/>
      </c>
      <c r="AP37" s="18" t="str">
        <f>'Option 8 (2)'!AP37</f>
        <v/>
      </c>
      <c r="AQ37" s="18" t="str">
        <f>'Option 8 (2)'!AQ37</f>
        <v/>
      </c>
      <c r="AR37" s="18" t="str">
        <f>'Option 8 (2)'!AR37</f>
        <v/>
      </c>
      <c r="AS37" s="18" t="str">
        <f>'Option 8 (2)'!AS37</f>
        <v/>
      </c>
      <c r="AT37" s="18" t="str">
        <f>'Option 8 (2)'!AT37</f>
        <v/>
      </c>
      <c r="AU37" s="18" t="str">
        <f>'Option 8 (2)'!AU37</f>
        <v/>
      </c>
      <c r="AV37" s="18" t="str">
        <f>'Option 8 (2)'!AV37</f>
        <v/>
      </c>
      <c r="AW37" s="18" t="str">
        <f>'Option 8 (2)'!AW37</f>
        <v/>
      </c>
      <c r="AX37" s="18" t="str">
        <f>'Option 8 (2)'!AX37</f>
        <v/>
      </c>
      <c r="AY37" s="18" t="str">
        <f>'Option 8 (2)'!AY37</f>
        <v/>
      </c>
      <c r="AZ37" s="18" t="str">
        <f>'Option 8 (2)'!AZ37</f>
        <v/>
      </c>
      <c r="BA37" s="18" t="str">
        <f>'Option 8 (2)'!BA37</f>
        <v/>
      </c>
      <c r="BB37" s="18" t="str">
        <f>'Option 8 (2)'!BB37</f>
        <v/>
      </c>
    </row>
    <row r="38" spans="1:54" ht="16.2" thickBot="1" x14ac:dyDescent="0.3">
      <c r="A38" s="115"/>
      <c r="B38" s="19" t="s">
        <v>1</v>
      </c>
      <c r="C38" s="112" t="str">
        <f>IF(C36="","",C36*C37)</f>
        <v/>
      </c>
      <c r="D38" s="117"/>
      <c r="E38" s="20" t="str">
        <f t="shared" ref="E38:BB38" si="45">IF(E36="","",E36*E37)</f>
        <v/>
      </c>
      <c r="F38" s="20" t="str">
        <f t="shared" si="45"/>
        <v/>
      </c>
      <c r="G38" s="20" t="str">
        <f t="shared" si="45"/>
        <v/>
      </c>
      <c r="H38" s="20" t="str">
        <f t="shared" si="45"/>
        <v/>
      </c>
      <c r="I38" s="20" t="str">
        <f t="shared" si="45"/>
        <v/>
      </c>
      <c r="J38" s="20" t="str">
        <f t="shared" si="45"/>
        <v/>
      </c>
      <c r="K38" s="20" t="str">
        <f t="shared" si="45"/>
        <v/>
      </c>
      <c r="L38" s="20" t="str">
        <f t="shared" si="45"/>
        <v/>
      </c>
      <c r="M38" s="20" t="str">
        <f t="shared" si="45"/>
        <v/>
      </c>
      <c r="N38" s="20" t="str">
        <f t="shared" si="45"/>
        <v/>
      </c>
      <c r="O38" s="20" t="str">
        <f t="shared" si="45"/>
        <v/>
      </c>
      <c r="P38" s="20" t="str">
        <f t="shared" si="45"/>
        <v/>
      </c>
      <c r="Q38" s="20" t="str">
        <f t="shared" si="45"/>
        <v/>
      </c>
      <c r="R38" s="20" t="str">
        <f t="shared" si="45"/>
        <v/>
      </c>
      <c r="S38" s="20" t="str">
        <f t="shared" si="45"/>
        <v/>
      </c>
      <c r="T38" s="20" t="str">
        <f t="shared" si="45"/>
        <v/>
      </c>
      <c r="U38" s="20" t="str">
        <f t="shared" si="45"/>
        <v/>
      </c>
      <c r="V38" s="20" t="str">
        <f t="shared" si="45"/>
        <v/>
      </c>
      <c r="W38" s="20" t="str">
        <f t="shared" si="45"/>
        <v/>
      </c>
      <c r="X38" s="20" t="str">
        <f t="shared" si="45"/>
        <v/>
      </c>
      <c r="Y38" s="20" t="str">
        <f t="shared" si="45"/>
        <v/>
      </c>
      <c r="Z38" s="20" t="str">
        <f t="shared" si="45"/>
        <v/>
      </c>
      <c r="AA38" s="20" t="str">
        <f t="shared" si="45"/>
        <v/>
      </c>
      <c r="AB38" s="20" t="str">
        <f t="shared" si="45"/>
        <v/>
      </c>
      <c r="AC38" s="20" t="str">
        <f t="shared" si="45"/>
        <v/>
      </c>
      <c r="AD38" s="20" t="str">
        <f t="shared" si="45"/>
        <v/>
      </c>
      <c r="AE38" s="20" t="str">
        <f t="shared" si="45"/>
        <v/>
      </c>
      <c r="AF38" s="20" t="str">
        <f t="shared" si="45"/>
        <v/>
      </c>
      <c r="AG38" s="20" t="str">
        <f t="shared" si="45"/>
        <v/>
      </c>
      <c r="AH38" s="20" t="str">
        <f t="shared" si="45"/>
        <v/>
      </c>
      <c r="AI38" s="20" t="str">
        <f t="shared" si="45"/>
        <v/>
      </c>
      <c r="AJ38" s="20" t="str">
        <f t="shared" si="45"/>
        <v/>
      </c>
      <c r="AK38" s="20" t="str">
        <f t="shared" si="45"/>
        <v/>
      </c>
      <c r="AL38" s="20" t="str">
        <f t="shared" si="45"/>
        <v/>
      </c>
      <c r="AM38" s="20" t="str">
        <f t="shared" si="45"/>
        <v/>
      </c>
      <c r="AN38" s="20" t="str">
        <f t="shared" si="45"/>
        <v/>
      </c>
      <c r="AO38" s="20" t="str">
        <f t="shared" si="45"/>
        <v/>
      </c>
      <c r="AP38" s="20" t="str">
        <f t="shared" si="45"/>
        <v/>
      </c>
      <c r="AQ38" s="20" t="str">
        <f t="shared" si="45"/>
        <v/>
      </c>
      <c r="AR38" s="20" t="str">
        <f t="shared" si="45"/>
        <v/>
      </c>
      <c r="AS38" s="20" t="str">
        <f t="shared" si="45"/>
        <v/>
      </c>
      <c r="AT38" s="20" t="str">
        <f t="shared" si="45"/>
        <v/>
      </c>
      <c r="AU38" s="20" t="str">
        <f t="shared" si="45"/>
        <v/>
      </c>
      <c r="AV38" s="20" t="str">
        <f t="shared" si="45"/>
        <v/>
      </c>
      <c r="AW38" s="20" t="str">
        <f t="shared" si="45"/>
        <v/>
      </c>
      <c r="AX38" s="20" t="str">
        <f t="shared" si="45"/>
        <v/>
      </c>
      <c r="AY38" s="20" t="str">
        <f t="shared" si="45"/>
        <v/>
      </c>
      <c r="AZ38" s="20" t="str">
        <f t="shared" si="45"/>
        <v/>
      </c>
      <c r="BA38" s="20" t="str">
        <f t="shared" si="45"/>
        <v/>
      </c>
      <c r="BB38" s="20" t="str">
        <f t="shared" si="45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">
        <v>164</v>
      </c>
      <c r="C40" s="111" t="str">
        <f ca="1">IF(B40="Gehalt auswählen","",IF($E$2&lt;YEAR(TODAY()),VLOOKUP(B40,'Personalnormkosten alt'!$A$2:$B$95,2,FALSE)*-1,VLOOKUP(B40,Personalnormkosten!$A$2:$B$95,2,FALSE)*-1))</f>
        <v/>
      </c>
      <c r="D40" s="97" t="s">
        <v>198</v>
      </c>
      <c r="E40" s="18" t="str">
        <f>'Option 8 (2)'!E40</f>
        <v/>
      </c>
      <c r="F40" s="18" t="str">
        <f>'Option 8 (2)'!F40</f>
        <v/>
      </c>
      <c r="G40" s="18" t="str">
        <f>'Option 8 (2)'!G40</f>
        <v/>
      </c>
      <c r="H40" s="18" t="str">
        <f>'Option 8 (2)'!H40</f>
        <v/>
      </c>
      <c r="I40" s="18" t="str">
        <f>'Option 8 (2)'!I40</f>
        <v/>
      </c>
      <c r="J40" s="18" t="str">
        <f>'Option 8 (2)'!J40</f>
        <v/>
      </c>
      <c r="K40" s="18" t="str">
        <f>'Option 8 (2)'!K40</f>
        <v/>
      </c>
      <c r="L40" s="18" t="str">
        <f>'Option 8 (2)'!L40</f>
        <v/>
      </c>
      <c r="M40" s="18" t="str">
        <f>'Option 8 (2)'!M40</f>
        <v/>
      </c>
      <c r="N40" s="18" t="str">
        <f>'Option 8 (2)'!N40</f>
        <v/>
      </c>
      <c r="O40" s="18" t="str">
        <f>'Option 8 (2)'!O40</f>
        <v/>
      </c>
      <c r="P40" s="18" t="str">
        <f>'Option 8 (2)'!P40</f>
        <v/>
      </c>
      <c r="Q40" s="18" t="str">
        <f>'Option 8 (2)'!Q40</f>
        <v/>
      </c>
      <c r="R40" s="18" t="str">
        <f>'Option 8 (2)'!R40</f>
        <v/>
      </c>
      <c r="S40" s="18" t="str">
        <f>'Option 8 (2)'!S40</f>
        <v/>
      </c>
      <c r="T40" s="18" t="str">
        <f>'Option 8 (2)'!T40</f>
        <v/>
      </c>
      <c r="U40" s="18" t="str">
        <f>'Option 8 (2)'!U40</f>
        <v/>
      </c>
      <c r="V40" s="18" t="str">
        <f>'Option 8 (2)'!V40</f>
        <v/>
      </c>
      <c r="W40" s="18" t="str">
        <f>'Option 8 (2)'!W40</f>
        <v/>
      </c>
      <c r="X40" s="18" t="str">
        <f>'Option 8 (2)'!X40</f>
        <v/>
      </c>
      <c r="Y40" s="18" t="str">
        <f>'Option 8 (2)'!Y40</f>
        <v/>
      </c>
      <c r="Z40" s="18" t="str">
        <f>'Option 8 (2)'!Z40</f>
        <v/>
      </c>
      <c r="AA40" s="18" t="str">
        <f>'Option 8 (2)'!AA40</f>
        <v/>
      </c>
      <c r="AB40" s="18" t="str">
        <f>'Option 8 (2)'!AB40</f>
        <v/>
      </c>
      <c r="AC40" s="18" t="str">
        <f>'Option 8 (2)'!AC40</f>
        <v/>
      </c>
      <c r="AD40" s="18" t="str">
        <f>'Option 8 (2)'!AD40</f>
        <v/>
      </c>
      <c r="AE40" s="18" t="str">
        <f>'Option 8 (2)'!AE40</f>
        <v/>
      </c>
      <c r="AF40" s="18" t="str">
        <f>'Option 8 (2)'!AF40</f>
        <v/>
      </c>
      <c r="AG40" s="18" t="str">
        <f>'Option 8 (2)'!AG40</f>
        <v/>
      </c>
      <c r="AH40" s="18" t="str">
        <f>'Option 8 (2)'!AH40</f>
        <v/>
      </c>
      <c r="AI40" s="18" t="str">
        <f>'Option 8 (2)'!AI40</f>
        <v/>
      </c>
      <c r="AJ40" s="18" t="str">
        <f>'Option 8 (2)'!AJ40</f>
        <v/>
      </c>
      <c r="AK40" s="18" t="str">
        <f>'Option 8 (2)'!AK40</f>
        <v/>
      </c>
      <c r="AL40" s="18" t="str">
        <f>'Option 8 (2)'!AL40</f>
        <v/>
      </c>
      <c r="AM40" s="18" t="str">
        <f>'Option 8 (2)'!AM40</f>
        <v/>
      </c>
      <c r="AN40" s="18" t="str">
        <f>'Option 8 (2)'!AN40</f>
        <v/>
      </c>
      <c r="AO40" s="18" t="str">
        <f>'Option 8 (2)'!AO40</f>
        <v/>
      </c>
      <c r="AP40" s="18" t="str">
        <f>'Option 8 (2)'!AP40</f>
        <v/>
      </c>
      <c r="AQ40" s="18" t="str">
        <f>'Option 8 (2)'!AQ40</f>
        <v/>
      </c>
      <c r="AR40" s="18" t="str">
        <f>'Option 8 (2)'!AR40</f>
        <v/>
      </c>
      <c r="AS40" s="18" t="str">
        <f>'Option 8 (2)'!AS40</f>
        <v/>
      </c>
      <c r="AT40" s="18" t="str">
        <f>'Option 8 (2)'!AT40</f>
        <v/>
      </c>
      <c r="AU40" s="18" t="str">
        <f>'Option 8 (2)'!AU40</f>
        <v/>
      </c>
      <c r="AV40" s="18" t="str">
        <f>'Option 8 (2)'!AV40</f>
        <v/>
      </c>
      <c r="AW40" s="18" t="str">
        <f>'Option 8 (2)'!AW40</f>
        <v/>
      </c>
      <c r="AX40" s="18" t="str">
        <f>'Option 8 (2)'!AX40</f>
        <v/>
      </c>
      <c r="AY40" s="18" t="str">
        <f>'Option 8 (2)'!AY40</f>
        <v/>
      </c>
      <c r="AZ40" s="18" t="str">
        <f>'Option 8 (2)'!AZ40</f>
        <v/>
      </c>
      <c r="BA40" s="18" t="str">
        <f>'Option 8 (2)'!BA40</f>
        <v/>
      </c>
      <c r="BB40" s="18" t="str">
        <f>'Option 8 (2)'!BB40</f>
        <v/>
      </c>
    </row>
    <row r="41" spans="1:54" ht="16.2" thickBot="1" x14ac:dyDescent="0.3">
      <c r="A41" s="115"/>
      <c r="B41" s="19" t="s">
        <v>1</v>
      </c>
      <c r="C41" s="112" t="str">
        <f>IF(C39="","",C39*C40)</f>
        <v/>
      </c>
      <c r="D41" s="117"/>
      <c r="E41" s="20" t="str">
        <f t="shared" ref="E41:BB41" si="46">IF(E39="","",E39*E40)</f>
        <v/>
      </c>
      <c r="F41" s="20" t="str">
        <f t="shared" si="46"/>
        <v/>
      </c>
      <c r="G41" s="20" t="str">
        <f t="shared" si="46"/>
        <v/>
      </c>
      <c r="H41" s="20" t="str">
        <f t="shared" si="46"/>
        <v/>
      </c>
      <c r="I41" s="20" t="str">
        <f t="shared" si="46"/>
        <v/>
      </c>
      <c r="J41" s="20" t="str">
        <f t="shared" si="46"/>
        <v/>
      </c>
      <c r="K41" s="20" t="str">
        <f t="shared" si="46"/>
        <v/>
      </c>
      <c r="L41" s="20" t="str">
        <f t="shared" si="46"/>
        <v/>
      </c>
      <c r="M41" s="20" t="str">
        <f t="shared" si="46"/>
        <v/>
      </c>
      <c r="N41" s="20" t="str">
        <f t="shared" si="46"/>
        <v/>
      </c>
      <c r="O41" s="20" t="str">
        <f t="shared" si="46"/>
        <v/>
      </c>
      <c r="P41" s="20" t="str">
        <f t="shared" si="46"/>
        <v/>
      </c>
      <c r="Q41" s="20" t="str">
        <f t="shared" si="46"/>
        <v/>
      </c>
      <c r="R41" s="20" t="str">
        <f t="shared" si="46"/>
        <v/>
      </c>
      <c r="S41" s="20" t="str">
        <f t="shared" si="46"/>
        <v/>
      </c>
      <c r="T41" s="20" t="str">
        <f t="shared" si="46"/>
        <v/>
      </c>
      <c r="U41" s="20" t="str">
        <f t="shared" si="46"/>
        <v/>
      </c>
      <c r="V41" s="20" t="str">
        <f t="shared" si="46"/>
        <v/>
      </c>
      <c r="W41" s="20" t="str">
        <f t="shared" si="46"/>
        <v/>
      </c>
      <c r="X41" s="20" t="str">
        <f t="shared" si="46"/>
        <v/>
      </c>
      <c r="Y41" s="20" t="str">
        <f t="shared" si="46"/>
        <v/>
      </c>
      <c r="Z41" s="20" t="str">
        <f t="shared" si="46"/>
        <v/>
      </c>
      <c r="AA41" s="20" t="str">
        <f t="shared" si="46"/>
        <v/>
      </c>
      <c r="AB41" s="20" t="str">
        <f t="shared" si="46"/>
        <v/>
      </c>
      <c r="AC41" s="20" t="str">
        <f t="shared" si="46"/>
        <v/>
      </c>
      <c r="AD41" s="20" t="str">
        <f t="shared" si="46"/>
        <v/>
      </c>
      <c r="AE41" s="20" t="str">
        <f t="shared" si="46"/>
        <v/>
      </c>
      <c r="AF41" s="20" t="str">
        <f t="shared" si="46"/>
        <v/>
      </c>
      <c r="AG41" s="20" t="str">
        <f t="shared" si="46"/>
        <v/>
      </c>
      <c r="AH41" s="20" t="str">
        <f t="shared" si="46"/>
        <v/>
      </c>
      <c r="AI41" s="20" t="str">
        <f t="shared" si="46"/>
        <v/>
      </c>
      <c r="AJ41" s="20" t="str">
        <f t="shared" si="46"/>
        <v/>
      </c>
      <c r="AK41" s="20" t="str">
        <f t="shared" si="46"/>
        <v/>
      </c>
      <c r="AL41" s="20" t="str">
        <f t="shared" si="46"/>
        <v/>
      </c>
      <c r="AM41" s="20" t="str">
        <f t="shared" si="46"/>
        <v/>
      </c>
      <c r="AN41" s="20" t="str">
        <f t="shared" si="46"/>
        <v/>
      </c>
      <c r="AO41" s="20" t="str">
        <f t="shared" si="46"/>
        <v/>
      </c>
      <c r="AP41" s="20" t="str">
        <f t="shared" si="46"/>
        <v/>
      </c>
      <c r="AQ41" s="20" t="str">
        <f t="shared" si="46"/>
        <v/>
      </c>
      <c r="AR41" s="20" t="str">
        <f t="shared" si="46"/>
        <v/>
      </c>
      <c r="AS41" s="20" t="str">
        <f t="shared" si="46"/>
        <v/>
      </c>
      <c r="AT41" s="20" t="str">
        <f t="shared" si="46"/>
        <v/>
      </c>
      <c r="AU41" s="20" t="str">
        <f t="shared" si="46"/>
        <v/>
      </c>
      <c r="AV41" s="20" t="str">
        <f t="shared" si="46"/>
        <v/>
      </c>
      <c r="AW41" s="20" t="str">
        <f t="shared" si="46"/>
        <v/>
      </c>
      <c r="AX41" s="20" t="str">
        <f t="shared" si="46"/>
        <v/>
      </c>
      <c r="AY41" s="20" t="str">
        <f t="shared" si="46"/>
        <v/>
      </c>
      <c r="AZ41" s="20" t="str">
        <f t="shared" si="46"/>
        <v/>
      </c>
      <c r="BA41" s="20" t="str">
        <f t="shared" si="46"/>
        <v/>
      </c>
      <c r="BB41" s="20" t="str">
        <f t="shared" si="46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">
        <v>164</v>
      </c>
      <c r="C43" s="111" t="str">
        <f ca="1">IF(B43="Gehalt auswählen","",IF($E$2&lt;YEAR(TODAY()),VLOOKUP(B43,'Personalnormkosten alt'!$A$2:$B$95,2,FALSE)*-1,VLOOKUP(B43,Personalnormkosten!$A$2:$B$95,2,FALSE)*-1))</f>
        <v/>
      </c>
      <c r="D43" s="97" t="s">
        <v>198</v>
      </c>
      <c r="E43" s="18" t="str">
        <f>'Option 8 (2)'!E43</f>
        <v/>
      </c>
      <c r="F43" s="18" t="str">
        <f>'Option 8 (2)'!F43</f>
        <v/>
      </c>
      <c r="G43" s="18" t="str">
        <f>'Option 8 (2)'!G43</f>
        <v/>
      </c>
      <c r="H43" s="18" t="str">
        <f>'Option 8 (2)'!H43</f>
        <v/>
      </c>
      <c r="I43" s="18" t="str">
        <f>'Option 8 (2)'!I43</f>
        <v/>
      </c>
      <c r="J43" s="18" t="str">
        <f>'Option 8 (2)'!J43</f>
        <v/>
      </c>
      <c r="K43" s="18" t="str">
        <f>'Option 8 (2)'!K43</f>
        <v/>
      </c>
      <c r="L43" s="18" t="str">
        <f>'Option 8 (2)'!L43</f>
        <v/>
      </c>
      <c r="M43" s="18" t="str">
        <f>'Option 8 (2)'!M43</f>
        <v/>
      </c>
      <c r="N43" s="18" t="str">
        <f>'Option 8 (2)'!N43</f>
        <v/>
      </c>
      <c r="O43" s="18" t="str">
        <f>'Option 8 (2)'!O43</f>
        <v/>
      </c>
      <c r="P43" s="18" t="str">
        <f>'Option 8 (2)'!P43</f>
        <v/>
      </c>
      <c r="Q43" s="18" t="str">
        <f>'Option 8 (2)'!Q43</f>
        <v/>
      </c>
      <c r="R43" s="18" t="str">
        <f>'Option 8 (2)'!R43</f>
        <v/>
      </c>
      <c r="S43" s="18" t="str">
        <f>'Option 8 (2)'!S43</f>
        <v/>
      </c>
      <c r="T43" s="18" t="str">
        <f>'Option 8 (2)'!T43</f>
        <v/>
      </c>
      <c r="U43" s="18" t="str">
        <f>'Option 8 (2)'!U43</f>
        <v/>
      </c>
      <c r="V43" s="18" t="str">
        <f>'Option 8 (2)'!V43</f>
        <v/>
      </c>
      <c r="W43" s="18" t="str">
        <f>'Option 8 (2)'!W43</f>
        <v/>
      </c>
      <c r="X43" s="18" t="str">
        <f>'Option 8 (2)'!X43</f>
        <v/>
      </c>
      <c r="Y43" s="18" t="str">
        <f>'Option 8 (2)'!Y43</f>
        <v/>
      </c>
      <c r="Z43" s="18" t="str">
        <f>'Option 8 (2)'!Z43</f>
        <v/>
      </c>
      <c r="AA43" s="18" t="str">
        <f>'Option 8 (2)'!AA43</f>
        <v/>
      </c>
      <c r="AB43" s="18" t="str">
        <f>'Option 8 (2)'!AB43</f>
        <v/>
      </c>
      <c r="AC43" s="18" t="str">
        <f>'Option 8 (2)'!AC43</f>
        <v/>
      </c>
      <c r="AD43" s="18" t="str">
        <f>'Option 8 (2)'!AD43</f>
        <v/>
      </c>
      <c r="AE43" s="18" t="str">
        <f>'Option 8 (2)'!AE43</f>
        <v/>
      </c>
      <c r="AF43" s="18" t="str">
        <f>'Option 8 (2)'!AF43</f>
        <v/>
      </c>
      <c r="AG43" s="18" t="str">
        <f>'Option 8 (2)'!AG43</f>
        <v/>
      </c>
      <c r="AH43" s="18" t="str">
        <f>'Option 8 (2)'!AH43</f>
        <v/>
      </c>
      <c r="AI43" s="18" t="str">
        <f>'Option 8 (2)'!AI43</f>
        <v/>
      </c>
      <c r="AJ43" s="18" t="str">
        <f>'Option 8 (2)'!AJ43</f>
        <v/>
      </c>
      <c r="AK43" s="18" t="str">
        <f>'Option 8 (2)'!AK43</f>
        <v/>
      </c>
      <c r="AL43" s="18" t="str">
        <f>'Option 8 (2)'!AL43</f>
        <v/>
      </c>
      <c r="AM43" s="18" t="str">
        <f>'Option 8 (2)'!AM43</f>
        <v/>
      </c>
      <c r="AN43" s="18" t="str">
        <f>'Option 8 (2)'!AN43</f>
        <v/>
      </c>
      <c r="AO43" s="18" t="str">
        <f>'Option 8 (2)'!AO43</f>
        <v/>
      </c>
      <c r="AP43" s="18" t="str">
        <f>'Option 8 (2)'!AP43</f>
        <v/>
      </c>
      <c r="AQ43" s="18" t="str">
        <f>'Option 8 (2)'!AQ43</f>
        <v/>
      </c>
      <c r="AR43" s="18" t="str">
        <f>'Option 8 (2)'!AR43</f>
        <v/>
      </c>
      <c r="AS43" s="18" t="str">
        <f>'Option 8 (2)'!AS43</f>
        <v/>
      </c>
      <c r="AT43" s="18" t="str">
        <f>'Option 8 (2)'!AT43</f>
        <v/>
      </c>
      <c r="AU43" s="18" t="str">
        <f>'Option 8 (2)'!AU43</f>
        <v/>
      </c>
      <c r="AV43" s="18" t="str">
        <f>'Option 8 (2)'!AV43</f>
        <v/>
      </c>
      <c r="AW43" s="18" t="str">
        <f>'Option 8 (2)'!AW43</f>
        <v/>
      </c>
      <c r="AX43" s="18" t="str">
        <f>'Option 8 (2)'!AX43</f>
        <v/>
      </c>
      <c r="AY43" s="18" t="str">
        <f>'Option 8 (2)'!AY43</f>
        <v/>
      </c>
      <c r="AZ43" s="18" t="str">
        <f>'Option 8 (2)'!AZ43</f>
        <v/>
      </c>
      <c r="BA43" s="18" t="str">
        <f>'Option 8 (2)'!BA43</f>
        <v/>
      </c>
      <c r="BB43" s="18" t="str">
        <f>'Option 8 (2)'!BB43</f>
        <v/>
      </c>
    </row>
    <row r="44" spans="1:54" ht="16.2" thickBot="1" x14ac:dyDescent="0.3">
      <c r="A44" s="115"/>
      <c r="B44" s="19" t="s">
        <v>1</v>
      </c>
      <c r="C44" s="112" t="str">
        <f>IF(C42="","",C42*C43)</f>
        <v/>
      </c>
      <c r="D44" s="117"/>
      <c r="E44" s="20" t="str">
        <f t="shared" ref="E44:BB44" si="47">IF(E42="","",E42*E43)</f>
        <v/>
      </c>
      <c r="F44" s="20" t="str">
        <f t="shared" si="47"/>
        <v/>
      </c>
      <c r="G44" s="20" t="str">
        <f t="shared" si="47"/>
        <v/>
      </c>
      <c r="H44" s="20" t="str">
        <f t="shared" si="47"/>
        <v/>
      </c>
      <c r="I44" s="20" t="str">
        <f t="shared" si="47"/>
        <v/>
      </c>
      <c r="J44" s="20" t="str">
        <f t="shared" si="47"/>
        <v/>
      </c>
      <c r="K44" s="20" t="str">
        <f t="shared" si="47"/>
        <v/>
      </c>
      <c r="L44" s="20" t="str">
        <f t="shared" si="47"/>
        <v/>
      </c>
      <c r="M44" s="20" t="str">
        <f t="shared" si="47"/>
        <v/>
      </c>
      <c r="N44" s="20" t="str">
        <f t="shared" si="47"/>
        <v/>
      </c>
      <c r="O44" s="20" t="str">
        <f t="shared" si="47"/>
        <v/>
      </c>
      <c r="P44" s="20" t="str">
        <f t="shared" si="47"/>
        <v/>
      </c>
      <c r="Q44" s="20" t="str">
        <f t="shared" si="47"/>
        <v/>
      </c>
      <c r="R44" s="20" t="str">
        <f t="shared" si="47"/>
        <v/>
      </c>
      <c r="S44" s="20" t="str">
        <f t="shared" si="47"/>
        <v/>
      </c>
      <c r="T44" s="20" t="str">
        <f t="shared" si="47"/>
        <v/>
      </c>
      <c r="U44" s="20" t="str">
        <f t="shared" si="47"/>
        <v/>
      </c>
      <c r="V44" s="20" t="str">
        <f t="shared" si="47"/>
        <v/>
      </c>
      <c r="W44" s="20" t="str">
        <f t="shared" si="47"/>
        <v/>
      </c>
      <c r="X44" s="20" t="str">
        <f t="shared" si="47"/>
        <v/>
      </c>
      <c r="Y44" s="20" t="str">
        <f t="shared" si="47"/>
        <v/>
      </c>
      <c r="Z44" s="20" t="str">
        <f t="shared" si="47"/>
        <v/>
      </c>
      <c r="AA44" s="20" t="str">
        <f t="shared" si="47"/>
        <v/>
      </c>
      <c r="AB44" s="20" t="str">
        <f t="shared" si="47"/>
        <v/>
      </c>
      <c r="AC44" s="20" t="str">
        <f t="shared" si="47"/>
        <v/>
      </c>
      <c r="AD44" s="20" t="str">
        <f t="shared" si="47"/>
        <v/>
      </c>
      <c r="AE44" s="20" t="str">
        <f t="shared" si="47"/>
        <v/>
      </c>
      <c r="AF44" s="20" t="str">
        <f t="shared" si="47"/>
        <v/>
      </c>
      <c r="AG44" s="20" t="str">
        <f t="shared" si="47"/>
        <v/>
      </c>
      <c r="AH44" s="20" t="str">
        <f t="shared" si="47"/>
        <v/>
      </c>
      <c r="AI44" s="20" t="str">
        <f t="shared" si="47"/>
        <v/>
      </c>
      <c r="AJ44" s="20" t="str">
        <f t="shared" si="47"/>
        <v/>
      </c>
      <c r="AK44" s="20" t="str">
        <f t="shared" si="47"/>
        <v/>
      </c>
      <c r="AL44" s="20" t="str">
        <f t="shared" si="47"/>
        <v/>
      </c>
      <c r="AM44" s="20" t="str">
        <f t="shared" si="47"/>
        <v/>
      </c>
      <c r="AN44" s="20" t="str">
        <f t="shared" si="47"/>
        <v/>
      </c>
      <c r="AO44" s="20" t="str">
        <f t="shared" si="47"/>
        <v/>
      </c>
      <c r="AP44" s="20" t="str">
        <f t="shared" si="47"/>
        <v/>
      </c>
      <c r="AQ44" s="20" t="str">
        <f t="shared" si="47"/>
        <v/>
      </c>
      <c r="AR44" s="20" t="str">
        <f t="shared" si="47"/>
        <v/>
      </c>
      <c r="AS44" s="20" t="str">
        <f t="shared" si="47"/>
        <v/>
      </c>
      <c r="AT44" s="20" t="str">
        <f t="shared" si="47"/>
        <v/>
      </c>
      <c r="AU44" s="20" t="str">
        <f t="shared" si="47"/>
        <v/>
      </c>
      <c r="AV44" s="20" t="str">
        <f t="shared" si="47"/>
        <v/>
      </c>
      <c r="AW44" s="20" t="str">
        <f t="shared" si="47"/>
        <v/>
      </c>
      <c r="AX44" s="20" t="str">
        <f t="shared" si="47"/>
        <v/>
      </c>
      <c r="AY44" s="20" t="str">
        <f t="shared" si="47"/>
        <v/>
      </c>
      <c r="AZ44" s="20" t="str">
        <f t="shared" si="47"/>
        <v/>
      </c>
      <c r="BA44" s="20" t="str">
        <f t="shared" si="47"/>
        <v/>
      </c>
      <c r="BB44" s="20" t="str">
        <f t="shared" si="4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">
        <v>164</v>
      </c>
      <c r="C46" s="111" t="str">
        <f ca="1">IF(B46="Gehalt auswählen","",IF($E$2&lt;YEAR(TODAY()),VLOOKUP(B46,'Personalnormkosten alt'!$A$2:$B$95,2,FALSE)*-1,VLOOKUP(B46,Personalnormkosten!$A$2:$B$95,2,FALSE)*-1))</f>
        <v/>
      </c>
      <c r="D46" s="97" t="s">
        <v>198</v>
      </c>
      <c r="E46" s="18" t="str">
        <f>'Option 8 (2)'!E46</f>
        <v/>
      </c>
      <c r="F46" s="18" t="str">
        <f>'Option 8 (2)'!F46</f>
        <v/>
      </c>
      <c r="G46" s="18" t="str">
        <f>'Option 8 (2)'!G46</f>
        <v/>
      </c>
      <c r="H46" s="18" t="str">
        <f>'Option 8 (2)'!H46</f>
        <v/>
      </c>
      <c r="I46" s="18" t="str">
        <f>'Option 8 (2)'!I46</f>
        <v/>
      </c>
      <c r="J46" s="18" t="str">
        <f>'Option 8 (2)'!J46</f>
        <v/>
      </c>
      <c r="K46" s="18" t="str">
        <f>'Option 8 (2)'!K46</f>
        <v/>
      </c>
      <c r="L46" s="18" t="str">
        <f>'Option 8 (2)'!L46</f>
        <v/>
      </c>
      <c r="M46" s="18" t="str">
        <f>'Option 8 (2)'!M46</f>
        <v/>
      </c>
      <c r="N46" s="18" t="str">
        <f>'Option 8 (2)'!N46</f>
        <v/>
      </c>
      <c r="O46" s="18" t="str">
        <f>'Option 8 (2)'!O46</f>
        <v/>
      </c>
      <c r="P46" s="18" t="str">
        <f>'Option 8 (2)'!P46</f>
        <v/>
      </c>
      <c r="Q46" s="18" t="str">
        <f>'Option 8 (2)'!Q46</f>
        <v/>
      </c>
      <c r="R46" s="18" t="str">
        <f>'Option 8 (2)'!R46</f>
        <v/>
      </c>
      <c r="S46" s="18" t="str">
        <f>'Option 8 (2)'!S46</f>
        <v/>
      </c>
      <c r="T46" s="18" t="str">
        <f>'Option 8 (2)'!T46</f>
        <v/>
      </c>
      <c r="U46" s="18" t="str">
        <f>'Option 8 (2)'!U46</f>
        <v/>
      </c>
      <c r="V46" s="18" t="str">
        <f>'Option 8 (2)'!V46</f>
        <v/>
      </c>
      <c r="W46" s="18" t="str">
        <f>'Option 8 (2)'!W46</f>
        <v/>
      </c>
      <c r="X46" s="18" t="str">
        <f>'Option 8 (2)'!X46</f>
        <v/>
      </c>
      <c r="Y46" s="18" t="str">
        <f>'Option 8 (2)'!Y46</f>
        <v/>
      </c>
      <c r="Z46" s="18" t="str">
        <f>'Option 8 (2)'!Z46</f>
        <v/>
      </c>
      <c r="AA46" s="18" t="str">
        <f>'Option 8 (2)'!AA46</f>
        <v/>
      </c>
      <c r="AB46" s="18" t="str">
        <f>'Option 8 (2)'!AB46</f>
        <v/>
      </c>
      <c r="AC46" s="18" t="str">
        <f>'Option 8 (2)'!AC46</f>
        <v/>
      </c>
      <c r="AD46" s="18" t="str">
        <f>'Option 8 (2)'!AD46</f>
        <v/>
      </c>
      <c r="AE46" s="18" t="str">
        <f>'Option 8 (2)'!AE46</f>
        <v/>
      </c>
      <c r="AF46" s="18" t="str">
        <f>'Option 8 (2)'!AF46</f>
        <v/>
      </c>
      <c r="AG46" s="18" t="str">
        <f>'Option 8 (2)'!AG46</f>
        <v/>
      </c>
      <c r="AH46" s="18" t="str">
        <f>'Option 8 (2)'!AH46</f>
        <v/>
      </c>
      <c r="AI46" s="18" t="str">
        <f>'Option 8 (2)'!AI46</f>
        <v/>
      </c>
      <c r="AJ46" s="18" t="str">
        <f>'Option 8 (2)'!AJ46</f>
        <v/>
      </c>
      <c r="AK46" s="18" t="str">
        <f>'Option 8 (2)'!AK46</f>
        <v/>
      </c>
      <c r="AL46" s="18" t="str">
        <f>'Option 8 (2)'!AL46</f>
        <v/>
      </c>
      <c r="AM46" s="18" t="str">
        <f>'Option 8 (2)'!AM46</f>
        <v/>
      </c>
      <c r="AN46" s="18" t="str">
        <f>'Option 8 (2)'!AN46</f>
        <v/>
      </c>
      <c r="AO46" s="18" t="str">
        <f>'Option 8 (2)'!AO46</f>
        <v/>
      </c>
      <c r="AP46" s="18" t="str">
        <f>'Option 8 (2)'!AP46</f>
        <v/>
      </c>
      <c r="AQ46" s="18" t="str">
        <f>'Option 8 (2)'!AQ46</f>
        <v/>
      </c>
      <c r="AR46" s="18" t="str">
        <f>'Option 8 (2)'!AR46</f>
        <v/>
      </c>
      <c r="AS46" s="18" t="str">
        <f>'Option 8 (2)'!AS46</f>
        <v/>
      </c>
      <c r="AT46" s="18" t="str">
        <f>'Option 8 (2)'!AT46</f>
        <v/>
      </c>
      <c r="AU46" s="18" t="str">
        <f>'Option 8 (2)'!AU46</f>
        <v/>
      </c>
      <c r="AV46" s="18" t="str">
        <f>'Option 8 (2)'!AV46</f>
        <v/>
      </c>
      <c r="AW46" s="18" t="str">
        <f>'Option 8 (2)'!AW46</f>
        <v/>
      </c>
      <c r="AX46" s="18" t="str">
        <f>'Option 8 (2)'!AX46</f>
        <v/>
      </c>
      <c r="AY46" s="18" t="str">
        <f>'Option 8 (2)'!AY46</f>
        <v/>
      </c>
      <c r="AZ46" s="18" t="str">
        <f>'Option 8 (2)'!AZ46</f>
        <v/>
      </c>
      <c r="BA46" s="18" t="str">
        <f>'Option 8 (2)'!BA46</f>
        <v/>
      </c>
      <c r="BB46" s="18" t="str">
        <f>'Option 8 (2)'!BB46</f>
        <v/>
      </c>
    </row>
    <row r="47" spans="1:54" ht="16.2" thickBot="1" x14ac:dyDescent="0.3">
      <c r="A47" s="115"/>
      <c r="B47" s="19" t="s">
        <v>1</v>
      </c>
      <c r="C47" s="112" t="str">
        <f>IF(C45="","",C45*C46)</f>
        <v/>
      </c>
      <c r="D47" s="117"/>
      <c r="E47" s="20" t="str">
        <f t="shared" ref="E47:BB47" si="48">IF(E45="","",E45*E46)</f>
        <v/>
      </c>
      <c r="F47" s="20" t="str">
        <f t="shared" si="48"/>
        <v/>
      </c>
      <c r="G47" s="20" t="str">
        <f t="shared" si="48"/>
        <v/>
      </c>
      <c r="H47" s="20" t="str">
        <f t="shared" si="48"/>
        <v/>
      </c>
      <c r="I47" s="20" t="str">
        <f t="shared" si="48"/>
        <v/>
      </c>
      <c r="J47" s="20" t="str">
        <f t="shared" si="48"/>
        <v/>
      </c>
      <c r="K47" s="20" t="str">
        <f t="shared" si="48"/>
        <v/>
      </c>
      <c r="L47" s="20" t="str">
        <f t="shared" si="48"/>
        <v/>
      </c>
      <c r="M47" s="20" t="str">
        <f t="shared" si="48"/>
        <v/>
      </c>
      <c r="N47" s="20" t="str">
        <f t="shared" si="48"/>
        <v/>
      </c>
      <c r="O47" s="20" t="str">
        <f t="shared" si="48"/>
        <v/>
      </c>
      <c r="P47" s="20" t="str">
        <f t="shared" si="48"/>
        <v/>
      </c>
      <c r="Q47" s="20" t="str">
        <f t="shared" si="48"/>
        <v/>
      </c>
      <c r="R47" s="20" t="str">
        <f t="shared" si="48"/>
        <v/>
      </c>
      <c r="S47" s="20" t="str">
        <f t="shared" si="48"/>
        <v/>
      </c>
      <c r="T47" s="20" t="str">
        <f t="shared" si="48"/>
        <v/>
      </c>
      <c r="U47" s="20" t="str">
        <f t="shared" si="48"/>
        <v/>
      </c>
      <c r="V47" s="20" t="str">
        <f t="shared" si="48"/>
        <v/>
      </c>
      <c r="W47" s="20" t="str">
        <f t="shared" si="48"/>
        <v/>
      </c>
      <c r="X47" s="20" t="str">
        <f t="shared" si="48"/>
        <v/>
      </c>
      <c r="Y47" s="20" t="str">
        <f t="shared" si="48"/>
        <v/>
      </c>
      <c r="Z47" s="20" t="str">
        <f t="shared" si="48"/>
        <v/>
      </c>
      <c r="AA47" s="20" t="str">
        <f t="shared" si="48"/>
        <v/>
      </c>
      <c r="AB47" s="20" t="str">
        <f t="shared" si="48"/>
        <v/>
      </c>
      <c r="AC47" s="20" t="str">
        <f t="shared" si="48"/>
        <v/>
      </c>
      <c r="AD47" s="20" t="str">
        <f t="shared" si="48"/>
        <v/>
      </c>
      <c r="AE47" s="20" t="str">
        <f t="shared" si="48"/>
        <v/>
      </c>
      <c r="AF47" s="20" t="str">
        <f t="shared" si="48"/>
        <v/>
      </c>
      <c r="AG47" s="20" t="str">
        <f t="shared" si="48"/>
        <v/>
      </c>
      <c r="AH47" s="20" t="str">
        <f t="shared" si="48"/>
        <v/>
      </c>
      <c r="AI47" s="20" t="str">
        <f t="shared" si="48"/>
        <v/>
      </c>
      <c r="AJ47" s="20" t="str">
        <f t="shared" si="48"/>
        <v/>
      </c>
      <c r="AK47" s="20" t="str">
        <f t="shared" si="48"/>
        <v/>
      </c>
      <c r="AL47" s="20" t="str">
        <f t="shared" si="48"/>
        <v/>
      </c>
      <c r="AM47" s="20" t="str">
        <f t="shared" si="48"/>
        <v/>
      </c>
      <c r="AN47" s="20" t="str">
        <f t="shared" si="48"/>
        <v/>
      </c>
      <c r="AO47" s="20" t="str">
        <f t="shared" si="48"/>
        <v/>
      </c>
      <c r="AP47" s="20" t="str">
        <f t="shared" si="48"/>
        <v/>
      </c>
      <c r="AQ47" s="20" t="str">
        <f t="shared" si="48"/>
        <v/>
      </c>
      <c r="AR47" s="20" t="str">
        <f t="shared" si="48"/>
        <v/>
      </c>
      <c r="AS47" s="20" t="str">
        <f t="shared" si="48"/>
        <v/>
      </c>
      <c r="AT47" s="20" t="str">
        <f t="shared" si="48"/>
        <v/>
      </c>
      <c r="AU47" s="20" t="str">
        <f t="shared" si="48"/>
        <v/>
      </c>
      <c r="AV47" s="20" t="str">
        <f t="shared" si="48"/>
        <v/>
      </c>
      <c r="AW47" s="20" t="str">
        <f t="shared" si="48"/>
        <v/>
      </c>
      <c r="AX47" s="20" t="str">
        <f t="shared" si="48"/>
        <v/>
      </c>
      <c r="AY47" s="20" t="str">
        <f t="shared" si="48"/>
        <v/>
      </c>
      <c r="AZ47" s="20" t="str">
        <f t="shared" si="48"/>
        <v/>
      </c>
      <c r="BA47" s="20" t="str">
        <f t="shared" si="48"/>
        <v/>
      </c>
      <c r="BB47" s="20" t="str">
        <f t="shared" si="48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">
        <v>164</v>
      </c>
      <c r="C49" s="111" t="str">
        <f ca="1">IF(B49="Gehalt auswählen","",IF($E$2&lt;YEAR(TODAY()),VLOOKUP(B49,'Personalnormkosten alt'!$A$2:$B$95,2,FALSE)*-1,VLOOKUP(B49,Personalnormkosten!$A$2:$B$95,2,FALSE)*-1))</f>
        <v/>
      </c>
      <c r="D49" s="97" t="s">
        <v>198</v>
      </c>
      <c r="E49" s="18" t="str">
        <f>'Option 8 (2)'!E49</f>
        <v/>
      </c>
      <c r="F49" s="18" t="str">
        <f>'Option 8 (2)'!F49</f>
        <v/>
      </c>
      <c r="G49" s="18" t="str">
        <f>'Option 8 (2)'!G49</f>
        <v/>
      </c>
      <c r="H49" s="18" t="str">
        <f>'Option 8 (2)'!H49</f>
        <v/>
      </c>
      <c r="I49" s="18" t="str">
        <f>'Option 8 (2)'!I49</f>
        <v/>
      </c>
      <c r="J49" s="18" t="str">
        <f>'Option 8 (2)'!J49</f>
        <v/>
      </c>
      <c r="K49" s="18" t="str">
        <f>'Option 8 (2)'!K49</f>
        <v/>
      </c>
      <c r="L49" s="18" t="str">
        <f>'Option 8 (2)'!L49</f>
        <v/>
      </c>
      <c r="M49" s="18" t="str">
        <f>'Option 8 (2)'!M49</f>
        <v/>
      </c>
      <c r="N49" s="18" t="str">
        <f>'Option 8 (2)'!N49</f>
        <v/>
      </c>
      <c r="O49" s="18" t="str">
        <f>'Option 8 (2)'!O49</f>
        <v/>
      </c>
      <c r="P49" s="18" t="str">
        <f>'Option 8 (2)'!P49</f>
        <v/>
      </c>
      <c r="Q49" s="18" t="str">
        <f>'Option 8 (2)'!Q49</f>
        <v/>
      </c>
      <c r="R49" s="18" t="str">
        <f>'Option 8 (2)'!R49</f>
        <v/>
      </c>
      <c r="S49" s="18" t="str">
        <f>'Option 8 (2)'!S49</f>
        <v/>
      </c>
      <c r="T49" s="18" t="str">
        <f>'Option 8 (2)'!T49</f>
        <v/>
      </c>
      <c r="U49" s="18" t="str">
        <f>'Option 8 (2)'!U49</f>
        <v/>
      </c>
      <c r="V49" s="18" t="str">
        <f>'Option 8 (2)'!V49</f>
        <v/>
      </c>
      <c r="W49" s="18" t="str">
        <f>'Option 8 (2)'!W49</f>
        <v/>
      </c>
      <c r="X49" s="18" t="str">
        <f>'Option 8 (2)'!X49</f>
        <v/>
      </c>
      <c r="Y49" s="18" t="str">
        <f>'Option 8 (2)'!Y49</f>
        <v/>
      </c>
      <c r="Z49" s="18" t="str">
        <f>'Option 8 (2)'!Z49</f>
        <v/>
      </c>
      <c r="AA49" s="18" t="str">
        <f>'Option 8 (2)'!AA49</f>
        <v/>
      </c>
      <c r="AB49" s="18" t="str">
        <f>'Option 8 (2)'!AB49</f>
        <v/>
      </c>
      <c r="AC49" s="18" t="str">
        <f>'Option 8 (2)'!AC49</f>
        <v/>
      </c>
      <c r="AD49" s="18" t="str">
        <f>'Option 8 (2)'!AD49</f>
        <v/>
      </c>
      <c r="AE49" s="18" t="str">
        <f>'Option 8 (2)'!AE49</f>
        <v/>
      </c>
      <c r="AF49" s="18" t="str">
        <f>'Option 8 (2)'!AF49</f>
        <v/>
      </c>
      <c r="AG49" s="18" t="str">
        <f>'Option 8 (2)'!AG49</f>
        <v/>
      </c>
      <c r="AH49" s="18" t="str">
        <f>'Option 8 (2)'!AH49</f>
        <v/>
      </c>
      <c r="AI49" s="18" t="str">
        <f>'Option 8 (2)'!AI49</f>
        <v/>
      </c>
      <c r="AJ49" s="18" t="str">
        <f>'Option 8 (2)'!AJ49</f>
        <v/>
      </c>
      <c r="AK49" s="18" t="str">
        <f>'Option 8 (2)'!AK49</f>
        <v/>
      </c>
      <c r="AL49" s="18" t="str">
        <f>'Option 8 (2)'!AL49</f>
        <v/>
      </c>
      <c r="AM49" s="18" t="str">
        <f>'Option 8 (2)'!AM49</f>
        <v/>
      </c>
      <c r="AN49" s="18" t="str">
        <f>'Option 8 (2)'!AN49</f>
        <v/>
      </c>
      <c r="AO49" s="18" t="str">
        <f>'Option 8 (2)'!AO49</f>
        <v/>
      </c>
      <c r="AP49" s="18" t="str">
        <f>'Option 8 (2)'!AP49</f>
        <v/>
      </c>
      <c r="AQ49" s="18" t="str">
        <f>'Option 8 (2)'!AQ49</f>
        <v/>
      </c>
      <c r="AR49" s="18" t="str">
        <f>'Option 8 (2)'!AR49</f>
        <v/>
      </c>
      <c r="AS49" s="18" t="str">
        <f>'Option 8 (2)'!AS49</f>
        <v/>
      </c>
      <c r="AT49" s="18" t="str">
        <f>'Option 8 (2)'!AT49</f>
        <v/>
      </c>
      <c r="AU49" s="18" t="str">
        <f>'Option 8 (2)'!AU49</f>
        <v/>
      </c>
      <c r="AV49" s="18" t="str">
        <f>'Option 8 (2)'!AV49</f>
        <v/>
      </c>
      <c r="AW49" s="18" t="str">
        <f>'Option 8 (2)'!AW49</f>
        <v/>
      </c>
      <c r="AX49" s="18" t="str">
        <f>'Option 8 (2)'!AX49</f>
        <v/>
      </c>
      <c r="AY49" s="18" t="str">
        <f>'Option 8 (2)'!AY49</f>
        <v/>
      </c>
      <c r="AZ49" s="18" t="str">
        <f>'Option 8 (2)'!AZ49</f>
        <v/>
      </c>
      <c r="BA49" s="18" t="str">
        <f>'Option 8 (2)'!BA49</f>
        <v/>
      </c>
      <c r="BB49" s="18" t="str">
        <f>'Option 8 (2)'!BB49</f>
        <v/>
      </c>
    </row>
    <row r="50" spans="1:54" ht="16.2" thickBot="1" x14ac:dyDescent="0.3">
      <c r="A50" s="115"/>
      <c r="B50" s="19" t="s">
        <v>1</v>
      </c>
      <c r="C50" s="112" t="str">
        <f>IF(C48="","",C48*C49)</f>
        <v/>
      </c>
      <c r="D50" s="117"/>
      <c r="E50" s="20" t="str">
        <f>IF(E48="","",E48*E49)</f>
        <v/>
      </c>
      <c r="F50" s="20" t="str">
        <f t="shared" ref="F50:BB50" si="49">IF(F48="","",F48*F49)</f>
        <v/>
      </c>
      <c r="G50" s="20" t="str">
        <f t="shared" si="49"/>
        <v/>
      </c>
      <c r="H50" s="20" t="str">
        <f t="shared" si="49"/>
        <v/>
      </c>
      <c r="I50" s="20" t="str">
        <f t="shared" si="49"/>
        <v/>
      </c>
      <c r="J50" s="20" t="str">
        <f t="shared" si="49"/>
        <v/>
      </c>
      <c r="K50" s="20" t="str">
        <f t="shared" si="49"/>
        <v/>
      </c>
      <c r="L50" s="20" t="str">
        <f t="shared" si="49"/>
        <v/>
      </c>
      <c r="M50" s="20" t="str">
        <f t="shared" si="49"/>
        <v/>
      </c>
      <c r="N50" s="20" t="str">
        <f t="shared" si="49"/>
        <v/>
      </c>
      <c r="O50" s="20" t="str">
        <f t="shared" si="49"/>
        <v/>
      </c>
      <c r="P50" s="20" t="str">
        <f t="shared" si="49"/>
        <v/>
      </c>
      <c r="Q50" s="20" t="str">
        <f t="shared" si="49"/>
        <v/>
      </c>
      <c r="R50" s="20" t="str">
        <f t="shared" si="49"/>
        <v/>
      </c>
      <c r="S50" s="20" t="str">
        <f t="shared" si="49"/>
        <v/>
      </c>
      <c r="T50" s="20" t="str">
        <f t="shared" si="49"/>
        <v/>
      </c>
      <c r="U50" s="20" t="str">
        <f t="shared" si="49"/>
        <v/>
      </c>
      <c r="V50" s="20" t="str">
        <f t="shared" si="49"/>
        <v/>
      </c>
      <c r="W50" s="20" t="str">
        <f t="shared" si="49"/>
        <v/>
      </c>
      <c r="X50" s="20" t="str">
        <f t="shared" si="49"/>
        <v/>
      </c>
      <c r="Y50" s="20" t="str">
        <f t="shared" si="49"/>
        <v/>
      </c>
      <c r="Z50" s="20" t="str">
        <f t="shared" si="49"/>
        <v/>
      </c>
      <c r="AA50" s="20" t="str">
        <f t="shared" si="49"/>
        <v/>
      </c>
      <c r="AB50" s="20" t="str">
        <f t="shared" si="49"/>
        <v/>
      </c>
      <c r="AC50" s="20" t="str">
        <f t="shared" si="49"/>
        <v/>
      </c>
      <c r="AD50" s="20" t="str">
        <f t="shared" si="49"/>
        <v/>
      </c>
      <c r="AE50" s="20" t="str">
        <f t="shared" si="49"/>
        <v/>
      </c>
      <c r="AF50" s="20" t="str">
        <f t="shared" si="49"/>
        <v/>
      </c>
      <c r="AG50" s="20" t="str">
        <f t="shared" si="49"/>
        <v/>
      </c>
      <c r="AH50" s="20" t="str">
        <f t="shared" si="49"/>
        <v/>
      </c>
      <c r="AI50" s="20" t="str">
        <f t="shared" si="49"/>
        <v/>
      </c>
      <c r="AJ50" s="20" t="str">
        <f t="shared" si="49"/>
        <v/>
      </c>
      <c r="AK50" s="20" t="str">
        <f t="shared" si="49"/>
        <v/>
      </c>
      <c r="AL50" s="20" t="str">
        <f t="shared" si="49"/>
        <v/>
      </c>
      <c r="AM50" s="20" t="str">
        <f t="shared" si="49"/>
        <v/>
      </c>
      <c r="AN50" s="20" t="str">
        <f t="shared" si="49"/>
        <v/>
      </c>
      <c r="AO50" s="20" t="str">
        <f t="shared" si="49"/>
        <v/>
      </c>
      <c r="AP50" s="20" t="str">
        <f t="shared" si="49"/>
        <v/>
      </c>
      <c r="AQ50" s="20" t="str">
        <f t="shared" si="49"/>
        <v/>
      </c>
      <c r="AR50" s="20" t="str">
        <f t="shared" si="49"/>
        <v/>
      </c>
      <c r="AS50" s="20" t="str">
        <f t="shared" si="49"/>
        <v/>
      </c>
      <c r="AT50" s="20" t="str">
        <f t="shared" si="49"/>
        <v/>
      </c>
      <c r="AU50" s="20" t="str">
        <f t="shared" si="49"/>
        <v/>
      </c>
      <c r="AV50" s="20" t="str">
        <f t="shared" si="49"/>
        <v/>
      </c>
      <c r="AW50" s="20" t="str">
        <f t="shared" si="49"/>
        <v/>
      </c>
      <c r="AX50" s="20" t="str">
        <f t="shared" si="49"/>
        <v/>
      </c>
      <c r="AY50" s="20" t="str">
        <f t="shared" si="49"/>
        <v/>
      </c>
      <c r="AZ50" s="20" t="str">
        <f t="shared" si="49"/>
        <v/>
      </c>
      <c r="BA50" s="20" t="str">
        <f t="shared" si="49"/>
        <v/>
      </c>
      <c r="BB50" s="20" t="str">
        <f t="shared" si="49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">
        <v>164</v>
      </c>
      <c r="C52" s="111" t="str">
        <f ca="1">IF(B52="Gehalt auswählen","",IF($E$2&lt;YEAR(TODAY()),VLOOKUP(B52,'Personalnormkosten alt'!$A$2:$B$95,2,FALSE)*-1,VLOOKUP(B52,Personalnormkosten!$A$2:$B$95,2,FALSE)*-1))</f>
        <v/>
      </c>
      <c r="D52" s="97" t="s">
        <v>198</v>
      </c>
      <c r="E52" s="18" t="str">
        <f>'Option 8 (2)'!E52</f>
        <v/>
      </c>
      <c r="F52" s="18" t="str">
        <f>'Option 8 (2)'!F52</f>
        <v/>
      </c>
      <c r="G52" s="18" t="str">
        <f>'Option 8 (2)'!G52</f>
        <v/>
      </c>
      <c r="H52" s="18" t="str">
        <f>'Option 8 (2)'!H52</f>
        <v/>
      </c>
      <c r="I52" s="18" t="str">
        <f>'Option 8 (2)'!I52</f>
        <v/>
      </c>
      <c r="J52" s="18" t="str">
        <f>'Option 8 (2)'!J52</f>
        <v/>
      </c>
      <c r="K52" s="18" t="str">
        <f>'Option 8 (2)'!K52</f>
        <v/>
      </c>
      <c r="L52" s="18" t="str">
        <f>'Option 8 (2)'!L52</f>
        <v/>
      </c>
      <c r="M52" s="18" t="str">
        <f>'Option 8 (2)'!M52</f>
        <v/>
      </c>
      <c r="N52" s="18" t="str">
        <f>'Option 8 (2)'!N52</f>
        <v/>
      </c>
      <c r="O52" s="18" t="str">
        <f>'Option 8 (2)'!O52</f>
        <v/>
      </c>
      <c r="P52" s="18" t="str">
        <f>'Option 8 (2)'!P52</f>
        <v/>
      </c>
      <c r="Q52" s="18" t="str">
        <f>'Option 8 (2)'!Q52</f>
        <v/>
      </c>
      <c r="R52" s="18" t="str">
        <f>'Option 8 (2)'!R52</f>
        <v/>
      </c>
      <c r="S52" s="18" t="str">
        <f>'Option 8 (2)'!S52</f>
        <v/>
      </c>
      <c r="T52" s="18" t="str">
        <f>'Option 8 (2)'!T52</f>
        <v/>
      </c>
      <c r="U52" s="18" t="str">
        <f>'Option 8 (2)'!U52</f>
        <v/>
      </c>
      <c r="V52" s="18" t="str">
        <f>'Option 8 (2)'!V52</f>
        <v/>
      </c>
      <c r="W52" s="18" t="str">
        <f>'Option 8 (2)'!W52</f>
        <v/>
      </c>
      <c r="X52" s="18" t="str">
        <f>'Option 8 (2)'!X52</f>
        <v/>
      </c>
      <c r="Y52" s="18" t="str">
        <f>'Option 8 (2)'!Y52</f>
        <v/>
      </c>
      <c r="Z52" s="18" t="str">
        <f>'Option 8 (2)'!Z52</f>
        <v/>
      </c>
      <c r="AA52" s="18" t="str">
        <f>'Option 8 (2)'!AA52</f>
        <v/>
      </c>
      <c r="AB52" s="18" t="str">
        <f>'Option 8 (2)'!AB52</f>
        <v/>
      </c>
      <c r="AC52" s="18" t="str">
        <f>'Option 8 (2)'!AC52</f>
        <v/>
      </c>
      <c r="AD52" s="18" t="str">
        <f>'Option 8 (2)'!AD52</f>
        <v/>
      </c>
      <c r="AE52" s="18" t="str">
        <f>'Option 8 (2)'!AE52</f>
        <v/>
      </c>
      <c r="AF52" s="18" t="str">
        <f>'Option 8 (2)'!AF52</f>
        <v/>
      </c>
      <c r="AG52" s="18" t="str">
        <f>'Option 8 (2)'!AG52</f>
        <v/>
      </c>
      <c r="AH52" s="18" t="str">
        <f>'Option 8 (2)'!AH52</f>
        <v/>
      </c>
      <c r="AI52" s="18" t="str">
        <f>'Option 8 (2)'!AI52</f>
        <v/>
      </c>
      <c r="AJ52" s="18" t="str">
        <f>'Option 8 (2)'!AJ52</f>
        <v/>
      </c>
      <c r="AK52" s="18" t="str">
        <f>'Option 8 (2)'!AK52</f>
        <v/>
      </c>
      <c r="AL52" s="18" t="str">
        <f>'Option 8 (2)'!AL52</f>
        <v/>
      </c>
      <c r="AM52" s="18" t="str">
        <f>'Option 8 (2)'!AM52</f>
        <v/>
      </c>
      <c r="AN52" s="18" t="str">
        <f>'Option 8 (2)'!AN52</f>
        <v/>
      </c>
      <c r="AO52" s="18" t="str">
        <f>'Option 8 (2)'!AO52</f>
        <v/>
      </c>
      <c r="AP52" s="18" t="str">
        <f>'Option 8 (2)'!AP52</f>
        <v/>
      </c>
      <c r="AQ52" s="18" t="str">
        <f>'Option 8 (2)'!AQ52</f>
        <v/>
      </c>
      <c r="AR52" s="18" t="str">
        <f>'Option 8 (2)'!AR52</f>
        <v/>
      </c>
      <c r="AS52" s="18" t="str">
        <f>'Option 8 (2)'!AS52</f>
        <v/>
      </c>
      <c r="AT52" s="18" t="str">
        <f>'Option 8 (2)'!AT52</f>
        <v/>
      </c>
      <c r="AU52" s="18" t="str">
        <f>'Option 8 (2)'!AU52</f>
        <v/>
      </c>
      <c r="AV52" s="18" t="str">
        <f>'Option 8 (2)'!AV52</f>
        <v/>
      </c>
      <c r="AW52" s="18" t="str">
        <f>'Option 8 (2)'!AW52</f>
        <v/>
      </c>
      <c r="AX52" s="18" t="str">
        <f>'Option 8 (2)'!AX52</f>
        <v/>
      </c>
      <c r="AY52" s="18" t="str">
        <f>'Option 8 (2)'!AY52</f>
        <v/>
      </c>
      <c r="AZ52" s="18" t="str">
        <f>'Option 8 (2)'!AZ52</f>
        <v/>
      </c>
      <c r="BA52" s="18" t="str">
        <f>'Option 8 (2)'!BA52</f>
        <v/>
      </c>
      <c r="BB52" s="18" t="str">
        <f>'Option 8 (2)'!BB52</f>
        <v/>
      </c>
    </row>
    <row r="53" spans="1:54" ht="16.2" thickBot="1" x14ac:dyDescent="0.3">
      <c r="A53" s="115"/>
      <c r="B53" s="19" t="s">
        <v>1</v>
      </c>
      <c r="C53" s="112" t="str">
        <f>IF(C51="","",C51*C52)</f>
        <v/>
      </c>
      <c r="D53" s="117"/>
      <c r="E53" s="20" t="str">
        <f t="shared" ref="E53:BB53" si="50">IF(E51="","",E51*E52)</f>
        <v/>
      </c>
      <c r="F53" s="20" t="str">
        <f t="shared" si="50"/>
        <v/>
      </c>
      <c r="G53" s="20" t="str">
        <f t="shared" si="50"/>
        <v/>
      </c>
      <c r="H53" s="20" t="str">
        <f t="shared" si="50"/>
        <v/>
      </c>
      <c r="I53" s="20" t="str">
        <f t="shared" si="50"/>
        <v/>
      </c>
      <c r="J53" s="20" t="str">
        <f t="shared" si="50"/>
        <v/>
      </c>
      <c r="K53" s="20" t="str">
        <f t="shared" si="50"/>
        <v/>
      </c>
      <c r="L53" s="20" t="str">
        <f t="shared" si="50"/>
        <v/>
      </c>
      <c r="M53" s="20" t="str">
        <f t="shared" si="50"/>
        <v/>
      </c>
      <c r="N53" s="20" t="str">
        <f t="shared" si="50"/>
        <v/>
      </c>
      <c r="O53" s="20" t="str">
        <f t="shared" si="50"/>
        <v/>
      </c>
      <c r="P53" s="20" t="str">
        <f t="shared" si="50"/>
        <v/>
      </c>
      <c r="Q53" s="20" t="str">
        <f t="shared" si="50"/>
        <v/>
      </c>
      <c r="R53" s="20" t="str">
        <f t="shared" si="50"/>
        <v/>
      </c>
      <c r="S53" s="20" t="str">
        <f t="shared" si="50"/>
        <v/>
      </c>
      <c r="T53" s="20" t="str">
        <f t="shared" si="50"/>
        <v/>
      </c>
      <c r="U53" s="20" t="str">
        <f t="shared" si="50"/>
        <v/>
      </c>
      <c r="V53" s="20" t="str">
        <f t="shared" si="50"/>
        <v/>
      </c>
      <c r="W53" s="20" t="str">
        <f t="shared" si="50"/>
        <v/>
      </c>
      <c r="X53" s="20" t="str">
        <f t="shared" si="50"/>
        <v/>
      </c>
      <c r="Y53" s="20" t="str">
        <f t="shared" si="50"/>
        <v/>
      </c>
      <c r="Z53" s="20" t="str">
        <f t="shared" si="50"/>
        <v/>
      </c>
      <c r="AA53" s="20" t="str">
        <f t="shared" si="50"/>
        <v/>
      </c>
      <c r="AB53" s="20" t="str">
        <f t="shared" si="50"/>
        <v/>
      </c>
      <c r="AC53" s="20" t="str">
        <f t="shared" si="50"/>
        <v/>
      </c>
      <c r="AD53" s="20" t="str">
        <f t="shared" si="50"/>
        <v/>
      </c>
      <c r="AE53" s="20" t="str">
        <f t="shared" si="50"/>
        <v/>
      </c>
      <c r="AF53" s="20" t="str">
        <f t="shared" si="50"/>
        <v/>
      </c>
      <c r="AG53" s="20" t="str">
        <f t="shared" si="50"/>
        <v/>
      </c>
      <c r="AH53" s="20" t="str">
        <f t="shared" si="50"/>
        <v/>
      </c>
      <c r="AI53" s="20" t="str">
        <f t="shared" si="50"/>
        <v/>
      </c>
      <c r="AJ53" s="20" t="str">
        <f t="shared" si="50"/>
        <v/>
      </c>
      <c r="AK53" s="20" t="str">
        <f t="shared" si="50"/>
        <v/>
      </c>
      <c r="AL53" s="20" t="str">
        <f t="shared" si="50"/>
        <v/>
      </c>
      <c r="AM53" s="20" t="str">
        <f t="shared" si="50"/>
        <v/>
      </c>
      <c r="AN53" s="20" t="str">
        <f t="shared" si="50"/>
        <v/>
      </c>
      <c r="AO53" s="20" t="str">
        <f t="shared" si="50"/>
        <v/>
      </c>
      <c r="AP53" s="20" t="str">
        <f t="shared" si="50"/>
        <v/>
      </c>
      <c r="AQ53" s="20" t="str">
        <f t="shared" si="50"/>
        <v/>
      </c>
      <c r="AR53" s="20" t="str">
        <f t="shared" si="50"/>
        <v/>
      </c>
      <c r="AS53" s="20" t="str">
        <f t="shared" si="50"/>
        <v/>
      </c>
      <c r="AT53" s="20" t="str">
        <f t="shared" si="50"/>
        <v/>
      </c>
      <c r="AU53" s="20" t="str">
        <f t="shared" si="50"/>
        <v/>
      </c>
      <c r="AV53" s="20" t="str">
        <f t="shared" si="50"/>
        <v/>
      </c>
      <c r="AW53" s="20" t="str">
        <f t="shared" si="50"/>
        <v/>
      </c>
      <c r="AX53" s="20" t="str">
        <f t="shared" si="50"/>
        <v/>
      </c>
      <c r="AY53" s="20" t="str">
        <f t="shared" si="50"/>
        <v/>
      </c>
      <c r="AZ53" s="20" t="str">
        <f t="shared" si="50"/>
        <v/>
      </c>
      <c r="BA53" s="20" t="str">
        <f t="shared" si="50"/>
        <v/>
      </c>
      <c r="BB53" s="20" t="str">
        <f t="shared" si="50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">
        <v>164</v>
      </c>
      <c r="C55" s="111" t="str">
        <f ca="1">IF(B55="Gehalt auswählen","",IF($E$2&lt;YEAR(TODAY()),VLOOKUP(B55,'Personalnormkosten alt'!$A$2:$B$95,2,FALSE)*-1,VLOOKUP(B55,Personalnormkosten!$A$2:$B$95,2,FALSE)*-1))</f>
        <v/>
      </c>
      <c r="D55" s="97" t="s">
        <v>198</v>
      </c>
      <c r="E55" s="18" t="str">
        <f>'Option 8 (2)'!E55</f>
        <v/>
      </c>
      <c r="F55" s="18" t="str">
        <f>'Option 8 (2)'!F55</f>
        <v/>
      </c>
      <c r="G55" s="18" t="str">
        <f>'Option 8 (2)'!G55</f>
        <v/>
      </c>
      <c r="H55" s="18" t="str">
        <f>'Option 8 (2)'!H55</f>
        <v/>
      </c>
      <c r="I55" s="18" t="str">
        <f>'Option 8 (2)'!I55</f>
        <v/>
      </c>
      <c r="J55" s="18" t="str">
        <f>'Option 8 (2)'!J55</f>
        <v/>
      </c>
      <c r="K55" s="18" t="str">
        <f>'Option 8 (2)'!K55</f>
        <v/>
      </c>
      <c r="L55" s="18" t="str">
        <f>'Option 8 (2)'!L55</f>
        <v/>
      </c>
      <c r="M55" s="18" t="str">
        <f>'Option 8 (2)'!M55</f>
        <v/>
      </c>
      <c r="N55" s="18" t="str">
        <f>'Option 8 (2)'!N55</f>
        <v/>
      </c>
      <c r="O55" s="18" t="str">
        <f>'Option 8 (2)'!O55</f>
        <v/>
      </c>
      <c r="P55" s="18" t="str">
        <f>'Option 8 (2)'!P55</f>
        <v/>
      </c>
      <c r="Q55" s="18" t="str">
        <f>'Option 8 (2)'!Q55</f>
        <v/>
      </c>
      <c r="R55" s="18" t="str">
        <f>'Option 8 (2)'!R55</f>
        <v/>
      </c>
      <c r="S55" s="18" t="str">
        <f>'Option 8 (2)'!S55</f>
        <v/>
      </c>
      <c r="T55" s="18" t="str">
        <f>'Option 8 (2)'!T55</f>
        <v/>
      </c>
      <c r="U55" s="18" t="str">
        <f>'Option 8 (2)'!U55</f>
        <v/>
      </c>
      <c r="V55" s="18" t="str">
        <f>'Option 8 (2)'!V55</f>
        <v/>
      </c>
      <c r="W55" s="18" t="str">
        <f>'Option 8 (2)'!W55</f>
        <v/>
      </c>
      <c r="X55" s="18" t="str">
        <f>'Option 8 (2)'!X55</f>
        <v/>
      </c>
      <c r="Y55" s="18" t="str">
        <f>'Option 8 (2)'!Y55</f>
        <v/>
      </c>
      <c r="Z55" s="18" t="str">
        <f>'Option 8 (2)'!Z55</f>
        <v/>
      </c>
      <c r="AA55" s="18" t="str">
        <f>'Option 8 (2)'!AA55</f>
        <v/>
      </c>
      <c r="AB55" s="18" t="str">
        <f>'Option 8 (2)'!AB55</f>
        <v/>
      </c>
      <c r="AC55" s="18" t="str">
        <f>'Option 8 (2)'!AC55</f>
        <v/>
      </c>
      <c r="AD55" s="18" t="str">
        <f>'Option 8 (2)'!AD55</f>
        <v/>
      </c>
      <c r="AE55" s="18" t="str">
        <f>'Option 8 (2)'!AE55</f>
        <v/>
      </c>
      <c r="AF55" s="18" t="str">
        <f>'Option 8 (2)'!AF55</f>
        <v/>
      </c>
      <c r="AG55" s="18" t="str">
        <f>'Option 8 (2)'!AG55</f>
        <v/>
      </c>
      <c r="AH55" s="18" t="str">
        <f>'Option 8 (2)'!AH55</f>
        <v/>
      </c>
      <c r="AI55" s="18" t="str">
        <f>'Option 8 (2)'!AI55</f>
        <v/>
      </c>
      <c r="AJ55" s="18" t="str">
        <f>'Option 8 (2)'!AJ55</f>
        <v/>
      </c>
      <c r="AK55" s="18" t="str">
        <f>'Option 8 (2)'!AK55</f>
        <v/>
      </c>
      <c r="AL55" s="18" t="str">
        <f>'Option 8 (2)'!AL55</f>
        <v/>
      </c>
      <c r="AM55" s="18" t="str">
        <f>'Option 8 (2)'!AM55</f>
        <v/>
      </c>
      <c r="AN55" s="18" t="str">
        <f>'Option 8 (2)'!AN55</f>
        <v/>
      </c>
      <c r="AO55" s="18" t="str">
        <f>'Option 8 (2)'!AO55</f>
        <v/>
      </c>
      <c r="AP55" s="18" t="str">
        <f>'Option 8 (2)'!AP55</f>
        <v/>
      </c>
      <c r="AQ55" s="18" t="str">
        <f>'Option 8 (2)'!AQ55</f>
        <v/>
      </c>
      <c r="AR55" s="18" t="str">
        <f>'Option 8 (2)'!AR55</f>
        <v/>
      </c>
      <c r="AS55" s="18" t="str">
        <f>'Option 8 (2)'!AS55</f>
        <v/>
      </c>
      <c r="AT55" s="18" t="str">
        <f>'Option 8 (2)'!AT55</f>
        <v/>
      </c>
      <c r="AU55" s="18" t="str">
        <f>'Option 8 (2)'!AU55</f>
        <v/>
      </c>
      <c r="AV55" s="18" t="str">
        <f>'Option 8 (2)'!AV55</f>
        <v/>
      </c>
      <c r="AW55" s="18" t="str">
        <f>'Option 8 (2)'!AW55</f>
        <v/>
      </c>
      <c r="AX55" s="18" t="str">
        <f>'Option 8 (2)'!AX55</f>
        <v/>
      </c>
      <c r="AY55" s="18" t="str">
        <f>'Option 8 (2)'!AY55</f>
        <v/>
      </c>
      <c r="AZ55" s="18" t="str">
        <f>'Option 8 (2)'!AZ55</f>
        <v/>
      </c>
      <c r="BA55" s="18" t="str">
        <f>'Option 8 (2)'!BA55</f>
        <v/>
      </c>
      <c r="BB55" s="18" t="str">
        <f>'Option 8 (2)'!BB55</f>
        <v/>
      </c>
    </row>
    <row r="56" spans="1:54" ht="16.2" thickBot="1" x14ac:dyDescent="0.3">
      <c r="A56" s="115"/>
      <c r="B56" s="19" t="s">
        <v>1</v>
      </c>
      <c r="C56" s="112" t="str">
        <f>IF(C54="","",C54*C55)</f>
        <v/>
      </c>
      <c r="D56" s="117"/>
      <c r="E56" s="20" t="str">
        <f t="shared" ref="E56:BB56" si="51">IF(E54="","",E54*E55)</f>
        <v/>
      </c>
      <c r="F56" s="20" t="str">
        <f t="shared" si="51"/>
        <v/>
      </c>
      <c r="G56" s="20" t="str">
        <f t="shared" si="51"/>
        <v/>
      </c>
      <c r="H56" s="20" t="str">
        <f t="shared" si="51"/>
        <v/>
      </c>
      <c r="I56" s="20" t="str">
        <f t="shared" si="51"/>
        <v/>
      </c>
      <c r="J56" s="20" t="str">
        <f t="shared" si="51"/>
        <v/>
      </c>
      <c r="K56" s="20" t="str">
        <f t="shared" si="51"/>
        <v/>
      </c>
      <c r="L56" s="20" t="str">
        <f t="shared" si="51"/>
        <v/>
      </c>
      <c r="M56" s="20" t="str">
        <f t="shared" si="51"/>
        <v/>
      </c>
      <c r="N56" s="20" t="str">
        <f t="shared" si="51"/>
        <v/>
      </c>
      <c r="O56" s="20" t="str">
        <f t="shared" si="51"/>
        <v/>
      </c>
      <c r="P56" s="20" t="str">
        <f t="shared" si="51"/>
        <v/>
      </c>
      <c r="Q56" s="20" t="str">
        <f t="shared" si="51"/>
        <v/>
      </c>
      <c r="R56" s="20" t="str">
        <f t="shared" si="51"/>
        <v/>
      </c>
      <c r="S56" s="20" t="str">
        <f t="shared" si="51"/>
        <v/>
      </c>
      <c r="T56" s="20" t="str">
        <f t="shared" si="51"/>
        <v/>
      </c>
      <c r="U56" s="20" t="str">
        <f t="shared" si="51"/>
        <v/>
      </c>
      <c r="V56" s="20" t="str">
        <f t="shared" si="51"/>
        <v/>
      </c>
      <c r="W56" s="20" t="str">
        <f t="shared" si="51"/>
        <v/>
      </c>
      <c r="X56" s="20" t="str">
        <f t="shared" si="51"/>
        <v/>
      </c>
      <c r="Y56" s="20" t="str">
        <f t="shared" si="51"/>
        <v/>
      </c>
      <c r="Z56" s="20" t="str">
        <f t="shared" si="51"/>
        <v/>
      </c>
      <c r="AA56" s="20" t="str">
        <f t="shared" si="51"/>
        <v/>
      </c>
      <c r="AB56" s="20" t="str">
        <f t="shared" si="51"/>
        <v/>
      </c>
      <c r="AC56" s="20" t="str">
        <f t="shared" si="51"/>
        <v/>
      </c>
      <c r="AD56" s="20" t="str">
        <f t="shared" si="51"/>
        <v/>
      </c>
      <c r="AE56" s="20" t="str">
        <f t="shared" si="51"/>
        <v/>
      </c>
      <c r="AF56" s="20" t="str">
        <f t="shared" si="51"/>
        <v/>
      </c>
      <c r="AG56" s="20" t="str">
        <f t="shared" si="51"/>
        <v/>
      </c>
      <c r="AH56" s="20" t="str">
        <f t="shared" si="51"/>
        <v/>
      </c>
      <c r="AI56" s="20" t="str">
        <f t="shared" si="51"/>
        <v/>
      </c>
      <c r="AJ56" s="20" t="str">
        <f t="shared" si="51"/>
        <v/>
      </c>
      <c r="AK56" s="20" t="str">
        <f t="shared" si="51"/>
        <v/>
      </c>
      <c r="AL56" s="20" t="str">
        <f t="shared" si="51"/>
        <v/>
      </c>
      <c r="AM56" s="20" t="str">
        <f t="shared" si="51"/>
        <v/>
      </c>
      <c r="AN56" s="20" t="str">
        <f t="shared" si="51"/>
        <v/>
      </c>
      <c r="AO56" s="20" t="str">
        <f t="shared" si="51"/>
        <v/>
      </c>
      <c r="AP56" s="20" t="str">
        <f t="shared" si="51"/>
        <v/>
      </c>
      <c r="AQ56" s="20" t="str">
        <f t="shared" si="51"/>
        <v/>
      </c>
      <c r="AR56" s="20" t="str">
        <f t="shared" si="51"/>
        <v/>
      </c>
      <c r="AS56" s="20" t="str">
        <f t="shared" si="51"/>
        <v/>
      </c>
      <c r="AT56" s="20" t="str">
        <f t="shared" si="51"/>
        <v/>
      </c>
      <c r="AU56" s="20" t="str">
        <f t="shared" si="51"/>
        <v/>
      </c>
      <c r="AV56" s="20" t="str">
        <f t="shared" si="51"/>
        <v/>
      </c>
      <c r="AW56" s="20" t="str">
        <f t="shared" si="51"/>
        <v/>
      </c>
      <c r="AX56" s="20" t="str">
        <f t="shared" si="51"/>
        <v/>
      </c>
      <c r="AY56" s="20" t="str">
        <f t="shared" si="51"/>
        <v/>
      </c>
      <c r="AZ56" s="20" t="str">
        <f t="shared" si="51"/>
        <v/>
      </c>
      <c r="BA56" s="20" t="str">
        <f t="shared" si="51"/>
        <v/>
      </c>
      <c r="BB56" s="20" t="str">
        <f t="shared" si="51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">
        <v>164</v>
      </c>
      <c r="C58" s="111" t="str">
        <f ca="1">IF(B58="Gehalt auswählen","",IF($E$2&lt;YEAR(TODAY()),VLOOKUP(B58,'Personalnormkosten alt'!$A$2:$B$95,2,FALSE)*-1,VLOOKUP(B58,Personalnormkosten!$A$2:$B$95,2,FALSE)*-1))</f>
        <v/>
      </c>
      <c r="D58" s="97" t="s">
        <v>198</v>
      </c>
      <c r="E58" s="18" t="str">
        <f>'Option 8 (2)'!E58</f>
        <v/>
      </c>
      <c r="F58" s="18" t="str">
        <f>'Option 8 (2)'!F58</f>
        <v/>
      </c>
      <c r="G58" s="18" t="str">
        <f>'Option 8 (2)'!G58</f>
        <v/>
      </c>
      <c r="H58" s="18" t="str">
        <f>'Option 8 (2)'!H58</f>
        <v/>
      </c>
      <c r="I58" s="18" t="str">
        <f>'Option 8 (2)'!I58</f>
        <v/>
      </c>
      <c r="J58" s="18" t="str">
        <f>'Option 8 (2)'!J58</f>
        <v/>
      </c>
      <c r="K58" s="18" t="str">
        <f>'Option 8 (2)'!K58</f>
        <v/>
      </c>
      <c r="L58" s="18" t="str">
        <f>'Option 8 (2)'!L58</f>
        <v/>
      </c>
      <c r="M58" s="18" t="str">
        <f>'Option 8 (2)'!M58</f>
        <v/>
      </c>
      <c r="N58" s="18" t="str">
        <f>'Option 8 (2)'!N58</f>
        <v/>
      </c>
      <c r="O58" s="18" t="str">
        <f>'Option 8 (2)'!O58</f>
        <v/>
      </c>
      <c r="P58" s="18" t="str">
        <f>'Option 8 (2)'!P58</f>
        <v/>
      </c>
      <c r="Q58" s="18" t="str">
        <f>'Option 8 (2)'!Q58</f>
        <v/>
      </c>
      <c r="R58" s="18" t="str">
        <f>'Option 8 (2)'!R58</f>
        <v/>
      </c>
      <c r="S58" s="18" t="str">
        <f>'Option 8 (2)'!S58</f>
        <v/>
      </c>
      <c r="T58" s="18" t="str">
        <f>'Option 8 (2)'!T58</f>
        <v/>
      </c>
      <c r="U58" s="18" t="str">
        <f>'Option 8 (2)'!U58</f>
        <v/>
      </c>
      <c r="V58" s="18" t="str">
        <f>'Option 8 (2)'!V58</f>
        <v/>
      </c>
      <c r="W58" s="18" t="str">
        <f>'Option 8 (2)'!W58</f>
        <v/>
      </c>
      <c r="X58" s="18" t="str">
        <f>'Option 8 (2)'!X58</f>
        <v/>
      </c>
      <c r="Y58" s="18" t="str">
        <f>'Option 8 (2)'!Y58</f>
        <v/>
      </c>
      <c r="Z58" s="18" t="str">
        <f>'Option 8 (2)'!Z58</f>
        <v/>
      </c>
      <c r="AA58" s="18" t="str">
        <f>'Option 8 (2)'!AA58</f>
        <v/>
      </c>
      <c r="AB58" s="18" t="str">
        <f>'Option 8 (2)'!AB58</f>
        <v/>
      </c>
      <c r="AC58" s="18" t="str">
        <f>'Option 8 (2)'!AC58</f>
        <v/>
      </c>
      <c r="AD58" s="18" t="str">
        <f>'Option 8 (2)'!AD58</f>
        <v/>
      </c>
      <c r="AE58" s="18" t="str">
        <f>'Option 8 (2)'!AE58</f>
        <v/>
      </c>
      <c r="AF58" s="18" t="str">
        <f>'Option 8 (2)'!AF58</f>
        <v/>
      </c>
      <c r="AG58" s="18" t="str">
        <f>'Option 8 (2)'!AG58</f>
        <v/>
      </c>
      <c r="AH58" s="18" t="str">
        <f>'Option 8 (2)'!AH58</f>
        <v/>
      </c>
      <c r="AI58" s="18" t="str">
        <f>'Option 8 (2)'!AI58</f>
        <v/>
      </c>
      <c r="AJ58" s="18" t="str">
        <f>'Option 8 (2)'!AJ58</f>
        <v/>
      </c>
      <c r="AK58" s="18" t="str">
        <f>'Option 8 (2)'!AK58</f>
        <v/>
      </c>
      <c r="AL58" s="18" t="str">
        <f>'Option 8 (2)'!AL58</f>
        <v/>
      </c>
      <c r="AM58" s="18" t="str">
        <f>'Option 8 (2)'!AM58</f>
        <v/>
      </c>
      <c r="AN58" s="18" t="str">
        <f>'Option 8 (2)'!AN58</f>
        <v/>
      </c>
      <c r="AO58" s="18" t="str">
        <f>'Option 8 (2)'!AO58</f>
        <v/>
      </c>
      <c r="AP58" s="18" t="str">
        <f>'Option 8 (2)'!AP58</f>
        <v/>
      </c>
      <c r="AQ58" s="18" t="str">
        <f>'Option 8 (2)'!AQ58</f>
        <v/>
      </c>
      <c r="AR58" s="18" t="str">
        <f>'Option 8 (2)'!AR58</f>
        <v/>
      </c>
      <c r="AS58" s="18" t="str">
        <f>'Option 8 (2)'!AS58</f>
        <v/>
      </c>
      <c r="AT58" s="18" t="str">
        <f>'Option 8 (2)'!AT58</f>
        <v/>
      </c>
      <c r="AU58" s="18" t="str">
        <f>'Option 8 (2)'!AU58</f>
        <v/>
      </c>
      <c r="AV58" s="18" t="str">
        <f>'Option 8 (2)'!AV58</f>
        <v/>
      </c>
      <c r="AW58" s="18" t="str">
        <f>'Option 8 (2)'!AW58</f>
        <v/>
      </c>
      <c r="AX58" s="18" t="str">
        <f>'Option 8 (2)'!AX58</f>
        <v/>
      </c>
      <c r="AY58" s="18" t="str">
        <f>'Option 8 (2)'!AY58</f>
        <v/>
      </c>
      <c r="AZ58" s="18" t="str">
        <f>'Option 8 (2)'!AZ58</f>
        <v/>
      </c>
      <c r="BA58" s="18" t="str">
        <f>'Option 8 (2)'!BA58</f>
        <v/>
      </c>
      <c r="BB58" s="18" t="str">
        <f>'Option 8 (2)'!BB58</f>
        <v/>
      </c>
    </row>
    <row r="59" spans="1:54" ht="16.2" thickBot="1" x14ac:dyDescent="0.3">
      <c r="A59" s="115"/>
      <c r="B59" s="19" t="s">
        <v>1</v>
      </c>
      <c r="C59" s="112" t="str">
        <f>IF(C57="","",C57*C58)</f>
        <v/>
      </c>
      <c r="D59" s="117"/>
      <c r="E59" s="20" t="str">
        <f t="shared" ref="E59:BB59" si="52">IF(E57="","",E57*E58)</f>
        <v/>
      </c>
      <c r="F59" s="20" t="str">
        <f t="shared" si="52"/>
        <v/>
      </c>
      <c r="G59" s="20" t="str">
        <f t="shared" si="52"/>
        <v/>
      </c>
      <c r="H59" s="20" t="str">
        <f t="shared" si="52"/>
        <v/>
      </c>
      <c r="I59" s="20" t="str">
        <f t="shared" si="52"/>
        <v/>
      </c>
      <c r="J59" s="20" t="str">
        <f t="shared" si="52"/>
        <v/>
      </c>
      <c r="K59" s="20" t="str">
        <f t="shared" si="52"/>
        <v/>
      </c>
      <c r="L59" s="20" t="str">
        <f t="shared" si="52"/>
        <v/>
      </c>
      <c r="M59" s="20" t="str">
        <f t="shared" si="52"/>
        <v/>
      </c>
      <c r="N59" s="20" t="str">
        <f t="shared" si="52"/>
        <v/>
      </c>
      <c r="O59" s="20" t="str">
        <f t="shared" si="52"/>
        <v/>
      </c>
      <c r="P59" s="20" t="str">
        <f t="shared" si="52"/>
        <v/>
      </c>
      <c r="Q59" s="20" t="str">
        <f t="shared" si="52"/>
        <v/>
      </c>
      <c r="R59" s="20" t="str">
        <f t="shared" si="52"/>
        <v/>
      </c>
      <c r="S59" s="20" t="str">
        <f t="shared" si="52"/>
        <v/>
      </c>
      <c r="T59" s="20" t="str">
        <f t="shared" si="52"/>
        <v/>
      </c>
      <c r="U59" s="20" t="str">
        <f t="shared" si="52"/>
        <v/>
      </c>
      <c r="V59" s="20" t="str">
        <f t="shared" si="52"/>
        <v/>
      </c>
      <c r="W59" s="20" t="str">
        <f t="shared" si="52"/>
        <v/>
      </c>
      <c r="X59" s="20" t="str">
        <f t="shared" si="52"/>
        <v/>
      </c>
      <c r="Y59" s="20" t="str">
        <f t="shared" si="52"/>
        <v/>
      </c>
      <c r="Z59" s="20" t="str">
        <f t="shared" si="52"/>
        <v/>
      </c>
      <c r="AA59" s="20" t="str">
        <f t="shared" si="52"/>
        <v/>
      </c>
      <c r="AB59" s="20" t="str">
        <f t="shared" si="52"/>
        <v/>
      </c>
      <c r="AC59" s="20" t="str">
        <f t="shared" si="52"/>
        <v/>
      </c>
      <c r="AD59" s="20" t="str">
        <f t="shared" si="52"/>
        <v/>
      </c>
      <c r="AE59" s="20" t="str">
        <f t="shared" si="52"/>
        <v/>
      </c>
      <c r="AF59" s="20" t="str">
        <f t="shared" si="52"/>
        <v/>
      </c>
      <c r="AG59" s="20" t="str">
        <f t="shared" si="52"/>
        <v/>
      </c>
      <c r="AH59" s="20" t="str">
        <f t="shared" si="52"/>
        <v/>
      </c>
      <c r="AI59" s="20" t="str">
        <f t="shared" si="52"/>
        <v/>
      </c>
      <c r="AJ59" s="20" t="str">
        <f t="shared" si="52"/>
        <v/>
      </c>
      <c r="AK59" s="20" t="str">
        <f t="shared" si="52"/>
        <v/>
      </c>
      <c r="AL59" s="20" t="str">
        <f t="shared" si="52"/>
        <v/>
      </c>
      <c r="AM59" s="20" t="str">
        <f t="shared" si="52"/>
        <v/>
      </c>
      <c r="AN59" s="20" t="str">
        <f t="shared" si="52"/>
        <v/>
      </c>
      <c r="AO59" s="20" t="str">
        <f t="shared" si="52"/>
        <v/>
      </c>
      <c r="AP59" s="20" t="str">
        <f t="shared" si="52"/>
        <v/>
      </c>
      <c r="AQ59" s="20" t="str">
        <f t="shared" si="52"/>
        <v/>
      </c>
      <c r="AR59" s="20" t="str">
        <f t="shared" si="52"/>
        <v/>
      </c>
      <c r="AS59" s="20" t="str">
        <f t="shared" si="52"/>
        <v/>
      </c>
      <c r="AT59" s="20" t="str">
        <f t="shared" si="52"/>
        <v/>
      </c>
      <c r="AU59" s="20" t="str">
        <f t="shared" si="52"/>
        <v/>
      </c>
      <c r="AV59" s="20" t="str">
        <f t="shared" si="52"/>
        <v/>
      </c>
      <c r="AW59" s="20" t="str">
        <f t="shared" si="52"/>
        <v/>
      </c>
      <c r="AX59" s="20" t="str">
        <f t="shared" si="52"/>
        <v/>
      </c>
      <c r="AY59" s="20" t="str">
        <f t="shared" si="52"/>
        <v/>
      </c>
      <c r="AZ59" s="20" t="str">
        <f t="shared" si="52"/>
        <v/>
      </c>
      <c r="BA59" s="20" t="str">
        <f t="shared" si="52"/>
        <v/>
      </c>
      <c r="BB59" s="20" t="str">
        <f t="shared" si="52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">
        <v>164</v>
      </c>
      <c r="C61" s="111" t="str">
        <f ca="1">IF(B61="Gehalt auswählen","",IF($E$2&lt;YEAR(TODAY()),VLOOKUP(B61,'Personalnormkosten alt'!$A$2:$B$95,2,FALSE)*-1,VLOOKUP(B61,Personalnormkosten!$A$2:$B$95,2,FALSE)*-1))</f>
        <v/>
      </c>
      <c r="D61" s="97" t="s">
        <v>198</v>
      </c>
      <c r="E61" s="18" t="str">
        <f>'Option 8 (2)'!E61</f>
        <v/>
      </c>
      <c r="F61" s="18" t="str">
        <f>'Option 8 (2)'!F61</f>
        <v/>
      </c>
      <c r="G61" s="18" t="str">
        <f>'Option 8 (2)'!G61</f>
        <v/>
      </c>
      <c r="H61" s="18" t="str">
        <f>'Option 8 (2)'!H61</f>
        <v/>
      </c>
      <c r="I61" s="18" t="str">
        <f>'Option 8 (2)'!I61</f>
        <v/>
      </c>
      <c r="J61" s="18" t="str">
        <f>'Option 8 (2)'!J61</f>
        <v/>
      </c>
      <c r="K61" s="18" t="str">
        <f>'Option 8 (2)'!K61</f>
        <v/>
      </c>
      <c r="L61" s="18" t="str">
        <f>'Option 8 (2)'!L61</f>
        <v/>
      </c>
      <c r="M61" s="18" t="str">
        <f>'Option 8 (2)'!M61</f>
        <v/>
      </c>
      <c r="N61" s="18" t="str">
        <f>'Option 8 (2)'!N61</f>
        <v/>
      </c>
      <c r="O61" s="18" t="str">
        <f>'Option 8 (2)'!O61</f>
        <v/>
      </c>
      <c r="P61" s="18" t="str">
        <f>'Option 8 (2)'!P61</f>
        <v/>
      </c>
      <c r="Q61" s="18" t="str">
        <f>'Option 8 (2)'!Q61</f>
        <v/>
      </c>
      <c r="R61" s="18" t="str">
        <f>'Option 8 (2)'!R61</f>
        <v/>
      </c>
      <c r="S61" s="18" t="str">
        <f>'Option 8 (2)'!S61</f>
        <v/>
      </c>
      <c r="T61" s="18" t="str">
        <f>'Option 8 (2)'!T61</f>
        <v/>
      </c>
      <c r="U61" s="18" t="str">
        <f>'Option 8 (2)'!U61</f>
        <v/>
      </c>
      <c r="V61" s="18" t="str">
        <f>'Option 8 (2)'!V61</f>
        <v/>
      </c>
      <c r="W61" s="18" t="str">
        <f>'Option 8 (2)'!W61</f>
        <v/>
      </c>
      <c r="X61" s="18" t="str">
        <f>'Option 8 (2)'!X61</f>
        <v/>
      </c>
      <c r="Y61" s="18" t="str">
        <f>'Option 8 (2)'!Y61</f>
        <v/>
      </c>
      <c r="Z61" s="18" t="str">
        <f>'Option 8 (2)'!Z61</f>
        <v/>
      </c>
      <c r="AA61" s="18" t="str">
        <f>'Option 8 (2)'!AA61</f>
        <v/>
      </c>
      <c r="AB61" s="18" t="str">
        <f>'Option 8 (2)'!AB61</f>
        <v/>
      </c>
      <c r="AC61" s="18" t="str">
        <f>'Option 8 (2)'!AC61</f>
        <v/>
      </c>
      <c r="AD61" s="18" t="str">
        <f>'Option 8 (2)'!AD61</f>
        <v/>
      </c>
      <c r="AE61" s="18" t="str">
        <f>'Option 8 (2)'!AE61</f>
        <v/>
      </c>
      <c r="AF61" s="18" t="str">
        <f>'Option 8 (2)'!AF61</f>
        <v/>
      </c>
      <c r="AG61" s="18" t="str">
        <f>'Option 8 (2)'!AG61</f>
        <v/>
      </c>
      <c r="AH61" s="18" t="str">
        <f>'Option 8 (2)'!AH61</f>
        <v/>
      </c>
      <c r="AI61" s="18" t="str">
        <f>'Option 8 (2)'!AI61</f>
        <v/>
      </c>
      <c r="AJ61" s="18" t="str">
        <f>'Option 8 (2)'!AJ61</f>
        <v/>
      </c>
      <c r="AK61" s="18" t="str">
        <f>'Option 8 (2)'!AK61</f>
        <v/>
      </c>
      <c r="AL61" s="18" t="str">
        <f>'Option 8 (2)'!AL61</f>
        <v/>
      </c>
      <c r="AM61" s="18" t="str">
        <f>'Option 8 (2)'!AM61</f>
        <v/>
      </c>
      <c r="AN61" s="18" t="str">
        <f>'Option 8 (2)'!AN61</f>
        <v/>
      </c>
      <c r="AO61" s="18" t="str">
        <f>'Option 8 (2)'!AO61</f>
        <v/>
      </c>
      <c r="AP61" s="18" t="str">
        <f>'Option 8 (2)'!AP61</f>
        <v/>
      </c>
      <c r="AQ61" s="18" t="str">
        <f>'Option 8 (2)'!AQ61</f>
        <v/>
      </c>
      <c r="AR61" s="18" t="str">
        <f>'Option 8 (2)'!AR61</f>
        <v/>
      </c>
      <c r="AS61" s="18" t="str">
        <f>'Option 8 (2)'!AS61</f>
        <v/>
      </c>
      <c r="AT61" s="18" t="str">
        <f>'Option 8 (2)'!AT61</f>
        <v/>
      </c>
      <c r="AU61" s="18" t="str">
        <f>'Option 8 (2)'!AU61</f>
        <v/>
      </c>
      <c r="AV61" s="18" t="str">
        <f>'Option 8 (2)'!AV61</f>
        <v/>
      </c>
      <c r="AW61" s="18" t="str">
        <f>'Option 8 (2)'!AW61</f>
        <v/>
      </c>
      <c r="AX61" s="18" t="str">
        <f>'Option 8 (2)'!AX61</f>
        <v/>
      </c>
      <c r="AY61" s="18" t="str">
        <f>'Option 8 (2)'!AY61</f>
        <v/>
      </c>
      <c r="AZ61" s="18" t="str">
        <f>'Option 8 (2)'!AZ61</f>
        <v/>
      </c>
      <c r="BA61" s="18" t="str">
        <f>'Option 8 (2)'!BA61</f>
        <v/>
      </c>
      <c r="BB61" s="18" t="str">
        <f>'Option 8 (2)'!BB61</f>
        <v/>
      </c>
    </row>
    <row r="62" spans="1:54" ht="16.2" thickBot="1" x14ac:dyDescent="0.3">
      <c r="A62" s="115"/>
      <c r="B62" s="19" t="s">
        <v>1</v>
      </c>
      <c r="C62" s="112" t="str">
        <f>IF(C60="","",C60*C61)</f>
        <v/>
      </c>
      <c r="D62" s="117"/>
      <c r="E62" s="20" t="str">
        <f t="shared" ref="E62:BB62" si="53">IF(E60="","",E60*E61)</f>
        <v/>
      </c>
      <c r="F62" s="20" t="str">
        <f t="shared" si="53"/>
        <v/>
      </c>
      <c r="G62" s="20" t="str">
        <f t="shared" si="53"/>
        <v/>
      </c>
      <c r="H62" s="20" t="str">
        <f t="shared" si="53"/>
        <v/>
      </c>
      <c r="I62" s="20" t="str">
        <f t="shared" si="53"/>
        <v/>
      </c>
      <c r="J62" s="20" t="str">
        <f t="shared" si="53"/>
        <v/>
      </c>
      <c r="K62" s="20" t="str">
        <f t="shared" si="53"/>
        <v/>
      </c>
      <c r="L62" s="20" t="str">
        <f t="shared" si="53"/>
        <v/>
      </c>
      <c r="M62" s="20" t="str">
        <f t="shared" si="53"/>
        <v/>
      </c>
      <c r="N62" s="20" t="str">
        <f t="shared" si="53"/>
        <v/>
      </c>
      <c r="O62" s="20" t="str">
        <f t="shared" si="53"/>
        <v/>
      </c>
      <c r="P62" s="20" t="str">
        <f t="shared" si="53"/>
        <v/>
      </c>
      <c r="Q62" s="20" t="str">
        <f t="shared" si="53"/>
        <v/>
      </c>
      <c r="R62" s="20" t="str">
        <f t="shared" si="53"/>
        <v/>
      </c>
      <c r="S62" s="20" t="str">
        <f t="shared" si="53"/>
        <v/>
      </c>
      <c r="T62" s="20" t="str">
        <f t="shared" si="53"/>
        <v/>
      </c>
      <c r="U62" s="20" t="str">
        <f t="shared" si="53"/>
        <v/>
      </c>
      <c r="V62" s="20" t="str">
        <f t="shared" si="53"/>
        <v/>
      </c>
      <c r="W62" s="20" t="str">
        <f t="shared" si="53"/>
        <v/>
      </c>
      <c r="X62" s="20" t="str">
        <f t="shared" si="53"/>
        <v/>
      </c>
      <c r="Y62" s="20" t="str">
        <f t="shared" si="53"/>
        <v/>
      </c>
      <c r="Z62" s="20" t="str">
        <f t="shared" si="53"/>
        <v/>
      </c>
      <c r="AA62" s="20" t="str">
        <f t="shared" si="53"/>
        <v/>
      </c>
      <c r="AB62" s="20" t="str">
        <f t="shared" si="53"/>
        <v/>
      </c>
      <c r="AC62" s="20" t="str">
        <f t="shared" si="53"/>
        <v/>
      </c>
      <c r="AD62" s="20" t="str">
        <f t="shared" si="53"/>
        <v/>
      </c>
      <c r="AE62" s="20" t="str">
        <f t="shared" si="53"/>
        <v/>
      </c>
      <c r="AF62" s="20" t="str">
        <f t="shared" si="53"/>
        <v/>
      </c>
      <c r="AG62" s="20" t="str">
        <f t="shared" si="53"/>
        <v/>
      </c>
      <c r="AH62" s="20" t="str">
        <f t="shared" si="53"/>
        <v/>
      </c>
      <c r="AI62" s="20" t="str">
        <f t="shared" si="53"/>
        <v/>
      </c>
      <c r="AJ62" s="20" t="str">
        <f t="shared" si="53"/>
        <v/>
      </c>
      <c r="AK62" s="20" t="str">
        <f t="shared" si="53"/>
        <v/>
      </c>
      <c r="AL62" s="20" t="str">
        <f t="shared" si="53"/>
        <v/>
      </c>
      <c r="AM62" s="20" t="str">
        <f t="shared" si="53"/>
        <v/>
      </c>
      <c r="AN62" s="20" t="str">
        <f t="shared" si="53"/>
        <v/>
      </c>
      <c r="AO62" s="20" t="str">
        <f t="shared" si="53"/>
        <v/>
      </c>
      <c r="AP62" s="20" t="str">
        <f t="shared" si="53"/>
        <v/>
      </c>
      <c r="AQ62" s="20" t="str">
        <f t="shared" si="53"/>
        <v/>
      </c>
      <c r="AR62" s="20" t="str">
        <f t="shared" si="53"/>
        <v/>
      </c>
      <c r="AS62" s="20" t="str">
        <f t="shared" si="53"/>
        <v/>
      </c>
      <c r="AT62" s="20" t="str">
        <f t="shared" si="53"/>
        <v/>
      </c>
      <c r="AU62" s="20" t="str">
        <f t="shared" si="53"/>
        <v/>
      </c>
      <c r="AV62" s="20" t="str">
        <f t="shared" si="53"/>
        <v/>
      </c>
      <c r="AW62" s="20" t="str">
        <f t="shared" si="53"/>
        <v/>
      </c>
      <c r="AX62" s="20" t="str">
        <f t="shared" si="53"/>
        <v/>
      </c>
      <c r="AY62" s="20" t="str">
        <f t="shared" si="53"/>
        <v/>
      </c>
      <c r="AZ62" s="20" t="str">
        <f t="shared" si="53"/>
        <v/>
      </c>
      <c r="BA62" s="20" t="str">
        <f t="shared" si="53"/>
        <v/>
      </c>
      <c r="BB62" s="20" t="str">
        <f t="shared" si="53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IF(SUM(E5,E8,E11,E14,E17,E20,E23,E26,E29,E32,E35,E38,E41,E44,E47,E50,E53,E56,E59,E62)=0,0,SUM(E5,E8,E11,E14,E17,E20,E23,E26,E29,E32,E35,E38,E41,E44,E47,E50,E53,E56,E59,E62))</f>
        <v>0</v>
      </c>
      <c r="F63" s="22">
        <f t="shared" ref="F63:BB63" si="54">IF(SUM(F5,F8,F11,F14,F17,F20,F23,F26,F29,F32,F35,F38,F41,F44,F47,F50,F53,F56,F59,F62)=0,0,SUM(F5,F8,F11,F14,F17,F20,F23,F26,F29,F32,F35,F38,F41,F44,F47,F50,F53,F56,F59,F62))</f>
        <v>0</v>
      </c>
      <c r="G63" s="22">
        <f t="shared" si="54"/>
        <v>0</v>
      </c>
      <c r="H63" s="22">
        <f t="shared" si="54"/>
        <v>0</v>
      </c>
      <c r="I63" s="22">
        <f t="shared" si="54"/>
        <v>0</v>
      </c>
      <c r="J63" s="22">
        <f t="shared" si="54"/>
        <v>0</v>
      </c>
      <c r="K63" s="22">
        <f t="shared" si="54"/>
        <v>0</v>
      </c>
      <c r="L63" s="22">
        <f t="shared" si="54"/>
        <v>0</v>
      </c>
      <c r="M63" s="22">
        <f t="shared" si="54"/>
        <v>0</v>
      </c>
      <c r="N63" s="22">
        <f t="shared" si="54"/>
        <v>0</v>
      </c>
      <c r="O63" s="22">
        <f t="shared" si="54"/>
        <v>0</v>
      </c>
      <c r="P63" s="22">
        <f t="shared" si="54"/>
        <v>0</v>
      </c>
      <c r="Q63" s="22">
        <f t="shared" si="54"/>
        <v>0</v>
      </c>
      <c r="R63" s="22">
        <f t="shared" si="54"/>
        <v>0</v>
      </c>
      <c r="S63" s="22">
        <f t="shared" si="54"/>
        <v>0</v>
      </c>
      <c r="T63" s="22">
        <f t="shared" si="54"/>
        <v>0</v>
      </c>
      <c r="U63" s="22">
        <f t="shared" si="54"/>
        <v>0</v>
      </c>
      <c r="V63" s="22">
        <f t="shared" si="54"/>
        <v>0</v>
      </c>
      <c r="W63" s="22">
        <f t="shared" si="54"/>
        <v>0</v>
      </c>
      <c r="X63" s="22">
        <f t="shared" si="54"/>
        <v>0</v>
      </c>
      <c r="Y63" s="22">
        <f t="shared" si="54"/>
        <v>0</v>
      </c>
      <c r="Z63" s="22">
        <f t="shared" si="54"/>
        <v>0</v>
      </c>
      <c r="AA63" s="22">
        <f t="shared" si="54"/>
        <v>0</v>
      </c>
      <c r="AB63" s="22">
        <f t="shared" si="54"/>
        <v>0</v>
      </c>
      <c r="AC63" s="22">
        <f t="shared" si="54"/>
        <v>0</v>
      </c>
      <c r="AD63" s="22">
        <f t="shared" si="54"/>
        <v>0</v>
      </c>
      <c r="AE63" s="22">
        <f t="shared" si="54"/>
        <v>0</v>
      </c>
      <c r="AF63" s="22">
        <f t="shared" si="54"/>
        <v>0</v>
      </c>
      <c r="AG63" s="22">
        <f t="shared" si="54"/>
        <v>0</v>
      </c>
      <c r="AH63" s="22">
        <f t="shared" si="54"/>
        <v>0</v>
      </c>
      <c r="AI63" s="22">
        <f t="shared" si="54"/>
        <v>0</v>
      </c>
      <c r="AJ63" s="22">
        <f t="shared" si="54"/>
        <v>0</v>
      </c>
      <c r="AK63" s="22">
        <f t="shared" si="54"/>
        <v>0</v>
      </c>
      <c r="AL63" s="22">
        <f t="shared" si="54"/>
        <v>0</v>
      </c>
      <c r="AM63" s="22">
        <f t="shared" si="54"/>
        <v>0</v>
      </c>
      <c r="AN63" s="22">
        <f t="shared" si="54"/>
        <v>0</v>
      </c>
      <c r="AO63" s="22">
        <f t="shared" si="54"/>
        <v>0</v>
      </c>
      <c r="AP63" s="22">
        <f t="shared" si="54"/>
        <v>0</v>
      </c>
      <c r="AQ63" s="22">
        <f t="shared" si="54"/>
        <v>0</v>
      </c>
      <c r="AR63" s="22">
        <f t="shared" si="54"/>
        <v>0</v>
      </c>
      <c r="AS63" s="22">
        <f t="shared" si="54"/>
        <v>0</v>
      </c>
      <c r="AT63" s="22">
        <f t="shared" si="54"/>
        <v>0</v>
      </c>
      <c r="AU63" s="22">
        <f t="shared" si="54"/>
        <v>0</v>
      </c>
      <c r="AV63" s="22">
        <f t="shared" si="54"/>
        <v>0</v>
      </c>
      <c r="AW63" s="22">
        <f t="shared" si="54"/>
        <v>0</v>
      </c>
      <c r="AX63" s="22">
        <f t="shared" si="54"/>
        <v>0</v>
      </c>
      <c r="AY63" s="22">
        <f t="shared" si="54"/>
        <v>0</v>
      </c>
      <c r="AZ63" s="22">
        <f t="shared" si="54"/>
        <v>0</v>
      </c>
      <c r="BA63" s="22">
        <f t="shared" si="54"/>
        <v>0</v>
      </c>
      <c r="BB63" s="22">
        <f t="shared" si="54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E65+1</f>
        <v>1</v>
      </c>
      <c r="G65" s="24">
        <f t="shared" ref="G65:Y65" si="55">F65+1</f>
        <v>2</v>
      </c>
      <c r="H65" s="24">
        <f t="shared" si="55"/>
        <v>3</v>
      </c>
      <c r="I65" s="24">
        <f t="shared" si="55"/>
        <v>4</v>
      </c>
      <c r="J65" s="24">
        <f t="shared" si="55"/>
        <v>5</v>
      </c>
      <c r="K65" s="24">
        <f t="shared" si="55"/>
        <v>6</v>
      </c>
      <c r="L65" s="24">
        <f t="shared" si="55"/>
        <v>7</v>
      </c>
      <c r="M65" s="24">
        <f t="shared" si="55"/>
        <v>8</v>
      </c>
      <c r="N65" s="24">
        <f t="shared" si="55"/>
        <v>9</v>
      </c>
      <c r="O65" s="24">
        <f t="shared" si="55"/>
        <v>10</v>
      </c>
      <c r="P65" s="24">
        <f t="shared" si="55"/>
        <v>11</v>
      </c>
      <c r="Q65" s="24">
        <f t="shared" si="55"/>
        <v>12</v>
      </c>
      <c r="R65" s="24">
        <f t="shared" si="55"/>
        <v>13</v>
      </c>
      <c r="S65" s="24">
        <f t="shared" si="55"/>
        <v>14</v>
      </c>
      <c r="T65" s="24">
        <f t="shared" si="55"/>
        <v>15</v>
      </c>
      <c r="U65" s="24">
        <f t="shared" si="55"/>
        <v>16</v>
      </c>
      <c r="V65" s="24">
        <f t="shared" si="55"/>
        <v>17</v>
      </c>
      <c r="W65" s="24">
        <f t="shared" si="55"/>
        <v>18</v>
      </c>
      <c r="X65" s="24">
        <f t="shared" si="55"/>
        <v>19</v>
      </c>
      <c r="Y65" s="25">
        <f t="shared" si="55"/>
        <v>20</v>
      </c>
      <c r="Z65" s="25">
        <f t="shared" ref="Z65" si="56">Y65+1</f>
        <v>21</v>
      </c>
      <c r="AA65" s="25">
        <f t="shared" ref="AA65" si="57">Z65+1</f>
        <v>22</v>
      </c>
      <c r="AB65" s="25">
        <f t="shared" ref="AB65" si="58">AA65+1</f>
        <v>23</v>
      </c>
      <c r="AC65" s="25">
        <f t="shared" ref="AC65" si="59">AB65+1</f>
        <v>24</v>
      </c>
      <c r="AD65" s="25">
        <f t="shared" ref="AD65" si="60">AC65+1</f>
        <v>25</v>
      </c>
      <c r="AE65" s="25">
        <f t="shared" ref="AE65" si="61">AD65+1</f>
        <v>26</v>
      </c>
      <c r="AF65" s="25">
        <f t="shared" ref="AF65" si="62">AE65+1</f>
        <v>27</v>
      </c>
      <c r="AG65" s="25">
        <f t="shared" ref="AG65" si="63">AF65+1</f>
        <v>28</v>
      </c>
      <c r="AH65" s="25">
        <f t="shared" ref="AH65" si="64">AG65+1</f>
        <v>29</v>
      </c>
      <c r="AI65" s="25">
        <f t="shared" ref="AI65" si="65">AH65+1</f>
        <v>30</v>
      </c>
      <c r="AJ65" s="25">
        <f t="shared" ref="AJ65" si="66">AI65+1</f>
        <v>31</v>
      </c>
      <c r="AK65" s="25">
        <f t="shared" ref="AK65" si="67">AJ65+1</f>
        <v>32</v>
      </c>
      <c r="AL65" s="25">
        <f t="shared" ref="AL65" si="68">AK65+1</f>
        <v>33</v>
      </c>
      <c r="AM65" s="25">
        <f t="shared" ref="AM65" si="69">AL65+1</f>
        <v>34</v>
      </c>
      <c r="AN65" s="25">
        <f t="shared" ref="AN65" si="70">AM65+1</f>
        <v>35</v>
      </c>
      <c r="AO65" s="25">
        <f t="shared" ref="AO65" si="71">AN65+1</f>
        <v>36</v>
      </c>
      <c r="AP65" s="25">
        <f t="shared" ref="AP65" si="72">AO65+1</f>
        <v>37</v>
      </c>
      <c r="AQ65" s="25">
        <f t="shared" ref="AQ65" si="73">AP65+1</f>
        <v>38</v>
      </c>
      <c r="AR65" s="25">
        <f t="shared" ref="AR65" si="74">AQ65+1</f>
        <v>39</v>
      </c>
      <c r="AS65" s="25">
        <f t="shared" ref="AS65" si="75">AR65+1</f>
        <v>40</v>
      </c>
      <c r="AT65" s="25">
        <f t="shared" ref="AT65" si="76">AS65+1</f>
        <v>41</v>
      </c>
      <c r="AU65" s="25">
        <f t="shared" ref="AU65" si="77">AT65+1</f>
        <v>42</v>
      </c>
      <c r="AV65" s="25">
        <f t="shared" ref="AV65" si="78">AU65+1</f>
        <v>43</v>
      </c>
      <c r="AW65" s="25">
        <f t="shared" ref="AW65" si="79">AV65+1</f>
        <v>44</v>
      </c>
      <c r="AX65" s="25">
        <f t="shared" ref="AX65" si="80">AW65+1</f>
        <v>45</v>
      </c>
      <c r="AY65" s="25">
        <f t="shared" ref="AY65" si="81">AX65+1</f>
        <v>46</v>
      </c>
      <c r="AZ65" s="25">
        <f t="shared" ref="AZ65" si="82">AY65+1</f>
        <v>47</v>
      </c>
      <c r="BA65" s="25">
        <f t="shared" ref="BA65" si="83">AZ65+1</f>
        <v>48</v>
      </c>
      <c r="BB65" s="25">
        <f t="shared" ref="BB65" si="84">BA65+1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/>
      <c r="B67" s="33"/>
      <c r="C67" s="140"/>
      <c r="D67" s="97" t="s">
        <v>198</v>
      </c>
      <c r="E67" s="2" t="str">
        <f>'Option 8 (2)'!E67</f>
        <v/>
      </c>
      <c r="F67" s="23" t="str">
        <f>'Option 8 (2)'!F67</f>
        <v/>
      </c>
      <c r="G67" s="23" t="str">
        <f>'Option 8 (2)'!G67</f>
        <v/>
      </c>
      <c r="H67" s="23" t="str">
        <f>'Option 8 (2)'!H67</f>
        <v/>
      </c>
      <c r="I67" s="23" t="str">
        <f>'Option 8 (2)'!I67</f>
        <v/>
      </c>
      <c r="J67" s="23" t="str">
        <f>'Option 8 (2)'!J67</f>
        <v/>
      </c>
      <c r="K67" s="23" t="str">
        <f>'Option 8 (2)'!K67</f>
        <v/>
      </c>
      <c r="L67" s="23" t="str">
        <f>'Option 8 (2)'!L67</f>
        <v/>
      </c>
      <c r="M67" s="23" t="str">
        <f>'Option 8 (2)'!M67</f>
        <v/>
      </c>
      <c r="N67" s="23" t="str">
        <f>'Option 8 (2)'!N67</f>
        <v/>
      </c>
      <c r="O67" s="23" t="str">
        <f>'Option 8 (2)'!O67</f>
        <v/>
      </c>
      <c r="P67" s="23" t="str">
        <f>'Option 8 (2)'!P67</f>
        <v/>
      </c>
      <c r="Q67" s="23" t="str">
        <f>'Option 8 (2)'!Q67</f>
        <v/>
      </c>
      <c r="R67" s="23" t="str">
        <f>'Option 8 (2)'!R67</f>
        <v/>
      </c>
      <c r="S67" s="23" t="str">
        <f>'Option 8 (2)'!S67</f>
        <v/>
      </c>
      <c r="T67" s="23" t="str">
        <f>'Option 8 (2)'!T67</f>
        <v/>
      </c>
      <c r="U67" s="23" t="str">
        <f>'Option 8 (2)'!U67</f>
        <v/>
      </c>
      <c r="V67" s="23" t="str">
        <f>'Option 8 (2)'!V67</f>
        <v/>
      </c>
      <c r="W67" s="23" t="str">
        <f>'Option 8 (2)'!W67</f>
        <v/>
      </c>
      <c r="X67" s="23" t="str">
        <f>'Option 8 (2)'!X67</f>
        <v/>
      </c>
      <c r="Y67" s="23" t="str">
        <f>'Option 8 (2)'!Y67</f>
        <v/>
      </c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</row>
    <row r="68" spans="1:54" ht="41.4" x14ac:dyDescent="0.25">
      <c r="A68" s="41"/>
      <c r="B68" s="33"/>
      <c r="C68" s="140"/>
      <c r="D68" s="98" t="s">
        <v>198</v>
      </c>
      <c r="E68" s="23" t="str">
        <f>'Option 8 (2)'!E68</f>
        <v/>
      </c>
      <c r="F68" s="23" t="str">
        <f>'Option 8 (2)'!F68</f>
        <v/>
      </c>
      <c r="G68" s="23" t="str">
        <f>'Option 8 (2)'!G68</f>
        <v/>
      </c>
      <c r="H68" s="23" t="str">
        <f>'Option 8 (2)'!H68</f>
        <v/>
      </c>
      <c r="I68" s="23" t="str">
        <f>'Option 8 (2)'!I68</f>
        <v/>
      </c>
      <c r="J68" s="23" t="str">
        <f>'Option 8 (2)'!J68</f>
        <v/>
      </c>
      <c r="K68" s="23" t="str">
        <f>'Option 8 (2)'!K68</f>
        <v/>
      </c>
      <c r="L68" s="23" t="str">
        <f>'Option 8 (2)'!L68</f>
        <v/>
      </c>
      <c r="M68" s="23" t="str">
        <f>'Option 8 (2)'!M68</f>
        <v/>
      </c>
      <c r="N68" s="23" t="str">
        <f>'Option 8 (2)'!N68</f>
        <v/>
      </c>
      <c r="O68" s="23" t="str">
        <f>'Option 8 (2)'!O68</f>
        <v/>
      </c>
      <c r="P68" s="23" t="str">
        <f>'Option 8 (2)'!P68</f>
        <v/>
      </c>
      <c r="Q68" s="23" t="str">
        <f>'Option 8 (2)'!Q68</f>
        <v/>
      </c>
      <c r="R68" s="23" t="str">
        <f>'Option 8 (2)'!R68</f>
        <v/>
      </c>
      <c r="S68" s="23" t="str">
        <f>'Option 8 (2)'!S68</f>
        <v/>
      </c>
      <c r="T68" s="23" t="str">
        <f>'Option 8 (2)'!T68</f>
        <v/>
      </c>
      <c r="U68" s="23" t="str">
        <f>'Option 8 (2)'!U68</f>
        <v/>
      </c>
      <c r="V68" s="23" t="str">
        <f>'Option 8 (2)'!V68</f>
        <v/>
      </c>
      <c r="W68" s="23" t="str">
        <f>'Option 8 (2)'!W68</f>
        <v/>
      </c>
      <c r="X68" s="23" t="str">
        <f>'Option 8 (2)'!X68</f>
        <v/>
      </c>
      <c r="Y68" s="23" t="str">
        <f>'Option 8 (2)'!Y68</f>
        <v/>
      </c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1:54" ht="41.4" x14ac:dyDescent="0.25">
      <c r="A69" s="41"/>
      <c r="B69" s="33"/>
      <c r="C69" s="140"/>
      <c r="D69" s="98" t="s">
        <v>198</v>
      </c>
      <c r="E69" s="23" t="str">
        <f>'Option 8 (2)'!E69</f>
        <v/>
      </c>
      <c r="F69" s="23" t="str">
        <f>'Option 8 (2)'!F69</f>
        <v/>
      </c>
      <c r="G69" s="23" t="str">
        <f>'Option 8 (2)'!G69</f>
        <v/>
      </c>
      <c r="H69" s="23" t="str">
        <f>'Option 8 (2)'!H69</f>
        <v/>
      </c>
      <c r="I69" s="23" t="str">
        <f>'Option 8 (2)'!I69</f>
        <v/>
      </c>
      <c r="J69" s="23" t="str">
        <f>'Option 8 (2)'!J69</f>
        <v/>
      </c>
      <c r="K69" s="23" t="str">
        <f>'Option 8 (2)'!K69</f>
        <v/>
      </c>
      <c r="L69" s="23" t="str">
        <f>'Option 8 (2)'!L69</f>
        <v/>
      </c>
      <c r="M69" s="23" t="str">
        <f>'Option 8 (2)'!M69</f>
        <v/>
      </c>
      <c r="N69" s="23" t="str">
        <f>'Option 8 (2)'!N69</f>
        <v/>
      </c>
      <c r="O69" s="23" t="str">
        <f>'Option 8 (2)'!O69</f>
        <v/>
      </c>
      <c r="P69" s="23" t="str">
        <f>'Option 8 (2)'!P69</f>
        <v/>
      </c>
      <c r="Q69" s="23" t="str">
        <f>'Option 8 (2)'!Q69</f>
        <v/>
      </c>
      <c r="R69" s="23" t="str">
        <f>'Option 8 (2)'!R69</f>
        <v/>
      </c>
      <c r="S69" s="23" t="str">
        <f>'Option 8 (2)'!S69</f>
        <v/>
      </c>
      <c r="T69" s="23" t="str">
        <f>'Option 8 (2)'!T69</f>
        <v/>
      </c>
      <c r="U69" s="23" t="str">
        <f>'Option 8 (2)'!U69</f>
        <v/>
      </c>
      <c r="V69" s="23" t="str">
        <f>'Option 8 (2)'!V69</f>
        <v/>
      </c>
      <c r="W69" s="23" t="str">
        <f>'Option 8 (2)'!W69</f>
        <v/>
      </c>
      <c r="X69" s="23" t="str">
        <f>'Option 8 (2)'!X69</f>
        <v/>
      </c>
      <c r="Y69" s="23" t="str">
        <f>'Option 8 (2)'!Y69</f>
        <v/>
      </c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</row>
    <row r="70" spans="1:54" ht="41.4" x14ac:dyDescent="0.25">
      <c r="A70" s="41"/>
      <c r="B70" s="33"/>
      <c r="C70" s="140"/>
      <c r="D70" s="98" t="s">
        <v>198</v>
      </c>
      <c r="E70" s="23" t="str">
        <f>'Option 8 (2)'!E70</f>
        <v/>
      </c>
      <c r="F70" s="23" t="str">
        <f>'Option 8 (2)'!F70</f>
        <v/>
      </c>
      <c r="G70" s="23" t="str">
        <f>'Option 8 (2)'!G70</f>
        <v/>
      </c>
      <c r="H70" s="23" t="str">
        <f>'Option 8 (2)'!H70</f>
        <v/>
      </c>
      <c r="I70" s="23" t="str">
        <f>'Option 8 (2)'!I70</f>
        <v/>
      </c>
      <c r="J70" s="23" t="str">
        <f>'Option 8 (2)'!J70</f>
        <v/>
      </c>
      <c r="K70" s="23" t="str">
        <f>'Option 8 (2)'!K70</f>
        <v/>
      </c>
      <c r="L70" s="23" t="str">
        <f>'Option 8 (2)'!L70</f>
        <v/>
      </c>
      <c r="M70" s="23" t="str">
        <f>'Option 8 (2)'!M70</f>
        <v/>
      </c>
      <c r="N70" s="23" t="str">
        <f>'Option 8 (2)'!N70</f>
        <v/>
      </c>
      <c r="O70" s="23" t="str">
        <f>'Option 8 (2)'!O70</f>
        <v/>
      </c>
      <c r="P70" s="23" t="str">
        <f>'Option 8 (2)'!P70</f>
        <v/>
      </c>
      <c r="Q70" s="23" t="str">
        <f>'Option 8 (2)'!Q70</f>
        <v/>
      </c>
      <c r="R70" s="23" t="str">
        <f>'Option 8 (2)'!R70</f>
        <v/>
      </c>
      <c r="S70" s="23" t="str">
        <f>'Option 8 (2)'!S70</f>
        <v/>
      </c>
      <c r="T70" s="23" t="str">
        <f>'Option 8 (2)'!T70</f>
        <v/>
      </c>
      <c r="U70" s="23" t="str">
        <f>'Option 8 (2)'!U70</f>
        <v/>
      </c>
      <c r="V70" s="23" t="str">
        <f>'Option 8 (2)'!V70</f>
        <v/>
      </c>
      <c r="W70" s="23" t="str">
        <f>'Option 8 (2)'!W70</f>
        <v/>
      </c>
      <c r="X70" s="23" t="str">
        <f>'Option 8 (2)'!X70</f>
        <v/>
      </c>
      <c r="Y70" s="23" t="str">
        <f>'Option 8 (2)'!Y70</f>
        <v/>
      </c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</row>
    <row r="71" spans="1:54" ht="41.4" x14ac:dyDescent="0.25">
      <c r="A71" s="49"/>
      <c r="B71" s="33"/>
      <c r="C71" s="140"/>
      <c r="D71" s="98" t="s">
        <v>198</v>
      </c>
      <c r="E71" s="23" t="str">
        <f>'Option 8 (2)'!E71</f>
        <v/>
      </c>
      <c r="F71" s="23" t="str">
        <f>'Option 8 (2)'!F71</f>
        <v/>
      </c>
      <c r="G71" s="23" t="str">
        <f>'Option 8 (2)'!G71</f>
        <v/>
      </c>
      <c r="H71" s="23" t="str">
        <f>'Option 8 (2)'!H71</f>
        <v/>
      </c>
      <c r="I71" s="23" t="str">
        <f>'Option 8 (2)'!I71</f>
        <v/>
      </c>
      <c r="J71" s="23" t="str">
        <f>'Option 8 (2)'!J71</f>
        <v/>
      </c>
      <c r="K71" s="23" t="str">
        <f>'Option 8 (2)'!K71</f>
        <v/>
      </c>
      <c r="L71" s="23" t="str">
        <f>'Option 8 (2)'!L71</f>
        <v/>
      </c>
      <c r="M71" s="23" t="str">
        <f>'Option 8 (2)'!M71</f>
        <v/>
      </c>
      <c r="N71" s="23" t="str">
        <f>'Option 8 (2)'!N71</f>
        <v/>
      </c>
      <c r="O71" s="23" t="str">
        <f>'Option 8 (2)'!O71</f>
        <v/>
      </c>
      <c r="P71" s="23" t="str">
        <f>'Option 8 (2)'!P71</f>
        <v/>
      </c>
      <c r="Q71" s="23" t="str">
        <f>'Option 8 (2)'!Q71</f>
        <v/>
      </c>
      <c r="R71" s="23" t="str">
        <f>'Option 8 (2)'!R71</f>
        <v/>
      </c>
      <c r="S71" s="23" t="str">
        <f>'Option 8 (2)'!S71</f>
        <v/>
      </c>
      <c r="T71" s="23" t="str">
        <f>'Option 8 (2)'!T71</f>
        <v/>
      </c>
      <c r="U71" s="23" t="str">
        <f>'Option 8 (2)'!U71</f>
        <v/>
      </c>
      <c r="V71" s="23" t="str">
        <f>'Option 8 (2)'!V71</f>
        <v/>
      </c>
      <c r="W71" s="23" t="str">
        <f>'Option 8 (2)'!W71</f>
        <v/>
      </c>
      <c r="X71" s="23" t="str">
        <f>'Option 8 (2)'!X71</f>
        <v/>
      </c>
      <c r="Y71" s="23" t="str">
        <f>'Option 8 (2)'!Y71</f>
        <v/>
      </c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</row>
    <row r="72" spans="1:54" ht="41.4" x14ac:dyDescent="0.25">
      <c r="A72" s="41"/>
      <c r="B72" s="33"/>
      <c r="C72" s="140"/>
      <c r="D72" s="98" t="s">
        <v>198</v>
      </c>
      <c r="E72" s="23" t="str">
        <f>'Option 8 (2)'!E72</f>
        <v/>
      </c>
      <c r="F72" s="23" t="str">
        <f>'Option 8 (2)'!F72</f>
        <v/>
      </c>
      <c r="G72" s="23" t="str">
        <f>'Option 8 (2)'!G72</f>
        <v/>
      </c>
      <c r="H72" s="23" t="str">
        <f>'Option 8 (2)'!H72</f>
        <v/>
      </c>
      <c r="I72" s="23" t="str">
        <f>'Option 8 (2)'!I72</f>
        <v/>
      </c>
      <c r="J72" s="23" t="str">
        <f>'Option 8 (2)'!J72</f>
        <v/>
      </c>
      <c r="K72" s="23" t="str">
        <f>'Option 8 (2)'!K72</f>
        <v/>
      </c>
      <c r="L72" s="23" t="str">
        <f>'Option 8 (2)'!L72</f>
        <v/>
      </c>
      <c r="M72" s="23" t="str">
        <f>'Option 8 (2)'!M72</f>
        <v/>
      </c>
      <c r="N72" s="23" t="str">
        <f>'Option 8 (2)'!N72</f>
        <v/>
      </c>
      <c r="O72" s="23" t="str">
        <f>'Option 8 (2)'!O72</f>
        <v/>
      </c>
      <c r="P72" s="23" t="str">
        <f>'Option 8 (2)'!P72</f>
        <v/>
      </c>
      <c r="Q72" s="23" t="str">
        <f>'Option 8 (2)'!Q72</f>
        <v/>
      </c>
      <c r="R72" s="23" t="str">
        <f>'Option 8 (2)'!R72</f>
        <v/>
      </c>
      <c r="S72" s="23" t="str">
        <f>'Option 8 (2)'!S72</f>
        <v/>
      </c>
      <c r="T72" s="23" t="str">
        <f>'Option 8 (2)'!T72</f>
        <v/>
      </c>
      <c r="U72" s="23" t="str">
        <f>'Option 8 (2)'!U72</f>
        <v/>
      </c>
      <c r="V72" s="23" t="str">
        <f>'Option 8 (2)'!V72</f>
        <v/>
      </c>
      <c r="W72" s="23" t="str">
        <f>'Option 8 (2)'!W72</f>
        <v/>
      </c>
      <c r="X72" s="23" t="str">
        <f>'Option 8 (2)'!X72</f>
        <v/>
      </c>
      <c r="Y72" s="23" t="str">
        <f>'Option 8 (2)'!Y72</f>
        <v/>
      </c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</row>
    <row r="73" spans="1:54" ht="41.4" x14ac:dyDescent="0.25">
      <c r="A73" s="41"/>
      <c r="B73" s="33"/>
      <c r="C73" s="140"/>
      <c r="D73" s="98" t="s">
        <v>198</v>
      </c>
      <c r="E73" s="23" t="str">
        <f>'Option 8 (2)'!E73</f>
        <v/>
      </c>
      <c r="F73" s="23" t="str">
        <f>'Option 8 (2)'!F73</f>
        <v/>
      </c>
      <c r="G73" s="23" t="str">
        <f>'Option 8 (2)'!G73</f>
        <v/>
      </c>
      <c r="H73" s="23" t="str">
        <f>'Option 8 (2)'!H73</f>
        <v/>
      </c>
      <c r="I73" s="23" t="str">
        <f>'Option 8 (2)'!I73</f>
        <v/>
      </c>
      <c r="J73" s="23" t="str">
        <f>'Option 8 (2)'!J73</f>
        <v/>
      </c>
      <c r="K73" s="23" t="str">
        <f>'Option 8 (2)'!K73</f>
        <v/>
      </c>
      <c r="L73" s="23" t="str">
        <f>'Option 8 (2)'!L73</f>
        <v/>
      </c>
      <c r="M73" s="23" t="str">
        <f>'Option 8 (2)'!M73</f>
        <v/>
      </c>
      <c r="N73" s="23" t="str">
        <f>'Option 8 (2)'!N73</f>
        <v/>
      </c>
      <c r="O73" s="23" t="str">
        <f>'Option 8 (2)'!O73</f>
        <v/>
      </c>
      <c r="P73" s="23" t="str">
        <f>'Option 8 (2)'!P73</f>
        <v/>
      </c>
      <c r="Q73" s="23" t="str">
        <f>'Option 8 (2)'!Q73</f>
        <v/>
      </c>
      <c r="R73" s="23" t="str">
        <f>'Option 8 (2)'!R73</f>
        <v/>
      </c>
      <c r="S73" s="23" t="str">
        <f>'Option 8 (2)'!S73</f>
        <v/>
      </c>
      <c r="T73" s="23" t="str">
        <f>'Option 8 (2)'!T73</f>
        <v/>
      </c>
      <c r="U73" s="23" t="str">
        <f>'Option 8 (2)'!U73</f>
        <v/>
      </c>
      <c r="V73" s="23" t="str">
        <f>'Option 8 (2)'!V73</f>
        <v/>
      </c>
      <c r="W73" s="23" t="str">
        <f>'Option 8 (2)'!W73</f>
        <v/>
      </c>
      <c r="X73" s="23" t="str">
        <f>'Option 8 (2)'!X73</f>
        <v/>
      </c>
      <c r="Y73" s="23" t="str">
        <f>'Option 8 (2)'!Y73</f>
        <v/>
      </c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</row>
    <row r="74" spans="1:54" ht="41.4" x14ac:dyDescent="0.25">
      <c r="A74" s="41"/>
      <c r="B74" s="33"/>
      <c r="C74" s="140"/>
      <c r="D74" s="98" t="s">
        <v>198</v>
      </c>
      <c r="E74" s="23" t="str">
        <f>'Option 8 (2)'!E74</f>
        <v/>
      </c>
      <c r="F74" s="23" t="str">
        <f>'Option 8 (2)'!F74</f>
        <v/>
      </c>
      <c r="G74" s="23" t="str">
        <f>'Option 8 (2)'!G74</f>
        <v/>
      </c>
      <c r="H74" s="23" t="str">
        <f>'Option 8 (2)'!H74</f>
        <v/>
      </c>
      <c r="I74" s="23" t="str">
        <f>'Option 8 (2)'!I74</f>
        <v/>
      </c>
      <c r="J74" s="23" t="str">
        <f>'Option 8 (2)'!J74</f>
        <v/>
      </c>
      <c r="K74" s="23" t="str">
        <f>'Option 8 (2)'!K74</f>
        <v/>
      </c>
      <c r="L74" s="23" t="str">
        <f>'Option 8 (2)'!L74</f>
        <v/>
      </c>
      <c r="M74" s="23" t="str">
        <f>'Option 8 (2)'!M74</f>
        <v/>
      </c>
      <c r="N74" s="23" t="str">
        <f>'Option 8 (2)'!N74</f>
        <v/>
      </c>
      <c r="O74" s="23" t="str">
        <f>'Option 8 (2)'!O74</f>
        <v/>
      </c>
      <c r="P74" s="23" t="str">
        <f>'Option 8 (2)'!P74</f>
        <v/>
      </c>
      <c r="Q74" s="23" t="str">
        <f>'Option 8 (2)'!Q74</f>
        <v/>
      </c>
      <c r="R74" s="23" t="str">
        <f>'Option 8 (2)'!R74</f>
        <v/>
      </c>
      <c r="S74" s="23" t="str">
        <f>'Option 8 (2)'!S74</f>
        <v/>
      </c>
      <c r="T74" s="23" t="str">
        <f>'Option 8 (2)'!T74</f>
        <v/>
      </c>
      <c r="U74" s="23" t="str">
        <f>'Option 8 (2)'!U74</f>
        <v/>
      </c>
      <c r="V74" s="23" t="str">
        <f>'Option 8 (2)'!V74</f>
        <v/>
      </c>
      <c r="W74" s="23" t="str">
        <f>'Option 8 (2)'!W74</f>
        <v/>
      </c>
      <c r="X74" s="23" t="str">
        <f>'Option 8 (2)'!X74</f>
        <v/>
      </c>
      <c r="Y74" s="23" t="str">
        <f>'Option 8 (2)'!Y74</f>
        <v/>
      </c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</row>
    <row r="75" spans="1:54" ht="41.4" x14ac:dyDescent="0.25">
      <c r="A75" s="41"/>
      <c r="B75" s="33"/>
      <c r="C75" s="140"/>
      <c r="D75" s="98" t="s">
        <v>198</v>
      </c>
      <c r="E75" s="23" t="str">
        <f>'Option 8 (2)'!E75</f>
        <v/>
      </c>
      <c r="F75" s="23" t="str">
        <f>'Option 8 (2)'!F75</f>
        <v/>
      </c>
      <c r="G75" s="23" t="str">
        <f>'Option 8 (2)'!G75</f>
        <v/>
      </c>
      <c r="H75" s="23" t="str">
        <f>'Option 8 (2)'!H75</f>
        <v/>
      </c>
      <c r="I75" s="23" t="str">
        <f>'Option 8 (2)'!I75</f>
        <v/>
      </c>
      <c r="J75" s="23" t="str">
        <f>'Option 8 (2)'!J75</f>
        <v/>
      </c>
      <c r="K75" s="23" t="str">
        <f>'Option 8 (2)'!K75</f>
        <v/>
      </c>
      <c r="L75" s="23" t="str">
        <f>'Option 8 (2)'!L75</f>
        <v/>
      </c>
      <c r="M75" s="23" t="str">
        <f>'Option 8 (2)'!M75</f>
        <v/>
      </c>
      <c r="N75" s="23" t="str">
        <f>'Option 8 (2)'!N75</f>
        <v/>
      </c>
      <c r="O75" s="23" t="str">
        <f>'Option 8 (2)'!O75</f>
        <v/>
      </c>
      <c r="P75" s="23" t="str">
        <f>'Option 8 (2)'!P75</f>
        <v/>
      </c>
      <c r="Q75" s="23" t="str">
        <f>'Option 8 (2)'!Q75</f>
        <v/>
      </c>
      <c r="R75" s="23" t="str">
        <f>'Option 8 (2)'!R75</f>
        <v/>
      </c>
      <c r="S75" s="23" t="str">
        <f>'Option 8 (2)'!S75</f>
        <v/>
      </c>
      <c r="T75" s="23" t="str">
        <f>'Option 8 (2)'!T75</f>
        <v/>
      </c>
      <c r="U75" s="23" t="str">
        <f>'Option 8 (2)'!U75</f>
        <v/>
      </c>
      <c r="V75" s="23" t="str">
        <f>'Option 8 (2)'!V75</f>
        <v/>
      </c>
      <c r="W75" s="23" t="str">
        <f>'Option 8 (2)'!W75</f>
        <v/>
      </c>
      <c r="X75" s="23" t="str">
        <f>'Option 8 (2)'!X75</f>
        <v/>
      </c>
      <c r="Y75" s="23" t="str">
        <f>'Option 8 (2)'!Y75</f>
        <v/>
      </c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</row>
    <row r="76" spans="1:54" ht="41.4" x14ac:dyDescent="0.25">
      <c r="A76" s="49"/>
      <c r="B76" s="33"/>
      <c r="C76" s="140"/>
      <c r="D76" s="98" t="s">
        <v>198</v>
      </c>
      <c r="E76" s="23" t="str">
        <f>'Option 8 (2)'!E76</f>
        <v/>
      </c>
      <c r="F76" s="23" t="str">
        <f>'Option 8 (2)'!F76</f>
        <v/>
      </c>
      <c r="G76" s="23" t="str">
        <f>'Option 8 (2)'!G76</f>
        <v/>
      </c>
      <c r="H76" s="23" t="str">
        <f>'Option 8 (2)'!H76</f>
        <v/>
      </c>
      <c r="I76" s="23" t="str">
        <f>'Option 8 (2)'!I76</f>
        <v/>
      </c>
      <c r="J76" s="23" t="str">
        <f>'Option 8 (2)'!J76</f>
        <v/>
      </c>
      <c r="K76" s="23" t="str">
        <f>'Option 8 (2)'!K76</f>
        <v/>
      </c>
      <c r="L76" s="23" t="str">
        <f>'Option 8 (2)'!L76</f>
        <v/>
      </c>
      <c r="M76" s="23" t="str">
        <f>'Option 8 (2)'!M76</f>
        <v/>
      </c>
      <c r="N76" s="23" t="str">
        <f>'Option 8 (2)'!N76</f>
        <v/>
      </c>
      <c r="O76" s="23" t="str">
        <f>'Option 8 (2)'!O76</f>
        <v/>
      </c>
      <c r="P76" s="23" t="str">
        <f>'Option 8 (2)'!P76</f>
        <v/>
      </c>
      <c r="Q76" s="23" t="str">
        <f>'Option 8 (2)'!Q76</f>
        <v/>
      </c>
      <c r="R76" s="23" t="str">
        <f>'Option 8 (2)'!R76</f>
        <v/>
      </c>
      <c r="S76" s="23" t="str">
        <f>'Option 8 (2)'!S76</f>
        <v/>
      </c>
      <c r="T76" s="23" t="str">
        <f>'Option 8 (2)'!T76</f>
        <v/>
      </c>
      <c r="U76" s="23" t="str">
        <f>'Option 8 (2)'!U76</f>
        <v/>
      </c>
      <c r="V76" s="23" t="str">
        <f>'Option 8 (2)'!V76</f>
        <v/>
      </c>
      <c r="W76" s="23" t="str">
        <f>'Option 8 (2)'!W76</f>
        <v/>
      </c>
      <c r="X76" s="23" t="str">
        <f>'Option 8 (2)'!X76</f>
        <v/>
      </c>
      <c r="Y76" s="23" t="str">
        <f>'Option 8 (2)'!Y76</f>
        <v/>
      </c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</row>
    <row r="77" spans="1:54" ht="41.4" x14ac:dyDescent="0.25">
      <c r="A77" s="41"/>
      <c r="B77" s="33"/>
      <c r="C77" s="140"/>
      <c r="D77" s="98" t="s">
        <v>198</v>
      </c>
      <c r="E77" s="23" t="str">
        <f>'Option 8 (2)'!E77</f>
        <v/>
      </c>
      <c r="F77" s="23" t="str">
        <f>'Option 8 (2)'!F77</f>
        <v/>
      </c>
      <c r="G77" s="23" t="str">
        <f>'Option 8 (2)'!G77</f>
        <v/>
      </c>
      <c r="H77" s="23" t="str">
        <f>'Option 8 (2)'!H77</f>
        <v/>
      </c>
      <c r="I77" s="23" t="str">
        <f>'Option 8 (2)'!I77</f>
        <v/>
      </c>
      <c r="J77" s="23" t="str">
        <f>'Option 8 (2)'!J77</f>
        <v/>
      </c>
      <c r="K77" s="23" t="str">
        <f>'Option 8 (2)'!K77</f>
        <v/>
      </c>
      <c r="L77" s="23" t="str">
        <f>'Option 8 (2)'!L77</f>
        <v/>
      </c>
      <c r="M77" s="23" t="str">
        <f>'Option 8 (2)'!M77</f>
        <v/>
      </c>
      <c r="N77" s="23" t="str">
        <f>'Option 8 (2)'!N77</f>
        <v/>
      </c>
      <c r="O77" s="23" t="str">
        <f>'Option 8 (2)'!O77</f>
        <v/>
      </c>
      <c r="P77" s="23" t="str">
        <f>'Option 8 (2)'!P77</f>
        <v/>
      </c>
      <c r="Q77" s="23" t="str">
        <f>'Option 8 (2)'!Q77</f>
        <v/>
      </c>
      <c r="R77" s="23" t="str">
        <f>'Option 8 (2)'!R77</f>
        <v/>
      </c>
      <c r="S77" s="23" t="str">
        <f>'Option 8 (2)'!S77</f>
        <v/>
      </c>
      <c r="T77" s="23" t="str">
        <f>'Option 8 (2)'!T77</f>
        <v/>
      </c>
      <c r="U77" s="23" t="str">
        <f>'Option 8 (2)'!U77</f>
        <v/>
      </c>
      <c r="V77" s="23" t="str">
        <f>'Option 8 (2)'!V77</f>
        <v/>
      </c>
      <c r="W77" s="23" t="str">
        <f>'Option 8 (2)'!W77</f>
        <v/>
      </c>
      <c r="X77" s="23" t="str">
        <f>'Option 8 (2)'!X77</f>
        <v/>
      </c>
      <c r="Y77" s="23" t="str">
        <f>'Option 8 (2)'!Y77</f>
        <v/>
      </c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</row>
    <row r="78" spans="1:54" ht="41.4" x14ac:dyDescent="0.25">
      <c r="A78" s="41"/>
      <c r="B78" s="33"/>
      <c r="C78" s="140"/>
      <c r="D78" s="98" t="s">
        <v>198</v>
      </c>
      <c r="E78" s="23" t="str">
        <f>'Option 8 (2)'!E78</f>
        <v/>
      </c>
      <c r="F78" s="23" t="str">
        <f>'Option 8 (2)'!F78</f>
        <v/>
      </c>
      <c r="G78" s="23" t="str">
        <f>'Option 8 (2)'!G78</f>
        <v/>
      </c>
      <c r="H78" s="23" t="str">
        <f>'Option 8 (2)'!H78</f>
        <v/>
      </c>
      <c r="I78" s="23" t="str">
        <f>'Option 8 (2)'!I78</f>
        <v/>
      </c>
      <c r="J78" s="23" t="str">
        <f>'Option 8 (2)'!J78</f>
        <v/>
      </c>
      <c r="K78" s="23" t="str">
        <f>'Option 8 (2)'!K78</f>
        <v/>
      </c>
      <c r="L78" s="23" t="str">
        <f>'Option 8 (2)'!L78</f>
        <v/>
      </c>
      <c r="M78" s="23" t="str">
        <f>'Option 8 (2)'!M78</f>
        <v/>
      </c>
      <c r="N78" s="23" t="str">
        <f>'Option 8 (2)'!N78</f>
        <v/>
      </c>
      <c r="O78" s="23" t="str">
        <f>'Option 8 (2)'!O78</f>
        <v/>
      </c>
      <c r="P78" s="23" t="str">
        <f>'Option 8 (2)'!P78</f>
        <v/>
      </c>
      <c r="Q78" s="23" t="str">
        <f>'Option 8 (2)'!Q78</f>
        <v/>
      </c>
      <c r="R78" s="23" t="str">
        <f>'Option 8 (2)'!R78</f>
        <v/>
      </c>
      <c r="S78" s="23" t="str">
        <f>'Option 8 (2)'!S78</f>
        <v/>
      </c>
      <c r="T78" s="23" t="str">
        <f>'Option 8 (2)'!T78</f>
        <v/>
      </c>
      <c r="U78" s="23" t="str">
        <f>'Option 8 (2)'!U78</f>
        <v/>
      </c>
      <c r="V78" s="23" t="str">
        <f>'Option 8 (2)'!V78</f>
        <v/>
      </c>
      <c r="W78" s="23" t="str">
        <f>'Option 8 (2)'!W78</f>
        <v/>
      </c>
      <c r="X78" s="23" t="str">
        <f>'Option 8 (2)'!X78</f>
        <v/>
      </c>
      <c r="Y78" s="23" t="str">
        <f>'Option 8 (2)'!Y78</f>
        <v/>
      </c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</row>
    <row r="79" spans="1:54" ht="41.4" x14ac:dyDescent="0.25">
      <c r="A79" s="41"/>
      <c r="B79" s="33"/>
      <c r="C79" s="140"/>
      <c r="D79" s="98" t="s">
        <v>198</v>
      </c>
      <c r="E79" s="23" t="str">
        <f>'Option 8 (2)'!E79</f>
        <v/>
      </c>
      <c r="F79" s="23" t="str">
        <f>'Option 8 (2)'!F79</f>
        <v/>
      </c>
      <c r="G79" s="23" t="str">
        <f>'Option 8 (2)'!G79</f>
        <v/>
      </c>
      <c r="H79" s="23" t="str">
        <f>'Option 8 (2)'!H79</f>
        <v/>
      </c>
      <c r="I79" s="23" t="str">
        <f>'Option 8 (2)'!I79</f>
        <v/>
      </c>
      <c r="J79" s="23" t="str">
        <f>'Option 8 (2)'!J79</f>
        <v/>
      </c>
      <c r="K79" s="23" t="str">
        <f>'Option 8 (2)'!K79</f>
        <v/>
      </c>
      <c r="L79" s="23" t="str">
        <f>'Option 8 (2)'!L79</f>
        <v/>
      </c>
      <c r="M79" s="23" t="str">
        <f>'Option 8 (2)'!M79</f>
        <v/>
      </c>
      <c r="N79" s="23" t="str">
        <f>'Option 8 (2)'!N79</f>
        <v/>
      </c>
      <c r="O79" s="23" t="str">
        <f>'Option 8 (2)'!O79</f>
        <v/>
      </c>
      <c r="P79" s="23" t="str">
        <f>'Option 8 (2)'!P79</f>
        <v/>
      </c>
      <c r="Q79" s="23" t="str">
        <f>'Option 8 (2)'!Q79</f>
        <v/>
      </c>
      <c r="R79" s="23" t="str">
        <f>'Option 8 (2)'!R79</f>
        <v/>
      </c>
      <c r="S79" s="23" t="str">
        <f>'Option 8 (2)'!S79</f>
        <v/>
      </c>
      <c r="T79" s="23" t="str">
        <f>'Option 8 (2)'!T79</f>
        <v/>
      </c>
      <c r="U79" s="23" t="str">
        <f>'Option 8 (2)'!U79</f>
        <v/>
      </c>
      <c r="V79" s="23" t="str">
        <f>'Option 8 (2)'!V79</f>
        <v/>
      </c>
      <c r="W79" s="23" t="str">
        <f>'Option 8 (2)'!W79</f>
        <v/>
      </c>
      <c r="X79" s="23" t="str">
        <f>'Option 8 (2)'!X79</f>
        <v/>
      </c>
      <c r="Y79" s="23" t="str">
        <f>'Option 8 (2)'!Y79</f>
        <v/>
      </c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</row>
    <row r="80" spans="1:54" ht="41.4" x14ac:dyDescent="0.25">
      <c r="A80" s="41"/>
      <c r="B80" s="33"/>
      <c r="C80" s="140"/>
      <c r="D80" s="98" t="s">
        <v>198</v>
      </c>
      <c r="E80" s="23" t="str">
        <f>'Option 8 (2)'!E80</f>
        <v/>
      </c>
      <c r="F80" s="23" t="str">
        <f>'Option 8 (2)'!F80</f>
        <v/>
      </c>
      <c r="G80" s="23" t="str">
        <f>'Option 8 (2)'!G80</f>
        <v/>
      </c>
      <c r="H80" s="23" t="str">
        <f>'Option 8 (2)'!H80</f>
        <v/>
      </c>
      <c r="I80" s="23" t="str">
        <f>'Option 8 (2)'!I80</f>
        <v/>
      </c>
      <c r="J80" s="23" t="str">
        <f>'Option 8 (2)'!J80</f>
        <v/>
      </c>
      <c r="K80" s="23" t="str">
        <f>'Option 8 (2)'!K80</f>
        <v/>
      </c>
      <c r="L80" s="23" t="str">
        <f>'Option 8 (2)'!L80</f>
        <v/>
      </c>
      <c r="M80" s="23" t="str">
        <f>'Option 8 (2)'!M80</f>
        <v/>
      </c>
      <c r="N80" s="23" t="str">
        <f>'Option 8 (2)'!N80</f>
        <v/>
      </c>
      <c r="O80" s="23" t="str">
        <f>'Option 8 (2)'!O80</f>
        <v/>
      </c>
      <c r="P80" s="23" t="str">
        <f>'Option 8 (2)'!P80</f>
        <v/>
      </c>
      <c r="Q80" s="23" t="str">
        <f>'Option 8 (2)'!Q80</f>
        <v/>
      </c>
      <c r="R80" s="23" t="str">
        <f>'Option 8 (2)'!R80</f>
        <v/>
      </c>
      <c r="S80" s="23" t="str">
        <f>'Option 8 (2)'!S80</f>
        <v/>
      </c>
      <c r="T80" s="23" t="str">
        <f>'Option 8 (2)'!T80</f>
        <v/>
      </c>
      <c r="U80" s="23" t="str">
        <f>'Option 8 (2)'!U80</f>
        <v/>
      </c>
      <c r="V80" s="23" t="str">
        <f>'Option 8 (2)'!V80</f>
        <v/>
      </c>
      <c r="W80" s="23" t="str">
        <f>'Option 8 (2)'!W80</f>
        <v/>
      </c>
      <c r="X80" s="23" t="str">
        <f>'Option 8 (2)'!X80</f>
        <v/>
      </c>
      <c r="Y80" s="23" t="str">
        <f>'Option 8 (2)'!Y80</f>
        <v/>
      </c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</row>
    <row r="81" spans="1:54" ht="41.4" x14ac:dyDescent="0.25">
      <c r="A81" s="41"/>
      <c r="B81" s="33"/>
      <c r="C81" s="140"/>
      <c r="D81" s="98" t="s">
        <v>198</v>
      </c>
      <c r="E81" s="23" t="str">
        <f>'Option 8 (2)'!E81</f>
        <v/>
      </c>
      <c r="F81" s="23" t="str">
        <f>'Option 8 (2)'!F81</f>
        <v/>
      </c>
      <c r="G81" s="23" t="str">
        <f>'Option 8 (2)'!G81</f>
        <v/>
      </c>
      <c r="H81" s="23" t="str">
        <f>'Option 8 (2)'!H81</f>
        <v/>
      </c>
      <c r="I81" s="23" t="str">
        <f>'Option 8 (2)'!I81</f>
        <v/>
      </c>
      <c r="J81" s="23" t="str">
        <f>'Option 8 (2)'!J81</f>
        <v/>
      </c>
      <c r="K81" s="23" t="str">
        <f>'Option 8 (2)'!K81</f>
        <v/>
      </c>
      <c r="L81" s="23" t="str">
        <f>'Option 8 (2)'!L81</f>
        <v/>
      </c>
      <c r="M81" s="23" t="str">
        <f>'Option 8 (2)'!M81</f>
        <v/>
      </c>
      <c r="N81" s="23" t="str">
        <f>'Option 8 (2)'!N81</f>
        <v/>
      </c>
      <c r="O81" s="23" t="str">
        <f>'Option 8 (2)'!O81</f>
        <v/>
      </c>
      <c r="P81" s="23" t="str">
        <f>'Option 8 (2)'!P81</f>
        <v/>
      </c>
      <c r="Q81" s="23" t="str">
        <f>'Option 8 (2)'!Q81</f>
        <v/>
      </c>
      <c r="R81" s="23" t="str">
        <f>'Option 8 (2)'!R81</f>
        <v/>
      </c>
      <c r="S81" s="23" t="str">
        <f>'Option 8 (2)'!S81</f>
        <v/>
      </c>
      <c r="T81" s="23" t="str">
        <f>'Option 8 (2)'!T81</f>
        <v/>
      </c>
      <c r="U81" s="23" t="str">
        <f>'Option 8 (2)'!U81</f>
        <v/>
      </c>
      <c r="V81" s="23" t="str">
        <f>'Option 8 (2)'!V81</f>
        <v/>
      </c>
      <c r="W81" s="23" t="str">
        <f>'Option 8 (2)'!W81</f>
        <v/>
      </c>
      <c r="X81" s="23" t="str">
        <f>'Option 8 (2)'!X81</f>
        <v/>
      </c>
      <c r="Y81" s="23" t="str">
        <f>'Option 8 (2)'!Y81</f>
        <v/>
      </c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</row>
    <row r="82" spans="1:54" ht="41.4" x14ac:dyDescent="0.25">
      <c r="A82" s="41"/>
      <c r="B82" s="33"/>
      <c r="C82" s="140"/>
      <c r="D82" s="98" t="s">
        <v>198</v>
      </c>
      <c r="E82" s="23" t="str">
        <f>'Option 8 (2)'!E82</f>
        <v/>
      </c>
      <c r="F82" s="23" t="str">
        <f>'Option 8 (2)'!F82</f>
        <v/>
      </c>
      <c r="G82" s="23" t="str">
        <f>'Option 8 (2)'!G82</f>
        <v/>
      </c>
      <c r="H82" s="23" t="str">
        <f>'Option 8 (2)'!H82</f>
        <v/>
      </c>
      <c r="I82" s="23" t="str">
        <f>'Option 8 (2)'!I82</f>
        <v/>
      </c>
      <c r="J82" s="23" t="str">
        <f>'Option 8 (2)'!J82</f>
        <v/>
      </c>
      <c r="K82" s="23" t="str">
        <f>'Option 8 (2)'!K82</f>
        <v/>
      </c>
      <c r="L82" s="23" t="str">
        <f>'Option 8 (2)'!L82</f>
        <v/>
      </c>
      <c r="M82" s="23" t="str">
        <f>'Option 8 (2)'!M82</f>
        <v/>
      </c>
      <c r="N82" s="23" t="str">
        <f>'Option 8 (2)'!N82</f>
        <v/>
      </c>
      <c r="O82" s="23" t="str">
        <f>'Option 8 (2)'!O82</f>
        <v/>
      </c>
      <c r="P82" s="23" t="str">
        <f>'Option 8 (2)'!P82</f>
        <v/>
      </c>
      <c r="Q82" s="23" t="str">
        <f>'Option 8 (2)'!Q82</f>
        <v/>
      </c>
      <c r="R82" s="23" t="str">
        <f>'Option 8 (2)'!R82</f>
        <v/>
      </c>
      <c r="S82" s="23" t="str">
        <f>'Option 8 (2)'!S82</f>
        <v/>
      </c>
      <c r="T82" s="23" t="str">
        <f>'Option 8 (2)'!T82</f>
        <v/>
      </c>
      <c r="U82" s="23" t="str">
        <f>'Option 8 (2)'!U82</f>
        <v/>
      </c>
      <c r="V82" s="23" t="str">
        <f>'Option 8 (2)'!V82</f>
        <v/>
      </c>
      <c r="W82" s="23" t="str">
        <f>'Option 8 (2)'!W82</f>
        <v/>
      </c>
      <c r="X82" s="23" t="str">
        <f>'Option 8 (2)'!X82</f>
        <v/>
      </c>
      <c r="Y82" s="23" t="str">
        <f>'Option 8 (2)'!Y82</f>
        <v/>
      </c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</row>
    <row r="83" spans="1:54" ht="41.4" x14ac:dyDescent="0.25">
      <c r="A83" s="41"/>
      <c r="B83" s="33"/>
      <c r="C83" s="140"/>
      <c r="D83" s="98" t="s">
        <v>198</v>
      </c>
      <c r="E83" s="23" t="str">
        <f>'Option 8 (2)'!E83</f>
        <v/>
      </c>
      <c r="F83" s="23" t="str">
        <f>'Option 8 (2)'!F83</f>
        <v/>
      </c>
      <c r="G83" s="23" t="str">
        <f>'Option 8 (2)'!G83</f>
        <v/>
      </c>
      <c r="H83" s="23" t="str">
        <f>'Option 8 (2)'!H83</f>
        <v/>
      </c>
      <c r="I83" s="23" t="str">
        <f>'Option 8 (2)'!I83</f>
        <v/>
      </c>
      <c r="J83" s="23" t="str">
        <f>'Option 8 (2)'!J83</f>
        <v/>
      </c>
      <c r="K83" s="23" t="str">
        <f>'Option 8 (2)'!K83</f>
        <v/>
      </c>
      <c r="L83" s="23" t="str">
        <f>'Option 8 (2)'!L83</f>
        <v/>
      </c>
      <c r="M83" s="23" t="str">
        <f>'Option 8 (2)'!M83</f>
        <v/>
      </c>
      <c r="N83" s="23" t="str">
        <f>'Option 8 (2)'!N83</f>
        <v/>
      </c>
      <c r="O83" s="23" t="str">
        <f>'Option 8 (2)'!O83</f>
        <v/>
      </c>
      <c r="P83" s="23" t="str">
        <f>'Option 8 (2)'!P83</f>
        <v/>
      </c>
      <c r="Q83" s="23" t="str">
        <f>'Option 8 (2)'!Q83</f>
        <v/>
      </c>
      <c r="R83" s="23" t="str">
        <f>'Option 8 (2)'!R83</f>
        <v/>
      </c>
      <c r="S83" s="23" t="str">
        <f>'Option 8 (2)'!S83</f>
        <v/>
      </c>
      <c r="T83" s="23" t="str">
        <f>'Option 8 (2)'!T83</f>
        <v/>
      </c>
      <c r="U83" s="23" t="str">
        <f>'Option 8 (2)'!U83</f>
        <v/>
      </c>
      <c r="V83" s="23" t="str">
        <f>'Option 8 (2)'!V83</f>
        <v/>
      </c>
      <c r="W83" s="23" t="str">
        <f>'Option 8 (2)'!W83</f>
        <v/>
      </c>
      <c r="X83" s="23" t="str">
        <f>'Option 8 (2)'!X83</f>
        <v/>
      </c>
      <c r="Y83" s="23" t="str">
        <f>'Option 8 (2)'!Y83</f>
        <v/>
      </c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</row>
    <row r="84" spans="1:54" ht="41.4" x14ac:dyDescent="0.25">
      <c r="A84" s="41"/>
      <c r="B84" s="33"/>
      <c r="C84" s="140"/>
      <c r="D84" s="98" t="s">
        <v>198</v>
      </c>
      <c r="E84" s="23" t="str">
        <f>'Option 8 (2)'!E84</f>
        <v/>
      </c>
      <c r="F84" s="23" t="str">
        <f>'Option 8 (2)'!F84</f>
        <v/>
      </c>
      <c r="G84" s="23" t="str">
        <f>'Option 8 (2)'!G84</f>
        <v/>
      </c>
      <c r="H84" s="23" t="str">
        <f>'Option 8 (2)'!H84</f>
        <v/>
      </c>
      <c r="I84" s="23" t="str">
        <f>'Option 8 (2)'!I84</f>
        <v/>
      </c>
      <c r="J84" s="23" t="str">
        <f>'Option 8 (2)'!J84</f>
        <v/>
      </c>
      <c r="K84" s="23" t="str">
        <f>'Option 8 (2)'!K84</f>
        <v/>
      </c>
      <c r="L84" s="23" t="str">
        <f>'Option 8 (2)'!L84</f>
        <v/>
      </c>
      <c r="M84" s="23" t="str">
        <f>'Option 8 (2)'!M84</f>
        <v/>
      </c>
      <c r="N84" s="23" t="str">
        <f>'Option 8 (2)'!N84</f>
        <v/>
      </c>
      <c r="O84" s="23" t="str">
        <f>'Option 8 (2)'!O84</f>
        <v/>
      </c>
      <c r="P84" s="23" t="str">
        <f>'Option 8 (2)'!P84</f>
        <v/>
      </c>
      <c r="Q84" s="23" t="str">
        <f>'Option 8 (2)'!Q84</f>
        <v/>
      </c>
      <c r="R84" s="23" t="str">
        <f>'Option 8 (2)'!R84</f>
        <v/>
      </c>
      <c r="S84" s="23" t="str">
        <f>'Option 8 (2)'!S84</f>
        <v/>
      </c>
      <c r="T84" s="23" t="str">
        <f>'Option 8 (2)'!T84</f>
        <v/>
      </c>
      <c r="U84" s="23" t="str">
        <f>'Option 8 (2)'!U84</f>
        <v/>
      </c>
      <c r="V84" s="23" t="str">
        <f>'Option 8 (2)'!V84</f>
        <v/>
      </c>
      <c r="W84" s="23" t="str">
        <f>'Option 8 (2)'!W84</f>
        <v/>
      </c>
      <c r="X84" s="23" t="str">
        <f>'Option 8 (2)'!X84</f>
        <v/>
      </c>
      <c r="Y84" s="23" t="str">
        <f>'Option 8 (2)'!Y84</f>
        <v/>
      </c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</row>
    <row r="85" spans="1:54" ht="41.4" x14ac:dyDescent="0.25">
      <c r="A85" s="41"/>
      <c r="B85" s="33"/>
      <c r="C85" s="140"/>
      <c r="D85" s="98" t="s">
        <v>198</v>
      </c>
      <c r="E85" s="23" t="str">
        <f>'Option 8 (2)'!E85</f>
        <v/>
      </c>
      <c r="F85" s="23" t="str">
        <f>'Option 8 (2)'!F85</f>
        <v/>
      </c>
      <c r="G85" s="23" t="str">
        <f>'Option 8 (2)'!G85</f>
        <v/>
      </c>
      <c r="H85" s="23" t="str">
        <f>'Option 8 (2)'!H85</f>
        <v/>
      </c>
      <c r="I85" s="23" t="str">
        <f>'Option 8 (2)'!I85</f>
        <v/>
      </c>
      <c r="J85" s="23" t="str">
        <f>'Option 8 (2)'!J85</f>
        <v/>
      </c>
      <c r="K85" s="23" t="str">
        <f>'Option 8 (2)'!K85</f>
        <v/>
      </c>
      <c r="L85" s="23" t="str">
        <f>'Option 8 (2)'!L85</f>
        <v/>
      </c>
      <c r="M85" s="23" t="str">
        <f>'Option 8 (2)'!M85</f>
        <v/>
      </c>
      <c r="N85" s="23" t="str">
        <f>'Option 8 (2)'!N85</f>
        <v/>
      </c>
      <c r="O85" s="23" t="str">
        <f>'Option 8 (2)'!O85</f>
        <v/>
      </c>
      <c r="P85" s="23" t="str">
        <f>'Option 8 (2)'!P85</f>
        <v/>
      </c>
      <c r="Q85" s="23" t="str">
        <f>'Option 8 (2)'!Q85</f>
        <v/>
      </c>
      <c r="R85" s="23" t="str">
        <f>'Option 8 (2)'!R85</f>
        <v/>
      </c>
      <c r="S85" s="23" t="str">
        <f>'Option 8 (2)'!S85</f>
        <v/>
      </c>
      <c r="T85" s="23" t="str">
        <f>'Option 8 (2)'!T85</f>
        <v/>
      </c>
      <c r="U85" s="23" t="str">
        <f>'Option 8 (2)'!U85</f>
        <v/>
      </c>
      <c r="V85" s="23" t="str">
        <f>'Option 8 (2)'!V85</f>
        <v/>
      </c>
      <c r="W85" s="23" t="str">
        <f>'Option 8 (2)'!W85</f>
        <v/>
      </c>
      <c r="X85" s="23" t="str">
        <f>'Option 8 (2)'!X85</f>
        <v/>
      </c>
      <c r="Y85" s="23" t="str">
        <f>'Option 8 (2)'!Y85</f>
        <v/>
      </c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</row>
    <row r="86" spans="1:54" ht="41.4" x14ac:dyDescent="0.25">
      <c r="A86" s="41"/>
      <c r="B86" s="33"/>
      <c r="C86" s="140"/>
      <c r="D86" s="98" t="s">
        <v>198</v>
      </c>
      <c r="E86" s="23" t="str">
        <f>'Option 8 (2)'!E86</f>
        <v/>
      </c>
      <c r="F86" s="23" t="str">
        <f>'Option 8 (2)'!F86</f>
        <v/>
      </c>
      <c r="G86" s="23" t="str">
        <f>'Option 8 (2)'!G86</f>
        <v/>
      </c>
      <c r="H86" s="23" t="str">
        <f>'Option 8 (2)'!H86</f>
        <v/>
      </c>
      <c r="I86" s="23" t="str">
        <f>'Option 8 (2)'!I86</f>
        <v/>
      </c>
      <c r="J86" s="23" t="str">
        <f>'Option 8 (2)'!J86</f>
        <v/>
      </c>
      <c r="K86" s="23" t="str">
        <f>'Option 8 (2)'!K86</f>
        <v/>
      </c>
      <c r="L86" s="23" t="str">
        <f>'Option 8 (2)'!L86</f>
        <v/>
      </c>
      <c r="M86" s="23" t="str">
        <f>'Option 8 (2)'!M86</f>
        <v/>
      </c>
      <c r="N86" s="23" t="str">
        <f>'Option 8 (2)'!N86</f>
        <v/>
      </c>
      <c r="O86" s="23" t="str">
        <f>'Option 8 (2)'!O86</f>
        <v/>
      </c>
      <c r="P86" s="23" t="str">
        <f>'Option 8 (2)'!P86</f>
        <v/>
      </c>
      <c r="Q86" s="23" t="str">
        <f>'Option 8 (2)'!Q86</f>
        <v/>
      </c>
      <c r="R86" s="23" t="str">
        <f>'Option 8 (2)'!R86</f>
        <v/>
      </c>
      <c r="S86" s="23" t="str">
        <f>'Option 8 (2)'!S86</f>
        <v/>
      </c>
      <c r="T86" s="23" t="str">
        <f>'Option 8 (2)'!T86</f>
        <v/>
      </c>
      <c r="U86" s="23" t="str">
        <f>'Option 8 (2)'!U86</f>
        <v/>
      </c>
      <c r="V86" s="23" t="str">
        <f>'Option 8 (2)'!V86</f>
        <v/>
      </c>
      <c r="W86" s="23" t="str">
        <f>'Option 8 (2)'!W86</f>
        <v/>
      </c>
      <c r="X86" s="23" t="str">
        <f>'Option 8 (2)'!X86</f>
        <v/>
      </c>
      <c r="Y86" s="23" t="str">
        <f>'Option 8 (2)'!Y86</f>
        <v/>
      </c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</row>
    <row r="87" spans="1:54" ht="41.4" x14ac:dyDescent="0.25">
      <c r="A87" s="41"/>
      <c r="B87" s="33"/>
      <c r="C87" s="140"/>
      <c r="D87" s="98" t="s">
        <v>198</v>
      </c>
      <c r="E87" s="23" t="str">
        <f>'Option 8 (2)'!E87</f>
        <v/>
      </c>
      <c r="F87" s="23" t="str">
        <f>'Option 8 (2)'!F87</f>
        <v/>
      </c>
      <c r="G87" s="23" t="str">
        <f>'Option 8 (2)'!G87</f>
        <v/>
      </c>
      <c r="H87" s="23" t="str">
        <f>'Option 8 (2)'!H87</f>
        <v/>
      </c>
      <c r="I87" s="23" t="str">
        <f>'Option 8 (2)'!I87</f>
        <v/>
      </c>
      <c r="J87" s="23" t="str">
        <f>'Option 8 (2)'!J87</f>
        <v/>
      </c>
      <c r="K87" s="23" t="str">
        <f>'Option 8 (2)'!K87</f>
        <v/>
      </c>
      <c r="L87" s="23" t="str">
        <f>'Option 8 (2)'!L87</f>
        <v/>
      </c>
      <c r="M87" s="23" t="str">
        <f>'Option 8 (2)'!M87</f>
        <v/>
      </c>
      <c r="N87" s="23" t="str">
        <f>'Option 8 (2)'!N87</f>
        <v/>
      </c>
      <c r="O87" s="23" t="str">
        <f>'Option 8 (2)'!O87</f>
        <v/>
      </c>
      <c r="P87" s="23" t="str">
        <f>'Option 8 (2)'!P87</f>
        <v/>
      </c>
      <c r="Q87" s="23" t="str">
        <f>'Option 8 (2)'!Q87</f>
        <v/>
      </c>
      <c r="R87" s="23" t="str">
        <f>'Option 8 (2)'!R87</f>
        <v/>
      </c>
      <c r="S87" s="23" t="str">
        <f>'Option 8 (2)'!S87</f>
        <v/>
      </c>
      <c r="T87" s="23" t="str">
        <f>'Option 8 (2)'!T87</f>
        <v/>
      </c>
      <c r="U87" s="23" t="str">
        <f>'Option 8 (2)'!U87</f>
        <v/>
      </c>
      <c r="V87" s="23" t="str">
        <f>'Option 8 (2)'!V87</f>
        <v/>
      </c>
      <c r="W87" s="23" t="str">
        <f>'Option 8 (2)'!W87</f>
        <v/>
      </c>
      <c r="X87" s="23" t="str">
        <f>'Option 8 (2)'!X87</f>
        <v/>
      </c>
      <c r="Y87" s="23" t="str">
        <f>'Option 8 (2)'!Y87</f>
        <v/>
      </c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</row>
    <row r="88" spans="1:54" ht="41.4" x14ac:dyDescent="0.25">
      <c r="A88" s="41"/>
      <c r="B88" s="33"/>
      <c r="C88" s="140"/>
      <c r="D88" s="98" t="s">
        <v>198</v>
      </c>
      <c r="E88" s="23" t="str">
        <f>'Option 8 (2)'!E88</f>
        <v/>
      </c>
      <c r="F88" s="23" t="str">
        <f>'Option 8 (2)'!F88</f>
        <v/>
      </c>
      <c r="G88" s="23" t="str">
        <f>'Option 8 (2)'!G88</f>
        <v/>
      </c>
      <c r="H88" s="23" t="str">
        <f>'Option 8 (2)'!H88</f>
        <v/>
      </c>
      <c r="I88" s="23" t="str">
        <f>'Option 8 (2)'!I88</f>
        <v/>
      </c>
      <c r="J88" s="23" t="str">
        <f>'Option 8 (2)'!J88</f>
        <v/>
      </c>
      <c r="K88" s="23" t="str">
        <f>'Option 8 (2)'!K88</f>
        <v/>
      </c>
      <c r="L88" s="23" t="str">
        <f>'Option 8 (2)'!L88</f>
        <v/>
      </c>
      <c r="M88" s="23" t="str">
        <f>'Option 8 (2)'!M88</f>
        <v/>
      </c>
      <c r="N88" s="23" t="str">
        <f>'Option 8 (2)'!N88</f>
        <v/>
      </c>
      <c r="O88" s="23" t="str">
        <f>'Option 8 (2)'!O88</f>
        <v/>
      </c>
      <c r="P88" s="23" t="str">
        <f>'Option 8 (2)'!P88</f>
        <v/>
      </c>
      <c r="Q88" s="23" t="str">
        <f>'Option 8 (2)'!Q88</f>
        <v/>
      </c>
      <c r="R88" s="23" t="str">
        <f>'Option 8 (2)'!R88</f>
        <v/>
      </c>
      <c r="S88" s="23" t="str">
        <f>'Option 8 (2)'!S88</f>
        <v/>
      </c>
      <c r="T88" s="23" t="str">
        <f>'Option 8 (2)'!T88</f>
        <v/>
      </c>
      <c r="U88" s="23" t="str">
        <f>'Option 8 (2)'!U88</f>
        <v/>
      </c>
      <c r="V88" s="23" t="str">
        <f>'Option 8 (2)'!V88</f>
        <v/>
      </c>
      <c r="W88" s="23" t="str">
        <f>'Option 8 (2)'!W88</f>
        <v/>
      </c>
      <c r="X88" s="23" t="str">
        <f>'Option 8 (2)'!X88</f>
        <v/>
      </c>
      <c r="Y88" s="23" t="str">
        <f>'Option 8 (2)'!Y88</f>
        <v/>
      </c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</row>
    <row r="89" spans="1:54" ht="41.4" x14ac:dyDescent="0.25">
      <c r="A89" s="41"/>
      <c r="B89" s="33"/>
      <c r="C89" s="140"/>
      <c r="D89" s="98" t="s">
        <v>198</v>
      </c>
      <c r="E89" s="23" t="str">
        <f>'Option 8 (2)'!E89</f>
        <v/>
      </c>
      <c r="F89" s="23" t="str">
        <f>'Option 8 (2)'!F89</f>
        <v/>
      </c>
      <c r="G89" s="23" t="str">
        <f>'Option 8 (2)'!G89</f>
        <v/>
      </c>
      <c r="H89" s="23" t="str">
        <f>'Option 8 (2)'!H89</f>
        <v/>
      </c>
      <c r="I89" s="23" t="str">
        <f>'Option 8 (2)'!I89</f>
        <v/>
      </c>
      <c r="J89" s="23" t="str">
        <f>'Option 8 (2)'!J89</f>
        <v/>
      </c>
      <c r="K89" s="23" t="str">
        <f>'Option 8 (2)'!K89</f>
        <v/>
      </c>
      <c r="L89" s="23" t="str">
        <f>'Option 8 (2)'!L89</f>
        <v/>
      </c>
      <c r="M89" s="23" t="str">
        <f>'Option 8 (2)'!M89</f>
        <v/>
      </c>
      <c r="N89" s="23" t="str">
        <f>'Option 8 (2)'!N89</f>
        <v/>
      </c>
      <c r="O89" s="23" t="str">
        <f>'Option 8 (2)'!O89</f>
        <v/>
      </c>
      <c r="P89" s="23" t="str">
        <f>'Option 8 (2)'!P89</f>
        <v/>
      </c>
      <c r="Q89" s="23" t="str">
        <f>'Option 8 (2)'!Q89</f>
        <v/>
      </c>
      <c r="R89" s="23" t="str">
        <f>'Option 8 (2)'!R89</f>
        <v/>
      </c>
      <c r="S89" s="23" t="str">
        <f>'Option 8 (2)'!S89</f>
        <v/>
      </c>
      <c r="T89" s="23" t="str">
        <f>'Option 8 (2)'!T89</f>
        <v/>
      </c>
      <c r="U89" s="23" t="str">
        <f>'Option 8 (2)'!U89</f>
        <v/>
      </c>
      <c r="V89" s="23" t="str">
        <f>'Option 8 (2)'!V89</f>
        <v/>
      </c>
      <c r="W89" s="23" t="str">
        <f>'Option 8 (2)'!W89</f>
        <v/>
      </c>
      <c r="X89" s="23" t="str">
        <f>'Option 8 (2)'!X89</f>
        <v/>
      </c>
      <c r="Y89" s="23" t="str">
        <f>'Option 8 (2)'!Y89</f>
        <v/>
      </c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</row>
    <row r="90" spans="1:54" ht="41.4" x14ac:dyDescent="0.25">
      <c r="A90" s="41"/>
      <c r="B90" s="33"/>
      <c r="C90" s="140"/>
      <c r="D90" s="98" t="s">
        <v>198</v>
      </c>
      <c r="E90" s="23" t="str">
        <f>'Option 8 (2)'!E90</f>
        <v/>
      </c>
      <c r="F90" s="23" t="str">
        <f>'Option 8 (2)'!F90</f>
        <v/>
      </c>
      <c r="G90" s="23" t="str">
        <f>'Option 8 (2)'!G90</f>
        <v/>
      </c>
      <c r="H90" s="23" t="str">
        <f>'Option 8 (2)'!H90</f>
        <v/>
      </c>
      <c r="I90" s="23" t="str">
        <f>'Option 8 (2)'!I90</f>
        <v/>
      </c>
      <c r="J90" s="23" t="str">
        <f>'Option 8 (2)'!J90</f>
        <v/>
      </c>
      <c r="K90" s="23" t="str">
        <f>'Option 8 (2)'!K90</f>
        <v/>
      </c>
      <c r="L90" s="23" t="str">
        <f>'Option 8 (2)'!L90</f>
        <v/>
      </c>
      <c r="M90" s="23" t="str">
        <f>'Option 8 (2)'!M90</f>
        <v/>
      </c>
      <c r="N90" s="23" t="str">
        <f>'Option 8 (2)'!N90</f>
        <v/>
      </c>
      <c r="O90" s="23" t="str">
        <f>'Option 8 (2)'!O90</f>
        <v/>
      </c>
      <c r="P90" s="23" t="str">
        <f>'Option 8 (2)'!P90</f>
        <v/>
      </c>
      <c r="Q90" s="23" t="str">
        <f>'Option 8 (2)'!Q90</f>
        <v/>
      </c>
      <c r="R90" s="23" t="str">
        <f>'Option 8 (2)'!R90</f>
        <v/>
      </c>
      <c r="S90" s="23" t="str">
        <f>'Option 8 (2)'!S90</f>
        <v/>
      </c>
      <c r="T90" s="23" t="str">
        <f>'Option 8 (2)'!T90</f>
        <v/>
      </c>
      <c r="U90" s="23" t="str">
        <f>'Option 8 (2)'!U90</f>
        <v/>
      </c>
      <c r="V90" s="23" t="str">
        <f>'Option 8 (2)'!V90</f>
        <v/>
      </c>
      <c r="W90" s="23" t="str">
        <f>'Option 8 (2)'!W90</f>
        <v/>
      </c>
      <c r="X90" s="23" t="str">
        <f>'Option 8 (2)'!X90</f>
        <v/>
      </c>
      <c r="Y90" s="23" t="str">
        <f>'Option 8 (2)'!Y90</f>
        <v/>
      </c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</row>
    <row r="91" spans="1:54" ht="42" thickBot="1" x14ac:dyDescent="0.3">
      <c r="A91" s="41"/>
      <c r="B91" s="33"/>
      <c r="C91" s="140"/>
      <c r="D91" s="98" t="s">
        <v>198</v>
      </c>
      <c r="E91" s="23" t="str">
        <f>'Option 8 (2)'!E91</f>
        <v/>
      </c>
      <c r="F91" s="23" t="str">
        <f>'Option 8 (2)'!F91</f>
        <v/>
      </c>
      <c r="G91" s="23" t="str">
        <f>'Option 8 (2)'!G91</f>
        <v/>
      </c>
      <c r="H91" s="23" t="str">
        <f>'Option 8 (2)'!H91</f>
        <v/>
      </c>
      <c r="I91" s="23" t="str">
        <f>'Option 8 (2)'!I91</f>
        <v/>
      </c>
      <c r="J91" s="23" t="str">
        <f>'Option 8 (2)'!J91</f>
        <v/>
      </c>
      <c r="K91" s="23" t="str">
        <f>'Option 8 (2)'!K91</f>
        <v/>
      </c>
      <c r="L91" s="23" t="str">
        <f>'Option 8 (2)'!L91</f>
        <v/>
      </c>
      <c r="M91" s="23" t="str">
        <f>'Option 8 (2)'!M91</f>
        <v/>
      </c>
      <c r="N91" s="23" t="str">
        <f>'Option 8 (2)'!N91</f>
        <v/>
      </c>
      <c r="O91" s="23" t="str">
        <f>'Option 8 (2)'!O91</f>
        <v/>
      </c>
      <c r="P91" s="23" t="str">
        <f>'Option 8 (2)'!P91</f>
        <v/>
      </c>
      <c r="Q91" s="23" t="str">
        <f>'Option 8 (2)'!Q91</f>
        <v/>
      </c>
      <c r="R91" s="23" t="str">
        <f>'Option 8 (2)'!R91</f>
        <v/>
      </c>
      <c r="S91" s="23" t="str">
        <f>'Option 8 (2)'!S91</f>
        <v/>
      </c>
      <c r="T91" s="23" t="str">
        <f>'Option 8 (2)'!T91</f>
        <v/>
      </c>
      <c r="U91" s="23" t="str">
        <f>'Option 8 (2)'!U91</f>
        <v/>
      </c>
      <c r="V91" s="23" t="str">
        <f>'Option 8 (2)'!V91</f>
        <v/>
      </c>
      <c r="W91" s="23" t="str">
        <f>'Option 8 (2)'!W91</f>
        <v/>
      </c>
      <c r="X91" s="23" t="str">
        <f>'Option 8 (2)'!X91</f>
        <v/>
      </c>
      <c r="Y91" s="23" t="str">
        <f>'Option 8 (2)'!Y91</f>
        <v/>
      </c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85">IF(SUMIF($A$67:$A$91,"Personal",F67:F91)=0,0,SUMIF($A$67:$A$91,"Personal",F67:F91))</f>
        <v>0</v>
      </c>
      <c r="G92" s="30">
        <f t="shared" si="85"/>
        <v>0</v>
      </c>
      <c r="H92" s="30">
        <f t="shared" si="85"/>
        <v>0</v>
      </c>
      <c r="I92" s="30">
        <f t="shared" si="85"/>
        <v>0</v>
      </c>
      <c r="J92" s="30">
        <f t="shared" si="85"/>
        <v>0</v>
      </c>
      <c r="K92" s="30">
        <f t="shared" si="85"/>
        <v>0</v>
      </c>
      <c r="L92" s="30">
        <f t="shared" si="85"/>
        <v>0</v>
      </c>
      <c r="M92" s="30">
        <f t="shared" si="85"/>
        <v>0</v>
      </c>
      <c r="N92" s="30">
        <f t="shared" si="85"/>
        <v>0</v>
      </c>
      <c r="O92" s="30">
        <f t="shared" si="85"/>
        <v>0</v>
      </c>
      <c r="P92" s="30">
        <f t="shared" si="85"/>
        <v>0</v>
      </c>
      <c r="Q92" s="30">
        <f t="shared" si="85"/>
        <v>0</v>
      </c>
      <c r="R92" s="30">
        <f t="shared" si="85"/>
        <v>0</v>
      </c>
      <c r="S92" s="30">
        <f t="shared" si="85"/>
        <v>0</v>
      </c>
      <c r="T92" s="30">
        <f t="shared" si="85"/>
        <v>0</v>
      </c>
      <c r="U92" s="30">
        <f t="shared" si="85"/>
        <v>0</v>
      </c>
      <c r="V92" s="30">
        <f t="shared" si="85"/>
        <v>0</v>
      </c>
      <c r="W92" s="30">
        <f t="shared" si="85"/>
        <v>0</v>
      </c>
      <c r="X92" s="30">
        <f t="shared" si="85"/>
        <v>0</v>
      </c>
      <c r="Y92" s="30">
        <f t="shared" si="85"/>
        <v>0</v>
      </c>
      <c r="Z92" s="30">
        <f t="shared" ref="Z92:BB92" si="86">IF(SUMIF($A$67:$A$91,"Personal",Z67:Z91)=0,0,SUMIF($A$67:$A$91,"Personal",Z67:Z91))</f>
        <v>0</v>
      </c>
      <c r="AA92" s="30">
        <f t="shared" si="86"/>
        <v>0</v>
      </c>
      <c r="AB92" s="30">
        <f t="shared" si="86"/>
        <v>0</v>
      </c>
      <c r="AC92" s="30">
        <f t="shared" si="86"/>
        <v>0</v>
      </c>
      <c r="AD92" s="30">
        <f t="shared" si="86"/>
        <v>0</v>
      </c>
      <c r="AE92" s="30">
        <f t="shared" si="86"/>
        <v>0</v>
      </c>
      <c r="AF92" s="30">
        <f t="shared" si="86"/>
        <v>0</v>
      </c>
      <c r="AG92" s="30">
        <f t="shared" si="86"/>
        <v>0</v>
      </c>
      <c r="AH92" s="30">
        <f t="shared" si="86"/>
        <v>0</v>
      </c>
      <c r="AI92" s="30">
        <f t="shared" si="86"/>
        <v>0</v>
      </c>
      <c r="AJ92" s="30">
        <f t="shared" si="86"/>
        <v>0</v>
      </c>
      <c r="AK92" s="30">
        <f t="shared" si="86"/>
        <v>0</v>
      </c>
      <c r="AL92" s="30">
        <f t="shared" si="86"/>
        <v>0</v>
      </c>
      <c r="AM92" s="30">
        <f t="shared" si="86"/>
        <v>0</v>
      </c>
      <c r="AN92" s="30">
        <f t="shared" si="86"/>
        <v>0</v>
      </c>
      <c r="AO92" s="30">
        <f t="shared" si="86"/>
        <v>0</v>
      </c>
      <c r="AP92" s="30">
        <f t="shared" si="86"/>
        <v>0</v>
      </c>
      <c r="AQ92" s="30">
        <f t="shared" si="86"/>
        <v>0</v>
      </c>
      <c r="AR92" s="30">
        <f t="shared" si="86"/>
        <v>0</v>
      </c>
      <c r="AS92" s="30">
        <f t="shared" si="86"/>
        <v>0</v>
      </c>
      <c r="AT92" s="30">
        <f t="shared" si="86"/>
        <v>0</v>
      </c>
      <c r="AU92" s="30">
        <f t="shared" si="86"/>
        <v>0</v>
      </c>
      <c r="AV92" s="30">
        <f t="shared" si="86"/>
        <v>0</v>
      </c>
      <c r="AW92" s="30">
        <f t="shared" si="86"/>
        <v>0</v>
      </c>
      <c r="AX92" s="30">
        <f t="shared" si="86"/>
        <v>0</v>
      </c>
      <c r="AY92" s="30">
        <f t="shared" si="86"/>
        <v>0</v>
      </c>
      <c r="AZ92" s="30">
        <f t="shared" si="86"/>
        <v>0</v>
      </c>
      <c r="BA92" s="30">
        <f t="shared" si="86"/>
        <v>0</v>
      </c>
      <c r="BB92" s="30">
        <f t="shared" si="86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87">IF(SUMIF($A$67:$A$91,"Material",F67:F91)=0,0,SUMIF($A$67:$A$91,"Material",F67:F91))</f>
        <v>0</v>
      </c>
      <c r="G93" s="30">
        <f t="shared" si="87"/>
        <v>0</v>
      </c>
      <c r="H93" s="30">
        <f t="shared" si="87"/>
        <v>0</v>
      </c>
      <c r="I93" s="30">
        <f t="shared" si="87"/>
        <v>0</v>
      </c>
      <c r="J93" s="30">
        <f t="shared" si="87"/>
        <v>0</v>
      </c>
      <c r="K93" s="30">
        <f t="shared" si="87"/>
        <v>0</v>
      </c>
      <c r="L93" s="30">
        <f t="shared" si="87"/>
        <v>0</v>
      </c>
      <c r="M93" s="30">
        <f t="shared" si="87"/>
        <v>0</v>
      </c>
      <c r="N93" s="30">
        <f t="shared" si="87"/>
        <v>0</v>
      </c>
      <c r="O93" s="30">
        <f t="shared" si="87"/>
        <v>0</v>
      </c>
      <c r="P93" s="30">
        <f t="shared" si="87"/>
        <v>0</v>
      </c>
      <c r="Q93" s="30">
        <f t="shared" si="87"/>
        <v>0</v>
      </c>
      <c r="R93" s="30">
        <f t="shared" si="87"/>
        <v>0</v>
      </c>
      <c r="S93" s="30">
        <f t="shared" si="87"/>
        <v>0</v>
      </c>
      <c r="T93" s="30">
        <f t="shared" si="87"/>
        <v>0</v>
      </c>
      <c r="U93" s="30">
        <f t="shared" si="87"/>
        <v>0</v>
      </c>
      <c r="V93" s="30">
        <f t="shared" si="87"/>
        <v>0</v>
      </c>
      <c r="W93" s="30">
        <f t="shared" si="87"/>
        <v>0</v>
      </c>
      <c r="X93" s="30">
        <f t="shared" si="87"/>
        <v>0</v>
      </c>
      <c r="Y93" s="30">
        <f t="shared" si="87"/>
        <v>0</v>
      </c>
      <c r="Z93" s="30">
        <f t="shared" ref="Z93:BB93" si="88">IF(SUMIF($A$67:$A$91,"Material",Z67:Z91)=0,0,SUMIF($A$67:$A$91,"Material",Z67:Z91))</f>
        <v>0</v>
      </c>
      <c r="AA93" s="30">
        <f t="shared" si="88"/>
        <v>0</v>
      </c>
      <c r="AB93" s="30">
        <f t="shared" si="88"/>
        <v>0</v>
      </c>
      <c r="AC93" s="30">
        <f t="shared" si="88"/>
        <v>0</v>
      </c>
      <c r="AD93" s="30">
        <f t="shared" si="88"/>
        <v>0</v>
      </c>
      <c r="AE93" s="30">
        <f t="shared" si="88"/>
        <v>0</v>
      </c>
      <c r="AF93" s="30">
        <f t="shared" si="88"/>
        <v>0</v>
      </c>
      <c r="AG93" s="30">
        <f t="shared" si="88"/>
        <v>0</v>
      </c>
      <c r="AH93" s="30">
        <f t="shared" si="88"/>
        <v>0</v>
      </c>
      <c r="AI93" s="30">
        <f t="shared" si="88"/>
        <v>0</v>
      </c>
      <c r="AJ93" s="30">
        <f t="shared" si="88"/>
        <v>0</v>
      </c>
      <c r="AK93" s="30">
        <f t="shared" si="88"/>
        <v>0</v>
      </c>
      <c r="AL93" s="30">
        <f t="shared" si="88"/>
        <v>0</v>
      </c>
      <c r="AM93" s="30">
        <f t="shared" si="88"/>
        <v>0</v>
      </c>
      <c r="AN93" s="30">
        <f t="shared" si="88"/>
        <v>0</v>
      </c>
      <c r="AO93" s="30">
        <f t="shared" si="88"/>
        <v>0</v>
      </c>
      <c r="AP93" s="30">
        <f t="shared" si="88"/>
        <v>0</v>
      </c>
      <c r="AQ93" s="30">
        <f t="shared" si="88"/>
        <v>0</v>
      </c>
      <c r="AR93" s="30">
        <f t="shared" si="88"/>
        <v>0</v>
      </c>
      <c r="AS93" s="30">
        <f t="shared" si="88"/>
        <v>0</v>
      </c>
      <c r="AT93" s="30">
        <f t="shared" si="88"/>
        <v>0</v>
      </c>
      <c r="AU93" s="30">
        <f t="shared" si="88"/>
        <v>0</v>
      </c>
      <c r="AV93" s="30">
        <f t="shared" si="88"/>
        <v>0</v>
      </c>
      <c r="AW93" s="30">
        <f t="shared" si="88"/>
        <v>0</v>
      </c>
      <c r="AX93" s="30">
        <f t="shared" si="88"/>
        <v>0</v>
      </c>
      <c r="AY93" s="30">
        <f t="shared" si="88"/>
        <v>0</v>
      </c>
      <c r="AZ93" s="30">
        <f t="shared" si="88"/>
        <v>0</v>
      </c>
      <c r="BA93" s="30">
        <f t="shared" si="88"/>
        <v>0</v>
      </c>
      <c r="BB93" s="30">
        <f t="shared" si="88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89">IF(SUMIF($A$67:$A$91,"Infrastruktur",F67:F91)=0,0,SUMIF($A$67:$A$91,"Infrastruktur",F67:F91))</f>
        <v>0</v>
      </c>
      <c r="G94" s="30">
        <f t="shared" si="89"/>
        <v>0</v>
      </c>
      <c r="H94" s="30">
        <f t="shared" si="89"/>
        <v>0</v>
      </c>
      <c r="I94" s="30">
        <f t="shared" si="89"/>
        <v>0</v>
      </c>
      <c r="J94" s="30">
        <f t="shared" si="89"/>
        <v>0</v>
      </c>
      <c r="K94" s="30">
        <f t="shared" si="89"/>
        <v>0</v>
      </c>
      <c r="L94" s="30">
        <f t="shared" si="89"/>
        <v>0</v>
      </c>
      <c r="M94" s="30">
        <f t="shared" si="89"/>
        <v>0</v>
      </c>
      <c r="N94" s="30">
        <f t="shared" si="89"/>
        <v>0</v>
      </c>
      <c r="O94" s="30">
        <f t="shared" si="89"/>
        <v>0</v>
      </c>
      <c r="P94" s="30">
        <f t="shared" si="89"/>
        <v>0</v>
      </c>
      <c r="Q94" s="30">
        <f t="shared" si="89"/>
        <v>0</v>
      </c>
      <c r="R94" s="30">
        <f t="shared" si="89"/>
        <v>0</v>
      </c>
      <c r="S94" s="30">
        <f t="shared" si="89"/>
        <v>0</v>
      </c>
      <c r="T94" s="30">
        <f t="shared" si="89"/>
        <v>0</v>
      </c>
      <c r="U94" s="30">
        <f t="shared" si="89"/>
        <v>0</v>
      </c>
      <c r="V94" s="30">
        <f t="shared" si="89"/>
        <v>0</v>
      </c>
      <c r="W94" s="30">
        <f t="shared" si="89"/>
        <v>0</v>
      </c>
      <c r="X94" s="30">
        <f t="shared" si="89"/>
        <v>0</v>
      </c>
      <c r="Y94" s="30">
        <f t="shared" si="89"/>
        <v>0</v>
      </c>
      <c r="Z94" s="30">
        <f t="shared" ref="Z94:BB94" si="90">IF(SUMIF($A$67:$A$91,"Infrastruktur",Z67:Z91)=0,0,SUMIF($A$67:$A$91,"Infrastruktur",Z67:Z91))</f>
        <v>0</v>
      </c>
      <c r="AA94" s="30">
        <f t="shared" si="90"/>
        <v>0</v>
      </c>
      <c r="AB94" s="30">
        <f t="shared" si="90"/>
        <v>0</v>
      </c>
      <c r="AC94" s="30">
        <f t="shared" si="90"/>
        <v>0</v>
      </c>
      <c r="AD94" s="30">
        <f t="shared" si="90"/>
        <v>0</v>
      </c>
      <c r="AE94" s="30">
        <f t="shared" si="90"/>
        <v>0</v>
      </c>
      <c r="AF94" s="30">
        <f t="shared" si="90"/>
        <v>0</v>
      </c>
      <c r="AG94" s="30">
        <f t="shared" si="90"/>
        <v>0</v>
      </c>
      <c r="AH94" s="30">
        <f t="shared" si="90"/>
        <v>0</v>
      </c>
      <c r="AI94" s="30">
        <f t="shared" si="90"/>
        <v>0</v>
      </c>
      <c r="AJ94" s="30">
        <f t="shared" si="90"/>
        <v>0</v>
      </c>
      <c r="AK94" s="30">
        <f t="shared" si="90"/>
        <v>0</v>
      </c>
      <c r="AL94" s="30">
        <f t="shared" si="90"/>
        <v>0</v>
      </c>
      <c r="AM94" s="30">
        <f t="shared" si="90"/>
        <v>0</v>
      </c>
      <c r="AN94" s="30">
        <f t="shared" si="90"/>
        <v>0</v>
      </c>
      <c r="AO94" s="30">
        <f t="shared" si="90"/>
        <v>0</v>
      </c>
      <c r="AP94" s="30">
        <f t="shared" si="90"/>
        <v>0</v>
      </c>
      <c r="AQ94" s="30">
        <f t="shared" si="90"/>
        <v>0</v>
      </c>
      <c r="AR94" s="30">
        <f t="shared" si="90"/>
        <v>0</v>
      </c>
      <c r="AS94" s="30">
        <f t="shared" si="90"/>
        <v>0</v>
      </c>
      <c r="AT94" s="30">
        <f t="shared" si="90"/>
        <v>0</v>
      </c>
      <c r="AU94" s="30">
        <f t="shared" si="90"/>
        <v>0</v>
      </c>
      <c r="AV94" s="30">
        <f t="shared" si="90"/>
        <v>0</v>
      </c>
      <c r="AW94" s="30">
        <f t="shared" si="90"/>
        <v>0</v>
      </c>
      <c r="AX94" s="30">
        <f t="shared" si="90"/>
        <v>0</v>
      </c>
      <c r="AY94" s="30">
        <f t="shared" si="90"/>
        <v>0</v>
      </c>
      <c r="AZ94" s="30">
        <f t="shared" si="90"/>
        <v>0</v>
      </c>
      <c r="BA94" s="30">
        <f t="shared" si="90"/>
        <v>0</v>
      </c>
      <c r="BB94" s="30">
        <f t="shared" si="90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91">IF(SUMIF($A$67:$A$91,"Dienstleistungen",F67:F91)=0,0,SUMIF($A$67:$A$91,"Dienstleistungen",F67:F91))</f>
        <v>0</v>
      </c>
      <c r="G95" s="30">
        <f t="shared" si="91"/>
        <v>0</v>
      </c>
      <c r="H95" s="30">
        <f t="shared" si="91"/>
        <v>0</v>
      </c>
      <c r="I95" s="30">
        <f t="shared" si="91"/>
        <v>0</v>
      </c>
      <c r="J95" s="30">
        <f t="shared" si="91"/>
        <v>0</v>
      </c>
      <c r="K95" s="30">
        <f t="shared" si="91"/>
        <v>0</v>
      </c>
      <c r="L95" s="30">
        <f t="shared" si="91"/>
        <v>0</v>
      </c>
      <c r="M95" s="30">
        <f t="shared" si="91"/>
        <v>0</v>
      </c>
      <c r="N95" s="30">
        <f t="shared" si="91"/>
        <v>0</v>
      </c>
      <c r="O95" s="30">
        <f t="shared" si="91"/>
        <v>0</v>
      </c>
      <c r="P95" s="30">
        <f t="shared" si="91"/>
        <v>0</v>
      </c>
      <c r="Q95" s="30">
        <f t="shared" si="91"/>
        <v>0</v>
      </c>
      <c r="R95" s="30">
        <f t="shared" si="91"/>
        <v>0</v>
      </c>
      <c r="S95" s="30">
        <f t="shared" si="91"/>
        <v>0</v>
      </c>
      <c r="T95" s="30">
        <f t="shared" si="91"/>
        <v>0</v>
      </c>
      <c r="U95" s="30">
        <f t="shared" si="91"/>
        <v>0</v>
      </c>
      <c r="V95" s="30">
        <f t="shared" si="91"/>
        <v>0</v>
      </c>
      <c r="W95" s="30">
        <f t="shared" si="91"/>
        <v>0</v>
      </c>
      <c r="X95" s="30">
        <f t="shared" si="91"/>
        <v>0</v>
      </c>
      <c r="Y95" s="30">
        <f t="shared" si="91"/>
        <v>0</v>
      </c>
      <c r="Z95" s="30">
        <f t="shared" ref="Z95:BB95" si="92">IF(SUMIF($A$67:$A$91,"Dienstleistungen",Z67:Z91)=0,0,SUMIF($A$67:$A$91,"Dienstleistungen",Z67:Z91))</f>
        <v>0</v>
      </c>
      <c r="AA95" s="30">
        <f t="shared" si="92"/>
        <v>0</v>
      </c>
      <c r="AB95" s="30">
        <f t="shared" si="92"/>
        <v>0</v>
      </c>
      <c r="AC95" s="30">
        <f t="shared" si="92"/>
        <v>0</v>
      </c>
      <c r="AD95" s="30">
        <f t="shared" si="92"/>
        <v>0</v>
      </c>
      <c r="AE95" s="30">
        <f t="shared" si="92"/>
        <v>0</v>
      </c>
      <c r="AF95" s="30">
        <f t="shared" si="92"/>
        <v>0</v>
      </c>
      <c r="AG95" s="30">
        <f t="shared" si="92"/>
        <v>0</v>
      </c>
      <c r="AH95" s="30">
        <f t="shared" si="92"/>
        <v>0</v>
      </c>
      <c r="AI95" s="30">
        <f t="shared" si="92"/>
        <v>0</v>
      </c>
      <c r="AJ95" s="30">
        <f t="shared" si="92"/>
        <v>0</v>
      </c>
      <c r="AK95" s="30">
        <f t="shared" si="92"/>
        <v>0</v>
      </c>
      <c r="AL95" s="30">
        <f t="shared" si="92"/>
        <v>0</v>
      </c>
      <c r="AM95" s="30">
        <f t="shared" si="92"/>
        <v>0</v>
      </c>
      <c r="AN95" s="30">
        <f t="shared" si="92"/>
        <v>0</v>
      </c>
      <c r="AO95" s="30">
        <f t="shared" si="92"/>
        <v>0</v>
      </c>
      <c r="AP95" s="30">
        <f t="shared" si="92"/>
        <v>0</v>
      </c>
      <c r="AQ95" s="30">
        <f t="shared" si="92"/>
        <v>0</v>
      </c>
      <c r="AR95" s="30">
        <f t="shared" si="92"/>
        <v>0</v>
      </c>
      <c r="AS95" s="30">
        <f t="shared" si="92"/>
        <v>0</v>
      </c>
      <c r="AT95" s="30">
        <f t="shared" si="92"/>
        <v>0</v>
      </c>
      <c r="AU95" s="30">
        <f t="shared" si="92"/>
        <v>0</v>
      </c>
      <c r="AV95" s="30">
        <f t="shared" si="92"/>
        <v>0</v>
      </c>
      <c r="AW95" s="30">
        <f t="shared" si="92"/>
        <v>0</v>
      </c>
      <c r="AX95" s="30">
        <f t="shared" si="92"/>
        <v>0</v>
      </c>
      <c r="AY95" s="30">
        <f t="shared" si="92"/>
        <v>0</v>
      </c>
      <c r="AZ95" s="30">
        <f t="shared" si="92"/>
        <v>0</v>
      </c>
      <c r="BA95" s="30">
        <f t="shared" si="92"/>
        <v>0</v>
      </c>
      <c r="BB95" s="30">
        <f t="shared" si="92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E97+1</f>
        <v>1</v>
      </c>
      <c r="G97" s="24">
        <f t="shared" ref="G97:Y97" si="93">F97+1</f>
        <v>2</v>
      </c>
      <c r="H97" s="24">
        <f t="shared" si="93"/>
        <v>3</v>
      </c>
      <c r="I97" s="24">
        <f t="shared" si="93"/>
        <v>4</v>
      </c>
      <c r="J97" s="24">
        <f t="shared" si="93"/>
        <v>5</v>
      </c>
      <c r="K97" s="24">
        <f t="shared" si="93"/>
        <v>6</v>
      </c>
      <c r="L97" s="24">
        <f t="shared" si="93"/>
        <v>7</v>
      </c>
      <c r="M97" s="24">
        <f t="shared" si="93"/>
        <v>8</v>
      </c>
      <c r="N97" s="24">
        <f t="shared" si="93"/>
        <v>9</v>
      </c>
      <c r="O97" s="24">
        <f t="shared" si="93"/>
        <v>10</v>
      </c>
      <c r="P97" s="24">
        <f t="shared" si="93"/>
        <v>11</v>
      </c>
      <c r="Q97" s="24">
        <f t="shared" si="93"/>
        <v>12</v>
      </c>
      <c r="R97" s="24">
        <f t="shared" si="93"/>
        <v>13</v>
      </c>
      <c r="S97" s="24">
        <f t="shared" si="93"/>
        <v>14</v>
      </c>
      <c r="T97" s="24">
        <f t="shared" si="93"/>
        <v>15</v>
      </c>
      <c r="U97" s="24">
        <f t="shared" si="93"/>
        <v>16</v>
      </c>
      <c r="V97" s="24">
        <f t="shared" si="93"/>
        <v>17</v>
      </c>
      <c r="W97" s="24">
        <f t="shared" si="93"/>
        <v>18</v>
      </c>
      <c r="X97" s="24">
        <f t="shared" si="93"/>
        <v>19</v>
      </c>
      <c r="Y97" s="25">
        <f t="shared" si="93"/>
        <v>20</v>
      </c>
      <c r="Z97" s="25">
        <f t="shared" ref="Z97" si="94">Y97+1</f>
        <v>21</v>
      </c>
      <c r="AA97" s="25">
        <f t="shared" ref="AA97" si="95">Z97+1</f>
        <v>22</v>
      </c>
      <c r="AB97" s="25">
        <f t="shared" ref="AB97" si="96">AA97+1</f>
        <v>23</v>
      </c>
      <c r="AC97" s="25">
        <f t="shared" ref="AC97" si="97">AB97+1</f>
        <v>24</v>
      </c>
      <c r="AD97" s="25">
        <f t="shared" ref="AD97" si="98">AC97+1</f>
        <v>25</v>
      </c>
      <c r="AE97" s="25">
        <f t="shared" ref="AE97" si="99">AD97+1</f>
        <v>26</v>
      </c>
      <c r="AF97" s="25">
        <f t="shared" ref="AF97" si="100">AE97+1</f>
        <v>27</v>
      </c>
      <c r="AG97" s="25">
        <f t="shared" ref="AG97" si="101">AF97+1</f>
        <v>28</v>
      </c>
      <c r="AH97" s="25">
        <f t="shared" ref="AH97" si="102">AG97+1</f>
        <v>29</v>
      </c>
      <c r="AI97" s="25">
        <f t="shared" ref="AI97" si="103">AH97+1</f>
        <v>30</v>
      </c>
      <c r="AJ97" s="25">
        <f t="shared" ref="AJ97" si="104">AI97+1</f>
        <v>31</v>
      </c>
      <c r="AK97" s="25">
        <f t="shared" ref="AK97" si="105">AJ97+1</f>
        <v>32</v>
      </c>
      <c r="AL97" s="25">
        <f t="shared" ref="AL97" si="106">AK97+1</f>
        <v>33</v>
      </c>
      <c r="AM97" s="25">
        <f t="shared" ref="AM97" si="107">AL97+1</f>
        <v>34</v>
      </c>
      <c r="AN97" s="25">
        <f t="shared" ref="AN97" si="108">AM97+1</f>
        <v>35</v>
      </c>
      <c r="AO97" s="25">
        <f t="shared" ref="AO97" si="109">AN97+1</f>
        <v>36</v>
      </c>
      <c r="AP97" s="25">
        <f t="shared" ref="AP97" si="110">AO97+1</f>
        <v>37</v>
      </c>
      <c r="AQ97" s="25">
        <f t="shared" ref="AQ97" si="111">AP97+1</f>
        <v>38</v>
      </c>
      <c r="AR97" s="25">
        <f t="shared" ref="AR97" si="112">AQ97+1</f>
        <v>39</v>
      </c>
      <c r="AS97" s="25">
        <f t="shared" ref="AS97" si="113">AR97+1</f>
        <v>40</v>
      </c>
      <c r="AT97" s="25">
        <f t="shared" ref="AT97" si="114">AS97+1</f>
        <v>41</v>
      </c>
      <c r="AU97" s="25">
        <f t="shared" ref="AU97" si="115">AT97+1</f>
        <v>42</v>
      </c>
      <c r="AV97" s="25">
        <f t="shared" ref="AV97" si="116">AU97+1</f>
        <v>43</v>
      </c>
      <c r="AW97" s="25">
        <f t="shared" ref="AW97" si="117">AV97+1</f>
        <v>44</v>
      </c>
      <c r="AX97" s="25">
        <f t="shared" ref="AX97" si="118">AW97+1</f>
        <v>45</v>
      </c>
      <c r="AY97" s="25">
        <f t="shared" ref="AY97" si="119">AX97+1</f>
        <v>46</v>
      </c>
      <c r="AZ97" s="25">
        <f t="shared" ref="AZ97" si="120">AY97+1</f>
        <v>47</v>
      </c>
      <c r="BA97" s="25">
        <f t="shared" ref="BA97" si="121">AZ97+1</f>
        <v>48</v>
      </c>
      <c r="BB97" s="25">
        <f t="shared" ref="BB97" si="122">BA97+1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/>
      <c r="B99" s="46"/>
      <c r="C99" s="140"/>
      <c r="D99" s="97" t="s">
        <v>198</v>
      </c>
      <c r="E99" s="23" t="str">
        <f>'Option 8 (2)'!E99</f>
        <v/>
      </c>
      <c r="F99" s="23" t="str">
        <f>'Option 8 (2)'!F99</f>
        <v/>
      </c>
      <c r="G99" s="23" t="str">
        <f>'Option 8 (2)'!G99</f>
        <v/>
      </c>
      <c r="H99" s="23" t="str">
        <f>'Option 8 (2)'!H99</f>
        <v/>
      </c>
      <c r="I99" s="23" t="str">
        <f>'Option 8 (2)'!I99</f>
        <v/>
      </c>
      <c r="J99" s="23" t="str">
        <f>'Option 8 (2)'!J99</f>
        <v/>
      </c>
      <c r="K99" s="23" t="str">
        <f>'Option 8 (2)'!K99</f>
        <v/>
      </c>
      <c r="L99" s="23" t="str">
        <f>'Option 8 (2)'!L99</f>
        <v/>
      </c>
      <c r="M99" s="23" t="str">
        <f>'Option 8 (2)'!M99</f>
        <v/>
      </c>
      <c r="N99" s="23" t="str">
        <f>'Option 8 (2)'!N99</f>
        <v/>
      </c>
      <c r="O99" s="23" t="str">
        <f>'Option 8 (2)'!O99</f>
        <v/>
      </c>
      <c r="P99" s="23" t="str">
        <f>'Option 8 (2)'!P99</f>
        <v/>
      </c>
      <c r="Q99" s="23" t="str">
        <f>'Option 8 (2)'!Q99</f>
        <v/>
      </c>
      <c r="R99" s="23" t="str">
        <f>'Option 8 (2)'!R99</f>
        <v/>
      </c>
      <c r="S99" s="23" t="str">
        <f>'Option 8 (2)'!S99</f>
        <v/>
      </c>
      <c r="T99" s="23" t="str">
        <f>'Option 8 (2)'!T99</f>
        <v/>
      </c>
      <c r="U99" s="23" t="str">
        <f>'Option 8 (2)'!U99</f>
        <v/>
      </c>
      <c r="V99" s="23" t="str">
        <f>'Option 8 (2)'!V99</f>
        <v/>
      </c>
      <c r="W99" s="23" t="str">
        <f>'Option 8 (2)'!W99</f>
        <v/>
      </c>
      <c r="X99" s="23" t="str">
        <f>'Option 8 (2)'!X99</f>
        <v/>
      </c>
      <c r="Y99" s="23" t="str">
        <f>'Option 8 (2)'!Y99</f>
        <v/>
      </c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</row>
    <row r="100" spans="1:54" ht="41.4" x14ac:dyDescent="0.25">
      <c r="A100" s="49"/>
      <c r="B100" s="47"/>
      <c r="C100" s="141"/>
      <c r="D100" s="98" t="s">
        <v>198</v>
      </c>
      <c r="E100" s="23" t="str">
        <f>'Option 8 (2)'!E100</f>
        <v/>
      </c>
      <c r="F100" s="23" t="str">
        <f>'Option 8 (2)'!F100</f>
        <v/>
      </c>
      <c r="G100" s="23" t="str">
        <f>'Option 8 (2)'!G100</f>
        <v/>
      </c>
      <c r="H100" s="23" t="str">
        <f>'Option 8 (2)'!H100</f>
        <v/>
      </c>
      <c r="I100" s="23" t="str">
        <f>'Option 8 (2)'!I100</f>
        <v/>
      </c>
      <c r="J100" s="23" t="str">
        <f>'Option 8 (2)'!J100</f>
        <v/>
      </c>
      <c r="K100" s="23" t="str">
        <f>'Option 8 (2)'!K100</f>
        <v/>
      </c>
      <c r="L100" s="23" t="str">
        <f>'Option 8 (2)'!L100</f>
        <v/>
      </c>
      <c r="M100" s="23" t="str">
        <f>'Option 8 (2)'!M100</f>
        <v/>
      </c>
      <c r="N100" s="23" t="str">
        <f>'Option 8 (2)'!N100</f>
        <v/>
      </c>
      <c r="O100" s="23" t="str">
        <f>'Option 8 (2)'!O100</f>
        <v/>
      </c>
      <c r="P100" s="23" t="str">
        <f>'Option 8 (2)'!P100</f>
        <v/>
      </c>
      <c r="Q100" s="23" t="str">
        <f>'Option 8 (2)'!Q100</f>
        <v/>
      </c>
      <c r="R100" s="23" t="str">
        <f>'Option 8 (2)'!R100</f>
        <v/>
      </c>
      <c r="S100" s="23" t="str">
        <f>'Option 8 (2)'!S100</f>
        <v/>
      </c>
      <c r="T100" s="23" t="str">
        <f>'Option 8 (2)'!T100</f>
        <v/>
      </c>
      <c r="U100" s="23" t="str">
        <f>'Option 8 (2)'!U100</f>
        <v/>
      </c>
      <c r="V100" s="23" t="str">
        <f>'Option 8 (2)'!V100</f>
        <v/>
      </c>
      <c r="W100" s="23" t="str">
        <f>'Option 8 (2)'!W100</f>
        <v/>
      </c>
      <c r="X100" s="23" t="str">
        <f>'Option 8 (2)'!X100</f>
        <v/>
      </c>
      <c r="Y100" s="23" t="str">
        <f>'Option 8 (2)'!Y100</f>
        <v/>
      </c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</row>
    <row r="101" spans="1:54" ht="41.4" x14ac:dyDescent="0.25">
      <c r="A101" s="49"/>
      <c r="B101" s="47"/>
      <c r="C101" s="141"/>
      <c r="D101" s="98" t="s">
        <v>198</v>
      </c>
      <c r="E101" s="23" t="str">
        <f>'Option 8 (2)'!E101</f>
        <v/>
      </c>
      <c r="F101" s="23" t="str">
        <f>'Option 8 (2)'!F101</f>
        <v/>
      </c>
      <c r="G101" s="23" t="str">
        <f>'Option 8 (2)'!G101</f>
        <v/>
      </c>
      <c r="H101" s="23" t="str">
        <f>'Option 8 (2)'!H101</f>
        <v/>
      </c>
      <c r="I101" s="23" t="str">
        <f>'Option 8 (2)'!I101</f>
        <v/>
      </c>
      <c r="J101" s="23" t="str">
        <f>'Option 8 (2)'!J101</f>
        <v/>
      </c>
      <c r="K101" s="23" t="str">
        <f>'Option 8 (2)'!K101</f>
        <v/>
      </c>
      <c r="L101" s="23" t="str">
        <f>'Option 8 (2)'!L101</f>
        <v/>
      </c>
      <c r="M101" s="23" t="str">
        <f>'Option 8 (2)'!M101</f>
        <v/>
      </c>
      <c r="N101" s="23" t="str">
        <f>'Option 8 (2)'!N101</f>
        <v/>
      </c>
      <c r="O101" s="23" t="str">
        <f>'Option 8 (2)'!O101</f>
        <v/>
      </c>
      <c r="P101" s="23" t="str">
        <f>'Option 8 (2)'!P101</f>
        <v/>
      </c>
      <c r="Q101" s="23" t="str">
        <f>'Option 8 (2)'!Q101</f>
        <v/>
      </c>
      <c r="R101" s="23" t="str">
        <f>'Option 8 (2)'!R101</f>
        <v/>
      </c>
      <c r="S101" s="23" t="str">
        <f>'Option 8 (2)'!S101</f>
        <v/>
      </c>
      <c r="T101" s="23" t="str">
        <f>'Option 8 (2)'!T101</f>
        <v/>
      </c>
      <c r="U101" s="23" t="str">
        <f>'Option 8 (2)'!U101</f>
        <v/>
      </c>
      <c r="V101" s="23" t="str">
        <f>'Option 8 (2)'!V101</f>
        <v/>
      </c>
      <c r="W101" s="23" t="str">
        <f>'Option 8 (2)'!W101</f>
        <v/>
      </c>
      <c r="X101" s="23" t="str">
        <f>'Option 8 (2)'!X101</f>
        <v/>
      </c>
      <c r="Y101" s="23" t="str">
        <f>'Option 8 (2)'!Y101</f>
        <v/>
      </c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</row>
    <row r="102" spans="1:54" ht="41.4" x14ac:dyDescent="0.25">
      <c r="A102" s="49"/>
      <c r="B102" s="47"/>
      <c r="C102" s="141"/>
      <c r="D102" s="98" t="s">
        <v>198</v>
      </c>
      <c r="E102" s="23" t="str">
        <f>'Option 8 (2)'!E102</f>
        <v/>
      </c>
      <c r="F102" s="23" t="str">
        <f>'Option 8 (2)'!F102</f>
        <v/>
      </c>
      <c r="G102" s="23" t="str">
        <f>'Option 8 (2)'!G102</f>
        <v/>
      </c>
      <c r="H102" s="23" t="str">
        <f>'Option 8 (2)'!H102</f>
        <v/>
      </c>
      <c r="I102" s="23" t="str">
        <f>'Option 8 (2)'!I102</f>
        <v/>
      </c>
      <c r="J102" s="23" t="str">
        <f>'Option 8 (2)'!J102</f>
        <v/>
      </c>
      <c r="K102" s="23" t="str">
        <f>'Option 8 (2)'!K102</f>
        <v/>
      </c>
      <c r="L102" s="23" t="str">
        <f>'Option 8 (2)'!L102</f>
        <v/>
      </c>
      <c r="M102" s="23" t="str">
        <f>'Option 8 (2)'!M102</f>
        <v/>
      </c>
      <c r="N102" s="23" t="str">
        <f>'Option 8 (2)'!N102</f>
        <v/>
      </c>
      <c r="O102" s="23" t="str">
        <f>'Option 8 (2)'!O102</f>
        <v/>
      </c>
      <c r="P102" s="23" t="str">
        <f>'Option 8 (2)'!P102</f>
        <v/>
      </c>
      <c r="Q102" s="23" t="str">
        <f>'Option 8 (2)'!Q102</f>
        <v/>
      </c>
      <c r="R102" s="23" t="str">
        <f>'Option 8 (2)'!R102</f>
        <v/>
      </c>
      <c r="S102" s="23" t="str">
        <f>'Option 8 (2)'!S102</f>
        <v/>
      </c>
      <c r="T102" s="23" t="str">
        <f>'Option 8 (2)'!T102</f>
        <v/>
      </c>
      <c r="U102" s="23" t="str">
        <f>'Option 8 (2)'!U102</f>
        <v/>
      </c>
      <c r="V102" s="23" t="str">
        <f>'Option 8 (2)'!V102</f>
        <v/>
      </c>
      <c r="W102" s="23" t="str">
        <f>'Option 8 (2)'!W102</f>
        <v/>
      </c>
      <c r="X102" s="23" t="str">
        <f>'Option 8 (2)'!X102</f>
        <v/>
      </c>
      <c r="Y102" s="23" t="str">
        <f>'Option 8 (2)'!Y102</f>
        <v/>
      </c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</row>
    <row r="103" spans="1:54" ht="42" thickBot="1" x14ac:dyDescent="0.3">
      <c r="A103" s="50"/>
      <c r="B103" s="48"/>
      <c r="C103" s="142"/>
      <c r="D103" s="99" t="s">
        <v>198</v>
      </c>
      <c r="E103" s="23" t="str">
        <f>'Option 8 (2)'!E103</f>
        <v/>
      </c>
      <c r="F103" s="23" t="str">
        <f>'Option 8 (2)'!F103</f>
        <v/>
      </c>
      <c r="G103" s="23" t="str">
        <f>'Option 8 (2)'!G103</f>
        <v/>
      </c>
      <c r="H103" s="23" t="str">
        <f>'Option 8 (2)'!H103</f>
        <v/>
      </c>
      <c r="I103" s="23" t="str">
        <f>'Option 8 (2)'!I103</f>
        <v/>
      </c>
      <c r="J103" s="23" t="str">
        <f>'Option 8 (2)'!J103</f>
        <v/>
      </c>
      <c r="K103" s="23" t="str">
        <f>'Option 8 (2)'!K103</f>
        <v/>
      </c>
      <c r="L103" s="23" t="str">
        <f>'Option 8 (2)'!L103</f>
        <v/>
      </c>
      <c r="M103" s="23" t="str">
        <f>'Option 8 (2)'!M103</f>
        <v/>
      </c>
      <c r="N103" s="23" t="str">
        <f>'Option 8 (2)'!N103</f>
        <v/>
      </c>
      <c r="O103" s="23" t="str">
        <f>'Option 8 (2)'!O103</f>
        <v/>
      </c>
      <c r="P103" s="23" t="str">
        <f>'Option 8 (2)'!P103</f>
        <v/>
      </c>
      <c r="Q103" s="23" t="str">
        <f>'Option 8 (2)'!Q103</f>
        <v/>
      </c>
      <c r="R103" s="23" t="str">
        <f>'Option 8 (2)'!R103</f>
        <v/>
      </c>
      <c r="S103" s="23" t="str">
        <f>'Option 8 (2)'!S103</f>
        <v/>
      </c>
      <c r="T103" s="23" t="str">
        <f>'Option 8 (2)'!T103</f>
        <v/>
      </c>
      <c r="U103" s="23" t="str">
        <f>'Option 8 (2)'!U103</f>
        <v/>
      </c>
      <c r="V103" s="23" t="str">
        <f>'Option 8 (2)'!V103</f>
        <v/>
      </c>
      <c r="W103" s="23" t="str">
        <f>'Option 8 (2)'!W103</f>
        <v/>
      </c>
      <c r="X103" s="23" t="str">
        <f>'Option 8 (2)'!X103</f>
        <v/>
      </c>
      <c r="Y103" s="23" t="str">
        <f>'Option 8 (2)'!Y103</f>
        <v/>
      </c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23">IF(SUMIF($A$99:$A$103,"Personal",F99:F103)=0,0,SUMIF($A$99:$A$103,"Personal",F99:F103))</f>
        <v>0</v>
      </c>
      <c r="G104" s="30">
        <f t="shared" si="123"/>
        <v>0</v>
      </c>
      <c r="H104" s="30">
        <f t="shared" si="123"/>
        <v>0</v>
      </c>
      <c r="I104" s="30">
        <f t="shared" si="123"/>
        <v>0</v>
      </c>
      <c r="J104" s="30">
        <f t="shared" si="123"/>
        <v>0</v>
      </c>
      <c r="K104" s="30">
        <f t="shared" si="123"/>
        <v>0</v>
      </c>
      <c r="L104" s="30">
        <f t="shared" si="123"/>
        <v>0</v>
      </c>
      <c r="M104" s="30">
        <f t="shared" si="123"/>
        <v>0</v>
      </c>
      <c r="N104" s="30">
        <f t="shared" si="123"/>
        <v>0</v>
      </c>
      <c r="O104" s="30">
        <f t="shared" si="123"/>
        <v>0</v>
      </c>
      <c r="P104" s="30">
        <f t="shared" si="123"/>
        <v>0</v>
      </c>
      <c r="Q104" s="30">
        <f t="shared" si="123"/>
        <v>0</v>
      </c>
      <c r="R104" s="30">
        <f t="shared" si="123"/>
        <v>0</v>
      </c>
      <c r="S104" s="30">
        <f t="shared" si="123"/>
        <v>0</v>
      </c>
      <c r="T104" s="30">
        <f t="shared" si="123"/>
        <v>0</v>
      </c>
      <c r="U104" s="30">
        <f t="shared" si="123"/>
        <v>0</v>
      </c>
      <c r="V104" s="30">
        <f t="shared" si="123"/>
        <v>0</v>
      </c>
      <c r="W104" s="30">
        <f t="shared" si="123"/>
        <v>0</v>
      </c>
      <c r="X104" s="31">
        <f t="shared" si="123"/>
        <v>0</v>
      </c>
      <c r="Y104" s="31">
        <f t="shared" si="123"/>
        <v>0</v>
      </c>
      <c r="Z104" s="31">
        <f t="shared" ref="Z104:BB104" si="124">IF(SUMIF($A$99:$A$103,"Personal",Z99:Z103)=0,0,SUMIF($A$99:$A$103,"Personal",Z99:Z103))</f>
        <v>0</v>
      </c>
      <c r="AA104" s="31">
        <f t="shared" si="124"/>
        <v>0</v>
      </c>
      <c r="AB104" s="31">
        <f t="shared" si="124"/>
        <v>0</v>
      </c>
      <c r="AC104" s="31">
        <f t="shared" si="124"/>
        <v>0</v>
      </c>
      <c r="AD104" s="31">
        <f t="shared" si="124"/>
        <v>0</v>
      </c>
      <c r="AE104" s="31">
        <f t="shared" si="124"/>
        <v>0</v>
      </c>
      <c r="AF104" s="31">
        <f t="shared" si="124"/>
        <v>0</v>
      </c>
      <c r="AG104" s="31">
        <f t="shared" si="124"/>
        <v>0</v>
      </c>
      <c r="AH104" s="31">
        <f t="shared" si="124"/>
        <v>0</v>
      </c>
      <c r="AI104" s="31">
        <f t="shared" si="124"/>
        <v>0</v>
      </c>
      <c r="AJ104" s="31">
        <f t="shared" si="124"/>
        <v>0</v>
      </c>
      <c r="AK104" s="31">
        <f t="shared" si="124"/>
        <v>0</v>
      </c>
      <c r="AL104" s="31">
        <f t="shared" si="124"/>
        <v>0</v>
      </c>
      <c r="AM104" s="31">
        <f t="shared" si="124"/>
        <v>0</v>
      </c>
      <c r="AN104" s="31">
        <f t="shared" si="124"/>
        <v>0</v>
      </c>
      <c r="AO104" s="31">
        <f t="shared" si="124"/>
        <v>0</v>
      </c>
      <c r="AP104" s="31">
        <f t="shared" si="124"/>
        <v>0</v>
      </c>
      <c r="AQ104" s="31">
        <f t="shared" si="124"/>
        <v>0</v>
      </c>
      <c r="AR104" s="31">
        <f t="shared" si="124"/>
        <v>0</v>
      </c>
      <c r="AS104" s="31">
        <f t="shared" si="124"/>
        <v>0</v>
      </c>
      <c r="AT104" s="31">
        <f t="shared" si="124"/>
        <v>0</v>
      </c>
      <c r="AU104" s="31">
        <f t="shared" si="124"/>
        <v>0</v>
      </c>
      <c r="AV104" s="31">
        <f t="shared" si="124"/>
        <v>0</v>
      </c>
      <c r="AW104" s="31">
        <f t="shared" si="124"/>
        <v>0</v>
      </c>
      <c r="AX104" s="31">
        <f t="shared" si="124"/>
        <v>0</v>
      </c>
      <c r="AY104" s="31">
        <f t="shared" si="124"/>
        <v>0</v>
      </c>
      <c r="AZ104" s="31">
        <f t="shared" si="124"/>
        <v>0</v>
      </c>
      <c r="BA104" s="31">
        <f t="shared" si="124"/>
        <v>0</v>
      </c>
      <c r="BB104" s="31">
        <f t="shared" si="124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25">IF(SUMIF($A$99:$A$103,"Material",F99:F103)=0,0,SUMIF($A$99:$A$103,"Material",F99:F103))</f>
        <v>0</v>
      </c>
      <c r="G105" s="30">
        <f t="shared" si="125"/>
        <v>0</v>
      </c>
      <c r="H105" s="30">
        <f t="shared" si="125"/>
        <v>0</v>
      </c>
      <c r="I105" s="30">
        <f t="shared" si="125"/>
        <v>0</v>
      </c>
      <c r="J105" s="30">
        <f t="shared" si="125"/>
        <v>0</v>
      </c>
      <c r="K105" s="30">
        <f t="shared" si="125"/>
        <v>0</v>
      </c>
      <c r="L105" s="30">
        <f t="shared" si="125"/>
        <v>0</v>
      </c>
      <c r="M105" s="30">
        <f t="shared" si="125"/>
        <v>0</v>
      </c>
      <c r="N105" s="30">
        <f t="shared" si="125"/>
        <v>0</v>
      </c>
      <c r="O105" s="30">
        <f t="shared" si="125"/>
        <v>0</v>
      </c>
      <c r="P105" s="30">
        <f t="shared" si="125"/>
        <v>0</v>
      </c>
      <c r="Q105" s="30">
        <f t="shared" si="125"/>
        <v>0</v>
      </c>
      <c r="R105" s="30">
        <f t="shared" si="125"/>
        <v>0</v>
      </c>
      <c r="S105" s="30">
        <f t="shared" si="125"/>
        <v>0</v>
      </c>
      <c r="T105" s="30">
        <f t="shared" si="125"/>
        <v>0</v>
      </c>
      <c r="U105" s="30">
        <f t="shared" si="125"/>
        <v>0</v>
      </c>
      <c r="V105" s="30">
        <f t="shared" si="125"/>
        <v>0</v>
      </c>
      <c r="W105" s="30">
        <f t="shared" si="125"/>
        <v>0</v>
      </c>
      <c r="X105" s="30">
        <f t="shared" si="125"/>
        <v>0</v>
      </c>
      <c r="Y105" s="30">
        <f t="shared" si="125"/>
        <v>0</v>
      </c>
      <c r="Z105" s="30">
        <f t="shared" ref="Z105:BB105" si="126">IF(SUMIF($A$99:$A$103,"Material",Z99:Z103)=0,0,SUMIF($A$99:$A$103,"Material",Z99:Z103))</f>
        <v>0</v>
      </c>
      <c r="AA105" s="30">
        <f t="shared" si="126"/>
        <v>0</v>
      </c>
      <c r="AB105" s="30">
        <f t="shared" si="126"/>
        <v>0</v>
      </c>
      <c r="AC105" s="30">
        <f t="shared" si="126"/>
        <v>0</v>
      </c>
      <c r="AD105" s="30">
        <f t="shared" si="126"/>
        <v>0</v>
      </c>
      <c r="AE105" s="30">
        <f t="shared" si="126"/>
        <v>0</v>
      </c>
      <c r="AF105" s="30">
        <f t="shared" si="126"/>
        <v>0</v>
      </c>
      <c r="AG105" s="30">
        <f t="shared" si="126"/>
        <v>0</v>
      </c>
      <c r="AH105" s="30">
        <f t="shared" si="126"/>
        <v>0</v>
      </c>
      <c r="AI105" s="30">
        <f t="shared" si="126"/>
        <v>0</v>
      </c>
      <c r="AJ105" s="30">
        <f t="shared" si="126"/>
        <v>0</v>
      </c>
      <c r="AK105" s="30">
        <f t="shared" si="126"/>
        <v>0</v>
      </c>
      <c r="AL105" s="30">
        <f t="shared" si="126"/>
        <v>0</v>
      </c>
      <c r="AM105" s="30">
        <f t="shared" si="126"/>
        <v>0</v>
      </c>
      <c r="AN105" s="30">
        <f t="shared" si="126"/>
        <v>0</v>
      </c>
      <c r="AO105" s="30">
        <f t="shared" si="126"/>
        <v>0</v>
      </c>
      <c r="AP105" s="30">
        <f t="shared" si="126"/>
        <v>0</v>
      </c>
      <c r="AQ105" s="30">
        <f t="shared" si="126"/>
        <v>0</v>
      </c>
      <c r="AR105" s="30">
        <f t="shared" si="126"/>
        <v>0</v>
      </c>
      <c r="AS105" s="30">
        <f t="shared" si="126"/>
        <v>0</v>
      </c>
      <c r="AT105" s="30">
        <f t="shared" si="126"/>
        <v>0</v>
      </c>
      <c r="AU105" s="30">
        <f t="shared" si="126"/>
        <v>0</v>
      </c>
      <c r="AV105" s="30">
        <f t="shared" si="126"/>
        <v>0</v>
      </c>
      <c r="AW105" s="30">
        <f t="shared" si="126"/>
        <v>0</v>
      </c>
      <c r="AX105" s="30">
        <f t="shared" si="126"/>
        <v>0</v>
      </c>
      <c r="AY105" s="30">
        <f t="shared" si="126"/>
        <v>0</v>
      </c>
      <c r="AZ105" s="30">
        <f t="shared" si="126"/>
        <v>0</v>
      </c>
      <c r="BA105" s="30">
        <f t="shared" si="126"/>
        <v>0</v>
      </c>
      <c r="BB105" s="30">
        <f t="shared" si="126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27">IF(SUMIF($A$99:$A$103,"Infrastruktur",F99:F103)=0,0,SUMIF($A$99:$A$103,"Infrastruktur",F99:F103))</f>
        <v>0</v>
      </c>
      <c r="G106" s="30">
        <f t="shared" si="127"/>
        <v>0</v>
      </c>
      <c r="H106" s="30">
        <f t="shared" si="127"/>
        <v>0</v>
      </c>
      <c r="I106" s="30">
        <f t="shared" si="127"/>
        <v>0</v>
      </c>
      <c r="J106" s="30">
        <f t="shared" si="127"/>
        <v>0</v>
      </c>
      <c r="K106" s="30">
        <f t="shared" si="127"/>
        <v>0</v>
      </c>
      <c r="L106" s="30">
        <f t="shared" si="127"/>
        <v>0</v>
      </c>
      <c r="M106" s="30">
        <f t="shared" si="127"/>
        <v>0</v>
      </c>
      <c r="N106" s="30">
        <f t="shared" si="127"/>
        <v>0</v>
      </c>
      <c r="O106" s="30">
        <f t="shared" si="127"/>
        <v>0</v>
      </c>
      <c r="P106" s="30">
        <f t="shared" si="127"/>
        <v>0</v>
      </c>
      <c r="Q106" s="30">
        <f t="shared" si="127"/>
        <v>0</v>
      </c>
      <c r="R106" s="30">
        <f t="shared" si="127"/>
        <v>0</v>
      </c>
      <c r="S106" s="30">
        <f t="shared" si="127"/>
        <v>0</v>
      </c>
      <c r="T106" s="30">
        <f t="shared" si="127"/>
        <v>0</v>
      </c>
      <c r="U106" s="30">
        <f t="shared" si="127"/>
        <v>0</v>
      </c>
      <c r="V106" s="30">
        <f t="shared" si="127"/>
        <v>0</v>
      </c>
      <c r="W106" s="30">
        <f t="shared" si="127"/>
        <v>0</v>
      </c>
      <c r="X106" s="30">
        <f t="shared" si="127"/>
        <v>0</v>
      </c>
      <c r="Y106" s="30">
        <f t="shared" si="127"/>
        <v>0</v>
      </c>
      <c r="Z106" s="30">
        <f t="shared" ref="Z106:BB106" si="128">IF(SUMIF($A$99:$A$103,"Infrastruktur",Z99:Z103)=0,0,SUMIF($A$99:$A$103,"Infrastruktur",Z99:Z103))</f>
        <v>0</v>
      </c>
      <c r="AA106" s="30">
        <f t="shared" si="128"/>
        <v>0</v>
      </c>
      <c r="AB106" s="30">
        <f t="shared" si="128"/>
        <v>0</v>
      </c>
      <c r="AC106" s="30">
        <f t="shared" si="128"/>
        <v>0</v>
      </c>
      <c r="AD106" s="30">
        <f t="shared" si="128"/>
        <v>0</v>
      </c>
      <c r="AE106" s="30">
        <f t="shared" si="128"/>
        <v>0</v>
      </c>
      <c r="AF106" s="30">
        <f t="shared" si="128"/>
        <v>0</v>
      </c>
      <c r="AG106" s="30">
        <f t="shared" si="128"/>
        <v>0</v>
      </c>
      <c r="AH106" s="30">
        <f t="shared" si="128"/>
        <v>0</v>
      </c>
      <c r="AI106" s="30">
        <f t="shared" si="128"/>
        <v>0</v>
      </c>
      <c r="AJ106" s="30">
        <f t="shared" si="128"/>
        <v>0</v>
      </c>
      <c r="AK106" s="30">
        <f t="shared" si="128"/>
        <v>0</v>
      </c>
      <c r="AL106" s="30">
        <f t="shared" si="128"/>
        <v>0</v>
      </c>
      <c r="AM106" s="30">
        <f t="shared" si="128"/>
        <v>0</v>
      </c>
      <c r="AN106" s="30">
        <f t="shared" si="128"/>
        <v>0</v>
      </c>
      <c r="AO106" s="30">
        <f t="shared" si="128"/>
        <v>0</v>
      </c>
      <c r="AP106" s="30">
        <f t="shared" si="128"/>
        <v>0</v>
      </c>
      <c r="AQ106" s="30">
        <f t="shared" si="128"/>
        <v>0</v>
      </c>
      <c r="AR106" s="30">
        <f t="shared" si="128"/>
        <v>0</v>
      </c>
      <c r="AS106" s="30">
        <f t="shared" si="128"/>
        <v>0</v>
      </c>
      <c r="AT106" s="30">
        <f t="shared" si="128"/>
        <v>0</v>
      </c>
      <c r="AU106" s="30">
        <f t="shared" si="128"/>
        <v>0</v>
      </c>
      <c r="AV106" s="30">
        <f t="shared" si="128"/>
        <v>0</v>
      </c>
      <c r="AW106" s="30">
        <f t="shared" si="128"/>
        <v>0</v>
      </c>
      <c r="AX106" s="30">
        <f t="shared" si="128"/>
        <v>0</v>
      </c>
      <c r="AY106" s="30">
        <f t="shared" si="128"/>
        <v>0</v>
      </c>
      <c r="AZ106" s="30">
        <f t="shared" si="128"/>
        <v>0</v>
      </c>
      <c r="BA106" s="30">
        <f t="shared" si="128"/>
        <v>0</v>
      </c>
      <c r="BB106" s="30">
        <f t="shared" si="128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29">IF(SUMIF($A$99:$A$103,"Dienstleistungen",F99:F103)=0,0,SUMIF($A$99:$A$103,"Dienstleistungen",F99:F103))</f>
        <v>0</v>
      </c>
      <c r="G107" s="30">
        <f t="shared" si="129"/>
        <v>0</v>
      </c>
      <c r="H107" s="30">
        <f t="shared" si="129"/>
        <v>0</v>
      </c>
      <c r="I107" s="30">
        <f t="shared" si="129"/>
        <v>0</v>
      </c>
      <c r="J107" s="30">
        <f t="shared" si="129"/>
        <v>0</v>
      </c>
      <c r="K107" s="30">
        <f t="shared" si="129"/>
        <v>0</v>
      </c>
      <c r="L107" s="30">
        <f t="shared" si="129"/>
        <v>0</v>
      </c>
      <c r="M107" s="30">
        <f t="shared" si="129"/>
        <v>0</v>
      </c>
      <c r="N107" s="30">
        <f t="shared" si="129"/>
        <v>0</v>
      </c>
      <c r="O107" s="30">
        <f t="shared" si="129"/>
        <v>0</v>
      </c>
      <c r="P107" s="30">
        <f t="shared" si="129"/>
        <v>0</v>
      </c>
      <c r="Q107" s="30">
        <f t="shared" si="129"/>
        <v>0</v>
      </c>
      <c r="R107" s="30">
        <f t="shared" si="129"/>
        <v>0</v>
      </c>
      <c r="S107" s="30">
        <f t="shared" si="129"/>
        <v>0</v>
      </c>
      <c r="T107" s="30">
        <f t="shared" si="129"/>
        <v>0</v>
      </c>
      <c r="U107" s="30">
        <f t="shared" si="129"/>
        <v>0</v>
      </c>
      <c r="V107" s="30">
        <f t="shared" si="129"/>
        <v>0</v>
      </c>
      <c r="W107" s="30">
        <f t="shared" si="129"/>
        <v>0</v>
      </c>
      <c r="X107" s="30">
        <f t="shared" si="129"/>
        <v>0</v>
      </c>
      <c r="Y107" s="30">
        <f t="shared" si="129"/>
        <v>0</v>
      </c>
      <c r="Z107" s="30">
        <f t="shared" ref="Z107:BB107" si="130">IF(SUMIF($A$99:$A$103,"Dienstleistungen",Z99:Z103)=0,0,SUMIF($A$99:$A$103,"Dienstleistungen",Z99:Z103))</f>
        <v>0</v>
      </c>
      <c r="AA107" s="30">
        <f t="shared" si="130"/>
        <v>0</v>
      </c>
      <c r="AB107" s="30">
        <f t="shared" si="130"/>
        <v>0</v>
      </c>
      <c r="AC107" s="30">
        <f t="shared" si="130"/>
        <v>0</v>
      </c>
      <c r="AD107" s="30">
        <f t="shared" si="130"/>
        <v>0</v>
      </c>
      <c r="AE107" s="30">
        <f t="shared" si="130"/>
        <v>0</v>
      </c>
      <c r="AF107" s="30">
        <f t="shared" si="130"/>
        <v>0</v>
      </c>
      <c r="AG107" s="30">
        <f t="shared" si="130"/>
        <v>0</v>
      </c>
      <c r="AH107" s="30">
        <f t="shared" si="130"/>
        <v>0</v>
      </c>
      <c r="AI107" s="30">
        <f t="shared" si="130"/>
        <v>0</v>
      </c>
      <c r="AJ107" s="30">
        <f t="shared" si="130"/>
        <v>0</v>
      </c>
      <c r="AK107" s="30">
        <f t="shared" si="130"/>
        <v>0</v>
      </c>
      <c r="AL107" s="30">
        <f t="shared" si="130"/>
        <v>0</v>
      </c>
      <c r="AM107" s="30">
        <f t="shared" si="130"/>
        <v>0</v>
      </c>
      <c r="AN107" s="30">
        <f t="shared" si="130"/>
        <v>0</v>
      </c>
      <c r="AO107" s="30">
        <f t="shared" si="130"/>
        <v>0</v>
      </c>
      <c r="AP107" s="30">
        <f t="shared" si="130"/>
        <v>0</v>
      </c>
      <c r="AQ107" s="30">
        <f t="shared" si="130"/>
        <v>0</v>
      </c>
      <c r="AR107" s="30">
        <f t="shared" si="130"/>
        <v>0</v>
      </c>
      <c r="AS107" s="30">
        <f t="shared" si="130"/>
        <v>0</v>
      </c>
      <c r="AT107" s="30">
        <f t="shared" si="130"/>
        <v>0</v>
      </c>
      <c r="AU107" s="30">
        <f t="shared" si="130"/>
        <v>0</v>
      </c>
      <c r="AV107" s="30">
        <f t="shared" si="130"/>
        <v>0</v>
      </c>
      <c r="AW107" s="30">
        <f t="shared" si="130"/>
        <v>0</v>
      </c>
      <c r="AX107" s="30">
        <f t="shared" si="130"/>
        <v>0</v>
      </c>
      <c r="AY107" s="30">
        <f t="shared" si="130"/>
        <v>0</v>
      </c>
      <c r="AZ107" s="30">
        <f t="shared" si="130"/>
        <v>0</v>
      </c>
      <c r="BA107" s="30">
        <f t="shared" si="130"/>
        <v>0</v>
      </c>
      <c r="BB107" s="30">
        <f t="shared" si="130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E110+1</f>
        <v>1</v>
      </c>
      <c r="G110" s="24">
        <f t="shared" ref="G110:Y110" si="131">F110+1</f>
        <v>2</v>
      </c>
      <c r="H110" s="24">
        <f t="shared" si="131"/>
        <v>3</v>
      </c>
      <c r="I110" s="24">
        <f t="shared" si="131"/>
        <v>4</v>
      </c>
      <c r="J110" s="24">
        <f t="shared" si="131"/>
        <v>5</v>
      </c>
      <c r="K110" s="24">
        <f t="shared" si="131"/>
        <v>6</v>
      </c>
      <c r="L110" s="24">
        <f t="shared" si="131"/>
        <v>7</v>
      </c>
      <c r="M110" s="24">
        <f t="shared" si="131"/>
        <v>8</v>
      </c>
      <c r="N110" s="24">
        <f t="shared" si="131"/>
        <v>9</v>
      </c>
      <c r="O110" s="24">
        <f t="shared" si="131"/>
        <v>10</v>
      </c>
      <c r="P110" s="24">
        <f t="shared" si="131"/>
        <v>11</v>
      </c>
      <c r="Q110" s="24">
        <f t="shared" si="131"/>
        <v>12</v>
      </c>
      <c r="R110" s="24">
        <f t="shared" si="131"/>
        <v>13</v>
      </c>
      <c r="S110" s="24">
        <f t="shared" si="131"/>
        <v>14</v>
      </c>
      <c r="T110" s="24">
        <f t="shared" si="131"/>
        <v>15</v>
      </c>
      <c r="U110" s="24">
        <f t="shared" si="131"/>
        <v>16</v>
      </c>
      <c r="V110" s="24">
        <f t="shared" si="131"/>
        <v>17</v>
      </c>
      <c r="W110" s="24">
        <f t="shared" si="131"/>
        <v>18</v>
      </c>
      <c r="X110" s="24">
        <f t="shared" si="131"/>
        <v>19</v>
      </c>
      <c r="Y110" s="25">
        <f t="shared" si="131"/>
        <v>20</v>
      </c>
      <c r="Z110" s="25">
        <f t="shared" ref="Z110" si="132">Y110+1</f>
        <v>21</v>
      </c>
      <c r="AA110" s="25">
        <f t="shared" ref="AA110" si="133">Z110+1</f>
        <v>22</v>
      </c>
      <c r="AB110" s="25">
        <f t="shared" ref="AB110" si="134">AA110+1</f>
        <v>23</v>
      </c>
      <c r="AC110" s="25">
        <f t="shared" ref="AC110" si="135">AB110+1</f>
        <v>24</v>
      </c>
      <c r="AD110" s="25">
        <f t="shared" ref="AD110" si="136">AC110+1</f>
        <v>25</v>
      </c>
      <c r="AE110" s="25">
        <f t="shared" ref="AE110" si="137">AD110+1</f>
        <v>26</v>
      </c>
      <c r="AF110" s="25">
        <f t="shared" ref="AF110" si="138">AE110+1</f>
        <v>27</v>
      </c>
      <c r="AG110" s="25">
        <f t="shared" ref="AG110" si="139">AF110+1</f>
        <v>28</v>
      </c>
      <c r="AH110" s="25">
        <f t="shared" ref="AH110" si="140">AG110+1</f>
        <v>29</v>
      </c>
      <c r="AI110" s="25">
        <f t="shared" ref="AI110" si="141">AH110+1</f>
        <v>30</v>
      </c>
      <c r="AJ110" s="25">
        <f t="shared" ref="AJ110" si="142">AI110+1</f>
        <v>31</v>
      </c>
      <c r="AK110" s="25">
        <f t="shared" ref="AK110" si="143">AJ110+1</f>
        <v>32</v>
      </c>
      <c r="AL110" s="25">
        <f t="shared" ref="AL110" si="144">AK110+1</f>
        <v>33</v>
      </c>
      <c r="AM110" s="25">
        <f t="shared" ref="AM110" si="145">AL110+1</f>
        <v>34</v>
      </c>
      <c r="AN110" s="25">
        <f t="shared" ref="AN110" si="146">AM110+1</f>
        <v>35</v>
      </c>
      <c r="AO110" s="25">
        <f t="shared" ref="AO110" si="147">AN110+1</f>
        <v>36</v>
      </c>
      <c r="AP110" s="25">
        <f t="shared" ref="AP110" si="148">AO110+1</f>
        <v>37</v>
      </c>
      <c r="AQ110" s="25">
        <f t="shared" ref="AQ110" si="149">AP110+1</f>
        <v>38</v>
      </c>
      <c r="AR110" s="25">
        <f t="shared" ref="AR110" si="150">AQ110+1</f>
        <v>39</v>
      </c>
      <c r="AS110" s="25">
        <f t="shared" ref="AS110" si="151">AR110+1</f>
        <v>40</v>
      </c>
      <c r="AT110" s="25">
        <f t="shared" ref="AT110" si="152">AS110+1</f>
        <v>41</v>
      </c>
      <c r="AU110" s="25">
        <f t="shared" ref="AU110" si="153">AT110+1</f>
        <v>42</v>
      </c>
      <c r="AV110" s="25">
        <f t="shared" ref="AV110" si="154">AU110+1</f>
        <v>43</v>
      </c>
      <c r="AW110" s="25">
        <f t="shared" ref="AW110" si="155">AV110+1</f>
        <v>44</v>
      </c>
      <c r="AX110" s="25">
        <f t="shared" ref="AX110" si="156">AW110+1</f>
        <v>45</v>
      </c>
      <c r="AY110" s="25">
        <f t="shared" ref="AY110" si="157">AX110+1</f>
        <v>46</v>
      </c>
      <c r="AZ110" s="25">
        <f t="shared" ref="AZ110" si="158">AY110+1</f>
        <v>47</v>
      </c>
      <c r="BA110" s="25">
        <f t="shared" ref="BA110" si="159">AZ110+1</f>
        <v>48</v>
      </c>
      <c r="BB110" s="25">
        <f t="shared" ref="BB110" si="160">BA110+1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/>
      <c r="B112" s="51" t="s">
        <v>113</v>
      </c>
      <c r="C112" s="141"/>
      <c r="D112" s="97" t="s">
        <v>198</v>
      </c>
      <c r="E112" s="2" t="str">
        <f>'Option 8 (2)'!E112</f>
        <v/>
      </c>
      <c r="F112" s="2" t="str">
        <f>'Option 8 (2)'!F112</f>
        <v/>
      </c>
      <c r="G112" s="2" t="str">
        <f>'Option 8 (2)'!G112</f>
        <v/>
      </c>
      <c r="H112" s="2" t="str">
        <f>'Option 8 (2)'!H112</f>
        <v/>
      </c>
      <c r="I112" s="2" t="str">
        <f>'Option 8 (2)'!I112</f>
        <v/>
      </c>
      <c r="J112" s="2" t="str">
        <f>'Option 8 (2)'!J112</f>
        <v/>
      </c>
      <c r="K112" s="2" t="str">
        <f>'Option 8 (2)'!K112</f>
        <v/>
      </c>
      <c r="L112" s="2" t="str">
        <f>'Option 8 (2)'!L112</f>
        <v/>
      </c>
      <c r="M112" s="2" t="str">
        <f>'Option 8 (2)'!M112</f>
        <v/>
      </c>
      <c r="N112" s="2" t="str">
        <f>'Option 8 (2)'!N112</f>
        <v/>
      </c>
      <c r="O112" s="2" t="str">
        <f>'Option 8 (2)'!O112</f>
        <v/>
      </c>
      <c r="P112" s="2" t="str">
        <f>'Option 8 (2)'!P112</f>
        <v/>
      </c>
      <c r="Q112" s="2" t="str">
        <f>'Option 8 (2)'!Q112</f>
        <v/>
      </c>
      <c r="R112" s="2" t="str">
        <f>'Option 8 (2)'!R112</f>
        <v/>
      </c>
      <c r="S112" s="2" t="str">
        <f>'Option 8 (2)'!S112</f>
        <v/>
      </c>
      <c r="T112" s="2" t="str">
        <f>'Option 8 (2)'!T112</f>
        <v/>
      </c>
      <c r="U112" s="2" t="str">
        <f>'Option 8 (2)'!U112</f>
        <v/>
      </c>
      <c r="V112" s="2" t="str">
        <f>'Option 8 (2)'!V112</f>
        <v/>
      </c>
      <c r="W112" s="2" t="str">
        <f>'Option 8 (2)'!W112</f>
        <v/>
      </c>
      <c r="X112" s="2" t="str">
        <f>'Option 8 (2)'!X112</f>
        <v/>
      </c>
      <c r="Y112" s="2" t="str">
        <f>'Option 8 (2)'!Y112</f>
        <v/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ht="41.4" x14ac:dyDescent="0.25">
      <c r="A113" s="49"/>
      <c r="B113" s="52" t="s">
        <v>114</v>
      </c>
      <c r="C113" s="141"/>
      <c r="D113" s="98" t="s">
        <v>198</v>
      </c>
      <c r="E113" s="2" t="str">
        <f>'Option 8 (2)'!E113</f>
        <v/>
      </c>
      <c r="F113" s="2" t="str">
        <f>'Option 8 (2)'!F113</f>
        <v/>
      </c>
      <c r="G113" s="2" t="str">
        <f>'Option 8 (2)'!G113</f>
        <v/>
      </c>
      <c r="H113" s="2" t="str">
        <f>'Option 8 (2)'!H113</f>
        <v/>
      </c>
      <c r="I113" s="2" t="str">
        <f>'Option 8 (2)'!I113</f>
        <v/>
      </c>
      <c r="J113" s="2" t="str">
        <f>'Option 8 (2)'!J113</f>
        <v/>
      </c>
      <c r="K113" s="2" t="str">
        <f>'Option 8 (2)'!K113</f>
        <v/>
      </c>
      <c r="L113" s="2" t="str">
        <f>'Option 8 (2)'!L113</f>
        <v/>
      </c>
      <c r="M113" s="2" t="str">
        <f>'Option 8 (2)'!M113</f>
        <v/>
      </c>
      <c r="N113" s="2" t="str">
        <f>'Option 8 (2)'!N113</f>
        <v/>
      </c>
      <c r="O113" s="2" t="str">
        <f>'Option 8 (2)'!O113</f>
        <v/>
      </c>
      <c r="P113" s="2" t="str">
        <f>'Option 8 (2)'!P113</f>
        <v/>
      </c>
      <c r="Q113" s="2" t="str">
        <f>'Option 8 (2)'!Q113</f>
        <v/>
      </c>
      <c r="R113" s="2" t="str">
        <f>'Option 8 (2)'!R113</f>
        <v/>
      </c>
      <c r="S113" s="2" t="str">
        <f>'Option 8 (2)'!S113</f>
        <v/>
      </c>
      <c r="T113" s="2" t="str">
        <f>'Option 8 (2)'!T113</f>
        <v/>
      </c>
      <c r="U113" s="2" t="str">
        <f>'Option 8 (2)'!U113</f>
        <v/>
      </c>
      <c r="V113" s="2" t="str">
        <f>'Option 8 (2)'!V113</f>
        <v/>
      </c>
      <c r="W113" s="2" t="str">
        <f>'Option 8 (2)'!W113</f>
        <v/>
      </c>
      <c r="X113" s="2" t="str">
        <f>'Option 8 (2)'!X113</f>
        <v/>
      </c>
      <c r="Y113" s="2" t="str">
        <f>'Option 8 (2)'!Y113</f>
        <v/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ht="41.4" x14ac:dyDescent="0.25">
      <c r="A114" s="75"/>
      <c r="B114" s="76" t="s">
        <v>115</v>
      </c>
      <c r="C114" s="141"/>
      <c r="D114" s="98" t="s">
        <v>198</v>
      </c>
      <c r="E114" s="2" t="str">
        <f>'Option 8 (2)'!E114</f>
        <v/>
      </c>
      <c r="F114" s="2" t="str">
        <f>'Option 8 (2)'!F114</f>
        <v/>
      </c>
      <c r="G114" s="2" t="str">
        <f>'Option 8 (2)'!G114</f>
        <v/>
      </c>
      <c r="H114" s="2" t="str">
        <f>'Option 8 (2)'!H114</f>
        <v/>
      </c>
      <c r="I114" s="2" t="str">
        <f>'Option 8 (2)'!I114</f>
        <v/>
      </c>
      <c r="J114" s="2" t="str">
        <f>'Option 8 (2)'!J114</f>
        <v/>
      </c>
      <c r="K114" s="2" t="str">
        <f>'Option 8 (2)'!K114</f>
        <v/>
      </c>
      <c r="L114" s="2" t="str">
        <f>'Option 8 (2)'!L114</f>
        <v/>
      </c>
      <c r="M114" s="2" t="str">
        <f>'Option 8 (2)'!M114</f>
        <v/>
      </c>
      <c r="N114" s="2" t="str">
        <f>'Option 8 (2)'!N114</f>
        <v/>
      </c>
      <c r="O114" s="2" t="str">
        <f>'Option 8 (2)'!O114</f>
        <v/>
      </c>
      <c r="P114" s="2" t="str">
        <f>'Option 8 (2)'!P114</f>
        <v/>
      </c>
      <c r="Q114" s="2" t="str">
        <f>'Option 8 (2)'!Q114</f>
        <v/>
      </c>
      <c r="R114" s="2" t="str">
        <f>'Option 8 (2)'!R114</f>
        <v/>
      </c>
      <c r="S114" s="2" t="str">
        <f>'Option 8 (2)'!S114</f>
        <v/>
      </c>
      <c r="T114" s="2" t="str">
        <f>'Option 8 (2)'!T114</f>
        <v/>
      </c>
      <c r="U114" s="2" t="str">
        <f>'Option 8 (2)'!U114</f>
        <v/>
      </c>
      <c r="V114" s="2" t="str">
        <f>'Option 8 (2)'!V114</f>
        <v/>
      </c>
      <c r="W114" s="2" t="str">
        <f>'Option 8 (2)'!W114</f>
        <v/>
      </c>
      <c r="X114" s="2" t="str">
        <f>'Option 8 (2)'!X114</f>
        <v/>
      </c>
      <c r="Y114" s="2" t="str">
        <f>'Option 8 (2)'!Y114</f>
        <v/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ht="41.4" x14ac:dyDescent="0.25">
      <c r="A115" s="75"/>
      <c r="B115" s="76" t="s">
        <v>147</v>
      </c>
      <c r="C115" s="141"/>
      <c r="D115" s="98" t="s">
        <v>198</v>
      </c>
      <c r="E115" s="2" t="str">
        <f>'Option 8 (2)'!E115</f>
        <v/>
      </c>
      <c r="F115" s="2" t="str">
        <f>'Option 8 (2)'!F115</f>
        <v/>
      </c>
      <c r="G115" s="2" t="str">
        <f>'Option 8 (2)'!G115</f>
        <v/>
      </c>
      <c r="H115" s="2" t="str">
        <f>'Option 8 (2)'!H115</f>
        <v/>
      </c>
      <c r="I115" s="2" t="str">
        <f>'Option 8 (2)'!I115</f>
        <v/>
      </c>
      <c r="J115" s="2" t="str">
        <f>'Option 8 (2)'!J115</f>
        <v/>
      </c>
      <c r="K115" s="2" t="str">
        <f>'Option 8 (2)'!K115</f>
        <v/>
      </c>
      <c r="L115" s="2" t="str">
        <f>'Option 8 (2)'!L115</f>
        <v/>
      </c>
      <c r="M115" s="2" t="str">
        <f>'Option 8 (2)'!M115</f>
        <v/>
      </c>
      <c r="N115" s="2" t="str">
        <f>'Option 8 (2)'!N115</f>
        <v/>
      </c>
      <c r="O115" s="2" t="str">
        <f>'Option 8 (2)'!O115</f>
        <v/>
      </c>
      <c r="P115" s="2" t="str">
        <f>'Option 8 (2)'!P115</f>
        <v/>
      </c>
      <c r="Q115" s="2" t="str">
        <f>'Option 8 (2)'!Q115</f>
        <v/>
      </c>
      <c r="R115" s="2" t="str">
        <f>'Option 8 (2)'!R115</f>
        <v/>
      </c>
      <c r="S115" s="2" t="str">
        <f>'Option 8 (2)'!S115</f>
        <v/>
      </c>
      <c r="T115" s="2" t="str">
        <f>'Option 8 (2)'!T115</f>
        <v/>
      </c>
      <c r="U115" s="2" t="str">
        <f>'Option 8 (2)'!U115</f>
        <v/>
      </c>
      <c r="V115" s="2" t="str">
        <f>'Option 8 (2)'!V115</f>
        <v/>
      </c>
      <c r="W115" s="2" t="str">
        <f>'Option 8 (2)'!W115</f>
        <v/>
      </c>
      <c r="X115" s="2" t="str">
        <f>'Option 8 (2)'!X115</f>
        <v/>
      </c>
      <c r="Y115" s="2" t="str">
        <f>'Option 8 (2)'!Y115</f>
        <v/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ht="42" thickBot="1" x14ac:dyDescent="0.3">
      <c r="A116" s="50"/>
      <c r="B116" s="53" t="s">
        <v>148</v>
      </c>
      <c r="C116" s="141"/>
      <c r="D116" s="99" t="s">
        <v>198</v>
      </c>
      <c r="E116" s="2" t="str">
        <f>'Option 8 (2)'!E116</f>
        <v/>
      </c>
      <c r="F116" s="2" t="str">
        <f>'Option 8 (2)'!F116</f>
        <v/>
      </c>
      <c r="G116" s="2" t="str">
        <f>'Option 8 (2)'!G116</f>
        <v/>
      </c>
      <c r="H116" s="2" t="str">
        <f>'Option 8 (2)'!H116</f>
        <v/>
      </c>
      <c r="I116" s="2" t="str">
        <f>'Option 8 (2)'!I116</f>
        <v/>
      </c>
      <c r="J116" s="2" t="str">
        <f>'Option 8 (2)'!J116</f>
        <v/>
      </c>
      <c r="K116" s="2" t="str">
        <f>'Option 8 (2)'!K116</f>
        <v/>
      </c>
      <c r="L116" s="2" t="str">
        <f>'Option 8 (2)'!L116</f>
        <v/>
      </c>
      <c r="M116" s="2" t="str">
        <f>'Option 8 (2)'!M116</f>
        <v/>
      </c>
      <c r="N116" s="2" t="str">
        <f>'Option 8 (2)'!N116</f>
        <v/>
      </c>
      <c r="O116" s="2" t="str">
        <f>'Option 8 (2)'!O116</f>
        <v/>
      </c>
      <c r="P116" s="2" t="str">
        <f>'Option 8 (2)'!P116</f>
        <v/>
      </c>
      <c r="Q116" s="2" t="str">
        <f>'Option 8 (2)'!Q116</f>
        <v/>
      </c>
      <c r="R116" s="2" t="str">
        <f>'Option 8 (2)'!R116</f>
        <v/>
      </c>
      <c r="S116" s="2" t="str">
        <f>'Option 8 (2)'!S116</f>
        <v/>
      </c>
      <c r="T116" s="2" t="str">
        <f>'Option 8 (2)'!T116</f>
        <v/>
      </c>
      <c r="U116" s="2" t="str">
        <f>'Option 8 (2)'!U116</f>
        <v/>
      </c>
      <c r="V116" s="2" t="str">
        <f>'Option 8 (2)'!V116</f>
        <v/>
      </c>
      <c r="W116" s="2" t="str">
        <f>'Option 8 (2)'!W116</f>
        <v/>
      </c>
      <c r="X116" s="2" t="str">
        <f>'Option 8 (2)'!X116</f>
        <v/>
      </c>
      <c r="Y116" s="2" t="str">
        <f>'Option 8 (2)'!Y116</f>
        <v/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BB117" si="161">IF(SUM(F112:F116)=0,0,SUM(F112:F116))</f>
        <v>0</v>
      </c>
      <c r="G117" s="30">
        <f t="shared" si="161"/>
        <v>0</v>
      </c>
      <c r="H117" s="30">
        <f t="shared" si="161"/>
        <v>0</v>
      </c>
      <c r="I117" s="30">
        <f t="shared" si="161"/>
        <v>0</v>
      </c>
      <c r="J117" s="30">
        <f t="shared" si="161"/>
        <v>0</v>
      </c>
      <c r="K117" s="30">
        <f t="shared" si="161"/>
        <v>0</v>
      </c>
      <c r="L117" s="30">
        <f t="shared" si="161"/>
        <v>0</v>
      </c>
      <c r="M117" s="30">
        <f t="shared" si="161"/>
        <v>0</v>
      </c>
      <c r="N117" s="30">
        <f t="shared" si="161"/>
        <v>0</v>
      </c>
      <c r="O117" s="30">
        <f t="shared" si="161"/>
        <v>0</v>
      </c>
      <c r="P117" s="30">
        <f t="shared" si="161"/>
        <v>0</v>
      </c>
      <c r="Q117" s="30">
        <f t="shared" si="161"/>
        <v>0</v>
      </c>
      <c r="R117" s="30">
        <f t="shared" si="161"/>
        <v>0</v>
      </c>
      <c r="S117" s="30">
        <f t="shared" si="161"/>
        <v>0</v>
      </c>
      <c r="T117" s="30">
        <f t="shared" si="161"/>
        <v>0</v>
      </c>
      <c r="U117" s="30">
        <f t="shared" si="161"/>
        <v>0</v>
      </c>
      <c r="V117" s="30">
        <f t="shared" si="161"/>
        <v>0</v>
      </c>
      <c r="W117" s="30">
        <f t="shared" si="161"/>
        <v>0</v>
      </c>
      <c r="X117" s="30">
        <f t="shared" si="161"/>
        <v>0</v>
      </c>
      <c r="Y117" s="30">
        <f t="shared" si="161"/>
        <v>0</v>
      </c>
      <c r="Z117" s="30">
        <f t="shared" si="161"/>
        <v>0</v>
      </c>
      <c r="AA117" s="30">
        <f t="shared" si="161"/>
        <v>0</v>
      </c>
      <c r="AB117" s="30">
        <f t="shared" si="161"/>
        <v>0</v>
      </c>
      <c r="AC117" s="30">
        <f t="shared" si="161"/>
        <v>0</v>
      </c>
      <c r="AD117" s="30">
        <f t="shared" si="161"/>
        <v>0</v>
      </c>
      <c r="AE117" s="30">
        <f t="shared" si="161"/>
        <v>0</v>
      </c>
      <c r="AF117" s="30">
        <f t="shared" si="161"/>
        <v>0</v>
      </c>
      <c r="AG117" s="30">
        <f t="shared" si="161"/>
        <v>0</v>
      </c>
      <c r="AH117" s="30">
        <f t="shared" si="161"/>
        <v>0</v>
      </c>
      <c r="AI117" s="30">
        <f t="shared" si="161"/>
        <v>0</v>
      </c>
      <c r="AJ117" s="30">
        <f t="shared" si="161"/>
        <v>0</v>
      </c>
      <c r="AK117" s="30">
        <f t="shared" si="161"/>
        <v>0</v>
      </c>
      <c r="AL117" s="30">
        <f t="shared" si="161"/>
        <v>0</v>
      </c>
      <c r="AM117" s="30">
        <f t="shared" si="161"/>
        <v>0</v>
      </c>
      <c r="AN117" s="30">
        <f t="shared" si="161"/>
        <v>0</v>
      </c>
      <c r="AO117" s="30">
        <f t="shared" si="161"/>
        <v>0</v>
      </c>
      <c r="AP117" s="30">
        <f t="shared" si="161"/>
        <v>0</v>
      </c>
      <c r="AQ117" s="30">
        <f t="shared" si="161"/>
        <v>0</v>
      </c>
      <c r="AR117" s="30">
        <f t="shared" si="161"/>
        <v>0</v>
      </c>
      <c r="AS117" s="30">
        <f t="shared" si="161"/>
        <v>0</v>
      </c>
      <c r="AT117" s="30">
        <f t="shared" si="161"/>
        <v>0</v>
      </c>
      <c r="AU117" s="30">
        <f t="shared" si="161"/>
        <v>0</v>
      </c>
      <c r="AV117" s="30">
        <f t="shared" si="161"/>
        <v>0</v>
      </c>
      <c r="AW117" s="30">
        <f t="shared" si="161"/>
        <v>0</v>
      </c>
      <c r="AX117" s="30">
        <f t="shared" si="161"/>
        <v>0</v>
      </c>
      <c r="AY117" s="30">
        <f t="shared" si="161"/>
        <v>0</v>
      </c>
      <c r="AZ117" s="30">
        <f t="shared" si="161"/>
        <v>0</v>
      </c>
      <c r="BA117" s="30">
        <f t="shared" si="161"/>
        <v>0</v>
      </c>
      <c r="BB117" s="30">
        <f t="shared" si="161"/>
        <v>0</v>
      </c>
    </row>
  </sheetData>
  <mergeCells count="26"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A1:A2"/>
    <mergeCell ref="C65:C66"/>
    <mergeCell ref="D65:D66"/>
    <mergeCell ref="A63:D63"/>
    <mergeCell ref="A106:C106"/>
  </mergeCells>
  <conditionalFormatting sqref="C99:C103">
    <cfRule type="cellIs" dxfId="1026" priority="897" operator="lessThan">
      <formula>0</formula>
    </cfRule>
  </conditionalFormatting>
  <conditionalFormatting sqref="C112:C116">
    <cfRule type="cellIs" dxfId="1025" priority="893" operator="greaterThan">
      <formula>0</formula>
    </cfRule>
  </conditionalFormatting>
  <conditionalFormatting sqref="Y1:Y118">
    <cfRule type="expression" dxfId="1024" priority="41">
      <formula>$Y$2=""</formula>
    </cfRule>
  </conditionalFormatting>
  <conditionalFormatting sqref="E99:BB103">
    <cfRule type="cellIs" dxfId="1023" priority="57" operator="equal">
      <formula>""</formula>
    </cfRule>
    <cfRule type="cellIs" dxfId="1022" priority="58" operator="lessThan">
      <formula>0</formula>
    </cfRule>
  </conditionalFormatting>
  <conditionalFormatting sqref="E112:BB116">
    <cfRule type="cellIs" dxfId="1021" priority="55" operator="equal">
      <formula>""</formula>
    </cfRule>
    <cfRule type="cellIs" dxfId="1020" priority="56" operator="greaterThan">
      <formula>0</formula>
    </cfRule>
  </conditionalFormatting>
  <conditionalFormatting sqref="J1:J118">
    <cfRule type="expression" dxfId="1019" priority="54">
      <formula>$J$2=""</formula>
    </cfRule>
  </conditionalFormatting>
  <conditionalFormatting sqref="K1:K118">
    <cfRule type="expression" dxfId="1018" priority="53">
      <formula>$K$2=""</formula>
    </cfRule>
  </conditionalFormatting>
  <conditionalFormatting sqref="L1:L118">
    <cfRule type="expression" dxfId="1017" priority="52">
      <formula>$L$2=""</formula>
    </cfRule>
  </conditionalFormatting>
  <conditionalFormatting sqref="M1:M118">
    <cfRule type="expression" dxfId="1016" priority="51">
      <formula>$M$2=""</formula>
    </cfRule>
  </conditionalFormatting>
  <conditionalFormatting sqref="N1:N118">
    <cfRule type="expression" dxfId="1015" priority="50">
      <formula>$N$2=""</formula>
    </cfRule>
  </conditionalFormatting>
  <conditionalFormatting sqref="P1:P118">
    <cfRule type="expression" dxfId="1014" priority="49">
      <formula>$P$2=""</formula>
    </cfRule>
  </conditionalFormatting>
  <conditionalFormatting sqref="Q1:Q118">
    <cfRule type="expression" dxfId="1013" priority="48">
      <formula>$Q$2=""</formula>
    </cfRule>
  </conditionalFormatting>
  <conditionalFormatting sqref="S1:S118">
    <cfRule type="expression" dxfId="1012" priority="47">
      <formula>$S$2=""</formula>
    </cfRule>
  </conditionalFormatting>
  <conditionalFormatting sqref="T1:T118">
    <cfRule type="expression" dxfId="1011" priority="46">
      <formula>$T$2=""</formula>
    </cfRule>
  </conditionalFormatting>
  <conditionalFormatting sqref="U1:U118">
    <cfRule type="expression" dxfId="1010" priority="45">
      <formula>$U$2=""</formula>
    </cfRule>
  </conditionalFormatting>
  <conditionalFormatting sqref="V1:V118">
    <cfRule type="expression" dxfId="1009" priority="44">
      <formula>$V$2=""</formula>
    </cfRule>
  </conditionalFormatting>
  <conditionalFormatting sqref="W1:W118">
    <cfRule type="expression" dxfId="1008" priority="43">
      <formula>$W$2=""</formula>
    </cfRule>
  </conditionalFormatting>
  <conditionalFormatting sqref="X1:X118">
    <cfRule type="expression" dxfId="1007" priority="42">
      <formula>$X$2=""</formula>
    </cfRule>
  </conditionalFormatting>
  <conditionalFormatting sqref="R1:R118">
    <cfRule type="expression" dxfId="1006" priority="40">
      <formula>$R$2=""</formula>
    </cfRule>
  </conditionalFormatting>
  <conditionalFormatting sqref="I1:I118">
    <cfRule type="expression" dxfId="1005" priority="39">
      <formula>$I$2=""</formula>
    </cfRule>
  </conditionalFormatting>
  <conditionalFormatting sqref="O1:O118">
    <cfRule type="expression" dxfId="1004" priority="38">
      <formula>$O$2=""</formula>
    </cfRule>
  </conditionalFormatting>
  <conditionalFormatting sqref="H1:H118">
    <cfRule type="expression" dxfId="1003" priority="37">
      <formula>$H$2=""</formula>
    </cfRule>
  </conditionalFormatting>
  <conditionalFormatting sqref="E67:BB91">
    <cfRule type="cellIs" dxfId="1002" priority="35" operator="equal">
      <formula>""</formula>
    </cfRule>
    <cfRule type="cellIs" dxfId="1001" priority="36" operator="greaterThan">
      <formula>0</formula>
    </cfRule>
  </conditionalFormatting>
  <conditionalFormatting sqref="E1:E118">
    <cfRule type="expression" dxfId="1000" priority="34">
      <formula>$E$2=""</formula>
    </cfRule>
  </conditionalFormatting>
  <conditionalFormatting sqref="AE1:AE118">
    <cfRule type="expression" dxfId="999" priority="33">
      <formula>$AE$2=""</formula>
    </cfRule>
  </conditionalFormatting>
  <conditionalFormatting sqref="AF1:AF118">
    <cfRule type="expression" dxfId="998" priority="32">
      <formula>$AF$2=""</formula>
    </cfRule>
  </conditionalFormatting>
  <conditionalFormatting sqref="AG1:AG118">
    <cfRule type="expression" dxfId="997" priority="31">
      <formula>$AG$2=""</formula>
    </cfRule>
  </conditionalFormatting>
  <conditionalFormatting sqref="AH1:AH118">
    <cfRule type="expression" dxfId="996" priority="30">
      <formula>$AH$2=""</formula>
    </cfRule>
  </conditionalFormatting>
  <conditionalFormatting sqref="AI1:AI118">
    <cfRule type="expression" dxfId="995" priority="29">
      <formula>$AI$2=""</formula>
    </cfRule>
  </conditionalFormatting>
  <conditionalFormatting sqref="AJ1:AJ118">
    <cfRule type="expression" dxfId="994" priority="28">
      <formula>$AJ$2=""</formula>
    </cfRule>
  </conditionalFormatting>
  <conditionalFormatting sqref="AK1:AK118">
    <cfRule type="expression" dxfId="993" priority="27">
      <formula>$AK$2=""</formula>
    </cfRule>
  </conditionalFormatting>
  <conditionalFormatting sqref="AL1:AL118">
    <cfRule type="expression" dxfId="992" priority="26">
      <formula>$AL$2=""</formula>
    </cfRule>
  </conditionalFormatting>
  <conditionalFormatting sqref="AM1:AM118">
    <cfRule type="expression" dxfId="991" priority="25">
      <formula>$AM$2=""</formula>
    </cfRule>
  </conditionalFormatting>
  <conditionalFormatting sqref="AN1:AN118">
    <cfRule type="expression" dxfId="990" priority="24">
      <formula>$AN$2=""</formula>
    </cfRule>
  </conditionalFormatting>
  <conditionalFormatting sqref="AO1:AO118">
    <cfRule type="expression" dxfId="989" priority="23">
      <formula>$AO$2=""</formula>
    </cfRule>
  </conditionalFormatting>
  <conditionalFormatting sqref="AP1:AP4 AP63:AP1048576 AP6:AP7 AP9:AP10 AP12:AP13 AP15:AP16 AP18:AP32">
    <cfRule type="expression" dxfId="988" priority="22">
      <formula>$AP$66=""</formula>
    </cfRule>
  </conditionalFormatting>
  <conditionalFormatting sqref="AQ1:AQ118">
    <cfRule type="expression" dxfId="987" priority="21">
      <formula>$AQ$2=""</formula>
    </cfRule>
  </conditionalFormatting>
  <conditionalFormatting sqref="AR1:AR118">
    <cfRule type="expression" dxfId="986" priority="20">
      <formula>$AR$2=""</formula>
    </cfRule>
  </conditionalFormatting>
  <conditionalFormatting sqref="AS1:AS118">
    <cfRule type="expression" dxfId="985" priority="19">
      <formula>$AS$2=""</formula>
    </cfRule>
  </conditionalFormatting>
  <conditionalFormatting sqref="AT1:AT118">
    <cfRule type="expression" dxfId="984" priority="18">
      <formula>$AT$2=""</formula>
    </cfRule>
  </conditionalFormatting>
  <conditionalFormatting sqref="AU1:AU118">
    <cfRule type="expression" dxfId="983" priority="17">
      <formula>$AU$2=""</formula>
    </cfRule>
  </conditionalFormatting>
  <conditionalFormatting sqref="AV1:AV118">
    <cfRule type="expression" dxfId="982" priority="16">
      <formula>$AV$2=""</formula>
    </cfRule>
  </conditionalFormatting>
  <conditionalFormatting sqref="AW1:AW118">
    <cfRule type="expression" dxfId="981" priority="15">
      <formula>$AW$2=""</formula>
    </cfRule>
  </conditionalFormatting>
  <conditionalFormatting sqref="AX1:AX118">
    <cfRule type="expression" dxfId="980" priority="14">
      <formula>$AX$2=""</formula>
    </cfRule>
  </conditionalFormatting>
  <conditionalFormatting sqref="AY1:AY118">
    <cfRule type="expression" dxfId="979" priority="13">
      <formula>$AY$2=""</formula>
    </cfRule>
  </conditionalFormatting>
  <conditionalFormatting sqref="AZ1:AZ118">
    <cfRule type="expression" dxfId="978" priority="12">
      <formula>$AZ$2=""</formula>
    </cfRule>
  </conditionalFormatting>
  <conditionalFormatting sqref="BA1:BA118">
    <cfRule type="expression" dxfId="977" priority="11">
      <formula>$BA$2=""</formula>
    </cfRule>
  </conditionalFormatting>
  <conditionalFormatting sqref="BB1:BB118">
    <cfRule type="expression" dxfId="976" priority="10">
      <formula>$BB$2=""</formula>
    </cfRule>
  </conditionalFormatting>
  <conditionalFormatting sqref="AP33:AP34">
    <cfRule type="expression" dxfId="975" priority="9">
      <formula>$AP$66=""</formula>
    </cfRule>
  </conditionalFormatting>
  <conditionalFormatting sqref="F1:F118">
    <cfRule type="expression" dxfId="974" priority="8">
      <formula>$F$2=""</formula>
    </cfRule>
  </conditionalFormatting>
  <conditionalFormatting sqref="G1:G118">
    <cfRule type="expression" dxfId="973" priority="7">
      <formula>$G$2=""</formula>
    </cfRule>
  </conditionalFormatting>
  <conditionalFormatting sqref="AA1:AA118">
    <cfRule type="expression" dxfId="972" priority="6">
      <formula>$AA$2=""</formula>
    </cfRule>
  </conditionalFormatting>
  <conditionalFormatting sqref="Z1:Z118">
    <cfRule type="expression" dxfId="971" priority="5">
      <formula>$Z$2=""</formula>
    </cfRule>
  </conditionalFormatting>
  <conditionalFormatting sqref="AB1:AB118">
    <cfRule type="expression" dxfId="970" priority="4">
      <formula>$AB$2=""</formula>
    </cfRule>
  </conditionalFormatting>
  <conditionalFormatting sqref="AC1:AC118">
    <cfRule type="expression" dxfId="969" priority="3">
      <formula>$AC$2=""</formula>
    </cfRule>
  </conditionalFormatting>
  <conditionalFormatting sqref="AD1:AD118">
    <cfRule type="expression" dxfId="968" priority="2">
      <formula>$AD$2=""</formula>
    </cfRule>
  </conditionalFormatting>
  <conditionalFormatting sqref="AP1:AP118">
    <cfRule type="expression" dxfId="967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" xr:uid="{422E89E9-31B8-475E-A7C5-747234D012DD}"/>
    <dataValidation allowBlank="1" showInputMessage="1" showErrorMessage="1" promptTitle="KompZWUBw" prompt="Bitte Anzahl des Personals eintragen, auch Kommazahlen (VZÄ) möglich." sqref="E3 E18 E33 E48" xr:uid="{BA8FE50D-2865-4934-8500-E0AD0A13B97D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6F74C20-E5E8-4DCC-BBA5-7FD71A8A2F59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2A4823C2-0F58-4EDC-90DE-314C0422F5FA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FE94B134-ABD7-4A00-98E7-2E215E500768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325FB488-EA0C-4719-AFDC-81A5BA936B6A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A5101B69-87D2-45C5-8672-05394F3013D1}">
          <x14:formula1>
            <xm:f>Personalnormkosten!$D$1:$D$4</xm:f>
          </x14:formula1>
          <xm:sqref>A112</xm:sqref>
        </x14:dataValidation>
        <x14:dataValidation type="list" allowBlank="1" showInputMessage="1" showErrorMessage="1" xr:uid="{2CC303DF-8F43-4B65-ABF0-81873F77C667}">
          <x14:formula1>
            <xm:f>Personalnormkosten!$A$2:$A$92</xm:f>
          </x14:formula1>
          <xm:sqref>B7 B10 B13 B16 B19 B22 B25 B28 B31 B34 B37 B40 B43 B46 B49 B52 B55 B58 B61</xm:sqref>
        </x14:dataValidation>
        <x14:dataValidation type="list" allowBlank="1" showInputMessage="1" showErrorMessage="1" promptTitle="KompZWUBw" prompt="Bitte Dotierung auswählen." xr:uid="{7CCF05AF-98A8-4347-9118-44310ECBA93A}">
          <x14:formula1>
            <xm:f>Personalnormkosten!$A$2:$A$92</xm:f>
          </x14:formula1>
          <xm:sqref>B4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6764-17B8-4DEB-B8BC-540C09A9E46B}">
  <sheetPr codeName="Tabelle21">
    <pageSetUpPr fitToPage="1"/>
  </sheetPr>
  <dimension ref="A1:BB117"/>
  <sheetViews>
    <sheetView zoomScale="80" zoomScaleNormal="80" workbookViewId="0">
      <selection activeCell="F29" sqref="F29"/>
    </sheetView>
  </sheetViews>
  <sheetFormatPr baseColWidth="10" defaultRowHeight="13.2" x14ac:dyDescent="0.25"/>
  <cols>
    <col min="1" max="1" width="29.44140625" bestFit="1" customWidth="1"/>
    <col min="2" max="2" width="28.21875" customWidth="1"/>
    <col min="3" max="3" width="18.21875" customWidth="1"/>
    <col min="4" max="4" width="20" customWidth="1"/>
    <col min="5" max="54" width="25.77734375" customWidth="1"/>
  </cols>
  <sheetData>
    <row r="1" spans="1:54" ht="15" customHeight="1" x14ac:dyDescent="0.25">
      <c r="A1" s="205" t="s">
        <v>48</v>
      </c>
      <c r="B1" s="212" t="s">
        <v>49</v>
      </c>
      <c r="C1" s="201" t="s">
        <v>153</v>
      </c>
      <c r="D1" s="203" t="s">
        <v>171</v>
      </c>
      <c r="E1" s="24">
        <f>Parameter!$B$2-Parameter!$E$1</f>
        <v>0</v>
      </c>
      <c r="F1" s="85">
        <f>E1+1</f>
        <v>1</v>
      </c>
      <c r="G1" s="24">
        <f t="shared" ref="G1:Y1" si="0">F1+1</f>
        <v>2</v>
      </c>
      <c r="H1" s="24">
        <f t="shared" si="0"/>
        <v>3</v>
      </c>
      <c r="I1" s="24">
        <f t="shared" si="0"/>
        <v>4</v>
      </c>
      <c r="J1" s="24">
        <f t="shared" si="0"/>
        <v>5</v>
      </c>
      <c r="K1" s="24">
        <f t="shared" si="0"/>
        <v>6</v>
      </c>
      <c r="L1" s="24">
        <f t="shared" si="0"/>
        <v>7</v>
      </c>
      <c r="M1" s="24">
        <f t="shared" si="0"/>
        <v>8</v>
      </c>
      <c r="N1" s="24">
        <f t="shared" si="0"/>
        <v>9</v>
      </c>
      <c r="O1" s="24">
        <f t="shared" si="0"/>
        <v>10</v>
      </c>
      <c r="P1" s="24">
        <f t="shared" si="0"/>
        <v>11</v>
      </c>
      <c r="Q1" s="24">
        <f t="shared" si="0"/>
        <v>12</v>
      </c>
      <c r="R1" s="24">
        <f t="shared" si="0"/>
        <v>13</v>
      </c>
      <c r="S1" s="24">
        <f t="shared" si="0"/>
        <v>14</v>
      </c>
      <c r="T1" s="24">
        <f t="shared" si="0"/>
        <v>15</v>
      </c>
      <c r="U1" s="24">
        <f t="shared" si="0"/>
        <v>16</v>
      </c>
      <c r="V1" s="24">
        <f t="shared" si="0"/>
        <v>17</v>
      </c>
      <c r="W1" s="24">
        <f t="shared" si="0"/>
        <v>18</v>
      </c>
      <c r="X1" s="24">
        <f t="shared" si="0"/>
        <v>19</v>
      </c>
      <c r="Y1" s="24">
        <f t="shared" si="0"/>
        <v>20</v>
      </c>
      <c r="Z1" s="24">
        <f t="shared" ref="Z1" si="1">Y1+1</f>
        <v>21</v>
      </c>
      <c r="AA1" s="24">
        <f t="shared" ref="AA1" si="2">Z1+1</f>
        <v>22</v>
      </c>
      <c r="AB1" s="24">
        <f t="shared" ref="AB1" si="3">AA1+1</f>
        <v>23</v>
      </c>
      <c r="AC1" s="24">
        <f t="shared" ref="AC1" si="4">AB1+1</f>
        <v>24</v>
      </c>
      <c r="AD1" s="24">
        <f t="shared" ref="AD1" si="5">AC1+1</f>
        <v>25</v>
      </c>
      <c r="AE1" s="24">
        <f t="shared" ref="AE1" si="6">AD1+1</f>
        <v>26</v>
      </c>
      <c r="AF1" s="24">
        <f t="shared" ref="AF1" si="7">AE1+1</f>
        <v>27</v>
      </c>
      <c r="AG1" s="24">
        <f t="shared" ref="AG1" si="8">AF1+1</f>
        <v>28</v>
      </c>
      <c r="AH1" s="24">
        <f t="shared" ref="AH1" si="9">AG1+1</f>
        <v>29</v>
      </c>
      <c r="AI1" s="24">
        <f t="shared" ref="AI1" si="10">AH1+1</f>
        <v>30</v>
      </c>
      <c r="AJ1" s="24">
        <f t="shared" ref="AJ1" si="11">AI1+1</f>
        <v>31</v>
      </c>
      <c r="AK1" s="24">
        <f t="shared" ref="AK1" si="12">AJ1+1</f>
        <v>32</v>
      </c>
      <c r="AL1" s="24">
        <f t="shared" ref="AL1" si="13">AK1+1</f>
        <v>33</v>
      </c>
      <c r="AM1" s="24">
        <f t="shared" ref="AM1" si="14">AL1+1</f>
        <v>34</v>
      </c>
      <c r="AN1" s="24">
        <f t="shared" ref="AN1" si="15">AM1+1</f>
        <v>35</v>
      </c>
      <c r="AO1" s="24">
        <f t="shared" ref="AO1" si="16">AN1+1</f>
        <v>36</v>
      </c>
      <c r="AP1" s="24">
        <f t="shared" ref="AP1" si="17">AO1+1</f>
        <v>37</v>
      </c>
      <c r="AQ1" s="24">
        <f t="shared" ref="AQ1" si="18">AP1+1</f>
        <v>38</v>
      </c>
      <c r="AR1" s="24">
        <f t="shared" ref="AR1" si="19">AQ1+1</f>
        <v>39</v>
      </c>
      <c r="AS1" s="24">
        <f t="shared" ref="AS1" si="20">AR1+1</f>
        <v>40</v>
      </c>
      <c r="AT1" s="24">
        <f t="shared" ref="AT1" si="21">AS1+1</f>
        <v>41</v>
      </c>
      <c r="AU1" s="24">
        <f t="shared" ref="AU1" si="22">AT1+1</f>
        <v>42</v>
      </c>
      <c r="AV1" s="24">
        <f t="shared" ref="AV1" si="23">AU1+1</f>
        <v>43</v>
      </c>
      <c r="AW1" s="24">
        <f t="shared" ref="AW1" si="24">AV1+1</f>
        <v>44</v>
      </c>
      <c r="AX1" s="24">
        <f t="shared" ref="AX1" si="25">AW1+1</f>
        <v>45</v>
      </c>
      <c r="AY1" s="24">
        <f t="shared" ref="AY1" si="26">AX1+1</f>
        <v>46</v>
      </c>
      <c r="AZ1" s="24">
        <f t="shared" ref="AZ1" si="27">AY1+1</f>
        <v>47</v>
      </c>
      <c r="BA1" s="24">
        <f t="shared" ref="BA1" si="28">AZ1+1</f>
        <v>48</v>
      </c>
      <c r="BB1" s="24">
        <f t="shared" ref="BB1" si="29">BA1+1</f>
        <v>49</v>
      </c>
    </row>
    <row r="2" spans="1:54" ht="15.6" thickBot="1" x14ac:dyDescent="0.3">
      <c r="A2" s="211"/>
      <c r="B2" s="213"/>
      <c r="C2" s="202"/>
      <c r="D2" s="204"/>
      <c r="E2" s="26">
        <f>Parameter!B6</f>
        <v>2025</v>
      </c>
      <c r="F2" s="26">
        <f>Parameter!C6</f>
        <v>2026</v>
      </c>
      <c r="G2" s="26">
        <f>Parameter!D6</f>
        <v>2027</v>
      </c>
      <c r="H2" s="26">
        <f>Parameter!E6</f>
        <v>2028</v>
      </c>
      <c r="I2" s="26">
        <f>Parameter!F6</f>
        <v>2029</v>
      </c>
      <c r="J2" s="26">
        <f>Parameter!G6</f>
        <v>2030</v>
      </c>
      <c r="K2" s="26">
        <f>Parameter!H6</f>
        <v>2031</v>
      </c>
      <c r="L2" s="26">
        <f>Parameter!I6</f>
        <v>2032</v>
      </c>
      <c r="M2" s="26">
        <f>Parameter!J6</f>
        <v>2033</v>
      </c>
      <c r="N2" s="26">
        <f>Parameter!K6</f>
        <v>2034</v>
      </c>
      <c r="O2" s="26">
        <f>Parameter!L6</f>
        <v>2035</v>
      </c>
      <c r="P2" s="26">
        <f>Parameter!M6</f>
        <v>2036</v>
      </c>
      <c r="Q2" s="26">
        <f>Parameter!N6</f>
        <v>2037</v>
      </c>
      <c r="R2" s="26">
        <f>Parameter!O6</f>
        <v>2038</v>
      </c>
      <c r="S2" s="26">
        <f>Parameter!P6</f>
        <v>2039</v>
      </c>
      <c r="T2" s="26">
        <f>Parameter!Q6</f>
        <v>2040</v>
      </c>
      <c r="U2" s="26" t="str">
        <f>Parameter!R6</f>
        <v/>
      </c>
      <c r="V2" s="26" t="str">
        <f>Parameter!S6</f>
        <v/>
      </c>
      <c r="W2" s="26" t="str">
        <f>Parameter!T6</f>
        <v/>
      </c>
      <c r="X2" s="26" t="str">
        <f>Parameter!U6</f>
        <v/>
      </c>
      <c r="Y2" s="26" t="str">
        <f>Parameter!V6</f>
        <v/>
      </c>
      <c r="Z2" s="26" t="str">
        <f>Parameter!W6</f>
        <v/>
      </c>
      <c r="AA2" s="26" t="str">
        <f>Parameter!X6</f>
        <v/>
      </c>
      <c r="AB2" s="26" t="str">
        <f>Parameter!Y6</f>
        <v/>
      </c>
      <c r="AC2" s="26" t="str">
        <f>Parameter!Z6</f>
        <v/>
      </c>
      <c r="AD2" s="26" t="str">
        <f>Parameter!AA6</f>
        <v/>
      </c>
      <c r="AE2" s="26" t="str">
        <f>Parameter!AB6</f>
        <v/>
      </c>
      <c r="AF2" s="26" t="str">
        <f>Parameter!AC6</f>
        <v/>
      </c>
      <c r="AG2" s="26" t="str">
        <f>Parameter!AD6</f>
        <v/>
      </c>
      <c r="AH2" s="26" t="str">
        <f>Parameter!AE6</f>
        <v/>
      </c>
      <c r="AI2" s="26" t="str">
        <f>Parameter!AF6</f>
        <v/>
      </c>
      <c r="AJ2" s="26" t="str">
        <f>Parameter!AG6</f>
        <v/>
      </c>
      <c r="AK2" s="26" t="str">
        <f>Parameter!AH6</f>
        <v/>
      </c>
      <c r="AL2" s="26" t="str">
        <f>Parameter!AI6</f>
        <v/>
      </c>
      <c r="AM2" s="26" t="str">
        <f>Parameter!AJ6</f>
        <v/>
      </c>
      <c r="AN2" s="26" t="str">
        <f>Parameter!AK6</f>
        <v/>
      </c>
      <c r="AO2" s="26" t="str">
        <f>Parameter!AL6</f>
        <v/>
      </c>
      <c r="AP2" s="26" t="str">
        <f>Parameter!AM6</f>
        <v/>
      </c>
      <c r="AQ2" s="26" t="str">
        <f>Parameter!AN6</f>
        <v/>
      </c>
      <c r="AR2" s="26" t="str">
        <f>Parameter!AO6</f>
        <v/>
      </c>
      <c r="AS2" s="26" t="str">
        <f>Parameter!AP6</f>
        <v/>
      </c>
      <c r="AT2" s="26" t="str">
        <f>Parameter!AQ6</f>
        <v/>
      </c>
      <c r="AU2" s="26" t="str">
        <f>Parameter!AR6</f>
        <v/>
      </c>
      <c r="AV2" s="26" t="str">
        <f>Parameter!AS6</f>
        <v/>
      </c>
      <c r="AW2" s="26" t="str">
        <f>Parameter!AT6</f>
        <v/>
      </c>
      <c r="AX2" s="26" t="str">
        <f>Parameter!AU6</f>
        <v/>
      </c>
      <c r="AY2" s="26" t="str">
        <f>Parameter!AV6</f>
        <v/>
      </c>
      <c r="AZ2" s="26" t="str">
        <f>Parameter!AW6</f>
        <v/>
      </c>
      <c r="BA2" s="26" t="str">
        <f>Parameter!AX6</f>
        <v/>
      </c>
      <c r="BB2" s="26" t="str">
        <f>Parameter!AY6</f>
        <v/>
      </c>
    </row>
    <row r="3" spans="1:54" ht="15.75" customHeight="1" thickBot="1" x14ac:dyDescent="0.3">
      <c r="A3" s="113"/>
      <c r="B3" s="17" t="s">
        <v>3</v>
      </c>
      <c r="C3" s="110"/>
      <c r="D3" s="116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</row>
    <row r="4" spans="1:54" ht="41.4" x14ac:dyDescent="0.25">
      <c r="A4" s="114" t="s">
        <v>2</v>
      </c>
      <c r="B4" s="32" t="str">
        <f>'Option 8'!B4</f>
        <v>Gehalt auswählen</v>
      </c>
      <c r="C4" s="111" t="str">
        <f ca="1">'Option 8'!C4</f>
        <v/>
      </c>
      <c r="D4" s="97" t="str">
        <f>IF('Option 8'!D4="","",'Option 8'!D4)</f>
        <v>durchschnittliche Preissteigerungs-rate</v>
      </c>
      <c r="E4" s="18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18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18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18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18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18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18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18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18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18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18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18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18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18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18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18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18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18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18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18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18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18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18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18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18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18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18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18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18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18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18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18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18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18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18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18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18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18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18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18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18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18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18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18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18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18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18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18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18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18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6.2" thickBot="1" x14ac:dyDescent="0.3">
      <c r="A5" s="115"/>
      <c r="B5" s="19" t="s">
        <v>1</v>
      </c>
      <c r="C5" s="112" t="str">
        <f t="shared" ref="C5" ca="1" si="30">IF(C4="","",C3*C4)</f>
        <v/>
      </c>
      <c r="D5" s="117"/>
      <c r="E5" s="20" t="str">
        <f t="shared" ref="E5:Y5" si="31">IF(E4="","",E3*E4)</f>
        <v/>
      </c>
      <c r="F5" s="20" t="str">
        <f t="shared" si="31"/>
        <v/>
      </c>
      <c r="G5" s="20" t="str">
        <f t="shared" si="31"/>
        <v/>
      </c>
      <c r="H5" s="20" t="str">
        <f t="shared" si="31"/>
        <v/>
      </c>
      <c r="I5" s="20" t="str">
        <f t="shared" si="31"/>
        <v/>
      </c>
      <c r="J5" s="20" t="str">
        <f t="shared" si="31"/>
        <v/>
      </c>
      <c r="K5" s="20" t="str">
        <f t="shared" si="31"/>
        <v/>
      </c>
      <c r="L5" s="20" t="str">
        <f t="shared" si="31"/>
        <v/>
      </c>
      <c r="M5" s="20" t="str">
        <f t="shared" si="31"/>
        <v/>
      </c>
      <c r="N5" s="20" t="str">
        <f t="shared" si="31"/>
        <v/>
      </c>
      <c r="O5" s="20" t="str">
        <f t="shared" si="31"/>
        <v/>
      </c>
      <c r="P5" s="20" t="str">
        <f t="shared" si="31"/>
        <v/>
      </c>
      <c r="Q5" s="20" t="str">
        <f t="shared" si="31"/>
        <v/>
      </c>
      <c r="R5" s="20" t="str">
        <f t="shared" si="31"/>
        <v/>
      </c>
      <c r="S5" s="20" t="str">
        <f t="shared" si="31"/>
        <v/>
      </c>
      <c r="T5" s="20" t="str">
        <f t="shared" si="31"/>
        <v/>
      </c>
      <c r="U5" s="20" t="str">
        <f t="shared" si="31"/>
        <v/>
      </c>
      <c r="V5" s="20" t="str">
        <f t="shared" si="31"/>
        <v/>
      </c>
      <c r="W5" s="20" t="str">
        <f t="shared" si="31"/>
        <v/>
      </c>
      <c r="X5" s="20" t="str">
        <f t="shared" si="31"/>
        <v/>
      </c>
      <c r="Y5" s="20" t="str">
        <f t="shared" si="31"/>
        <v/>
      </c>
      <c r="Z5" s="20" t="str">
        <f t="shared" ref="Z5:BB5" si="32">IF(Z4="","",Z3*Z4)</f>
        <v/>
      </c>
      <c r="AA5" s="20" t="str">
        <f t="shared" si="32"/>
        <v/>
      </c>
      <c r="AB5" s="20" t="str">
        <f t="shared" si="32"/>
        <v/>
      </c>
      <c r="AC5" s="20" t="str">
        <f t="shared" si="32"/>
        <v/>
      </c>
      <c r="AD5" s="20" t="str">
        <f t="shared" si="32"/>
        <v/>
      </c>
      <c r="AE5" s="20" t="str">
        <f t="shared" si="32"/>
        <v/>
      </c>
      <c r="AF5" s="20" t="str">
        <f t="shared" si="32"/>
        <v/>
      </c>
      <c r="AG5" s="20" t="str">
        <f t="shared" si="32"/>
        <v/>
      </c>
      <c r="AH5" s="20" t="str">
        <f t="shared" si="32"/>
        <v/>
      </c>
      <c r="AI5" s="20" t="str">
        <f t="shared" si="32"/>
        <v/>
      </c>
      <c r="AJ5" s="20" t="str">
        <f t="shared" si="32"/>
        <v/>
      </c>
      <c r="AK5" s="20" t="str">
        <f t="shared" si="32"/>
        <v/>
      </c>
      <c r="AL5" s="20" t="str">
        <f t="shared" si="32"/>
        <v/>
      </c>
      <c r="AM5" s="20" t="str">
        <f t="shared" si="32"/>
        <v/>
      </c>
      <c r="AN5" s="20" t="str">
        <f t="shared" si="32"/>
        <v/>
      </c>
      <c r="AO5" s="20" t="str">
        <f t="shared" si="32"/>
        <v/>
      </c>
      <c r="AP5" s="20" t="str">
        <f t="shared" si="32"/>
        <v/>
      </c>
      <c r="AQ5" s="20" t="str">
        <f t="shared" si="32"/>
        <v/>
      </c>
      <c r="AR5" s="20" t="str">
        <f t="shared" si="32"/>
        <v/>
      </c>
      <c r="AS5" s="20" t="str">
        <f t="shared" si="32"/>
        <v/>
      </c>
      <c r="AT5" s="20" t="str">
        <f t="shared" si="32"/>
        <v/>
      </c>
      <c r="AU5" s="20" t="str">
        <f t="shared" si="32"/>
        <v/>
      </c>
      <c r="AV5" s="20" t="str">
        <f t="shared" si="32"/>
        <v/>
      </c>
      <c r="AW5" s="20" t="str">
        <f t="shared" si="32"/>
        <v/>
      </c>
      <c r="AX5" s="20" t="str">
        <f t="shared" si="32"/>
        <v/>
      </c>
      <c r="AY5" s="20" t="str">
        <f t="shared" si="32"/>
        <v/>
      </c>
      <c r="AZ5" s="20" t="str">
        <f t="shared" si="32"/>
        <v/>
      </c>
      <c r="BA5" s="20" t="str">
        <f t="shared" si="32"/>
        <v/>
      </c>
      <c r="BB5" s="20" t="str">
        <f t="shared" si="32"/>
        <v/>
      </c>
    </row>
    <row r="6" spans="1:54" ht="15.6" thickBot="1" x14ac:dyDescent="0.3">
      <c r="A6" s="113"/>
      <c r="B6" s="17" t="s">
        <v>3</v>
      </c>
      <c r="C6" s="110"/>
      <c r="D6" s="116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</row>
    <row r="7" spans="1:54" ht="41.4" x14ac:dyDescent="0.25">
      <c r="A7" s="114" t="s">
        <v>2</v>
      </c>
      <c r="B7" s="32" t="str">
        <f>'Option 8'!B7</f>
        <v>Gehalt auswählen</v>
      </c>
      <c r="C7" s="111" t="str">
        <f ca="1">'Option 8'!C7</f>
        <v/>
      </c>
      <c r="D7" s="97" t="str">
        <f>IF('Option 8'!D7="","",'Option 8'!D7)</f>
        <v>durchschnittliche Preissteigerungs-rate</v>
      </c>
      <c r="E7" s="18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18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18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18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18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18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18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18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18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18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18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18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18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18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18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18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18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18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18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18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18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18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18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18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18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18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18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18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18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18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18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18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18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18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18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18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18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18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18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18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18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18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18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18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18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18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18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18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18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18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6.2" thickBot="1" x14ac:dyDescent="0.3">
      <c r="A8" s="115"/>
      <c r="B8" s="19" t="s">
        <v>1</v>
      </c>
      <c r="C8" s="112" t="str">
        <f t="shared" ref="C8" si="33">IF(C6="","",C6*C7)</f>
        <v/>
      </c>
      <c r="D8" s="117"/>
      <c r="E8" s="20" t="str">
        <f t="shared" ref="E8:Y8" si="34">IF(E6="","",E6*E7)</f>
        <v/>
      </c>
      <c r="F8" s="20" t="str">
        <f t="shared" si="34"/>
        <v/>
      </c>
      <c r="G8" s="20" t="str">
        <f t="shared" si="34"/>
        <v/>
      </c>
      <c r="H8" s="20" t="str">
        <f t="shared" si="34"/>
        <v/>
      </c>
      <c r="I8" s="20" t="str">
        <f t="shared" si="34"/>
        <v/>
      </c>
      <c r="J8" s="20" t="str">
        <f t="shared" si="34"/>
        <v/>
      </c>
      <c r="K8" s="20" t="str">
        <f t="shared" si="34"/>
        <v/>
      </c>
      <c r="L8" s="20" t="str">
        <f t="shared" si="34"/>
        <v/>
      </c>
      <c r="M8" s="20" t="str">
        <f t="shared" si="34"/>
        <v/>
      </c>
      <c r="N8" s="20" t="str">
        <f t="shared" si="34"/>
        <v/>
      </c>
      <c r="O8" s="20" t="str">
        <f t="shared" si="34"/>
        <v/>
      </c>
      <c r="P8" s="20" t="str">
        <f t="shared" si="34"/>
        <v/>
      </c>
      <c r="Q8" s="20" t="str">
        <f t="shared" si="34"/>
        <v/>
      </c>
      <c r="R8" s="20" t="str">
        <f t="shared" si="34"/>
        <v/>
      </c>
      <c r="S8" s="20" t="str">
        <f t="shared" si="34"/>
        <v/>
      </c>
      <c r="T8" s="20" t="str">
        <f t="shared" si="34"/>
        <v/>
      </c>
      <c r="U8" s="20" t="str">
        <f t="shared" si="34"/>
        <v/>
      </c>
      <c r="V8" s="20" t="str">
        <f t="shared" si="34"/>
        <v/>
      </c>
      <c r="W8" s="20" t="str">
        <f t="shared" si="34"/>
        <v/>
      </c>
      <c r="X8" s="20" t="str">
        <f t="shared" si="34"/>
        <v/>
      </c>
      <c r="Y8" s="20" t="str">
        <f t="shared" si="34"/>
        <v/>
      </c>
      <c r="Z8" s="20" t="str">
        <f t="shared" ref="Z8:BB8" si="35">IF(Z6="","",Z6*Z7)</f>
        <v/>
      </c>
      <c r="AA8" s="20" t="str">
        <f t="shared" si="35"/>
        <v/>
      </c>
      <c r="AB8" s="20" t="str">
        <f t="shared" si="35"/>
        <v/>
      </c>
      <c r="AC8" s="20" t="str">
        <f t="shared" si="35"/>
        <v/>
      </c>
      <c r="AD8" s="20" t="str">
        <f t="shared" si="35"/>
        <v/>
      </c>
      <c r="AE8" s="20" t="str">
        <f t="shared" si="35"/>
        <v/>
      </c>
      <c r="AF8" s="20" t="str">
        <f t="shared" si="35"/>
        <v/>
      </c>
      <c r="AG8" s="20" t="str">
        <f t="shared" si="35"/>
        <v/>
      </c>
      <c r="AH8" s="20" t="str">
        <f t="shared" si="35"/>
        <v/>
      </c>
      <c r="AI8" s="20" t="str">
        <f t="shared" si="35"/>
        <v/>
      </c>
      <c r="AJ8" s="20" t="str">
        <f t="shared" si="35"/>
        <v/>
      </c>
      <c r="AK8" s="20" t="str">
        <f t="shared" si="35"/>
        <v/>
      </c>
      <c r="AL8" s="20" t="str">
        <f t="shared" si="35"/>
        <v/>
      </c>
      <c r="AM8" s="20" t="str">
        <f t="shared" si="35"/>
        <v/>
      </c>
      <c r="AN8" s="20" t="str">
        <f t="shared" si="35"/>
        <v/>
      </c>
      <c r="AO8" s="20" t="str">
        <f t="shared" si="35"/>
        <v/>
      </c>
      <c r="AP8" s="20" t="str">
        <f t="shared" si="35"/>
        <v/>
      </c>
      <c r="AQ8" s="20" t="str">
        <f t="shared" si="35"/>
        <v/>
      </c>
      <c r="AR8" s="20" t="str">
        <f t="shared" si="35"/>
        <v/>
      </c>
      <c r="AS8" s="20" t="str">
        <f t="shared" si="35"/>
        <v/>
      </c>
      <c r="AT8" s="20" t="str">
        <f t="shared" si="35"/>
        <v/>
      </c>
      <c r="AU8" s="20" t="str">
        <f t="shared" si="35"/>
        <v/>
      </c>
      <c r="AV8" s="20" t="str">
        <f t="shared" si="35"/>
        <v/>
      </c>
      <c r="AW8" s="20" t="str">
        <f t="shared" si="35"/>
        <v/>
      </c>
      <c r="AX8" s="20" t="str">
        <f t="shared" si="35"/>
        <v/>
      </c>
      <c r="AY8" s="20" t="str">
        <f t="shared" si="35"/>
        <v/>
      </c>
      <c r="AZ8" s="20" t="str">
        <f t="shared" si="35"/>
        <v/>
      </c>
      <c r="BA8" s="20" t="str">
        <f t="shared" si="35"/>
        <v/>
      </c>
      <c r="BB8" s="20" t="str">
        <f t="shared" si="35"/>
        <v/>
      </c>
    </row>
    <row r="9" spans="1:54" ht="15.6" thickBot="1" x14ac:dyDescent="0.3">
      <c r="A9" s="113"/>
      <c r="B9" s="17" t="s">
        <v>3</v>
      </c>
      <c r="C9" s="110"/>
      <c r="D9" s="116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</row>
    <row r="10" spans="1:54" ht="41.4" x14ac:dyDescent="0.25">
      <c r="A10" s="114" t="s">
        <v>2</v>
      </c>
      <c r="B10" s="32" t="str">
        <f>'Option 8'!B10</f>
        <v>Gehalt auswählen</v>
      </c>
      <c r="C10" s="111" t="str">
        <f ca="1">'Option 8'!C10</f>
        <v/>
      </c>
      <c r="D10" s="97" t="str">
        <f>IF('Option 8'!D10="","",'Option 8'!D10)</f>
        <v>durchschnittliche Preissteigerungs-rate</v>
      </c>
      <c r="E10" s="18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18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18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18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18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18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18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18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18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18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18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18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18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18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18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18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18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18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18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18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18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18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18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18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18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18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18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18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18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18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18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18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18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18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18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18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18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18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18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18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18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18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18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18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18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18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18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18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18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18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6.2" thickBot="1" x14ac:dyDescent="0.3">
      <c r="A11" s="115"/>
      <c r="B11" s="19" t="s">
        <v>1</v>
      </c>
      <c r="C11" s="112" t="str">
        <f t="shared" ref="C11" si="36">IF(C9="","",C9*C10)</f>
        <v/>
      </c>
      <c r="D11" s="117"/>
      <c r="E11" s="20" t="str">
        <f t="shared" ref="E11:Y11" si="37">IF(E9="","",E9*E10)</f>
        <v/>
      </c>
      <c r="F11" s="20" t="str">
        <f t="shared" si="37"/>
        <v/>
      </c>
      <c r="G11" s="20" t="str">
        <f t="shared" si="37"/>
        <v/>
      </c>
      <c r="H11" s="20" t="str">
        <f t="shared" si="37"/>
        <v/>
      </c>
      <c r="I11" s="20" t="str">
        <f t="shared" si="37"/>
        <v/>
      </c>
      <c r="J11" s="20" t="str">
        <f t="shared" si="37"/>
        <v/>
      </c>
      <c r="K11" s="20" t="str">
        <f t="shared" si="37"/>
        <v/>
      </c>
      <c r="L11" s="20" t="str">
        <f t="shared" si="37"/>
        <v/>
      </c>
      <c r="M11" s="20" t="str">
        <f t="shared" si="37"/>
        <v/>
      </c>
      <c r="N11" s="20" t="str">
        <f t="shared" si="37"/>
        <v/>
      </c>
      <c r="O11" s="20" t="str">
        <f t="shared" si="37"/>
        <v/>
      </c>
      <c r="P11" s="20" t="str">
        <f t="shared" si="37"/>
        <v/>
      </c>
      <c r="Q11" s="20" t="str">
        <f t="shared" si="37"/>
        <v/>
      </c>
      <c r="R11" s="20" t="str">
        <f t="shared" si="37"/>
        <v/>
      </c>
      <c r="S11" s="20" t="str">
        <f t="shared" si="37"/>
        <v/>
      </c>
      <c r="T11" s="20" t="str">
        <f t="shared" si="37"/>
        <v/>
      </c>
      <c r="U11" s="20" t="str">
        <f t="shared" si="37"/>
        <v/>
      </c>
      <c r="V11" s="20" t="str">
        <f t="shared" si="37"/>
        <v/>
      </c>
      <c r="W11" s="20" t="str">
        <f t="shared" si="37"/>
        <v/>
      </c>
      <c r="X11" s="20" t="str">
        <f t="shared" si="37"/>
        <v/>
      </c>
      <c r="Y11" s="20" t="str">
        <f t="shared" si="37"/>
        <v/>
      </c>
      <c r="Z11" s="20" t="str">
        <f t="shared" ref="Z11:BB11" si="38">IF(Z9="","",Z9*Z10)</f>
        <v/>
      </c>
      <c r="AA11" s="20" t="str">
        <f t="shared" si="38"/>
        <v/>
      </c>
      <c r="AB11" s="20" t="str">
        <f t="shared" si="38"/>
        <v/>
      </c>
      <c r="AC11" s="20" t="str">
        <f t="shared" si="38"/>
        <v/>
      </c>
      <c r="AD11" s="20" t="str">
        <f t="shared" si="38"/>
        <v/>
      </c>
      <c r="AE11" s="20" t="str">
        <f t="shared" si="38"/>
        <v/>
      </c>
      <c r="AF11" s="20" t="str">
        <f t="shared" si="38"/>
        <v/>
      </c>
      <c r="AG11" s="20" t="str">
        <f t="shared" si="38"/>
        <v/>
      </c>
      <c r="AH11" s="20" t="str">
        <f t="shared" si="38"/>
        <v/>
      </c>
      <c r="AI11" s="20" t="str">
        <f t="shared" si="38"/>
        <v/>
      </c>
      <c r="AJ11" s="20" t="str">
        <f t="shared" si="38"/>
        <v/>
      </c>
      <c r="AK11" s="20" t="str">
        <f t="shared" si="38"/>
        <v/>
      </c>
      <c r="AL11" s="20" t="str">
        <f t="shared" si="38"/>
        <v/>
      </c>
      <c r="AM11" s="20" t="str">
        <f t="shared" si="38"/>
        <v/>
      </c>
      <c r="AN11" s="20" t="str">
        <f t="shared" si="38"/>
        <v/>
      </c>
      <c r="AO11" s="20" t="str">
        <f t="shared" si="38"/>
        <v/>
      </c>
      <c r="AP11" s="20" t="str">
        <f t="shared" si="38"/>
        <v/>
      </c>
      <c r="AQ11" s="20" t="str">
        <f t="shared" si="38"/>
        <v/>
      </c>
      <c r="AR11" s="20" t="str">
        <f t="shared" si="38"/>
        <v/>
      </c>
      <c r="AS11" s="20" t="str">
        <f t="shared" si="38"/>
        <v/>
      </c>
      <c r="AT11" s="20" t="str">
        <f t="shared" si="38"/>
        <v/>
      </c>
      <c r="AU11" s="20" t="str">
        <f t="shared" si="38"/>
        <v/>
      </c>
      <c r="AV11" s="20" t="str">
        <f t="shared" si="38"/>
        <v/>
      </c>
      <c r="AW11" s="20" t="str">
        <f t="shared" si="38"/>
        <v/>
      </c>
      <c r="AX11" s="20" t="str">
        <f t="shared" si="38"/>
        <v/>
      </c>
      <c r="AY11" s="20" t="str">
        <f t="shared" si="38"/>
        <v/>
      </c>
      <c r="AZ11" s="20" t="str">
        <f t="shared" si="38"/>
        <v/>
      </c>
      <c r="BA11" s="20" t="str">
        <f t="shared" si="38"/>
        <v/>
      </c>
      <c r="BB11" s="20" t="str">
        <f t="shared" si="38"/>
        <v/>
      </c>
    </row>
    <row r="12" spans="1:54" ht="15.6" thickBot="1" x14ac:dyDescent="0.3">
      <c r="A12" s="113"/>
      <c r="B12" s="17" t="s">
        <v>3</v>
      </c>
      <c r="C12" s="110"/>
      <c r="D12" s="116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</row>
    <row r="13" spans="1:54" ht="41.4" x14ac:dyDescent="0.25">
      <c r="A13" s="114" t="s">
        <v>2</v>
      </c>
      <c r="B13" s="32" t="str">
        <f>'Option 8'!B13</f>
        <v>Gehalt auswählen</v>
      </c>
      <c r="C13" s="111" t="str">
        <f ca="1">'Option 8'!C13</f>
        <v/>
      </c>
      <c r="D13" s="97" t="str">
        <f>IF('Option 8'!D13="","",'Option 8'!D13)</f>
        <v>durchschnittliche Preissteigerungs-rate</v>
      </c>
      <c r="E13" s="18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18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18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18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18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18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18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18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18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18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18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18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18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18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18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18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18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18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18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18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18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18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18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18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18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18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18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18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18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18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18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18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18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18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18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18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18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18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18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18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18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18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18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18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18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18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18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18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18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18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6.2" thickBot="1" x14ac:dyDescent="0.3">
      <c r="A14" s="115"/>
      <c r="B14" s="19" t="s">
        <v>1</v>
      </c>
      <c r="C14" s="112" t="str">
        <f t="shared" ref="C14" si="39">IF(C12="","",C12*C13)</f>
        <v/>
      </c>
      <c r="D14" s="117"/>
      <c r="E14" s="20" t="str">
        <f t="shared" ref="E14:Y14" si="40">IF(E12="","",E12*E13)</f>
        <v/>
      </c>
      <c r="F14" s="20" t="str">
        <f t="shared" si="40"/>
        <v/>
      </c>
      <c r="G14" s="20" t="str">
        <f t="shared" si="40"/>
        <v/>
      </c>
      <c r="H14" s="20" t="str">
        <f t="shared" si="40"/>
        <v/>
      </c>
      <c r="I14" s="20" t="str">
        <f t="shared" si="40"/>
        <v/>
      </c>
      <c r="J14" s="20" t="str">
        <f t="shared" si="40"/>
        <v/>
      </c>
      <c r="K14" s="20" t="str">
        <f t="shared" si="40"/>
        <v/>
      </c>
      <c r="L14" s="20" t="str">
        <f t="shared" si="40"/>
        <v/>
      </c>
      <c r="M14" s="20" t="str">
        <f t="shared" si="40"/>
        <v/>
      </c>
      <c r="N14" s="20" t="str">
        <f t="shared" si="40"/>
        <v/>
      </c>
      <c r="O14" s="20" t="str">
        <f t="shared" si="40"/>
        <v/>
      </c>
      <c r="P14" s="20" t="str">
        <f t="shared" si="40"/>
        <v/>
      </c>
      <c r="Q14" s="20" t="str">
        <f t="shared" si="40"/>
        <v/>
      </c>
      <c r="R14" s="20" t="str">
        <f t="shared" si="40"/>
        <v/>
      </c>
      <c r="S14" s="20" t="str">
        <f t="shared" si="40"/>
        <v/>
      </c>
      <c r="T14" s="20" t="str">
        <f t="shared" si="40"/>
        <v/>
      </c>
      <c r="U14" s="20" t="str">
        <f t="shared" si="40"/>
        <v/>
      </c>
      <c r="V14" s="20" t="str">
        <f t="shared" si="40"/>
        <v/>
      </c>
      <c r="W14" s="20" t="str">
        <f t="shared" si="40"/>
        <v/>
      </c>
      <c r="X14" s="20" t="str">
        <f t="shared" si="40"/>
        <v/>
      </c>
      <c r="Y14" s="20" t="str">
        <f t="shared" si="40"/>
        <v/>
      </c>
      <c r="Z14" s="20" t="str">
        <f t="shared" ref="Z14:BB14" si="41">IF(Z12="","",Z12*Z13)</f>
        <v/>
      </c>
      <c r="AA14" s="20" t="str">
        <f t="shared" si="41"/>
        <v/>
      </c>
      <c r="AB14" s="20" t="str">
        <f t="shared" si="41"/>
        <v/>
      </c>
      <c r="AC14" s="20" t="str">
        <f t="shared" si="41"/>
        <v/>
      </c>
      <c r="AD14" s="20" t="str">
        <f t="shared" si="41"/>
        <v/>
      </c>
      <c r="AE14" s="20" t="str">
        <f t="shared" si="41"/>
        <v/>
      </c>
      <c r="AF14" s="20" t="str">
        <f t="shared" si="41"/>
        <v/>
      </c>
      <c r="AG14" s="20" t="str">
        <f t="shared" si="41"/>
        <v/>
      </c>
      <c r="AH14" s="20" t="str">
        <f t="shared" si="41"/>
        <v/>
      </c>
      <c r="AI14" s="20" t="str">
        <f t="shared" si="41"/>
        <v/>
      </c>
      <c r="AJ14" s="20" t="str">
        <f t="shared" si="41"/>
        <v/>
      </c>
      <c r="AK14" s="20" t="str">
        <f t="shared" si="41"/>
        <v/>
      </c>
      <c r="AL14" s="20" t="str">
        <f t="shared" si="41"/>
        <v/>
      </c>
      <c r="AM14" s="20" t="str">
        <f t="shared" si="41"/>
        <v/>
      </c>
      <c r="AN14" s="20" t="str">
        <f t="shared" si="41"/>
        <v/>
      </c>
      <c r="AO14" s="20" t="str">
        <f t="shared" si="41"/>
        <v/>
      </c>
      <c r="AP14" s="20" t="str">
        <f t="shared" si="41"/>
        <v/>
      </c>
      <c r="AQ14" s="20" t="str">
        <f t="shared" si="41"/>
        <v/>
      </c>
      <c r="AR14" s="20" t="str">
        <f t="shared" si="41"/>
        <v/>
      </c>
      <c r="AS14" s="20" t="str">
        <f t="shared" si="41"/>
        <v/>
      </c>
      <c r="AT14" s="20" t="str">
        <f t="shared" si="41"/>
        <v/>
      </c>
      <c r="AU14" s="20" t="str">
        <f t="shared" si="41"/>
        <v/>
      </c>
      <c r="AV14" s="20" t="str">
        <f t="shared" si="41"/>
        <v/>
      </c>
      <c r="AW14" s="20" t="str">
        <f t="shared" si="41"/>
        <v/>
      </c>
      <c r="AX14" s="20" t="str">
        <f t="shared" si="41"/>
        <v/>
      </c>
      <c r="AY14" s="20" t="str">
        <f t="shared" si="41"/>
        <v/>
      </c>
      <c r="AZ14" s="20" t="str">
        <f t="shared" si="41"/>
        <v/>
      </c>
      <c r="BA14" s="20" t="str">
        <f t="shared" si="41"/>
        <v/>
      </c>
      <c r="BB14" s="20" t="str">
        <f t="shared" si="41"/>
        <v/>
      </c>
    </row>
    <row r="15" spans="1:54" ht="15.6" thickBot="1" x14ac:dyDescent="0.3">
      <c r="A15" s="113"/>
      <c r="B15" s="17" t="s">
        <v>3</v>
      </c>
      <c r="C15" s="110"/>
      <c r="D15" s="116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</row>
    <row r="16" spans="1:54" ht="41.4" x14ac:dyDescent="0.25">
      <c r="A16" s="114" t="s">
        <v>2</v>
      </c>
      <c r="B16" s="32" t="str">
        <f>'Option 8'!B16</f>
        <v>Gehalt auswählen</v>
      </c>
      <c r="C16" s="111" t="str">
        <f ca="1">'Option 8'!C16</f>
        <v/>
      </c>
      <c r="D16" s="97" t="str">
        <f>IF('Option 8'!D16="","",'Option 8'!D16)</f>
        <v>durchschnittliche Preissteigerungs-rate</v>
      </c>
      <c r="E16" s="18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18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18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18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18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18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18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18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18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18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18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18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18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18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18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18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18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18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18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18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18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18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18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18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18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18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18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18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18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18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18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18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18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18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18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18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18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18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18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18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18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18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18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18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18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18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18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18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18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18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6.2" thickBot="1" x14ac:dyDescent="0.3">
      <c r="A17" s="115"/>
      <c r="B17" s="19" t="s">
        <v>1</v>
      </c>
      <c r="C17" s="112" t="str">
        <f t="shared" ref="C17" si="42">IF(C15="","",C15*C16)</f>
        <v/>
      </c>
      <c r="D17" s="117"/>
      <c r="E17" s="20" t="str">
        <f t="shared" ref="E17:Y17" si="43">IF(E15="","",E15*E16)</f>
        <v/>
      </c>
      <c r="F17" s="20" t="str">
        <f t="shared" si="43"/>
        <v/>
      </c>
      <c r="G17" s="20" t="str">
        <f t="shared" si="43"/>
        <v/>
      </c>
      <c r="H17" s="20" t="str">
        <f t="shared" si="43"/>
        <v/>
      </c>
      <c r="I17" s="20" t="str">
        <f t="shared" si="43"/>
        <v/>
      </c>
      <c r="J17" s="20" t="str">
        <f t="shared" si="43"/>
        <v/>
      </c>
      <c r="K17" s="20" t="str">
        <f t="shared" si="43"/>
        <v/>
      </c>
      <c r="L17" s="20" t="str">
        <f t="shared" si="43"/>
        <v/>
      </c>
      <c r="M17" s="20" t="str">
        <f t="shared" si="43"/>
        <v/>
      </c>
      <c r="N17" s="20" t="str">
        <f t="shared" si="43"/>
        <v/>
      </c>
      <c r="O17" s="20" t="str">
        <f t="shared" si="43"/>
        <v/>
      </c>
      <c r="P17" s="20" t="str">
        <f t="shared" si="43"/>
        <v/>
      </c>
      <c r="Q17" s="20" t="str">
        <f t="shared" si="43"/>
        <v/>
      </c>
      <c r="R17" s="20" t="str">
        <f t="shared" si="43"/>
        <v/>
      </c>
      <c r="S17" s="20" t="str">
        <f t="shared" si="43"/>
        <v/>
      </c>
      <c r="T17" s="20" t="str">
        <f t="shared" si="43"/>
        <v/>
      </c>
      <c r="U17" s="20" t="str">
        <f t="shared" si="43"/>
        <v/>
      </c>
      <c r="V17" s="20" t="str">
        <f t="shared" si="43"/>
        <v/>
      </c>
      <c r="W17" s="20" t="str">
        <f t="shared" si="43"/>
        <v/>
      </c>
      <c r="X17" s="20" t="str">
        <f t="shared" si="43"/>
        <v/>
      </c>
      <c r="Y17" s="20" t="str">
        <f t="shared" si="43"/>
        <v/>
      </c>
      <c r="Z17" s="20" t="str">
        <f t="shared" ref="Z17:BB17" si="44">IF(Z15="","",Z15*Z16)</f>
        <v/>
      </c>
      <c r="AA17" s="20" t="str">
        <f t="shared" si="44"/>
        <v/>
      </c>
      <c r="AB17" s="20" t="str">
        <f t="shared" si="44"/>
        <v/>
      </c>
      <c r="AC17" s="20" t="str">
        <f t="shared" si="44"/>
        <v/>
      </c>
      <c r="AD17" s="20" t="str">
        <f t="shared" si="44"/>
        <v/>
      </c>
      <c r="AE17" s="20" t="str">
        <f t="shared" si="44"/>
        <v/>
      </c>
      <c r="AF17" s="20" t="str">
        <f t="shared" si="44"/>
        <v/>
      </c>
      <c r="AG17" s="20" t="str">
        <f t="shared" si="44"/>
        <v/>
      </c>
      <c r="AH17" s="20" t="str">
        <f t="shared" si="44"/>
        <v/>
      </c>
      <c r="AI17" s="20" t="str">
        <f t="shared" si="44"/>
        <v/>
      </c>
      <c r="AJ17" s="20" t="str">
        <f t="shared" si="44"/>
        <v/>
      </c>
      <c r="AK17" s="20" t="str">
        <f t="shared" si="44"/>
        <v/>
      </c>
      <c r="AL17" s="20" t="str">
        <f t="shared" si="44"/>
        <v/>
      </c>
      <c r="AM17" s="20" t="str">
        <f t="shared" si="44"/>
        <v/>
      </c>
      <c r="AN17" s="20" t="str">
        <f t="shared" si="44"/>
        <v/>
      </c>
      <c r="AO17" s="20" t="str">
        <f t="shared" si="44"/>
        <v/>
      </c>
      <c r="AP17" s="20" t="str">
        <f t="shared" si="44"/>
        <v/>
      </c>
      <c r="AQ17" s="20" t="str">
        <f t="shared" si="44"/>
        <v/>
      </c>
      <c r="AR17" s="20" t="str">
        <f t="shared" si="44"/>
        <v/>
      </c>
      <c r="AS17" s="20" t="str">
        <f t="shared" si="44"/>
        <v/>
      </c>
      <c r="AT17" s="20" t="str">
        <f t="shared" si="44"/>
        <v/>
      </c>
      <c r="AU17" s="20" t="str">
        <f t="shared" si="44"/>
        <v/>
      </c>
      <c r="AV17" s="20" t="str">
        <f t="shared" si="44"/>
        <v/>
      </c>
      <c r="AW17" s="20" t="str">
        <f t="shared" si="44"/>
        <v/>
      </c>
      <c r="AX17" s="20" t="str">
        <f t="shared" si="44"/>
        <v/>
      </c>
      <c r="AY17" s="20" t="str">
        <f t="shared" si="44"/>
        <v/>
      </c>
      <c r="AZ17" s="20" t="str">
        <f t="shared" si="44"/>
        <v/>
      </c>
      <c r="BA17" s="20" t="str">
        <f t="shared" si="44"/>
        <v/>
      </c>
      <c r="BB17" s="20" t="str">
        <f t="shared" si="44"/>
        <v/>
      </c>
    </row>
    <row r="18" spans="1:54" ht="15.75" customHeight="1" thickBot="1" x14ac:dyDescent="0.3">
      <c r="A18" s="113"/>
      <c r="B18" s="17" t="s">
        <v>3</v>
      </c>
      <c r="C18" s="110"/>
      <c r="D18" s="116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ht="41.4" x14ac:dyDescent="0.25">
      <c r="A19" s="114" t="s">
        <v>2</v>
      </c>
      <c r="B19" s="32" t="str">
        <f>'Option 8'!B19</f>
        <v>Gehalt auswählen</v>
      </c>
      <c r="C19" s="111" t="str">
        <f ca="1">'Option 8'!C19</f>
        <v/>
      </c>
      <c r="D19" s="97" t="str">
        <f>IF('Option 8'!D19="","",'Option 8'!D19)</f>
        <v>durchschnittliche Preissteigerungs-rate</v>
      </c>
      <c r="E19" s="18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18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18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18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18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18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18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18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18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18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18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18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18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18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18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18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18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18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18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18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18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18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18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18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18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18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18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18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18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18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18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18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18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18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18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18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18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18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18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18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18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18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18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18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18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18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18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18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18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18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6.2" thickBot="1" x14ac:dyDescent="0.3">
      <c r="A20" s="115"/>
      <c r="B20" s="19" t="s">
        <v>1</v>
      </c>
      <c r="C20" s="112" t="str">
        <f t="shared" ref="C20" ca="1" si="45">IF(C19="","",C18*C19)</f>
        <v/>
      </c>
      <c r="D20" s="117"/>
      <c r="E20" s="20" t="str">
        <f t="shared" ref="E20:Y20" si="46">IF(E19="","",E18*E19)</f>
        <v/>
      </c>
      <c r="F20" s="20" t="str">
        <f t="shared" si="46"/>
        <v/>
      </c>
      <c r="G20" s="20" t="str">
        <f t="shared" si="46"/>
        <v/>
      </c>
      <c r="H20" s="20" t="str">
        <f t="shared" si="46"/>
        <v/>
      </c>
      <c r="I20" s="20" t="str">
        <f t="shared" si="46"/>
        <v/>
      </c>
      <c r="J20" s="20" t="str">
        <f t="shared" si="46"/>
        <v/>
      </c>
      <c r="K20" s="20" t="str">
        <f t="shared" si="46"/>
        <v/>
      </c>
      <c r="L20" s="20" t="str">
        <f t="shared" si="46"/>
        <v/>
      </c>
      <c r="M20" s="20" t="str">
        <f t="shared" si="46"/>
        <v/>
      </c>
      <c r="N20" s="20" t="str">
        <f t="shared" si="46"/>
        <v/>
      </c>
      <c r="O20" s="20" t="str">
        <f t="shared" si="46"/>
        <v/>
      </c>
      <c r="P20" s="20" t="str">
        <f t="shared" si="46"/>
        <v/>
      </c>
      <c r="Q20" s="20" t="str">
        <f t="shared" si="46"/>
        <v/>
      </c>
      <c r="R20" s="20" t="str">
        <f t="shared" si="46"/>
        <v/>
      </c>
      <c r="S20" s="20" t="str">
        <f t="shared" si="46"/>
        <v/>
      </c>
      <c r="T20" s="20" t="str">
        <f t="shared" si="46"/>
        <v/>
      </c>
      <c r="U20" s="20" t="str">
        <f t="shared" si="46"/>
        <v/>
      </c>
      <c r="V20" s="20" t="str">
        <f t="shared" si="46"/>
        <v/>
      </c>
      <c r="W20" s="20" t="str">
        <f t="shared" si="46"/>
        <v/>
      </c>
      <c r="X20" s="20" t="str">
        <f t="shared" si="46"/>
        <v/>
      </c>
      <c r="Y20" s="20" t="str">
        <f t="shared" si="46"/>
        <v/>
      </c>
      <c r="Z20" s="20" t="str">
        <f t="shared" ref="Z20:BB20" si="47">IF(Z19="","",Z18*Z19)</f>
        <v/>
      </c>
      <c r="AA20" s="20" t="str">
        <f t="shared" si="47"/>
        <v/>
      </c>
      <c r="AB20" s="20" t="str">
        <f t="shared" si="47"/>
        <v/>
      </c>
      <c r="AC20" s="20" t="str">
        <f t="shared" si="47"/>
        <v/>
      </c>
      <c r="AD20" s="20" t="str">
        <f t="shared" si="47"/>
        <v/>
      </c>
      <c r="AE20" s="20" t="str">
        <f t="shared" si="47"/>
        <v/>
      </c>
      <c r="AF20" s="20" t="str">
        <f t="shared" si="47"/>
        <v/>
      </c>
      <c r="AG20" s="20" t="str">
        <f t="shared" si="47"/>
        <v/>
      </c>
      <c r="AH20" s="20" t="str">
        <f t="shared" si="47"/>
        <v/>
      </c>
      <c r="AI20" s="20" t="str">
        <f t="shared" si="47"/>
        <v/>
      </c>
      <c r="AJ20" s="20" t="str">
        <f t="shared" si="47"/>
        <v/>
      </c>
      <c r="AK20" s="20" t="str">
        <f t="shared" si="47"/>
        <v/>
      </c>
      <c r="AL20" s="20" t="str">
        <f t="shared" si="47"/>
        <v/>
      </c>
      <c r="AM20" s="20" t="str">
        <f t="shared" si="47"/>
        <v/>
      </c>
      <c r="AN20" s="20" t="str">
        <f t="shared" si="47"/>
        <v/>
      </c>
      <c r="AO20" s="20" t="str">
        <f t="shared" si="47"/>
        <v/>
      </c>
      <c r="AP20" s="20" t="str">
        <f t="shared" si="47"/>
        <v/>
      </c>
      <c r="AQ20" s="20" t="str">
        <f t="shared" si="47"/>
        <v/>
      </c>
      <c r="AR20" s="20" t="str">
        <f t="shared" si="47"/>
        <v/>
      </c>
      <c r="AS20" s="20" t="str">
        <f t="shared" si="47"/>
        <v/>
      </c>
      <c r="AT20" s="20" t="str">
        <f t="shared" si="47"/>
        <v/>
      </c>
      <c r="AU20" s="20" t="str">
        <f t="shared" si="47"/>
        <v/>
      </c>
      <c r="AV20" s="20" t="str">
        <f t="shared" si="47"/>
        <v/>
      </c>
      <c r="AW20" s="20" t="str">
        <f t="shared" si="47"/>
        <v/>
      </c>
      <c r="AX20" s="20" t="str">
        <f t="shared" si="47"/>
        <v/>
      </c>
      <c r="AY20" s="20" t="str">
        <f t="shared" si="47"/>
        <v/>
      </c>
      <c r="AZ20" s="20" t="str">
        <f t="shared" si="47"/>
        <v/>
      </c>
      <c r="BA20" s="20" t="str">
        <f t="shared" si="47"/>
        <v/>
      </c>
      <c r="BB20" s="20" t="str">
        <f t="shared" si="47"/>
        <v/>
      </c>
    </row>
    <row r="21" spans="1:54" ht="15.6" thickBot="1" x14ac:dyDescent="0.3">
      <c r="A21" s="113"/>
      <c r="B21" s="17" t="s">
        <v>3</v>
      </c>
      <c r="C21" s="110"/>
      <c r="D21" s="116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</row>
    <row r="22" spans="1:54" ht="41.4" x14ac:dyDescent="0.25">
      <c r="A22" s="114" t="s">
        <v>2</v>
      </c>
      <c r="B22" s="32" t="str">
        <f>'Option 8'!B22</f>
        <v>Gehalt auswählen</v>
      </c>
      <c r="C22" s="111" t="str">
        <f ca="1">'Option 8'!C22</f>
        <v/>
      </c>
      <c r="D22" s="97" t="str">
        <f>IF('Option 8'!D22="","",'Option 8'!D22)</f>
        <v>durchschnittliche Preissteigerungs-rate</v>
      </c>
      <c r="E22" s="18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18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18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18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18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18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18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18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18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18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18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18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18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18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18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18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18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18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18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18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18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18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18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18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18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18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18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18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18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18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18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18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18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18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18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18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18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18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18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18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18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18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18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18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18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18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18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18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18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18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6.2" thickBot="1" x14ac:dyDescent="0.3">
      <c r="A23" s="115"/>
      <c r="B23" s="19" t="s">
        <v>1</v>
      </c>
      <c r="C23" s="112" t="str">
        <f t="shared" ref="C23" si="48">IF(C21="","",C21*C22)</f>
        <v/>
      </c>
      <c r="D23" s="117"/>
      <c r="E23" s="20" t="str">
        <f t="shared" ref="E23:Y23" si="49">IF(E21="","",E21*E22)</f>
        <v/>
      </c>
      <c r="F23" s="20" t="str">
        <f t="shared" si="49"/>
        <v/>
      </c>
      <c r="G23" s="20" t="str">
        <f t="shared" si="49"/>
        <v/>
      </c>
      <c r="H23" s="20" t="str">
        <f t="shared" si="49"/>
        <v/>
      </c>
      <c r="I23" s="20" t="str">
        <f t="shared" si="49"/>
        <v/>
      </c>
      <c r="J23" s="20" t="str">
        <f t="shared" si="49"/>
        <v/>
      </c>
      <c r="K23" s="20" t="str">
        <f t="shared" si="49"/>
        <v/>
      </c>
      <c r="L23" s="20" t="str">
        <f t="shared" si="49"/>
        <v/>
      </c>
      <c r="M23" s="20" t="str">
        <f t="shared" si="49"/>
        <v/>
      </c>
      <c r="N23" s="20" t="str">
        <f t="shared" si="49"/>
        <v/>
      </c>
      <c r="O23" s="20" t="str">
        <f t="shared" si="49"/>
        <v/>
      </c>
      <c r="P23" s="20" t="str">
        <f t="shared" si="49"/>
        <v/>
      </c>
      <c r="Q23" s="20" t="str">
        <f t="shared" si="49"/>
        <v/>
      </c>
      <c r="R23" s="20" t="str">
        <f t="shared" si="49"/>
        <v/>
      </c>
      <c r="S23" s="20" t="str">
        <f t="shared" si="49"/>
        <v/>
      </c>
      <c r="T23" s="20" t="str">
        <f t="shared" si="49"/>
        <v/>
      </c>
      <c r="U23" s="20" t="str">
        <f t="shared" si="49"/>
        <v/>
      </c>
      <c r="V23" s="20" t="str">
        <f t="shared" si="49"/>
        <v/>
      </c>
      <c r="W23" s="20" t="str">
        <f t="shared" si="49"/>
        <v/>
      </c>
      <c r="X23" s="20" t="str">
        <f t="shared" si="49"/>
        <v/>
      </c>
      <c r="Y23" s="20" t="str">
        <f t="shared" si="49"/>
        <v/>
      </c>
      <c r="Z23" s="20" t="str">
        <f t="shared" ref="Z23:BB23" si="50">IF(Z21="","",Z21*Z22)</f>
        <v/>
      </c>
      <c r="AA23" s="20" t="str">
        <f t="shared" si="50"/>
        <v/>
      </c>
      <c r="AB23" s="20" t="str">
        <f t="shared" si="50"/>
        <v/>
      </c>
      <c r="AC23" s="20" t="str">
        <f t="shared" si="50"/>
        <v/>
      </c>
      <c r="AD23" s="20" t="str">
        <f t="shared" si="50"/>
        <v/>
      </c>
      <c r="AE23" s="20" t="str">
        <f t="shared" si="50"/>
        <v/>
      </c>
      <c r="AF23" s="20" t="str">
        <f t="shared" si="50"/>
        <v/>
      </c>
      <c r="AG23" s="20" t="str">
        <f t="shared" si="50"/>
        <v/>
      </c>
      <c r="AH23" s="20" t="str">
        <f t="shared" si="50"/>
        <v/>
      </c>
      <c r="AI23" s="20" t="str">
        <f t="shared" si="50"/>
        <v/>
      </c>
      <c r="AJ23" s="20" t="str">
        <f t="shared" si="50"/>
        <v/>
      </c>
      <c r="AK23" s="20" t="str">
        <f t="shared" si="50"/>
        <v/>
      </c>
      <c r="AL23" s="20" t="str">
        <f t="shared" si="50"/>
        <v/>
      </c>
      <c r="AM23" s="20" t="str">
        <f t="shared" si="50"/>
        <v/>
      </c>
      <c r="AN23" s="20" t="str">
        <f t="shared" si="50"/>
        <v/>
      </c>
      <c r="AO23" s="20" t="str">
        <f t="shared" si="50"/>
        <v/>
      </c>
      <c r="AP23" s="20" t="str">
        <f t="shared" si="50"/>
        <v/>
      </c>
      <c r="AQ23" s="20" t="str">
        <f t="shared" si="50"/>
        <v/>
      </c>
      <c r="AR23" s="20" t="str">
        <f t="shared" si="50"/>
        <v/>
      </c>
      <c r="AS23" s="20" t="str">
        <f t="shared" si="50"/>
        <v/>
      </c>
      <c r="AT23" s="20" t="str">
        <f t="shared" si="50"/>
        <v/>
      </c>
      <c r="AU23" s="20" t="str">
        <f t="shared" si="50"/>
        <v/>
      </c>
      <c r="AV23" s="20" t="str">
        <f t="shared" si="50"/>
        <v/>
      </c>
      <c r="AW23" s="20" t="str">
        <f t="shared" si="50"/>
        <v/>
      </c>
      <c r="AX23" s="20" t="str">
        <f t="shared" si="50"/>
        <v/>
      </c>
      <c r="AY23" s="20" t="str">
        <f t="shared" si="50"/>
        <v/>
      </c>
      <c r="AZ23" s="20" t="str">
        <f t="shared" si="50"/>
        <v/>
      </c>
      <c r="BA23" s="20" t="str">
        <f t="shared" si="50"/>
        <v/>
      </c>
      <c r="BB23" s="20" t="str">
        <f t="shared" si="50"/>
        <v/>
      </c>
    </row>
    <row r="24" spans="1:54" ht="15.6" thickBot="1" x14ac:dyDescent="0.3">
      <c r="A24" s="113"/>
      <c r="B24" s="17" t="s">
        <v>3</v>
      </c>
      <c r="C24" s="110"/>
      <c r="D24" s="116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</row>
    <row r="25" spans="1:54" ht="41.4" x14ac:dyDescent="0.25">
      <c r="A25" s="114" t="s">
        <v>2</v>
      </c>
      <c r="B25" s="32" t="str">
        <f>'Option 8'!B25</f>
        <v>Gehalt auswählen</v>
      </c>
      <c r="C25" s="111" t="str">
        <f ca="1">'Option 8'!C25</f>
        <v/>
      </c>
      <c r="D25" s="97" t="str">
        <f>IF('Option 8'!D25="","",'Option 8'!D25)</f>
        <v>durchschnittliche Preissteigerungs-rate</v>
      </c>
      <c r="E25" s="18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18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18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18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18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18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18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18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18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18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18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18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18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18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18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18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18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18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18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18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18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18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18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18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18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18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18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18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18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18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18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18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18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18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18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18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18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18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18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18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18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18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18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18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18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18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18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18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18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18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6.2" thickBot="1" x14ac:dyDescent="0.3">
      <c r="A26" s="115"/>
      <c r="B26" s="19" t="s">
        <v>1</v>
      </c>
      <c r="C26" s="112" t="str">
        <f t="shared" ref="C26" si="51">IF(C24="","",C24*C25)</f>
        <v/>
      </c>
      <c r="D26" s="117"/>
      <c r="E26" s="20" t="str">
        <f t="shared" ref="E26:Y26" si="52">IF(E24="","",E24*E25)</f>
        <v/>
      </c>
      <c r="F26" s="20" t="str">
        <f t="shared" si="52"/>
        <v/>
      </c>
      <c r="G26" s="20" t="str">
        <f t="shared" si="52"/>
        <v/>
      </c>
      <c r="H26" s="20" t="str">
        <f t="shared" si="52"/>
        <v/>
      </c>
      <c r="I26" s="20" t="str">
        <f t="shared" si="52"/>
        <v/>
      </c>
      <c r="J26" s="20" t="str">
        <f t="shared" si="52"/>
        <v/>
      </c>
      <c r="K26" s="20" t="str">
        <f t="shared" si="52"/>
        <v/>
      </c>
      <c r="L26" s="20" t="str">
        <f t="shared" si="52"/>
        <v/>
      </c>
      <c r="M26" s="20" t="str">
        <f t="shared" si="52"/>
        <v/>
      </c>
      <c r="N26" s="20" t="str">
        <f t="shared" si="52"/>
        <v/>
      </c>
      <c r="O26" s="20" t="str">
        <f t="shared" si="52"/>
        <v/>
      </c>
      <c r="P26" s="20" t="str">
        <f t="shared" si="52"/>
        <v/>
      </c>
      <c r="Q26" s="20" t="str">
        <f t="shared" si="52"/>
        <v/>
      </c>
      <c r="R26" s="20" t="str">
        <f t="shared" si="52"/>
        <v/>
      </c>
      <c r="S26" s="20" t="str">
        <f t="shared" si="52"/>
        <v/>
      </c>
      <c r="T26" s="20" t="str">
        <f t="shared" si="52"/>
        <v/>
      </c>
      <c r="U26" s="20" t="str">
        <f t="shared" si="52"/>
        <v/>
      </c>
      <c r="V26" s="20" t="str">
        <f t="shared" si="52"/>
        <v/>
      </c>
      <c r="W26" s="20" t="str">
        <f t="shared" si="52"/>
        <v/>
      </c>
      <c r="X26" s="20" t="str">
        <f t="shared" si="52"/>
        <v/>
      </c>
      <c r="Y26" s="20" t="str">
        <f t="shared" si="52"/>
        <v/>
      </c>
      <c r="Z26" s="20" t="str">
        <f t="shared" ref="Z26:BB26" si="53">IF(Z24="","",Z24*Z25)</f>
        <v/>
      </c>
      <c r="AA26" s="20" t="str">
        <f t="shared" si="53"/>
        <v/>
      </c>
      <c r="AB26" s="20" t="str">
        <f t="shared" si="53"/>
        <v/>
      </c>
      <c r="AC26" s="20" t="str">
        <f t="shared" si="53"/>
        <v/>
      </c>
      <c r="AD26" s="20" t="str">
        <f t="shared" si="53"/>
        <v/>
      </c>
      <c r="AE26" s="20" t="str">
        <f t="shared" si="53"/>
        <v/>
      </c>
      <c r="AF26" s="20" t="str">
        <f t="shared" si="53"/>
        <v/>
      </c>
      <c r="AG26" s="20" t="str">
        <f t="shared" si="53"/>
        <v/>
      </c>
      <c r="AH26" s="20" t="str">
        <f t="shared" si="53"/>
        <v/>
      </c>
      <c r="AI26" s="20" t="str">
        <f t="shared" si="53"/>
        <v/>
      </c>
      <c r="AJ26" s="20" t="str">
        <f t="shared" si="53"/>
        <v/>
      </c>
      <c r="AK26" s="20" t="str">
        <f t="shared" si="53"/>
        <v/>
      </c>
      <c r="AL26" s="20" t="str">
        <f t="shared" si="53"/>
        <v/>
      </c>
      <c r="AM26" s="20" t="str">
        <f t="shared" si="53"/>
        <v/>
      </c>
      <c r="AN26" s="20" t="str">
        <f t="shared" si="53"/>
        <v/>
      </c>
      <c r="AO26" s="20" t="str">
        <f t="shared" si="53"/>
        <v/>
      </c>
      <c r="AP26" s="20" t="str">
        <f t="shared" si="53"/>
        <v/>
      </c>
      <c r="AQ26" s="20" t="str">
        <f t="shared" si="53"/>
        <v/>
      </c>
      <c r="AR26" s="20" t="str">
        <f t="shared" si="53"/>
        <v/>
      </c>
      <c r="AS26" s="20" t="str">
        <f t="shared" si="53"/>
        <v/>
      </c>
      <c r="AT26" s="20" t="str">
        <f t="shared" si="53"/>
        <v/>
      </c>
      <c r="AU26" s="20" t="str">
        <f t="shared" si="53"/>
        <v/>
      </c>
      <c r="AV26" s="20" t="str">
        <f t="shared" si="53"/>
        <v/>
      </c>
      <c r="AW26" s="20" t="str">
        <f t="shared" si="53"/>
        <v/>
      </c>
      <c r="AX26" s="20" t="str">
        <f t="shared" si="53"/>
        <v/>
      </c>
      <c r="AY26" s="20" t="str">
        <f t="shared" si="53"/>
        <v/>
      </c>
      <c r="AZ26" s="20" t="str">
        <f t="shared" si="53"/>
        <v/>
      </c>
      <c r="BA26" s="20" t="str">
        <f t="shared" si="53"/>
        <v/>
      </c>
      <c r="BB26" s="20" t="str">
        <f t="shared" si="53"/>
        <v/>
      </c>
    </row>
    <row r="27" spans="1:54" ht="15.6" thickBot="1" x14ac:dyDescent="0.3">
      <c r="A27" s="113"/>
      <c r="B27" s="17" t="s">
        <v>3</v>
      </c>
      <c r="C27" s="110"/>
      <c r="D27" s="116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41.4" x14ac:dyDescent="0.25">
      <c r="A28" s="114" t="s">
        <v>2</v>
      </c>
      <c r="B28" s="32" t="str">
        <f>'Option 8'!B28</f>
        <v>Gehalt auswählen</v>
      </c>
      <c r="C28" s="111" t="str">
        <f ca="1">'Option 8'!C28</f>
        <v/>
      </c>
      <c r="D28" s="97" t="str">
        <f>IF('Option 8'!D28="","",'Option 8'!D28)</f>
        <v>durchschnittliche Preissteigerungs-rate</v>
      </c>
      <c r="E28" s="18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18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18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18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18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18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18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18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18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18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18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18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18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18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18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18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18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18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18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18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18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18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18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18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18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18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18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18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18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18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18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18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18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18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18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18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18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18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18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18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18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18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18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18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18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18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18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18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18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18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6.2" thickBot="1" x14ac:dyDescent="0.3">
      <c r="A29" s="115"/>
      <c r="B29" s="19" t="s">
        <v>1</v>
      </c>
      <c r="C29" s="112" t="str">
        <f t="shared" ref="C29" si="54">IF(C27="","",C27*C28)</f>
        <v/>
      </c>
      <c r="D29" s="117"/>
      <c r="E29" s="20" t="str">
        <f t="shared" ref="E29:Y29" si="55">IF(E27="","",E27*E28)</f>
        <v/>
      </c>
      <c r="F29" s="20" t="str">
        <f t="shared" si="55"/>
        <v/>
      </c>
      <c r="G29" s="20" t="str">
        <f t="shared" si="55"/>
        <v/>
      </c>
      <c r="H29" s="20" t="str">
        <f t="shared" si="55"/>
        <v/>
      </c>
      <c r="I29" s="20" t="str">
        <f t="shared" si="55"/>
        <v/>
      </c>
      <c r="J29" s="20" t="str">
        <f t="shared" si="55"/>
        <v/>
      </c>
      <c r="K29" s="20" t="str">
        <f t="shared" si="55"/>
        <v/>
      </c>
      <c r="L29" s="20" t="str">
        <f t="shared" si="55"/>
        <v/>
      </c>
      <c r="M29" s="20" t="str">
        <f t="shared" si="55"/>
        <v/>
      </c>
      <c r="N29" s="20" t="str">
        <f t="shared" si="55"/>
        <v/>
      </c>
      <c r="O29" s="20" t="str">
        <f t="shared" si="55"/>
        <v/>
      </c>
      <c r="P29" s="20" t="str">
        <f t="shared" si="55"/>
        <v/>
      </c>
      <c r="Q29" s="20" t="str">
        <f t="shared" si="55"/>
        <v/>
      </c>
      <c r="R29" s="20" t="str">
        <f t="shared" si="55"/>
        <v/>
      </c>
      <c r="S29" s="20" t="str">
        <f t="shared" si="55"/>
        <v/>
      </c>
      <c r="T29" s="20" t="str">
        <f t="shared" si="55"/>
        <v/>
      </c>
      <c r="U29" s="20" t="str">
        <f t="shared" si="55"/>
        <v/>
      </c>
      <c r="V29" s="20" t="str">
        <f t="shared" si="55"/>
        <v/>
      </c>
      <c r="W29" s="20" t="str">
        <f t="shared" si="55"/>
        <v/>
      </c>
      <c r="X29" s="20" t="str">
        <f t="shared" si="55"/>
        <v/>
      </c>
      <c r="Y29" s="20" t="str">
        <f t="shared" si="55"/>
        <v/>
      </c>
      <c r="Z29" s="20" t="str">
        <f t="shared" ref="Z29:BB29" si="56">IF(Z27="","",Z27*Z28)</f>
        <v/>
      </c>
      <c r="AA29" s="20" t="str">
        <f t="shared" si="56"/>
        <v/>
      </c>
      <c r="AB29" s="20" t="str">
        <f t="shared" si="56"/>
        <v/>
      </c>
      <c r="AC29" s="20" t="str">
        <f t="shared" si="56"/>
        <v/>
      </c>
      <c r="AD29" s="20" t="str">
        <f t="shared" si="56"/>
        <v/>
      </c>
      <c r="AE29" s="20" t="str">
        <f t="shared" si="56"/>
        <v/>
      </c>
      <c r="AF29" s="20" t="str">
        <f t="shared" si="56"/>
        <v/>
      </c>
      <c r="AG29" s="20" t="str">
        <f t="shared" si="56"/>
        <v/>
      </c>
      <c r="AH29" s="20" t="str">
        <f t="shared" si="56"/>
        <v/>
      </c>
      <c r="AI29" s="20" t="str">
        <f t="shared" si="56"/>
        <v/>
      </c>
      <c r="AJ29" s="20" t="str">
        <f t="shared" si="56"/>
        <v/>
      </c>
      <c r="AK29" s="20" t="str">
        <f t="shared" si="56"/>
        <v/>
      </c>
      <c r="AL29" s="20" t="str">
        <f t="shared" si="56"/>
        <v/>
      </c>
      <c r="AM29" s="20" t="str">
        <f t="shared" si="56"/>
        <v/>
      </c>
      <c r="AN29" s="20" t="str">
        <f t="shared" si="56"/>
        <v/>
      </c>
      <c r="AO29" s="20" t="str">
        <f t="shared" si="56"/>
        <v/>
      </c>
      <c r="AP29" s="20" t="str">
        <f t="shared" si="56"/>
        <v/>
      </c>
      <c r="AQ29" s="20" t="str">
        <f t="shared" si="56"/>
        <v/>
      </c>
      <c r="AR29" s="20" t="str">
        <f t="shared" si="56"/>
        <v/>
      </c>
      <c r="AS29" s="20" t="str">
        <f t="shared" si="56"/>
        <v/>
      </c>
      <c r="AT29" s="20" t="str">
        <f t="shared" si="56"/>
        <v/>
      </c>
      <c r="AU29" s="20" t="str">
        <f t="shared" si="56"/>
        <v/>
      </c>
      <c r="AV29" s="20" t="str">
        <f t="shared" si="56"/>
        <v/>
      </c>
      <c r="AW29" s="20" t="str">
        <f t="shared" si="56"/>
        <v/>
      </c>
      <c r="AX29" s="20" t="str">
        <f t="shared" si="56"/>
        <v/>
      </c>
      <c r="AY29" s="20" t="str">
        <f t="shared" si="56"/>
        <v/>
      </c>
      <c r="AZ29" s="20" t="str">
        <f t="shared" si="56"/>
        <v/>
      </c>
      <c r="BA29" s="20" t="str">
        <f t="shared" si="56"/>
        <v/>
      </c>
      <c r="BB29" s="20" t="str">
        <f t="shared" si="56"/>
        <v/>
      </c>
    </row>
    <row r="30" spans="1:54" ht="15.6" thickBot="1" x14ac:dyDescent="0.3">
      <c r="A30" s="113"/>
      <c r="B30" s="17" t="s">
        <v>3</v>
      </c>
      <c r="C30" s="110"/>
      <c r="D30" s="116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</row>
    <row r="31" spans="1:54" ht="41.4" x14ac:dyDescent="0.25">
      <c r="A31" s="114" t="s">
        <v>2</v>
      </c>
      <c r="B31" s="32" t="str">
        <f>'Option 8'!B31</f>
        <v>Gehalt auswählen</v>
      </c>
      <c r="C31" s="111" t="str">
        <f ca="1">'Option 8'!C31</f>
        <v/>
      </c>
      <c r="D31" s="97" t="str">
        <f>IF('Option 8'!D31="","",'Option 8'!D31)</f>
        <v>durchschnittliche Preissteigerungs-rate</v>
      </c>
      <c r="E31" s="18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18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18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18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18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18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18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18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18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18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18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18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18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18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18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18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18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18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18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18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18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18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18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18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18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18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18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18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18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18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18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18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18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18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18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18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18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18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18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18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18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18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18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18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18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18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18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18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18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18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6.2" thickBot="1" x14ac:dyDescent="0.3">
      <c r="A32" s="115"/>
      <c r="B32" s="19" t="s">
        <v>1</v>
      </c>
      <c r="C32" s="112" t="str">
        <f t="shared" ref="C32" si="57">IF(C30="","",C30*C31)</f>
        <v/>
      </c>
      <c r="D32" s="117"/>
      <c r="E32" s="20" t="str">
        <f t="shared" ref="E32:Y32" si="58">IF(E30="","",E30*E31)</f>
        <v/>
      </c>
      <c r="F32" s="20" t="str">
        <f t="shared" si="58"/>
        <v/>
      </c>
      <c r="G32" s="20" t="str">
        <f t="shared" si="58"/>
        <v/>
      </c>
      <c r="H32" s="20" t="str">
        <f t="shared" si="58"/>
        <v/>
      </c>
      <c r="I32" s="20" t="str">
        <f t="shared" si="58"/>
        <v/>
      </c>
      <c r="J32" s="20" t="str">
        <f t="shared" si="58"/>
        <v/>
      </c>
      <c r="K32" s="20" t="str">
        <f t="shared" si="58"/>
        <v/>
      </c>
      <c r="L32" s="20" t="str">
        <f t="shared" si="58"/>
        <v/>
      </c>
      <c r="M32" s="20" t="str">
        <f t="shared" si="58"/>
        <v/>
      </c>
      <c r="N32" s="20" t="str">
        <f t="shared" si="58"/>
        <v/>
      </c>
      <c r="O32" s="20" t="str">
        <f t="shared" si="58"/>
        <v/>
      </c>
      <c r="P32" s="20" t="str">
        <f t="shared" si="58"/>
        <v/>
      </c>
      <c r="Q32" s="20" t="str">
        <f t="shared" si="58"/>
        <v/>
      </c>
      <c r="R32" s="20" t="str">
        <f t="shared" si="58"/>
        <v/>
      </c>
      <c r="S32" s="20" t="str">
        <f t="shared" si="58"/>
        <v/>
      </c>
      <c r="T32" s="20" t="str">
        <f t="shared" si="58"/>
        <v/>
      </c>
      <c r="U32" s="20" t="str">
        <f t="shared" si="58"/>
        <v/>
      </c>
      <c r="V32" s="20" t="str">
        <f t="shared" si="58"/>
        <v/>
      </c>
      <c r="W32" s="20" t="str">
        <f t="shared" si="58"/>
        <v/>
      </c>
      <c r="X32" s="20" t="str">
        <f t="shared" si="58"/>
        <v/>
      </c>
      <c r="Y32" s="20" t="str">
        <f t="shared" si="58"/>
        <v/>
      </c>
      <c r="Z32" s="20" t="str">
        <f t="shared" ref="Z32:BB32" si="59">IF(Z30="","",Z30*Z31)</f>
        <v/>
      </c>
      <c r="AA32" s="20" t="str">
        <f t="shared" si="59"/>
        <v/>
      </c>
      <c r="AB32" s="20" t="str">
        <f t="shared" si="59"/>
        <v/>
      </c>
      <c r="AC32" s="20" t="str">
        <f t="shared" si="59"/>
        <v/>
      </c>
      <c r="AD32" s="20" t="str">
        <f t="shared" si="59"/>
        <v/>
      </c>
      <c r="AE32" s="20" t="str">
        <f t="shared" si="59"/>
        <v/>
      </c>
      <c r="AF32" s="20" t="str">
        <f t="shared" si="59"/>
        <v/>
      </c>
      <c r="AG32" s="20" t="str">
        <f t="shared" si="59"/>
        <v/>
      </c>
      <c r="AH32" s="20" t="str">
        <f t="shared" si="59"/>
        <v/>
      </c>
      <c r="AI32" s="20" t="str">
        <f t="shared" si="59"/>
        <v/>
      </c>
      <c r="AJ32" s="20" t="str">
        <f t="shared" si="59"/>
        <v/>
      </c>
      <c r="AK32" s="20" t="str">
        <f t="shared" si="59"/>
        <v/>
      </c>
      <c r="AL32" s="20" t="str">
        <f t="shared" si="59"/>
        <v/>
      </c>
      <c r="AM32" s="20" t="str">
        <f t="shared" si="59"/>
        <v/>
      </c>
      <c r="AN32" s="20" t="str">
        <f t="shared" si="59"/>
        <v/>
      </c>
      <c r="AO32" s="20" t="str">
        <f t="shared" si="59"/>
        <v/>
      </c>
      <c r="AP32" s="20" t="str">
        <f t="shared" si="59"/>
        <v/>
      </c>
      <c r="AQ32" s="20" t="str">
        <f t="shared" si="59"/>
        <v/>
      </c>
      <c r="AR32" s="20" t="str">
        <f t="shared" si="59"/>
        <v/>
      </c>
      <c r="AS32" s="20" t="str">
        <f t="shared" si="59"/>
        <v/>
      </c>
      <c r="AT32" s="20" t="str">
        <f t="shared" si="59"/>
        <v/>
      </c>
      <c r="AU32" s="20" t="str">
        <f t="shared" si="59"/>
        <v/>
      </c>
      <c r="AV32" s="20" t="str">
        <f t="shared" si="59"/>
        <v/>
      </c>
      <c r="AW32" s="20" t="str">
        <f t="shared" si="59"/>
        <v/>
      </c>
      <c r="AX32" s="20" t="str">
        <f t="shared" si="59"/>
        <v/>
      </c>
      <c r="AY32" s="20" t="str">
        <f t="shared" si="59"/>
        <v/>
      </c>
      <c r="AZ32" s="20" t="str">
        <f t="shared" si="59"/>
        <v/>
      </c>
      <c r="BA32" s="20" t="str">
        <f t="shared" si="59"/>
        <v/>
      </c>
      <c r="BB32" s="20" t="str">
        <f t="shared" si="59"/>
        <v/>
      </c>
    </row>
    <row r="33" spans="1:54" ht="15.75" customHeight="1" thickBot="1" x14ac:dyDescent="0.3">
      <c r="A33" s="113"/>
      <c r="B33" s="17" t="s">
        <v>3</v>
      </c>
      <c r="C33" s="110"/>
      <c r="D33" s="116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</row>
    <row r="34" spans="1:54" ht="41.4" x14ac:dyDescent="0.25">
      <c r="A34" s="114" t="s">
        <v>2</v>
      </c>
      <c r="B34" s="32" t="str">
        <f>'Option 8'!B34</f>
        <v>Gehalt auswählen</v>
      </c>
      <c r="C34" s="111" t="str">
        <f ca="1">'Option 8'!C34</f>
        <v/>
      </c>
      <c r="D34" s="97" t="str">
        <f>IF('Option 8'!D34="","",'Option 8'!D34)</f>
        <v>durchschnittliche Preissteigerungs-rate</v>
      </c>
      <c r="E34" s="18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18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18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18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18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18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18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18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18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18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18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18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18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18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18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18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18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18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18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18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18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18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18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18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18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18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18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18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18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18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18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18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18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18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18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18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18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18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18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18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18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18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18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18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18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18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18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18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18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18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6.2" thickBot="1" x14ac:dyDescent="0.3">
      <c r="A35" s="115"/>
      <c r="B35" s="19" t="s">
        <v>1</v>
      </c>
      <c r="C35" s="112" t="str">
        <f t="shared" ref="C35" ca="1" si="60">IF(C34="","",C33*C34)</f>
        <v/>
      </c>
      <c r="D35" s="117"/>
      <c r="E35" s="20" t="str">
        <f t="shared" ref="E35:BB35" si="61">IF(E34="","",E33*E34)</f>
        <v/>
      </c>
      <c r="F35" s="20" t="str">
        <f t="shared" si="61"/>
        <v/>
      </c>
      <c r="G35" s="20" t="str">
        <f t="shared" si="61"/>
        <v/>
      </c>
      <c r="H35" s="20" t="str">
        <f t="shared" si="61"/>
        <v/>
      </c>
      <c r="I35" s="20" t="str">
        <f t="shared" si="61"/>
        <v/>
      </c>
      <c r="J35" s="20" t="str">
        <f t="shared" si="61"/>
        <v/>
      </c>
      <c r="K35" s="20" t="str">
        <f t="shared" si="61"/>
        <v/>
      </c>
      <c r="L35" s="20" t="str">
        <f t="shared" si="61"/>
        <v/>
      </c>
      <c r="M35" s="20" t="str">
        <f t="shared" si="61"/>
        <v/>
      </c>
      <c r="N35" s="20" t="str">
        <f t="shared" si="61"/>
        <v/>
      </c>
      <c r="O35" s="20" t="str">
        <f t="shared" si="61"/>
        <v/>
      </c>
      <c r="P35" s="20" t="str">
        <f t="shared" si="61"/>
        <v/>
      </c>
      <c r="Q35" s="20" t="str">
        <f t="shared" si="61"/>
        <v/>
      </c>
      <c r="R35" s="20" t="str">
        <f t="shared" si="61"/>
        <v/>
      </c>
      <c r="S35" s="20" t="str">
        <f t="shared" si="61"/>
        <v/>
      </c>
      <c r="T35" s="20" t="str">
        <f t="shared" si="61"/>
        <v/>
      </c>
      <c r="U35" s="20" t="str">
        <f t="shared" si="61"/>
        <v/>
      </c>
      <c r="V35" s="20" t="str">
        <f t="shared" si="61"/>
        <v/>
      </c>
      <c r="W35" s="20" t="str">
        <f t="shared" si="61"/>
        <v/>
      </c>
      <c r="X35" s="20" t="str">
        <f t="shared" si="61"/>
        <v/>
      </c>
      <c r="Y35" s="20" t="str">
        <f t="shared" si="61"/>
        <v/>
      </c>
      <c r="Z35" s="20" t="str">
        <f t="shared" si="61"/>
        <v/>
      </c>
      <c r="AA35" s="20" t="str">
        <f t="shared" si="61"/>
        <v/>
      </c>
      <c r="AB35" s="20" t="str">
        <f t="shared" si="61"/>
        <v/>
      </c>
      <c r="AC35" s="20" t="str">
        <f t="shared" si="61"/>
        <v/>
      </c>
      <c r="AD35" s="20" t="str">
        <f t="shared" si="61"/>
        <v/>
      </c>
      <c r="AE35" s="20" t="str">
        <f t="shared" si="61"/>
        <v/>
      </c>
      <c r="AF35" s="20" t="str">
        <f t="shared" si="61"/>
        <v/>
      </c>
      <c r="AG35" s="20" t="str">
        <f t="shared" si="61"/>
        <v/>
      </c>
      <c r="AH35" s="20" t="str">
        <f t="shared" si="61"/>
        <v/>
      </c>
      <c r="AI35" s="20" t="str">
        <f t="shared" si="61"/>
        <v/>
      </c>
      <c r="AJ35" s="20" t="str">
        <f t="shared" si="61"/>
        <v/>
      </c>
      <c r="AK35" s="20" t="str">
        <f t="shared" si="61"/>
        <v/>
      </c>
      <c r="AL35" s="20" t="str">
        <f t="shared" si="61"/>
        <v/>
      </c>
      <c r="AM35" s="20" t="str">
        <f t="shared" si="61"/>
        <v/>
      </c>
      <c r="AN35" s="20" t="str">
        <f t="shared" si="61"/>
        <v/>
      </c>
      <c r="AO35" s="20" t="str">
        <f t="shared" si="61"/>
        <v/>
      </c>
      <c r="AP35" s="20" t="str">
        <f t="shared" si="61"/>
        <v/>
      </c>
      <c r="AQ35" s="20" t="str">
        <f t="shared" si="61"/>
        <v/>
      </c>
      <c r="AR35" s="20" t="str">
        <f t="shared" si="61"/>
        <v/>
      </c>
      <c r="AS35" s="20" t="str">
        <f t="shared" si="61"/>
        <v/>
      </c>
      <c r="AT35" s="20" t="str">
        <f t="shared" si="61"/>
        <v/>
      </c>
      <c r="AU35" s="20" t="str">
        <f t="shared" si="61"/>
        <v/>
      </c>
      <c r="AV35" s="20" t="str">
        <f t="shared" si="61"/>
        <v/>
      </c>
      <c r="AW35" s="20" t="str">
        <f t="shared" si="61"/>
        <v/>
      </c>
      <c r="AX35" s="20" t="str">
        <f t="shared" si="61"/>
        <v/>
      </c>
      <c r="AY35" s="20" t="str">
        <f t="shared" si="61"/>
        <v/>
      </c>
      <c r="AZ35" s="20" t="str">
        <f t="shared" si="61"/>
        <v/>
      </c>
      <c r="BA35" s="20" t="str">
        <f t="shared" si="61"/>
        <v/>
      </c>
      <c r="BB35" s="20" t="str">
        <f t="shared" si="61"/>
        <v/>
      </c>
    </row>
    <row r="36" spans="1:54" ht="15.6" thickBot="1" x14ac:dyDescent="0.3">
      <c r="A36" s="113"/>
      <c r="B36" s="17" t="s">
        <v>3</v>
      </c>
      <c r="C36" s="110"/>
      <c r="D36" s="116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1:54" ht="41.4" x14ac:dyDescent="0.25">
      <c r="A37" s="114" t="s">
        <v>2</v>
      </c>
      <c r="B37" s="32" t="str">
        <f>'Option 8'!B37</f>
        <v>Gehalt auswählen</v>
      </c>
      <c r="C37" s="111" t="str">
        <f ca="1">'Option 8'!C37</f>
        <v/>
      </c>
      <c r="D37" s="97" t="str">
        <f>IF('Option 8'!D37="","",'Option 8'!D37)</f>
        <v>durchschnittliche Preissteigerungs-rate</v>
      </c>
      <c r="E37" s="18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18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18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18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18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18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18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18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18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18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18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18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18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18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18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18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18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18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18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18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18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18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18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18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18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18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18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18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18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18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18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18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18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18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18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18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18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18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18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18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18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18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18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18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18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18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18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18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18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18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6.2" thickBot="1" x14ac:dyDescent="0.3">
      <c r="A38" s="115"/>
      <c r="B38" s="19" t="s">
        <v>1</v>
      </c>
      <c r="C38" s="112" t="str">
        <f t="shared" ref="C38" si="62">IF(C36="","",C36*C37)</f>
        <v/>
      </c>
      <c r="D38" s="117"/>
      <c r="E38" s="20" t="str">
        <f t="shared" ref="E38:BB38" si="63">IF(E36="","",E36*E37)</f>
        <v/>
      </c>
      <c r="F38" s="20" t="str">
        <f t="shared" si="63"/>
        <v/>
      </c>
      <c r="G38" s="20" t="str">
        <f t="shared" si="63"/>
        <v/>
      </c>
      <c r="H38" s="20" t="str">
        <f t="shared" si="63"/>
        <v/>
      </c>
      <c r="I38" s="20" t="str">
        <f t="shared" si="63"/>
        <v/>
      </c>
      <c r="J38" s="20" t="str">
        <f t="shared" si="63"/>
        <v/>
      </c>
      <c r="K38" s="20" t="str">
        <f t="shared" si="63"/>
        <v/>
      </c>
      <c r="L38" s="20" t="str">
        <f t="shared" si="63"/>
        <v/>
      </c>
      <c r="M38" s="20" t="str">
        <f t="shared" si="63"/>
        <v/>
      </c>
      <c r="N38" s="20" t="str">
        <f t="shared" si="63"/>
        <v/>
      </c>
      <c r="O38" s="20" t="str">
        <f t="shared" si="63"/>
        <v/>
      </c>
      <c r="P38" s="20" t="str">
        <f t="shared" si="63"/>
        <v/>
      </c>
      <c r="Q38" s="20" t="str">
        <f t="shared" si="63"/>
        <v/>
      </c>
      <c r="R38" s="20" t="str">
        <f t="shared" si="63"/>
        <v/>
      </c>
      <c r="S38" s="20" t="str">
        <f t="shared" si="63"/>
        <v/>
      </c>
      <c r="T38" s="20" t="str">
        <f t="shared" si="63"/>
        <v/>
      </c>
      <c r="U38" s="20" t="str">
        <f t="shared" si="63"/>
        <v/>
      </c>
      <c r="V38" s="20" t="str">
        <f t="shared" si="63"/>
        <v/>
      </c>
      <c r="W38" s="20" t="str">
        <f t="shared" si="63"/>
        <v/>
      </c>
      <c r="X38" s="20" t="str">
        <f t="shared" si="63"/>
        <v/>
      </c>
      <c r="Y38" s="20" t="str">
        <f t="shared" si="63"/>
        <v/>
      </c>
      <c r="Z38" s="20" t="str">
        <f t="shared" si="63"/>
        <v/>
      </c>
      <c r="AA38" s="20" t="str">
        <f t="shared" si="63"/>
        <v/>
      </c>
      <c r="AB38" s="20" t="str">
        <f t="shared" si="63"/>
        <v/>
      </c>
      <c r="AC38" s="20" t="str">
        <f t="shared" si="63"/>
        <v/>
      </c>
      <c r="AD38" s="20" t="str">
        <f t="shared" si="63"/>
        <v/>
      </c>
      <c r="AE38" s="20" t="str">
        <f t="shared" si="63"/>
        <v/>
      </c>
      <c r="AF38" s="20" t="str">
        <f t="shared" si="63"/>
        <v/>
      </c>
      <c r="AG38" s="20" t="str">
        <f t="shared" si="63"/>
        <v/>
      </c>
      <c r="AH38" s="20" t="str">
        <f t="shared" si="63"/>
        <v/>
      </c>
      <c r="AI38" s="20" t="str">
        <f t="shared" si="63"/>
        <v/>
      </c>
      <c r="AJ38" s="20" t="str">
        <f t="shared" si="63"/>
        <v/>
      </c>
      <c r="AK38" s="20" t="str">
        <f t="shared" si="63"/>
        <v/>
      </c>
      <c r="AL38" s="20" t="str">
        <f t="shared" si="63"/>
        <v/>
      </c>
      <c r="AM38" s="20" t="str">
        <f t="shared" si="63"/>
        <v/>
      </c>
      <c r="AN38" s="20" t="str">
        <f t="shared" si="63"/>
        <v/>
      </c>
      <c r="AO38" s="20" t="str">
        <f t="shared" si="63"/>
        <v/>
      </c>
      <c r="AP38" s="20" t="str">
        <f t="shared" si="63"/>
        <v/>
      </c>
      <c r="AQ38" s="20" t="str">
        <f t="shared" si="63"/>
        <v/>
      </c>
      <c r="AR38" s="20" t="str">
        <f t="shared" si="63"/>
        <v/>
      </c>
      <c r="AS38" s="20" t="str">
        <f t="shared" si="63"/>
        <v/>
      </c>
      <c r="AT38" s="20" t="str">
        <f t="shared" si="63"/>
        <v/>
      </c>
      <c r="AU38" s="20" t="str">
        <f t="shared" si="63"/>
        <v/>
      </c>
      <c r="AV38" s="20" t="str">
        <f t="shared" si="63"/>
        <v/>
      </c>
      <c r="AW38" s="20" t="str">
        <f t="shared" si="63"/>
        <v/>
      </c>
      <c r="AX38" s="20" t="str">
        <f t="shared" si="63"/>
        <v/>
      </c>
      <c r="AY38" s="20" t="str">
        <f t="shared" si="63"/>
        <v/>
      </c>
      <c r="AZ38" s="20" t="str">
        <f t="shared" si="63"/>
        <v/>
      </c>
      <c r="BA38" s="20" t="str">
        <f t="shared" si="63"/>
        <v/>
      </c>
      <c r="BB38" s="20" t="str">
        <f t="shared" si="63"/>
        <v/>
      </c>
    </row>
    <row r="39" spans="1:54" ht="15.6" thickBot="1" x14ac:dyDescent="0.3">
      <c r="A39" s="113"/>
      <c r="B39" s="17" t="s">
        <v>3</v>
      </c>
      <c r="C39" s="110"/>
      <c r="D39" s="116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1:54" ht="41.4" x14ac:dyDescent="0.25">
      <c r="A40" s="114" t="s">
        <v>2</v>
      </c>
      <c r="B40" s="32" t="str">
        <f>'Option 8'!B40</f>
        <v>Gehalt auswählen</v>
      </c>
      <c r="C40" s="111" t="str">
        <f ca="1">'Option 8'!C40</f>
        <v/>
      </c>
      <c r="D40" s="97" t="str">
        <f>IF('Option 8'!D40="","",'Option 8'!D40)</f>
        <v>durchschnittliche Preissteigerungs-rate</v>
      </c>
      <c r="E40" s="18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18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18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18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18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18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18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18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18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18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18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18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18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18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18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18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18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18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18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18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18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18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18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18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18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18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18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18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18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18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18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18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18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18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18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18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18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18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18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18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18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18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18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18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18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18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18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18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18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18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6.2" thickBot="1" x14ac:dyDescent="0.3">
      <c r="A41" s="115"/>
      <c r="B41" s="19" t="s">
        <v>1</v>
      </c>
      <c r="C41" s="112" t="str">
        <f t="shared" ref="C41" si="64">IF(C39="","",C39*C40)</f>
        <v/>
      </c>
      <c r="D41" s="117"/>
      <c r="E41" s="20" t="str">
        <f t="shared" ref="E41:BB41" si="65">IF(E39="","",E39*E40)</f>
        <v/>
      </c>
      <c r="F41" s="20" t="str">
        <f t="shared" si="65"/>
        <v/>
      </c>
      <c r="G41" s="20" t="str">
        <f t="shared" si="65"/>
        <v/>
      </c>
      <c r="H41" s="20" t="str">
        <f t="shared" si="65"/>
        <v/>
      </c>
      <c r="I41" s="20" t="str">
        <f t="shared" si="65"/>
        <v/>
      </c>
      <c r="J41" s="20" t="str">
        <f t="shared" si="65"/>
        <v/>
      </c>
      <c r="K41" s="20" t="str">
        <f t="shared" si="65"/>
        <v/>
      </c>
      <c r="L41" s="20" t="str">
        <f t="shared" si="65"/>
        <v/>
      </c>
      <c r="M41" s="20" t="str">
        <f t="shared" si="65"/>
        <v/>
      </c>
      <c r="N41" s="20" t="str">
        <f t="shared" si="65"/>
        <v/>
      </c>
      <c r="O41" s="20" t="str">
        <f t="shared" si="65"/>
        <v/>
      </c>
      <c r="P41" s="20" t="str">
        <f t="shared" si="65"/>
        <v/>
      </c>
      <c r="Q41" s="20" t="str">
        <f t="shared" si="65"/>
        <v/>
      </c>
      <c r="R41" s="20" t="str">
        <f t="shared" si="65"/>
        <v/>
      </c>
      <c r="S41" s="20" t="str">
        <f t="shared" si="65"/>
        <v/>
      </c>
      <c r="T41" s="20" t="str">
        <f t="shared" si="65"/>
        <v/>
      </c>
      <c r="U41" s="20" t="str">
        <f t="shared" si="65"/>
        <v/>
      </c>
      <c r="V41" s="20" t="str">
        <f t="shared" si="65"/>
        <v/>
      </c>
      <c r="W41" s="20" t="str">
        <f t="shared" si="65"/>
        <v/>
      </c>
      <c r="X41" s="20" t="str">
        <f t="shared" si="65"/>
        <v/>
      </c>
      <c r="Y41" s="20" t="str">
        <f t="shared" si="65"/>
        <v/>
      </c>
      <c r="Z41" s="20" t="str">
        <f t="shared" si="65"/>
        <v/>
      </c>
      <c r="AA41" s="20" t="str">
        <f t="shared" si="65"/>
        <v/>
      </c>
      <c r="AB41" s="20" t="str">
        <f t="shared" si="65"/>
        <v/>
      </c>
      <c r="AC41" s="20" t="str">
        <f t="shared" si="65"/>
        <v/>
      </c>
      <c r="AD41" s="20" t="str">
        <f t="shared" si="65"/>
        <v/>
      </c>
      <c r="AE41" s="20" t="str">
        <f t="shared" si="65"/>
        <v/>
      </c>
      <c r="AF41" s="20" t="str">
        <f t="shared" si="65"/>
        <v/>
      </c>
      <c r="AG41" s="20" t="str">
        <f t="shared" si="65"/>
        <v/>
      </c>
      <c r="AH41" s="20" t="str">
        <f t="shared" si="65"/>
        <v/>
      </c>
      <c r="AI41" s="20" t="str">
        <f t="shared" si="65"/>
        <v/>
      </c>
      <c r="AJ41" s="20" t="str">
        <f t="shared" si="65"/>
        <v/>
      </c>
      <c r="AK41" s="20" t="str">
        <f t="shared" si="65"/>
        <v/>
      </c>
      <c r="AL41" s="20" t="str">
        <f t="shared" si="65"/>
        <v/>
      </c>
      <c r="AM41" s="20" t="str">
        <f t="shared" si="65"/>
        <v/>
      </c>
      <c r="AN41" s="20" t="str">
        <f t="shared" si="65"/>
        <v/>
      </c>
      <c r="AO41" s="20" t="str">
        <f t="shared" si="65"/>
        <v/>
      </c>
      <c r="AP41" s="20" t="str">
        <f t="shared" si="65"/>
        <v/>
      </c>
      <c r="AQ41" s="20" t="str">
        <f t="shared" si="65"/>
        <v/>
      </c>
      <c r="AR41" s="20" t="str">
        <f t="shared" si="65"/>
        <v/>
      </c>
      <c r="AS41" s="20" t="str">
        <f t="shared" si="65"/>
        <v/>
      </c>
      <c r="AT41" s="20" t="str">
        <f t="shared" si="65"/>
        <v/>
      </c>
      <c r="AU41" s="20" t="str">
        <f t="shared" si="65"/>
        <v/>
      </c>
      <c r="AV41" s="20" t="str">
        <f t="shared" si="65"/>
        <v/>
      </c>
      <c r="AW41" s="20" t="str">
        <f t="shared" si="65"/>
        <v/>
      </c>
      <c r="AX41" s="20" t="str">
        <f t="shared" si="65"/>
        <v/>
      </c>
      <c r="AY41" s="20" t="str">
        <f t="shared" si="65"/>
        <v/>
      </c>
      <c r="AZ41" s="20" t="str">
        <f t="shared" si="65"/>
        <v/>
      </c>
      <c r="BA41" s="20" t="str">
        <f t="shared" si="65"/>
        <v/>
      </c>
      <c r="BB41" s="20" t="str">
        <f t="shared" si="65"/>
        <v/>
      </c>
    </row>
    <row r="42" spans="1:54" ht="15.6" thickBot="1" x14ac:dyDescent="0.3">
      <c r="A42" s="113"/>
      <c r="B42" s="17" t="s">
        <v>3</v>
      </c>
      <c r="C42" s="110"/>
      <c r="D42" s="116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1:54" ht="41.4" x14ac:dyDescent="0.25">
      <c r="A43" s="114" t="s">
        <v>2</v>
      </c>
      <c r="B43" s="32" t="str">
        <f>'Option 8'!B43</f>
        <v>Gehalt auswählen</v>
      </c>
      <c r="C43" s="111" t="str">
        <f ca="1">'Option 8'!C43</f>
        <v/>
      </c>
      <c r="D43" s="97" t="str">
        <f>IF('Option 8'!D43="","",'Option 8'!D43)</f>
        <v>durchschnittliche Preissteigerungs-rate</v>
      </c>
      <c r="E43" s="18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18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18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18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18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18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18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18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18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18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18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18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18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18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18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18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18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18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18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18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18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18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18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18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18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18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18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18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18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18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18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18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18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18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18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18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18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18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18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18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18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18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18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18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18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18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18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18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18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18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6.2" thickBot="1" x14ac:dyDescent="0.3">
      <c r="A44" s="115"/>
      <c r="B44" s="19" t="s">
        <v>1</v>
      </c>
      <c r="C44" s="112" t="str">
        <f t="shared" ref="C44" si="66">IF(C42="","",C42*C43)</f>
        <v/>
      </c>
      <c r="D44" s="117"/>
      <c r="E44" s="20" t="str">
        <f t="shared" ref="E44:BB44" si="67">IF(E42="","",E42*E43)</f>
        <v/>
      </c>
      <c r="F44" s="20" t="str">
        <f t="shared" si="67"/>
        <v/>
      </c>
      <c r="G44" s="20" t="str">
        <f t="shared" si="67"/>
        <v/>
      </c>
      <c r="H44" s="20" t="str">
        <f t="shared" si="67"/>
        <v/>
      </c>
      <c r="I44" s="20" t="str">
        <f t="shared" si="67"/>
        <v/>
      </c>
      <c r="J44" s="20" t="str">
        <f t="shared" si="67"/>
        <v/>
      </c>
      <c r="K44" s="20" t="str">
        <f t="shared" si="67"/>
        <v/>
      </c>
      <c r="L44" s="20" t="str">
        <f t="shared" si="67"/>
        <v/>
      </c>
      <c r="M44" s="20" t="str">
        <f t="shared" si="67"/>
        <v/>
      </c>
      <c r="N44" s="20" t="str">
        <f t="shared" si="67"/>
        <v/>
      </c>
      <c r="O44" s="20" t="str">
        <f t="shared" si="67"/>
        <v/>
      </c>
      <c r="P44" s="20" t="str">
        <f t="shared" si="67"/>
        <v/>
      </c>
      <c r="Q44" s="20" t="str">
        <f t="shared" si="67"/>
        <v/>
      </c>
      <c r="R44" s="20" t="str">
        <f t="shared" si="67"/>
        <v/>
      </c>
      <c r="S44" s="20" t="str">
        <f t="shared" si="67"/>
        <v/>
      </c>
      <c r="T44" s="20" t="str">
        <f t="shared" si="67"/>
        <v/>
      </c>
      <c r="U44" s="20" t="str">
        <f t="shared" si="67"/>
        <v/>
      </c>
      <c r="V44" s="20" t="str">
        <f t="shared" si="67"/>
        <v/>
      </c>
      <c r="W44" s="20" t="str">
        <f t="shared" si="67"/>
        <v/>
      </c>
      <c r="X44" s="20" t="str">
        <f t="shared" si="67"/>
        <v/>
      </c>
      <c r="Y44" s="20" t="str">
        <f t="shared" si="67"/>
        <v/>
      </c>
      <c r="Z44" s="20" t="str">
        <f t="shared" si="67"/>
        <v/>
      </c>
      <c r="AA44" s="20" t="str">
        <f t="shared" si="67"/>
        <v/>
      </c>
      <c r="AB44" s="20" t="str">
        <f t="shared" si="67"/>
        <v/>
      </c>
      <c r="AC44" s="20" t="str">
        <f t="shared" si="67"/>
        <v/>
      </c>
      <c r="AD44" s="20" t="str">
        <f t="shared" si="67"/>
        <v/>
      </c>
      <c r="AE44" s="20" t="str">
        <f t="shared" si="67"/>
        <v/>
      </c>
      <c r="AF44" s="20" t="str">
        <f t="shared" si="67"/>
        <v/>
      </c>
      <c r="AG44" s="20" t="str">
        <f t="shared" si="67"/>
        <v/>
      </c>
      <c r="AH44" s="20" t="str">
        <f t="shared" si="67"/>
        <v/>
      </c>
      <c r="AI44" s="20" t="str">
        <f t="shared" si="67"/>
        <v/>
      </c>
      <c r="AJ44" s="20" t="str">
        <f t="shared" si="67"/>
        <v/>
      </c>
      <c r="AK44" s="20" t="str">
        <f t="shared" si="67"/>
        <v/>
      </c>
      <c r="AL44" s="20" t="str">
        <f t="shared" si="67"/>
        <v/>
      </c>
      <c r="AM44" s="20" t="str">
        <f t="shared" si="67"/>
        <v/>
      </c>
      <c r="AN44" s="20" t="str">
        <f t="shared" si="67"/>
        <v/>
      </c>
      <c r="AO44" s="20" t="str">
        <f t="shared" si="67"/>
        <v/>
      </c>
      <c r="AP44" s="20" t="str">
        <f t="shared" si="67"/>
        <v/>
      </c>
      <c r="AQ44" s="20" t="str">
        <f t="shared" si="67"/>
        <v/>
      </c>
      <c r="AR44" s="20" t="str">
        <f t="shared" si="67"/>
        <v/>
      </c>
      <c r="AS44" s="20" t="str">
        <f t="shared" si="67"/>
        <v/>
      </c>
      <c r="AT44" s="20" t="str">
        <f t="shared" si="67"/>
        <v/>
      </c>
      <c r="AU44" s="20" t="str">
        <f t="shared" si="67"/>
        <v/>
      </c>
      <c r="AV44" s="20" t="str">
        <f t="shared" si="67"/>
        <v/>
      </c>
      <c r="AW44" s="20" t="str">
        <f t="shared" si="67"/>
        <v/>
      </c>
      <c r="AX44" s="20" t="str">
        <f t="shared" si="67"/>
        <v/>
      </c>
      <c r="AY44" s="20" t="str">
        <f t="shared" si="67"/>
        <v/>
      </c>
      <c r="AZ44" s="20" t="str">
        <f t="shared" si="67"/>
        <v/>
      </c>
      <c r="BA44" s="20" t="str">
        <f t="shared" si="67"/>
        <v/>
      </c>
      <c r="BB44" s="20" t="str">
        <f t="shared" si="67"/>
        <v/>
      </c>
    </row>
    <row r="45" spans="1:54" ht="15.6" thickBot="1" x14ac:dyDescent="0.3">
      <c r="A45" s="113"/>
      <c r="B45" s="17" t="s">
        <v>3</v>
      </c>
      <c r="C45" s="110"/>
      <c r="D45" s="116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</row>
    <row r="46" spans="1:54" ht="41.4" x14ac:dyDescent="0.25">
      <c r="A46" s="114" t="s">
        <v>2</v>
      </c>
      <c r="B46" s="32" t="str">
        <f>'Option 8'!B46</f>
        <v>Gehalt auswählen</v>
      </c>
      <c r="C46" s="111" t="str">
        <f ca="1">'Option 8'!C46</f>
        <v/>
      </c>
      <c r="D46" s="97" t="str">
        <f>IF('Option 8'!D46="","",'Option 8'!D46)</f>
        <v>durchschnittliche Preissteigerungs-rate</v>
      </c>
      <c r="E46" s="18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18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18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18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18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18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18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18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18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18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18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18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18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18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18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18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18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18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18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18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18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18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18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18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18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18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18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18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18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18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18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18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18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18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18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18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18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18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18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18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18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18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18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18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18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18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18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18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18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18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6.2" thickBot="1" x14ac:dyDescent="0.3">
      <c r="A47" s="115"/>
      <c r="B47" s="19" t="s">
        <v>1</v>
      </c>
      <c r="C47" s="112" t="str">
        <f t="shared" ref="C47" si="68">IF(C45="","",C45*C46)</f>
        <v/>
      </c>
      <c r="D47" s="117"/>
      <c r="E47" s="20" t="str">
        <f t="shared" ref="E47:BB47" si="69">IF(E45="","",E45*E46)</f>
        <v/>
      </c>
      <c r="F47" s="20" t="str">
        <f t="shared" si="69"/>
        <v/>
      </c>
      <c r="G47" s="20" t="str">
        <f t="shared" si="69"/>
        <v/>
      </c>
      <c r="H47" s="20" t="str">
        <f t="shared" si="69"/>
        <v/>
      </c>
      <c r="I47" s="20" t="str">
        <f t="shared" si="69"/>
        <v/>
      </c>
      <c r="J47" s="20" t="str">
        <f t="shared" si="69"/>
        <v/>
      </c>
      <c r="K47" s="20" t="str">
        <f t="shared" si="69"/>
        <v/>
      </c>
      <c r="L47" s="20" t="str">
        <f t="shared" si="69"/>
        <v/>
      </c>
      <c r="M47" s="20" t="str">
        <f t="shared" si="69"/>
        <v/>
      </c>
      <c r="N47" s="20" t="str">
        <f t="shared" si="69"/>
        <v/>
      </c>
      <c r="O47" s="20" t="str">
        <f t="shared" si="69"/>
        <v/>
      </c>
      <c r="P47" s="20" t="str">
        <f t="shared" si="69"/>
        <v/>
      </c>
      <c r="Q47" s="20" t="str">
        <f t="shared" si="69"/>
        <v/>
      </c>
      <c r="R47" s="20" t="str">
        <f t="shared" si="69"/>
        <v/>
      </c>
      <c r="S47" s="20" t="str">
        <f t="shared" si="69"/>
        <v/>
      </c>
      <c r="T47" s="20" t="str">
        <f t="shared" si="69"/>
        <v/>
      </c>
      <c r="U47" s="20" t="str">
        <f t="shared" si="69"/>
        <v/>
      </c>
      <c r="V47" s="20" t="str">
        <f t="shared" si="69"/>
        <v/>
      </c>
      <c r="W47" s="20" t="str">
        <f t="shared" si="69"/>
        <v/>
      </c>
      <c r="X47" s="20" t="str">
        <f t="shared" si="69"/>
        <v/>
      </c>
      <c r="Y47" s="20" t="str">
        <f t="shared" si="69"/>
        <v/>
      </c>
      <c r="Z47" s="20" t="str">
        <f t="shared" si="69"/>
        <v/>
      </c>
      <c r="AA47" s="20" t="str">
        <f t="shared" si="69"/>
        <v/>
      </c>
      <c r="AB47" s="20" t="str">
        <f t="shared" si="69"/>
        <v/>
      </c>
      <c r="AC47" s="20" t="str">
        <f t="shared" si="69"/>
        <v/>
      </c>
      <c r="AD47" s="20" t="str">
        <f t="shared" si="69"/>
        <v/>
      </c>
      <c r="AE47" s="20" t="str">
        <f t="shared" si="69"/>
        <v/>
      </c>
      <c r="AF47" s="20" t="str">
        <f t="shared" si="69"/>
        <v/>
      </c>
      <c r="AG47" s="20" t="str">
        <f t="shared" si="69"/>
        <v/>
      </c>
      <c r="AH47" s="20" t="str">
        <f t="shared" si="69"/>
        <v/>
      </c>
      <c r="AI47" s="20" t="str">
        <f t="shared" si="69"/>
        <v/>
      </c>
      <c r="AJ47" s="20" t="str">
        <f t="shared" si="69"/>
        <v/>
      </c>
      <c r="AK47" s="20" t="str">
        <f t="shared" si="69"/>
        <v/>
      </c>
      <c r="AL47" s="20" t="str">
        <f t="shared" si="69"/>
        <v/>
      </c>
      <c r="AM47" s="20" t="str">
        <f t="shared" si="69"/>
        <v/>
      </c>
      <c r="AN47" s="20" t="str">
        <f t="shared" si="69"/>
        <v/>
      </c>
      <c r="AO47" s="20" t="str">
        <f t="shared" si="69"/>
        <v/>
      </c>
      <c r="AP47" s="20" t="str">
        <f t="shared" si="69"/>
        <v/>
      </c>
      <c r="AQ47" s="20" t="str">
        <f t="shared" si="69"/>
        <v/>
      </c>
      <c r="AR47" s="20" t="str">
        <f t="shared" si="69"/>
        <v/>
      </c>
      <c r="AS47" s="20" t="str">
        <f t="shared" si="69"/>
        <v/>
      </c>
      <c r="AT47" s="20" t="str">
        <f t="shared" si="69"/>
        <v/>
      </c>
      <c r="AU47" s="20" t="str">
        <f t="shared" si="69"/>
        <v/>
      </c>
      <c r="AV47" s="20" t="str">
        <f t="shared" si="69"/>
        <v/>
      </c>
      <c r="AW47" s="20" t="str">
        <f t="shared" si="69"/>
        <v/>
      </c>
      <c r="AX47" s="20" t="str">
        <f t="shared" si="69"/>
        <v/>
      </c>
      <c r="AY47" s="20" t="str">
        <f t="shared" si="69"/>
        <v/>
      </c>
      <c r="AZ47" s="20" t="str">
        <f t="shared" si="69"/>
        <v/>
      </c>
      <c r="BA47" s="20" t="str">
        <f t="shared" si="69"/>
        <v/>
      </c>
      <c r="BB47" s="20" t="str">
        <f t="shared" si="69"/>
        <v/>
      </c>
    </row>
    <row r="48" spans="1:54" ht="15.75" customHeight="1" thickBot="1" x14ac:dyDescent="0.3">
      <c r="A48" s="113"/>
      <c r="B48" s="17" t="s">
        <v>3</v>
      </c>
      <c r="C48" s="110"/>
      <c r="D48" s="116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41.4" x14ac:dyDescent="0.25">
      <c r="A49" s="114" t="s">
        <v>2</v>
      </c>
      <c r="B49" s="32" t="str">
        <f>'Option 8'!B49</f>
        <v>Gehalt auswählen</v>
      </c>
      <c r="C49" s="111" t="str">
        <f ca="1">'Option 8'!C49</f>
        <v/>
      </c>
      <c r="D49" s="97" t="str">
        <f>IF('Option 8'!D49="","",'Option 8'!D49)</f>
        <v>durchschnittliche Preissteigerungs-rate</v>
      </c>
      <c r="E49" s="18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18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18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18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18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18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18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18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18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18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18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18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18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18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18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18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18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18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18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18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18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18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18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18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18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18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18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18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18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18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18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18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18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18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18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18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18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18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18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18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18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18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18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18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18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18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18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18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18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18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6.2" thickBot="1" x14ac:dyDescent="0.3">
      <c r="A50" s="115"/>
      <c r="B50" s="19" t="s">
        <v>1</v>
      </c>
      <c r="C50" s="112" t="str">
        <f t="shared" ref="C50" ca="1" si="70">IF(C49="","",C48*C49)</f>
        <v/>
      </c>
      <c r="D50" s="117"/>
      <c r="E50" s="20" t="str">
        <f t="shared" ref="E50:BB50" si="71">IF(E49="","",E48*E49)</f>
        <v/>
      </c>
      <c r="F50" s="20" t="str">
        <f t="shared" si="71"/>
        <v/>
      </c>
      <c r="G50" s="20" t="str">
        <f t="shared" si="71"/>
        <v/>
      </c>
      <c r="H50" s="20" t="str">
        <f t="shared" si="71"/>
        <v/>
      </c>
      <c r="I50" s="20" t="str">
        <f t="shared" si="71"/>
        <v/>
      </c>
      <c r="J50" s="20" t="str">
        <f t="shared" si="71"/>
        <v/>
      </c>
      <c r="K50" s="20" t="str">
        <f t="shared" si="71"/>
        <v/>
      </c>
      <c r="L50" s="20" t="str">
        <f t="shared" si="71"/>
        <v/>
      </c>
      <c r="M50" s="20" t="str">
        <f t="shared" si="71"/>
        <v/>
      </c>
      <c r="N50" s="20" t="str">
        <f t="shared" si="71"/>
        <v/>
      </c>
      <c r="O50" s="20" t="str">
        <f t="shared" si="71"/>
        <v/>
      </c>
      <c r="P50" s="20" t="str">
        <f t="shared" si="71"/>
        <v/>
      </c>
      <c r="Q50" s="20" t="str">
        <f t="shared" si="71"/>
        <v/>
      </c>
      <c r="R50" s="20" t="str">
        <f t="shared" si="71"/>
        <v/>
      </c>
      <c r="S50" s="20" t="str">
        <f t="shared" si="71"/>
        <v/>
      </c>
      <c r="T50" s="20" t="str">
        <f t="shared" si="71"/>
        <v/>
      </c>
      <c r="U50" s="20" t="str">
        <f t="shared" si="71"/>
        <v/>
      </c>
      <c r="V50" s="20" t="str">
        <f t="shared" si="71"/>
        <v/>
      </c>
      <c r="W50" s="20" t="str">
        <f t="shared" si="71"/>
        <v/>
      </c>
      <c r="X50" s="20" t="str">
        <f t="shared" si="71"/>
        <v/>
      </c>
      <c r="Y50" s="20" t="str">
        <f t="shared" si="71"/>
        <v/>
      </c>
      <c r="Z50" s="20" t="str">
        <f t="shared" si="71"/>
        <v/>
      </c>
      <c r="AA50" s="20" t="str">
        <f t="shared" si="71"/>
        <v/>
      </c>
      <c r="AB50" s="20" t="str">
        <f t="shared" si="71"/>
        <v/>
      </c>
      <c r="AC50" s="20" t="str">
        <f t="shared" si="71"/>
        <v/>
      </c>
      <c r="AD50" s="20" t="str">
        <f t="shared" si="71"/>
        <v/>
      </c>
      <c r="AE50" s="20" t="str">
        <f t="shared" si="71"/>
        <v/>
      </c>
      <c r="AF50" s="20" t="str">
        <f t="shared" si="71"/>
        <v/>
      </c>
      <c r="AG50" s="20" t="str">
        <f t="shared" si="71"/>
        <v/>
      </c>
      <c r="AH50" s="20" t="str">
        <f t="shared" si="71"/>
        <v/>
      </c>
      <c r="AI50" s="20" t="str">
        <f t="shared" si="71"/>
        <v/>
      </c>
      <c r="AJ50" s="20" t="str">
        <f t="shared" si="71"/>
        <v/>
      </c>
      <c r="AK50" s="20" t="str">
        <f t="shared" si="71"/>
        <v/>
      </c>
      <c r="AL50" s="20" t="str">
        <f t="shared" si="71"/>
        <v/>
      </c>
      <c r="AM50" s="20" t="str">
        <f t="shared" si="71"/>
        <v/>
      </c>
      <c r="AN50" s="20" t="str">
        <f t="shared" si="71"/>
        <v/>
      </c>
      <c r="AO50" s="20" t="str">
        <f t="shared" si="71"/>
        <v/>
      </c>
      <c r="AP50" s="20" t="str">
        <f t="shared" si="71"/>
        <v/>
      </c>
      <c r="AQ50" s="20" t="str">
        <f t="shared" si="71"/>
        <v/>
      </c>
      <c r="AR50" s="20" t="str">
        <f t="shared" si="71"/>
        <v/>
      </c>
      <c r="AS50" s="20" t="str">
        <f t="shared" si="71"/>
        <v/>
      </c>
      <c r="AT50" s="20" t="str">
        <f t="shared" si="71"/>
        <v/>
      </c>
      <c r="AU50" s="20" t="str">
        <f t="shared" si="71"/>
        <v/>
      </c>
      <c r="AV50" s="20" t="str">
        <f t="shared" si="71"/>
        <v/>
      </c>
      <c r="AW50" s="20" t="str">
        <f t="shared" si="71"/>
        <v/>
      </c>
      <c r="AX50" s="20" t="str">
        <f t="shared" si="71"/>
        <v/>
      </c>
      <c r="AY50" s="20" t="str">
        <f t="shared" si="71"/>
        <v/>
      </c>
      <c r="AZ50" s="20" t="str">
        <f t="shared" si="71"/>
        <v/>
      </c>
      <c r="BA50" s="20" t="str">
        <f t="shared" si="71"/>
        <v/>
      </c>
      <c r="BB50" s="20" t="str">
        <f t="shared" si="71"/>
        <v/>
      </c>
    </row>
    <row r="51" spans="1:54" ht="15.6" thickBot="1" x14ac:dyDescent="0.3">
      <c r="A51" s="113"/>
      <c r="B51" s="17" t="s">
        <v>3</v>
      </c>
      <c r="C51" s="110"/>
      <c r="D51" s="116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41.4" x14ac:dyDescent="0.25">
      <c r="A52" s="114" t="s">
        <v>2</v>
      </c>
      <c r="B52" s="32" t="str">
        <f>'Option 8'!B52</f>
        <v>Gehalt auswählen</v>
      </c>
      <c r="C52" s="111" t="str">
        <f ca="1">'Option 8'!C52</f>
        <v/>
      </c>
      <c r="D52" s="97" t="str">
        <f>IF('Option 8'!D52="","",'Option 8'!D52)</f>
        <v>durchschnittliche Preissteigerungs-rate</v>
      </c>
      <c r="E52" s="18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18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18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18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18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18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18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18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18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18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18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18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18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18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18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18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18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18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18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18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18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18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18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18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18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18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18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18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18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18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18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18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18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18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18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18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18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18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18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18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18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18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18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18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18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18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18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18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18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18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6.2" thickBot="1" x14ac:dyDescent="0.3">
      <c r="A53" s="115"/>
      <c r="B53" s="19" t="s">
        <v>1</v>
      </c>
      <c r="C53" s="112" t="str">
        <f t="shared" ref="C53" si="72">IF(C51="","",C51*C52)</f>
        <v/>
      </c>
      <c r="D53" s="117"/>
      <c r="E53" s="20" t="str">
        <f t="shared" ref="E53:BB53" si="73">IF(E51="","",E51*E52)</f>
        <v/>
      </c>
      <c r="F53" s="20" t="str">
        <f t="shared" si="73"/>
        <v/>
      </c>
      <c r="G53" s="20" t="str">
        <f t="shared" si="73"/>
        <v/>
      </c>
      <c r="H53" s="20" t="str">
        <f t="shared" si="73"/>
        <v/>
      </c>
      <c r="I53" s="20" t="str">
        <f t="shared" si="73"/>
        <v/>
      </c>
      <c r="J53" s="20" t="str">
        <f t="shared" si="73"/>
        <v/>
      </c>
      <c r="K53" s="20" t="str">
        <f t="shared" si="73"/>
        <v/>
      </c>
      <c r="L53" s="20" t="str">
        <f t="shared" si="73"/>
        <v/>
      </c>
      <c r="M53" s="20" t="str">
        <f t="shared" si="73"/>
        <v/>
      </c>
      <c r="N53" s="20" t="str">
        <f t="shared" si="73"/>
        <v/>
      </c>
      <c r="O53" s="20" t="str">
        <f t="shared" si="73"/>
        <v/>
      </c>
      <c r="P53" s="20" t="str">
        <f t="shared" si="73"/>
        <v/>
      </c>
      <c r="Q53" s="20" t="str">
        <f t="shared" si="73"/>
        <v/>
      </c>
      <c r="R53" s="20" t="str">
        <f t="shared" si="73"/>
        <v/>
      </c>
      <c r="S53" s="20" t="str">
        <f t="shared" si="73"/>
        <v/>
      </c>
      <c r="T53" s="20" t="str">
        <f t="shared" si="73"/>
        <v/>
      </c>
      <c r="U53" s="20" t="str">
        <f t="shared" si="73"/>
        <v/>
      </c>
      <c r="V53" s="20" t="str">
        <f t="shared" si="73"/>
        <v/>
      </c>
      <c r="W53" s="20" t="str">
        <f t="shared" si="73"/>
        <v/>
      </c>
      <c r="X53" s="20" t="str">
        <f t="shared" si="73"/>
        <v/>
      </c>
      <c r="Y53" s="20" t="str">
        <f t="shared" si="73"/>
        <v/>
      </c>
      <c r="Z53" s="20" t="str">
        <f t="shared" si="73"/>
        <v/>
      </c>
      <c r="AA53" s="20" t="str">
        <f t="shared" si="73"/>
        <v/>
      </c>
      <c r="AB53" s="20" t="str">
        <f t="shared" si="73"/>
        <v/>
      </c>
      <c r="AC53" s="20" t="str">
        <f t="shared" si="73"/>
        <v/>
      </c>
      <c r="AD53" s="20" t="str">
        <f t="shared" si="73"/>
        <v/>
      </c>
      <c r="AE53" s="20" t="str">
        <f t="shared" si="73"/>
        <v/>
      </c>
      <c r="AF53" s="20" t="str">
        <f t="shared" si="73"/>
        <v/>
      </c>
      <c r="AG53" s="20" t="str">
        <f t="shared" si="73"/>
        <v/>
      </c>
      <c r="AH53" s="20" t="str">
        <f t="shared" si="73"/>
        <v/>
      </c>
      <c r="AI53" s="20" t="str">
        <f t="shared" si="73"/>
        <v/>
      </c>
      <c r="AJ53" s="20" t="str">
        <f t="shared" si="73"/>
        <v/>
      </c>
      <c r="AK53" s="20" t="str">
        <f t="shared" si="73"/>
        <v/>
      </c>
      <c r="AL53" s="20" t="str">
        <f t="shared" si="73"/>
        <v/>
      </c>
      <c r="AM53" s="20" t="str">
        <f t="shared" si="73"/>
        <v/>
      </c>
      <c r="AN53" s="20" t="str">
        <f t="shared" si="73"/>
        <v/>
      </c>
      <c r="AO53" s="20" t="str">
        <f t="shared" si="73"/>
        <v/>
      </c>
      <c r="AP53" s="20" t="str">
        <f t="shared" si="73"/>
        <v/>
      </c>
      <c r="AQ53" s="20" t="str">
        <f t="shared" si="73"/>
        <v/>
      </c>
      <c r="AR53" s="20" t="str">
        <f t="shared" si="73"/>
        <v/>
      </c>
      <c r="AS53" s="20" t="str">
        <f t="shared" si="73"/>
        <v/>
      </c>
      <c r="AT53" s="20" t="str">
        <f t="shared" si="73"/>
        <v/>
      </c>
      <c r="AU53" s="20" t="str">
        <f t="shared" si="73"/>
        <v/>
      </c>
      <c r="AV53" s="20" t="str">
        <f t="shared" si="73"/>
        <v/>
      </c>
      <c r="AW53" s="20" t="str">
        <f t="shared" si="73"/>
        <v/>
      </c>
      <c r="AX53" s="20" t="str">
        <f t="shared" si="73"/>
        <v/>
      </c>
      <c r="AY53" s="20" t="str">
        <f t="shared" si="73"/>
        <v/>
      </c>
      <c r="AZ53" s="20" t="str">
        <f t="shared" si="73"/>
        <v/>
      </c>
      <c r="BA53" s="20" t="str">
        <f t="shared" si="73"/>
        <v/>
      </c>
      <c r="BB53" s="20" t="str">
        <f t="shared" si="73"/>
        <v/>
      </c>
    </row>
    <row r="54" spans="1:54" ht="15.6" thickBot="1" x14ac:dyDescent="0.3">
      <c r="A54" s="113"/>
      <c r="B54" s="17" t="s">
        <v>3</v>
      </c>
      <c r="C54" s="110"/>
      <c r="D54" s="116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41.4" x14ac:dyDescent="0.25">
      <c r="A55" s="114" t="s">
        <v>2</v>
      </c>
      <c r="B55" s="32" t="str">
        <f>'Option 8'!B55</f>
        <v>Gehalt auswählen</v>
      </c>
      <c r="C55" s="111" t="str">
        <f ca="1">'Option 8'!C55</f>
        <v/>
      </c>
      <c r="D55" s="97" t="str">
        <f>IF('Option 8'!D55="","",'Option 8'!D55)</f>
        <v>durchschnittliche Preissteigerungs-rate</v>
      </c>
      <c r="E55" s="18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18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18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18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18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18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18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18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18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18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18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18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18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18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18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18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18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18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18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18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18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18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18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18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18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18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18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18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18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18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18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18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18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18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18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18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18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18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18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18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18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18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18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18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18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18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18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18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18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18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6.2" thickBot="1" x14ac:dyDescent="0.3">
      <c r="A56" s="115"/>
      <c r="B56" s="19" t="s">
        <v>1</v>
      </c>
      <c r="C56" s="112" t="str">
        <f t="shared" ref="C56" si="74">IF(C54="","",C54*C55)</f>
        <v/>
      </c>
      <c r="D56" s="117"/>
      <c r="E56" s="20" t="str">
        <f t="shared" ref="E56:BB56" si="75">IF(E54="","",E54*E55)</f>
        <v/>
      </c>
      <c r="F56" s="20" t="str">
        <f t="shared" si="75"/>
        <v/>
      </c>
      <c r="G56" s="20" t="str">
        <f t="shared" si="75"/>
        <v/>
      </c>
      <c r="H56" s="20" t="str">
        <f t="shared" si="75"/>
        <v/>
      </c>
      <c r="I56" s="20" t="str">
        <f t="shared" si="75"/>
        <v/>
      </c>
      <c r="J56" s="20" t="str">
        <f t="shared" si="75"/>
        <v/>
      </c>
      <c r="K56" s="20" t="str">
        <f t="shared" si="75"/>
        <v/>
      </c>
      <c r="L56" s="20" t="str">
        <f t="shared" si="75"/>
        <v/>
      </c>
      <c r="M56" s="20" t="str">
        <f t="shared" si="75"/>
        <v/>
      </c>
      <c r="N56" s="20" t="str">
        <f t="shared" si="75"/>
        <v/>
      </c>
      <c r="O56" s="20" t="str">
        <f t="shared" si="75"/>
        <v/>
      </c>
      <c r="P56" s="20" t="str">
        <f t="shared" si="75"/>
        <v/>
      </c>
      <c r="Q56" s="20" t="str">
        <f t="shared" si="75"/>
        <v/>
      </c>
      <c r="R56" s="20" t="str">
        <f t="shared" si="75"/>
        <v/>
      </c>
      <c r="S56" s="20" t="str">
        <f t="shared" si="75"/>
        <v/>
      </c>
      <c r="T56" s="20" t="str">
        <f t="shared" si="75"/>
        <v/>
      </c>
      <c r="U56" s="20" t="str">
        <f t="shared" si="75"/>
        <v/>
      </c>
      <c r="V56" s="20" t="str">
        <f t="shared" si="75"/>
        <v/>
      </c>
      <c r="W56" s="20" t="str">
        <f t="shared" si="75"/>
        <v/>
      </c>
      <c r="X56" s="20" t="str">
        <f t="shared" si="75"/>
        <v/>
      </c>
      <c r="Y56" s="20" t="str">
        <f t="shared" si="75"/>
        <v/>
      </c>
      <c r="Z56" s="20" t="str">
        <f t="shared" si="75"/>
        <v/>
      </c>
      <c r="AA56" s="20" t="str">
        <f t="shared" si="75"/>
        <v/>
      </c>
      <c r="AB56" s="20" t="str">
        <f t="shared" si="75"/>
        <v/>
      </c>
      <c r="AC56" s="20" t="str">
        <f t="shared" si="75"/>
        <v/>
      </c>
      <c r="AD56" s="20" t="str">
        <f t="shared" si="75"/>
        <v/>
      </c>
      <c r="AE56" s="20" t="str">
        <f t="shared" si="75"/>
        <v/>
      </c>
      <c r="AF56" s="20" t="str">
        <f t="shared" si="75"/>
        <v/>
      </c>
      <c r="AG56" s="20" t="str">
        <f t="shared" si="75"/>
        <v/>
      </c>
      <c r="AH56" s="20" t="str">
        <f t="shared" si="75"/>
        <v/>
      </c>
      <c r="AI56" s="20" t="str">
        <f t="shared" si="75"/>
        <v/>
      </c>
      <c r="AJ56" s="20" t="str">
        <f t="shared" si="75"/>
        <v/>
      </c>
      <c r="AK56" s="20" t="str">
        <f t="shared" si="75"/>
        <v/>
      </c>
      <c r="AL56" s="20" t="str">
        <f t="shared" si="75"/>
        <v/>
      </c>
      <c r="AM56" s="20" t="str">
        <f t="shared" si="75"/>
        <v/>
      </c>
      <c r="AN56" s="20" t="str">
        <f t="shared" si="75"/>
        <v/>
      </c>
      <c r="AO56" s="20" t="str">
        <f t="shared" si="75"/>
        <v/>
      </c>
      <c r="AP56" s="20" t="str">
        <f t="shared" si="75"/>
        <v/>
      </c>
      <c r="AQ56" s="20" t="str">
        <f t="shared" si="75"/>
        <v/>
      </c>
      <c r="AR56" s="20" t="str">
        <f t="shared" si="75"/>
        <v/>
      </c>
      <c r="AS56" s="20" t="str">
        <f t="shared" si="75"/>
        <v/>
      </c>
      <c r="AT56" s="20" t="str">
        <f t="shared" si="75"/>
        <v/>
      </c>
      <c r="AU56" s="20" t="str">
        <f t="shared" si="75"/>
        <v/>
      </c>
      <c r="AV56" s="20" t="str">
        <f t="shared" si="75"/>
        <v/>
      </c>
      <c r="AW56" s="20" t="str">
        <f t="shared" si="75"/>
        <v/>
      </c>
      <c r="AX56" s="20" t="str">
        <f t="shared" si="75"/>
        <v/>
      </c>
      <c r="AY56" s="20" t="str">
        <f t="shared" si="75"/>
        <v/>
      </c>
      <c r="AZ56" s="20" t="str">
        <f t="shared" si="75"/>
        <v/>
      </c>
      <c r="BA56" s="20" t="str">
        <f t="shared" si="75"/>
        <v/>
      </c>
      <c r="BB56" s="20" t="str">
        <f t="shared" si="75"/>
        <v/>
      </c>
    </row>
    <row r="57" spans="1:54" ht="15.6" thickBot="1" x14ac:dyDescent="0.3">
      <c r="A57" s="113"/>
      <c r="B57" s="17" t="s">
        <v>3</v>
      </c>
      <c r="C57" s="110"/>
      <c r="D57" s="116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</row>
    <row r="58" spans="1:54" ht="41.4" x14ac:dyDescent="0.25">
      <c r="A58" s="114" t="s">
        <v>2</v>
      </c>
      <c r="B58" s="32" t="str">
        <f>'Option 8'!B58</f>
        <v>Gehalt auswählen</v>
      </c>
      <c r="C58" s="111" t="str">
        <f ca="1">'Option 8'!C58</f>
        <v/>
      </c>
      <c r="D58" s="97" t="str">
        <f>IF('Option 8'!D58="","",'Option 8'!D58)</f>
        <v>durchschnittliche Preissteigerungs-rate</v>
      </c>
      <c r="E58" s="18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18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18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18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18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18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18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18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18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18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18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18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18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18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18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18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18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18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18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18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18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18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18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18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18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18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18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18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18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18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18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18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18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18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18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18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18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18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18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18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18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18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18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18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18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18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18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18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18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18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6.2" thickBot="1" x14ac:dyDescent="0.3">
      <c r="A59" s="115"/>
      <c r="B59" s="19" t="s">
        <v>1</v>
      </c>
      <c r="C59" s="112" t="str">
        <f t="shared" ref="C59" si="76">IF(C57="","",C57*C58)</f>
        <v/>
      </c>
      <c r="D59" s="117"/>
      <c r="E59" s="20" t="str">
        <f t="shared" ref="E59:BB59" si="77">IF(E57="","",E57*E58)</f>
        <v/>
      </c>
      <c r="F59" s="20" t="str">
        <f t="shared" si="77"/>
        <v/>
      </c>
      <c r="G59" s="20" t="str">
        <f t="shared" si="77"/>
        <v/>
      </c>
      <c r="H59" s="20" t="str">
        <f t="shared" si="77"/>
        <v/>
      </c>
      <c r="I59" s="20" t="str">
        <f t="shared" si="77"/>
        <v/>
      </c>
      <c r="J59" s="20" t="str">
        <f t="shared" si="77"/>
        <v/>
      </c>
      <c r="K59" s="20" t="str">
        <f t="shared" si="77"/>
        <v/>
      </c>
      <c r="L59" s="20" t="str">
        <f t="shared" si="77"/>
        <v/>
      </c>
      <c r="M59" s="20" t="str">
        <f t="shared" si="77"/>
        <v/>
      </c>
      <c r="N59" s="20" t="str">
        <f t="shared" si="77"/>
        <v/>
      </c>
      <c r="O59" s="20" t="str">
        <f t="shared" si="77"/>
        <v/>
      </c>
      <c r="P59" s="20" t="str">
        <f t="shared" si="77"/>
        <v/>
      </c>
      <c r="Q59" s="20" t="str">
        <f t="shared" si="77"/>
        <v/>
      </c>
      <c r="R59" s="20" t="str">
        <f t="shared" si="77"/>
        <v/>
      </c>
      <c r="S59" s="20" t="str">
        <f t="shared" si="77"/>
        <v/>
      </c>
      <c r="T59" s="20" t="str">
        <f t="shared" si="77"/>
        <v/>
      </c>
      <c r="U59" s="20" t="str">
        <f t="shared" si="77"/>
        <v/>
      </c>
      <c r="V59" s="20" t="str">
        <f t="shared" si="77"/>
        <v/>
      </c>
      <c r="W59" s="20" t="str">
        <f t="shared" si="77"/>
        <v/>
      </c>
      <c r="X59" s="20" t="str">
        <f t="shared" si="77"/>
        <v/>
      </c>
      <c r="Y59" s="20" t="str">
        <f t="shared" si="77"/>
        <v/>
      </c>
      <c r="Z59" s="20" t="str">
        <f t="shared" si="77"/>
        <v/>
      </c>
      <c r="AA59" s="20" t="str">
        <f t="shared" si="77"/>
        <v/>
      </c>
      <c r="AB59" s="20" t="str">
        <f t="shared" si="77"/>
        <v/>
      </c>
      <c r="AC59" s="20" t="str">
        <f t="shared" si="77"/>
        <v/>
      </c>
      <c r="AD59" s="20" t="str">
        <f t="shared" si="77"/>
        <v/>
      </c>
      <c r="AE59" s="20" t="str">
        <f t="shared" si="77"/>
        <v/>
      </c>
      <c r="AF59" s="20" t="str">
        <f t="shared" si="77"/>
        <v/>
      </c>
      <c r="AG59" s="20" t="str">
        <f t="shared" si="77"/>
        <v/>
      </c>
      <c r="AH59" s="20" t="str">
        <f t="shared" si="77"/>
        <v/>
      </c>
      <c r="AI59" s="20" t="str">
        <f t="shared" si="77"/>
        <v/>
      </c>
      <c r="AJ59" s="20" t="str">
        <f t="shared" si="77"/>
        <v/>
      </c>
      <c r="AK59" s="20" t="str">
        <f t="shared" si="77"/>
        <v/>
      </c>
      <c r="AL59" s="20" t="str">
        <f t="shared" si="77"/>
        <v/>
      </c>
      <c r="AM59" s="20" t="str">
        <f t="shared" si="77"/>
        <v/>
      </c>
      <c r="AN59" s="20" t="str">
        <f t="shared" si="77"/>
        <v/>
      </c>
      <c r="AO59" s="20" t="str">
        <f t="shared" si="77"/>
        <v/>
      </c>
      <c r="AP59" s="20" t="str">
        <f t="shared" si="77"/>
        <v/>
      </c>
      <c r="AQ59" s="20" t="str">
        <f t="shared" si="77"/>
        <v/>
      </c>
      <c r="AR59" s="20" t="str">
        <f t="shared" si="77"/>
        <v/>
      </c>
      <c r="AS59" s="20" t="str">
        <f t="shared" si="77"/>
        <v/>
      </c>
      <c r="AT59" s="20" t="str">
        <f t="shared" si="77"/>
        <v/>
      </c>
      <c r="AU59" s="20" t="str">
        <f t="shared" si="77"/>
        <v/>
      </c>
      <c r="AV59" s="20" t="str">
        <f t="shared" si="77"/>
        <v/>
      </c>
      <c r="AW59" s="20" t="str">
        <f t="shared" si="77"/>
        <v/>
      </c>
      <c r="AX59" s="20" t="str">
        <f t="shared" si="77"/>
        <v/>
      </c>
      <c r="AY59" s="20" t="str">
        <f t="shared" si="77"/>
        <v/>
      </c>
      <c r="AZ59" s="20" t="str">
        <f t="shared" si="77"/>
        <v/>
      </c>
      <c r="BA59" s="20" t="str">
        <f t="shared" si="77"/>
        <v/>
      </c>
      <c r="BB59" s="20" t="str">
        <f t="shared" si="77"/>
        <v/>
      </c>
    </row>
    <row r="60" spans="1:54" ht="15.6" thickBot="1" x14ac:dyDescent="0.3">
      <c r="A60" s="113"/>
      <c r="B60" s="17" t="s">
        <v>3</v>
      </c>
      <c r="C60" s="110"/>
      <c r="D60" s="116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</row>
    <row r="61" spans="1:54" ht="41.4" x14ac:dyDescent="0.25">
      <c r="A61" s="114" t="s">
        <v>2</v>
      </c>
      <c r="B61" s="32" t="str">
        <f>'Option 8'!B61</f>
        <v>Gehalt auswählen</v>
      </c>
      <c r="C61" s="111" t="str">
        <f ca="1">'Option 8'!C61</f>
        <v/>
      </c>
      <c r="D61" s="97" t="str">
        <f>IF('Option 8'!D61="","",'Option 8'!D61)</f>
        <v>durchschnittliche Preissteigerungs-rate</v>
      </c>
      <c r="E61" s="18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18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18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18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18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18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18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18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18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18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18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18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18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18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18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18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18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18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18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18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18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18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18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18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18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18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18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18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18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18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18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18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18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18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18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18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18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18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18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18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18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18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18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18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18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18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18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18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18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18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6.2" thickBot="1" x14ac:dyDescent="0.3">
      <c r="A62" s="115"/>
      <c r="B62" s="19" t="s">
        <v>1</v>
      </c>
      <c r="C62" s="112" t="str">
        <f t="shared" ref="C62" si="78">IF(C60="","",C60*C61)</f>
        <v/>
      </c>
      <c r="D62" s="117"/>
      <c r="E62" s="20" t="str">
        <f t="shared" ref="E62:BB62" si="79">IF(E60="","",E60*E61)</f>
        <v/>
      </c>
      <c r="F62" s="20" t="str">
        <f t="shared" si="79"/>
        <v/>
      </c>
      <c r="G62" s="20" t="str">
        <f t="shared" si="79"/>
        <v/>
      </c>
      <c r="H62" s="20" t="str">
        <f t="shared" si="79"/>
        <v/>
      </c>
      <c r="I62" s="20" t="str">
        <f t="shared" si="79"/>
        <v/>
      </c>
      <c r="J62" s="20" t="str">
        <f t="shared" si="79"/>
        <v/>
      </c>
      <c r="K62" s="20" t="str">
        <f t="shared" si="79"/>
        <v/>
      </c>
      <c r="L62" s="20" t="str">
        <f t="shared" si="79"/>
        <v/>
      </c>
      <c r="M62" s="20" t="str">
        <f t="shared" si="79"/>
        <v/>
      </c>
      <c r="N62" s="20" t="str">
        <f t="shared" si="79"/>
        <v/>
      </c>
      <c r="O62" s="20" t="str">
        <f t="shared" si="79"/>
        <v/>
      </c>
      <c r="P62" s="20" t="str">
        <f t="shared" si="79"/>
        <v/>
      </c>
      <c r="Q62" s="20" t="str">
        <f t="shared" si="79"/>
        <v/>
      </c>
      <c r="R62" s="20" t="str">
        <f t="shared" si="79"/>
        <v/>
      </c>
      <c r="S62" s="20" t="str">
        <f t="shared" si="79"/>
        <v/>
      </c>
      <c r="T62" s="20" t="str">
        <f t="shared" si="79"/>
        <v/>
      </c>
      <c r="U62" s="20" t="str">
        <f t="shared" si="79"/>
        <v/>
      </c>
      <c r="V62" s="20" t="str">
        <f t="shared" si="79"/>
        <v/>
      </c>
      <c r="W62" s="20" t="str">
        <f t="shared" si="79"/>
        <v/>
      </c>
      <c r="X62" s="20" t="str">
        <f t="shared" si="79"/>
        <v/>
      </c>
      <c r="Y62" s="20" t="str">
        <f t="shared" si="79"/>
        <v/>
      </c>
      <c r="Z62" s="20" t="str">
        <f t="shared" si="79"/>
        <v/>
      </c>
      <c r="AA62" s="20" t="str">
        <f t="shared" si="79"/>
        <v/>
      </c>
      <c r="AB62" s="20" t="str">
        <f t="shared" si="79"/>
        <v/>
      </c>
      <c r="AC62" s="20" t="str">
        <f t="shared" si="79"/>
        <v/>
      </c>
      <c r="AD62" s="20" t="str">
        <f t="shared" si="79"/>
        <v/>
      </c>
      <c r="AE62" s="20" t="str">
        <f t="shared" si="79"/>
        <v/>
      </c>
      <c r="AF62" s="20" t="str">
        <f t="shared" si="79"/>
        <v/>
      </c>
      <c r="AG62" s="20" t="str">
        <f t="shared" si="79"/>
        <v/>
      </c>
      <c r="AH62" s="20" t="str">
        <f t="shared" si="79"/>
        <v/>
      </c>
      <c r="AI62" s="20" t="str">
        <f t="shared" si="79"/>
        <v/>
      </c>
      <c r="AJ62" s="20" t="str">
        <f t="shared" si="79"/>
        <v/>
      </c>
      <c r="AK62" s="20" t="str">
        <f t="shared" si="79"/>
        <v/>
      </c>
      <c r="AL62" s="20" t="str">
        <f t="shared" si="79"/>
        <v/>
      </c>
      <c r="AM62" s="20" t="str">
        <f t="shared" si="79"/>
        <v/>
      </c>
      <c r="AN62" s="20" t="str">
        <f t="shared" si="79"/>
        <v/>
      </c>
      <c r="AO62" s="20" t="str">
        <f t="shared" si="79"/>
        <v/>
      </c>
      <c r="AP62" s="20" t="str">
        <f t="shared" si="79"/>
        <v/>
      </c>
      <c r="AQ62" s="20" t="str">
        <f t="shared" si="79"/>
        <v/>
      </c>
      <c r="AR62" s="20" t="str">
        <f t="shared" si="79"/>
        <v/>
      </c>
      <c r="AS62" s="20" t="str">
        <f t="shared" si="79"/>
        <v/>
      </c>
      <c r="AT62" s="20" t="str">
        <f t="shared" si="79"/>
        <v/>
      </c>
      <c r="AU62" s="20" t="str">
        <f t="shared" si="79"/>
        <v/>
      </c>
      <c r="AV62" s="20" t="str">
        <f t="shared" si="79"/>
        <v/>
      </c>
      <c r="AW62" s="20" t="str">
        <f t="shared" si="79"/>
        <v/>
      </c>
      <c r="AX62" s="20" t="str">
        <f t="shared" si="79"/>
        <v/>
      </c>
      <c r="AY62" s="20" t="str">
        <f t="shared" si="79"/>
        <v/>
      </c>
      <c r="AZ62" s="20" t="str">
        <f t="shared" si="79"/>
        <v/>
      </c>
      <c r="BA62" s="20" t="str">
        <f t="shared" si="79"/>
        <v/>
      </c>
      <c r="BB62" s="20" t="str">
        <f t="shared" si="79"/>
        <v/>
      </c>
    </row>
    <row r="63" spans="1:54" ht="16.2" thickBot="1" x14ac:dyDescent="0.3">
      <c r="A63" s="197" t="s">
        <v>5</v>
      </c>
      <c r="B63" s="197"/>
      <c r="C63" s="197"/>
      <c r="D63" s="198"/>
      <c r="E63" s="22">
        <f>IF(SUM(E5,E8,E11,E14,E17)=0,0,SUM(E5,E8,E11,E14,E17))</f>
        <v>0</v>
      </c>
      <c r="F63" s="22">
        <f t="shared" ref="F63:Y63" si="80">IF(SUM(F5,F8,F11,F14,F17)=0,0,SUM(F5,F8,F11,F14,F17))</f>
        <v>0</v>
      </c>
      <c r="G63" s="22">
        <f t="shared" si="80"/>
        <v>0</v>
      </c>
      <c r="H63" s="22">
        <f t="shared" si="80"/>
        <v>0</v>
      </c>
      <c r="I63" s="22">
        <f t="shared" si="80"/>
        <v>0</v>
      </c>
      <c r="J63" s="22">
        <f t="shared" si="80"/>
        <v>0</v>
      </c>
      <c r="K63" s="22">
        <f t="shared" si="80"/>
        <v>0</v>
      </c>
      <c r="L63" s="22">
        <f t="shared" si="80"/>
        <v>0</v>
      </c>
      <c r="M63" s="22">
        <f t="shared" si="80"/>
        <v>0</v>
      </c>
      <c r="N63" s="22">
        <f t="shared" si="80"/>
        <v>0</v>
      </c>
      <c r="O63" s="22">
        <f t="shared" si="80"/>
        <v>0</v>
      </c>
      <c r="P63" s="22">
        <f t="shared" si="80"/>
        <v>0</v>
      </c>
      <c r="Q63" s="22">
        <f t="shared" si="80"/>
        <v>0</v>
      </c>
      <c r="R63" s="22">
        <f t="shared" si="80"/>
        <v>0</v>
      </c>
      <c r="S63" s="22">
        <f t="shared" si="80"/>
        <v>0</v>
      </c>
      <c r="T63" s="22">
        <f t="shared" si="80"/>
        <v>0</v>
      </c>
      <c r="U63" s="22">
        <f t="shared" si="80"/>
        <v>0</v>
      </c>
      <c r="V63" s="22">
        <f t="shared" si="80"/>
        <v>0</v>
      </c>
      <c r="W63" s="22">
        <f t="shared" si="80"/>
        <v>0</v>
      </c>
      <c r="X63" s="22">
        <f t="shared" si="80"/>
        <v>0</v>
      </c>
      <c r="Y63" s="22">
        <f t="shared" si="80"/>
        <v>0</v>
      </c>
      <c r="Z63" s="22">
        <f t="shared" ref="Z63:BB63" si="81">IF(SUM(Z5,Z8,Z11,Z14,Z17)=0,0,SUM(Z5,Z8,Z11,Z14,Z17))</f>
        <v>0</v>
      </c>
      <c r="AA63" s="22">
        <f t="shared" si="81"/>
        <v>0</v>
      </c>
      <c r="AB63" s="22">
        <f t="shared" si="81"/>
        <v>0</v>
      </c>
      <c r="AC63" s="22">
        <f t="shared" si="81"/>
        <v>0</v>
      </c>
      <c r="AD63" s="22">
        <f t="shared" si="81"/>
        <v>0</v>
      </c>
      <c r="AE63" s="22">
        <f t="shared" si="81"/>
        <v>0</v>
      </c>
      <c r="AF63" s="22">
        <f t="shared" si="81"/>
        <v>0</v>
      </c>
      <c r="AG63" s="22">
        <f t="shared" si="81"/>
        <v>0</v>
      </c>
      <c r="AH63" s="22">
        <f t="shared" si="81"/>
        <v>0</v>
      </c>
      <c r="AI63" s="22">
        <f t="shared" si="81"/>
        <v>0</v>
      </c>
      <c r="AJ63" s="22">
        <f t="shared" si="81"/>
        <v>0</v>
      </c>
      <c r="AK63" s="22">
        <f t="shared" si="81"/>
        <v>0</v>
      </c>
      <c r="AL63" s="22">
        <f t="shared" si="81"/>
        <v>0</v>
      </c>
      <c r="AM63" s="22">
        <f t="shared" si="81"/>
        <v>0</v>
      </c>
      <c r="AN63" s="22">
        <f t="shared" si="81"/>
        <v>0</v>
      </c>
      <c r="AO63" s="22">
        <f t="shared" si="81"/>
        <v>0</v>
      </c>
      <c r="AP63" s="22">
        <f t="shared" si="81"/>
        <v>0</v>
      </c>
      <c r="AQ63" s="22">
        <f t="shared" si="81"/>
        <v>0</v>
      </c>
      <c r="AR63" s="22">
        <f t="shared" si="81"/>
        <v>0</v>
      </c>
      <c r="AS63" s="22">
        <f t="shared" si="81"/>
        <v>0</v>
      </c>
      <c r="AT63" s="22">
        <f t="shared" si="81"/>
        <v>0</v>
      </c>
      <c r="AU63" s="22">
        <f t="shared" si="81"/>
        <v>0</v>
      </c>
      <c r="AV63" s="22">
        <f t="shared" si="81"/>
        <v>0</v>
      </c>
      <c r="AW63" s="22">
        <f t="shared" si="81"/>
        <v>0</v>
      </c>
      <c r="AX63" s="22">
        <f t="shared" si="81"/>
        <v>0</v>
      </c>
      <c r="AY63" s="22">
        <f t="shared" si="81"/>
        <v>0</v>
      </c>
      <c r="AZ63" s="22">
        <f t="shared" si="81"/>
        <v>0</v>
      </c>
      <c r="BA63" s="22">
        <f t="shared" si="81"/>
        <v>0</v>
      </c>
      <c r="BB63" s="22">
        <f t="shared" si="81"/>
        <v>0</v>
      </c>
    </row>
    <row r="64" spans="1:54" ht="13.8" thickBot="1" x14ac:dyDescent="0.3"/>
    <row r="65" spans="1:54" ht="15" customHeight="1" x14ac:dyDescent="0.25">
      <c r="A65" s="205" t="s">
        <v>48</v>
      </c>
      <c r="B65" s="207" t="s">
        <v>49</v>
      </c>
      <c r="C65" s="209" t="s">
        <v>153</v>
      </c>
      <c r="D65" s="199" t="s">
        <v>171</v>
      </c>
      <c r="E65" s="24">
        <f>Parameter!$B$2-Parameter!$E$1</f>
        <v>0</v>
      </c>
      <c r="F65" s="24">
        <f>E1+1</f>
        <v>1</v>
      </c>
      <c r="G65" s="24">
        <f t="shared" ref="G65:Y65" si="82">F1+1</f>
        <v>2</v>
      </c>
      <c r="H65" s="24">
        <f t="shared" si="82"/>
        <v>3</v>
      </c>
      <c r="I65" s="24">
        <f t="shared" si="82"/>
        <v>4</v>
      </c>
      <c r="J65" s="24">
        <f t="shared" si="82"/>
        <v>5</v>
      </c>
      <c r="K65" s="24">
        <f t="shared" si="82"/>
        <v>6</v>
      </c>
      <c r="L65" s="24">
        <f t="shared" si="82"/>
        <v>7</v>
      </c>
      <c r="M65" s="24">
        <f t="shared" si="82"/>
        <v>8</v>
      </c>
      <c r="N65" s="24">
        <f t="shared" si="82"/>
        <v>9</v>
      </c>
      <c r="O65" s="24">
        <f t="shared" si="82"/>
        <v>10</v>
      </c>
      <c r="P65" s="24">
        <f t="shared" si="82"/>
        <v>11</v>
      </c>
      <c r="Q65" s="24">
        <f t="shared" si="82"/>
        <v>12</v>
      </c>
      <c r="R65" s="24">
        <f t="shared" si="82"/>
        <v>13</v>
      </c>
      <c r="S65" s="24">
        <f t="shared" si="82"/>
        <v>14</v>
      </c>
      <c r="T65" s="24">
        <f t="shared" si="82"/>
        <v>15</v>
      </c>
      <c r="U65" s="24">
        <f t="shared" si="82"/>
        <v>16</v>
      </c>
      <c r="V65" s="24">
        <f t="shared" si="82"/>
        <v>17</v>
      </c>
      <c r="W65" s="24">
        <f t="shared" si="82"/>
        <v>18</v>
      </c>
      <c r="X65" s="24">
        <f t="shared" si="82"/>
        <v>19</v>
      </c>
      <c r="Y65" s="25">
        <f t="shared" si="82"/>
        <v>20</v>
      </c>
      <c r="Z65" s="25">
        <f t="shared" ref="Z65" si="83">Y1+1</f>
        <v>21</v>
      </c>
      <c r="AA65" s="25">
        <f t="shared" ref="AA65" si="84">Z1+1</f>
        <v>22</v>
      </c>
      <c r="AB65" s="25">
        <f t="shared" ref="AB65" si="85">AA1+1</f>
        <v>23</v>
      </c>
      <c r="AC65" s="25">
        <f t="shared" ref="AC65" si="86">AB1+1</f>
        <v>24</v>
      </c>
      <c r="AD65" s="25">
        <f t="shared" ref="AD65" si="87">AC1+1</f>
        <v>25</v>
      </c>
      <c r="AE65" s="25">
        <f t="shared" ref="AE65" si="88">AD1+1</f>
        <v>26</v>
      </c>
      <c r="AF65" s="25">
        <f t="shared" ref="AF65" si="89">AE1+1</f>
        <v>27</v>
      </c>
      <c r="AG65" s="25">
        <f t="shared" ref="AG65" si="90">AF1+1</f>
        <v>28</v>
      </c>
      <c r="AH65" s="25">
        <f t="shared" ref="AH65" si="91">AG1+1</f>
        <v>29</v>
      </c>
      <c r="AI65" s="25">
        <f t="shared" ref="AI65" si="92">AH1+1</f>
        <v>30</v>
      </c>
      <c r="AJ65" s="25">
        <f t="shared" ref="AJ65" si="93">AI1+1</f>
        <v>31</v>
      </c>
      <c r="AK65" s="25">
        <f t="shared" ref="AK65" si="94">AJ1+1</f>
        <v>32</v>
      </c>
      <c r="AL65" s="25">
        <f t="shared" ref="AL65" si="95">AK1+1</f>
        <v>33</v>
      </c>
      <c r="AM65" s="25">
        <f t="shared" ref="AM65" si="96">AL1+1</f>
        <v>34</v>
      </c>
      <c r="AN65" s="25">
        <f t="shared" ref="AN65" si="97">AM1+1</f>
        <v>35</v>
      </c>
      <c r="AO65" s="25">
        <f t="shared" ref="AO65" si="98">AN1+1</f>
        <v>36</v>
      </c>
      <c r="AP65" s="25">
        <f t="shared" ref="AP65" si="99">AO1+1</f>
        <v>37</v>
      </c>
      <c r="AQ65" s="25">
        <f t="shared" ref="AQ65" si="100">AP1+1</f>
        <v>38</v>
      </c>
      <c r="AR65" s="25">
        <f t="shared" ref="AR65" si="101">AQ1+1</f>
        <v>39</v>
      </c>
      <c r="AS65" s="25">
        <f t="shared" ref="AS65" si="102">AR1+1</f>
        <v>40</v>
      </c>
      <c r="AT65" s="25">
        <f t="shared" ref="AT65" si="103">AS1+1</f>
        <v>41</v>
      </c>
      <c r="AU65" s="25">
        <f t="shared" ref="AU65" si="104">AT1+1</f>
        <v>42</v>
      </c>
      <c r="AV65" s="25">
        <f t="shared" ref="AV65" si="105">AU1+1</f>
        <v>43</v>
      </c>
      <c r="AW65" s="25">
        <f t="shared" ref="AW65" si="106">AV1+1</f>
        <v>44</v>
      </c>
      <c r="AX65" s="25">
        <f t="shared" ref="AX65" si="107">AW1+1</f>
        <v>45</v>
      </c>
      <c r="AY65" s="25">
        <f t="shared" ref="AY65" si="108">AX1+1</f>
        <v>46</v>
      </c>
      <c r="AZ65" s="25">
        <f t="shared" ref="AZ65" si="109">AY1+1</f>
        <v>47</v>
      </c>
      <c r="BA65" s="25">
        <f t="shared" ref="BA65" si="110">AZ1+1</f>
        <v>48</v>
      </c>
      <c r="BB65" s="25">
        <f t="shared" ref="BB65" si="111">BA1+1</f>
        <v>49</v>
      </c>
    </row>
    <row r="66" spans="1:54" ht="15.75" customHeight="1" thickBot="1" x14ac:dyDescent="0.3">
      <c r="A66" s="211"/>
      <c r="B66" s="208"/>
      <c r="C66" s="210"/>
      <c r="D66" s="200"/>
      <c r="E66" s="26">
        <f>Parameter!B6</f>
        <v>2025</v>
      </c>
      <c r="F66" s="26">
        <f>Parameter!C6</f>
        <v>2026</v>
      </c>
      <c r="G66" s="26">
        <f>Parameter!D6</f>
        <v>2027</v>
      </c>
      <c r="H66" s="26">
        <f>Parameter!E6</f>
        <v>2028</v>
      </c>
      <c r="I66" s="26">
        <f>Parameter!F6</f>
        <v>2029</v>
      </c>
      <c r="J66" s="26">
        <f>Parameter!G6</f>
        <v>2030</v>
      </c>
      <c r="K66" s="26">
        <f>Parameter!H6</f>
        <v>2031</v>
      </c>
      <c r="L66" s="26">
        <f>Parameter!I6</f>
        <v>2032</v>
      </c>
      <c r="M66" s="26">
        <f>Parameter!J6</f>
        <v>2033</v>
      </c>
      <c r="N66" s="26">
        <f>Parameter!K6</f>
        <v>2034</v>
      </c>
      <c r="O66" s="26">
        <f>Parameter!L6</f>
        <v>2035</v>
      </c>
      <c r="P66" s="26">
        <f>Parameter!M6</f>
        <v>2036</v>
      </c>
      <c r="Q66" s="26">
        <f>Parameter!N6</f>
        <v>2037</v>
      </c>
      <c r="R66" s="26">
        <f>Parameter!O6</f>
        <v>2038</v>
      </c>
      <c r="S66" s="26">
        <f>Parameter!P6</f>
        <v>2039</v>
      </c>
      <c r="T66" s="26">
        <f>Parameter!Q6</f>
        <v>2040</v>
      </c>
      <c r="U66" s="26" t="str">
        <f>Parameter!R6</f>
        <v/>
      </c>
      <c r="V66" s="26" t="str">
        <f>Parameter!S6</f>
        <v/>
      </c>
      <c r="W66" s="26" t="str">
        <f>Parameter!T6</f>
        <v/>
      </c>
      <c r="X66" s="26" t="str">
        <f>Parameter!U6</f>
        <v/>
      </c>
      <c r="Y66" s="27" t="str">
        <f>Parameter!V6</f>
        <v/>
      </c>
      <c r="Z66" s="27" t="str">
        <f>Parameter!W6</f>
        <v/>
      </c>
      <c r="AA66" s="27" t="str">
        <f>Parameter!X6</f>
        <v/>
      </c>
      <c r="AB66" s="27" t="str">
        <f>Parameter!Y6</f>
        <v/>
      </c>
      <c r="AC66" s="27" t="str">
        <f>Parameter!Z6</f>
        <v/>
      </c>
      <c r="AD66" s="27" t="str">
        <f>Parameter!AA6</f>
        <v/>
      </c>
      <c r="AE66" s="27" t="str">
        <f>Parameter!AB6</f>
        <v/>
      </c>
      <c r="AF66" s="27" t="str">
        <f>Parameter!AC6</f>
        <v/>
      </c>
      <c r="AG66" s="27" t="str">
        <f>Parameter!AD6</f>
        <v/>
      </c>
      <c r="AH66" s="27" t="str">
        <f>Parameter!AE6</f>
        <v/>
      </c>
      <c r="AI66" s="27" t="str">
        <f>Parameter!AF6</f>
        <v/>
      </c>
      <c r="AJ66" s="27" t="str">
        <f>Parameter!AG6</f>
        <v/>
      </c>
      <c r="AK66" s="27" t="str">
        <f>Parameter!AH6</f>
        <v/>
      </c>
      <c r="AL66" s="27" t="str">
        <f>Parameter!AI6</f>
        <v/>
      </c>
      <c r="AM66" s="27" t="str">
        <f>Parameter!AJ6</f>
        <v/>
      </c>
      <c r="AN66" s="27" t="str">
        <f>Parameter!AK6</f>
        <v/>
      </c>
      <c r="AO66" s="27" t="str">
        <f>Parameter!AL6</f>
        <v/>
      </c>
      <c r="AP66" s="27" t="str">
        <f>Parameter!AM6</f>
        <v/>
      </c>
      <c r="AQ66" s="27" t="str">
        <f>Parameter!AN6</f>
        <v/>
      </c>
      <c r="AR66" s="27" t="str">
        <f>Parameter!AO6</f>
        <v/>
      </c>
      <c r="AS66" s="27" t="str">
        <f>Parameter!AP6</f>
        <v/>
      </c>
      <c r="AT66" s="27" t="str">
        <f>Parameter!AQ6</f>
        <v/>
      </c>
      <c r="AU66" s="27" t="str">
        <f>Parameter!AR6</f>
        <v/>
      </c>
      <c r="AV66" s="27" t="str">
        <f>Parameter!AS6</f>
        <v/>
      </c>
      <c r="AW66" s="27" t="str">
        <f>Parameter!AT6</f>
        <v/>
      </c>
      <c r="AX66" s="27" t="str">
        <f>Parameter!AU6</f>
        <v/>
      </c>
      <c r="AY66" s="27" t="str">
        <f>Parameter!AV6</f>
        <v/>
      </c>
      <c r="AZ66" s="27" t="str">
        <f>Parameter!AW6</f>
        <v/>
      </c>
      <c r="BA66" s="27" t="str">
        <f>Parameter!AX6</f>
        <v/>
      </c>
      <c r="BB66" s="27" t="str">
        <f>Parameter!AY6</f>
        <v/>
      </c>
    </row>
    <row r="67" spans="1:54" ht="41.4" x14ac:dyDescent="0.25">
      <c r="A67" s="40" t="str">
        <f>IF('Option 8'!A67="","",'Option 8'!A67)</f>
        <v/>
      </c>
      <c r="B67" s="33"/>
      <c r="C67" s="34" t="str">
        <f>IF('Option 8'!C67="","",'Option 8'!C67)</f>
        <v/>
      </c>
      <c r="D67" s="97" t="str">
        <f>IF('Option 8'!D67="","",'Option 8'!D67)</f>
        <v>durchschnittliche Preissteigerungs-rate</v>
      </c>
      <c r="E67" s="2" t="str">
        <f>IF(OR(E$66="",$C67="",$A67=""),"",IF($D67="",$C67,IF($D67="durchschnittliche Preissteigerungs-rate",$C67*(1+(VLOOKUP($A67,Personalnormkosten!$G$1:$H$4,2,FALSE)))^E$65,IF($D67&lt;&gt;"",$C67*(1+(VLOOKUP($D67,Personalnormkosten!$E$1:$F$9,2,FALSE)))^E$65,""))))</f>
        <v/>
      </c>
      <c r="F67" s="23" t="str">
        <f>IF(OR(F$66="",$C67="",$A67=""),"",IF($D67="",$C67,IF($D67="durchschnittliche Preissteigerungs-rate",$C67*(1+(VLOOKUP($A67,Personalnormkosten!$G$1:$H$4,2,FALSE)))^F$65,IF($D67&lt;&gt;"",$C67*(1+(VLOOKUP($D67,Personalnormkosten!$E$1:$F$9,2,FALSE)))^F$65,""))))</f>
        <v/>
      </c>
      <c r="G67" s="23" t="str">
        <f>IF(OR(G$66="",$C67="",$A67=""),"",IF($D67="",$C67,IF($D67="durchschnittliche Preissteigerungs-rate",$C67*(1+(VLOOKUP($A67,Personalnormkosten!$G$1:$H$4,2,FALSE)))^G$65,IF($D67&lt;&gt;"",$C67*(1+(VLOOKUP($D67,Personalnormkosten!$E$1:$F$9,2,FALSE)))^G$65,""))))</f>
        <v/>
      </c>
      <c r="H67" s="23" t="str">
        <f>IF(OR(H$66="",$C67="",$A67=""),"",IF($D67="",$C67,IF($D67="durchschnittliche Preissteigerungs-rate",$C67*(1+(VLOOKUP($A67,Personalnormkosten!$G$1:$H$4,2,FALSE)))^H$65,IF($D67&lt;&gt;"",$C67*(1+(VLOOKUP($D67,Personalnormkosten!$E$1:$F$9,2,FALSE)))^H$65,""))))</f>
        <v/>
      </c>
      <c r="I67" s="23" t="str">
        <f>IF(OR(I$66="",$C67="",$A67=""),"",IF($D67="",$C67,IF($D67="durchschnittliche Preissteigerungs-rate",$C67*(1+(VLOOKUP($A67,Personalnormkosten!$G$1:$H$4,2,FALSE)))^I$65,IF($D67&lt;&gt;"",$C67*(1+(VLOOKUP($D67,Personalnormkosten!$E$1:$F$9,2,FALSE)))^I$65,""))))</f>
        <v/>
      </c>
      <c r="J67" s="23" t="str">
        <f>IF(OR(J$66="",$C67="",$A67=""),"",IF($D67="",$C67,IF($D67="durchschnittliche Preissteigerungs-rate",$C67*(1+(VLOOKUP($A67,Personalnormkosten!$G$1:$H$4,2,FALSE)))^J$65,IF($D67&lt;&gt;"",$C67*(1+(VLOOKUP($D67,Personalnormkosten!$E$1:$F$9,2,FALSE)))^J$65,""))))</f>
        <v/>
      </c>
      <c r="K67" s="23" t="str">
        <f>IF(OR(K$66="",$C67="",$A67=""),"",IF($D67="",$C67,IF($D67="durchschnittliche Preissteigerungs-rate",$C67*(1+(VLOOKUP($A67,Personalnormkosten!$G$1:$H$4,2,FALSE)))^K$65,IF($D67&lt;&gt;"",$C67*(1+(VLOOKUP($D67,Personalnormkosten!$E$1:$F$9,2,FALSE)))^K$65,""))))</f>
        <v/>
      </c>
      <c r="L67" s="23" t="str">
        <f>IF(OR(L$66="",$C67="",$A67=""),"",IF($D67="",$C67,IF($D67="durchschnittliche Preissteigerungs-rate",$C67*(1+(VLOOKUP($A67,Personalnormkosten!$G$1:$H$4,2,FALSE)))^L$65,IF($D67&lt;&gt;"",$C67*(1+(VLOOKUP($D67,Personalnormkosten!$E$1:$F$9,2,FALSE)))^L$65,""))))</f>
        <v/>
      </c>
      <c r="M67" s="23" t="str">
        <f>IF(OR(M$66="",$C67="",$A67=""),"",IF($D67="",$C67,IF($D67="durchschnittliche Preissteigerungs-rate",$C67*(1+(VLOOKUP($A67,Personalnormkosten!$G$1:$H$4,2,FALSE)))^M$65,IF($D67&lt;&gt;"",$C67*(1+(VLOOKUP($D67,Personalnormkosten!$E$1:$F$9,2,FALSE)))^M$65,""))))</f>
        <v/>
      </c>
      <c r="N67" s="23" t="str">
        <f>IF(OR(N$66="",$C67="",$A67=""),"",IF($D67="",$C67,IF($D67="durchschnittliche Preissteigerungs-rate",$C67*(1+(VLOOKUP($A67,Personalnormkosten!$G$1:$H$4,2,FALSE)))^N$65,IF($D67&lt;&gt;"",$C67*(1+(VLOOKUP($D67,Personalnormkosten!$E$1:$F$9,2,FALSE)))^N$65,""))))</f>
        <v/>
      </c>
      <c r="O67" s="23" t="str">
        <f>IF(OR(O$66="",$C67="",$A67=""),"",IF($D67="",$C67,IF($D67="durchschnittliche Preissteigerungs-rate",$C67*(1+(VLOOKUP($A67,Personalnormkosten!$G$1:$H$4,2,FALSE)))^O$65,IF($D67&lt;&gt;"",$C67*(1+(VLOOKUP($D67,Personalnormkosten!$E$1:$F$9,2,FALSE)))^O$65,""))))</f>
        <v/>
      </c>
      <c r="P67" s="23" t="str">
        <f>IF(OR(P$66="",$C67="",$A67=""),"",IF($D67="",$C67,IF($D67="durchschnittliche Preissteigerungs-rate",$C67*(1+(VLOOKUP($A67,Personalnormkosten!$G$1:$H$4,2,FALSE)))^P$65,IF($D67&lt;&gt;"",$C67*(1+(VLOOKUP($D67,Personalnormkosten!$E$1:$F$9,2,FALSE)))^P$65,""))))</f>
        <v/>
      </c>
      <c r="Q67" s="23" t="str">
        <f>IF(OR(Q$66="",$C67="",$A67=""),"",IF($D67="",$C67,IF($D67="durchschnittliche Preissteigerungs-rate",$C67*(1+(VLOOKUP($A67,Personalnormkosten!$G$1:$H$4,2,FALSE)))^Q$65,IF($D67&lt;&gt;"",$C67*(1+(VLOOKUP($D67,Personalnormkosten!$E$1:$F$9,2,FALSE)))^Q$65,""))))</f>
        <v/>
      </c>
      <c r="R67" s="23" t="str">
        <f>IF(OR(R$66="",$C67="",$A67=""),"",IF($D67="",$C67,IF($D67="durchschnittliche Preissteigerungs-rate",$C67*(1+(VLOOKUP($A67,Personalnormkosten!$G$1:$H$4,2,FALSE)))^R$65,IF($D67&lt;&gt;"",$C67*(1+(VLOOKUP($D67,Personalnormkosten!$E$1:$F$9,2,FALSE)))^R$65,""))))</f>
        <v/>
      </c>
      <c r="S67" s="23" t="str">
        <f>IF(OR(S$66="",$C67="",$A67=""),"",IF($D67="",$C67,IF($D67="durchschnittliche Preissteigerungs-rate",$C67*(1+(VLOOKUP($A67,Personalnormkosten!$G$1:$H$4,2,FALSE)))^S$65,IF($D67&lt;&gt;"",$C67*(1+(VLOOKUP($D67,Personalnormkosten!$E$1:$F$9,2,FALSE)))^S$65,""))))</f>
        <v/>
      </c>
      <c r="T67" s="23" t="str">
        <f>IF(OR(T$66="",$C67="",$A67=""),"",IF($D67="",$C67,IF($D67="durchschnittliche Preissteigerungs-rate",$C67*(1+(VLOOKUP($A67,Personalnormkosten!$G$1:$H$4,2,FALSE)))^T$65,IF($D67&lt;&gt;"",$C67*(1+(VLOOKUP($D67,Personalnormkosten!$E$1:$F$9,2,FALSE)))^T$65,""))))</f>
        <v/>
      </c>
      <c r="U67" s="23" t="str">
        <f>IF(OR(U$66="",$C67="",$A67=""),"",IF($D67="",$C67,IF($D67="durchschnittliche Preissteigerungs-rate",$C67*(1+(VLOOKUP($A67,Personalnormkosten!$G$1:$H$4,2,FALSE)))^U$65,IF($D67&lt;&gt;"",$C67*(1+(VLOOKUP($D67,Personalnormkosten!$E$1:$F$9,2,FALSE)))^U$65,""))))</f>
        <v/>
      </c>
      <c r="V67" s="23" t="str">
        <f>IF(OR(V$66="",$C67="",$A67=""),"",IF($D67="",$C67,IF($D67="durchschnittliche Preissteigerungs-rate",$C67*(1+(VLOOKUP($A67,Personalnormkosten!$G$1:$H$4,2,FALSE)))^V$65,IF($D67&lt;&gt;"",$C67*(1+(VLOOKUP($D67,Personalnormkosten!$E$1:$F$9,2,FALSE)))^V$65,""))))</f>
        <v/>
      </c>
      <c r="W67" s="23" t="str">
        <f>IF(OR(W$66="",$C67="",$A67=""),"",IF($D67="",$C67,IF($D67="durchschnittliche Preissteigerungs-rate",$C67*(1+(VLOOKUP($A67,Personalnormkosten!$G$1:$H$4,2,FALSE)))^W$65,IF($D67&lt;&gt;"",$C67*(1+(VLOOKUP($D67,Personalnormkosten!$E$1:$F$9,2,FALSE)))^W$65,""))))</f>
        <v/>
      </c>
      <c r="X67" s="23" t="str">
        <f>IF(OR(X$66="",$C67="",$A67=""),"",IF($D67="",$C67,IF($D67="durchschnittliche Preissteigerungs-rate",$C67*(1+(VLOOKUP($A67,Personalnormkosten!$G$1:$H$4,2,FALSE)))^X$65,IF($D67&lt;&gt;"",$C67*(1+(VLOOKUP($D67,Personalnormkosten!$E$1:$F$9,2,FALSE)))^X$65,""))))</f>
        <v/>
      </c>
      <c r="Y67" s="23" t="str">
        <f>IF(OR(Y$66="",$C67="",$A67=""),"",IF($D67="",$C67,IF($D67="durchschnittliche Preissteigerungs-rate",$C67*(1+(VLOOKUP($A67,Personalnormkosten!$G$1:$H$4,2,FALSE)))^Y$65,IF($D67&lt;&gt;"",$C67*(1+(VLOOKUP($D67,Personalnormkosten!$E$1:$F$9,2,FALSE)))^Y$65,""))))</f>
        <v/>
      </c>
      <c r="Z67" s="23" t="str">
        <f>IF(OR(Z$66="",$C67="",$A67=""),"",IF($D67="",$C67,IF($D67="durchschnittliche Preissteigerungs-rate",$C67*(1+(VLOOKUP($A67,Personalnormkosten!$G$1:$H$4,2,FALSE)))^Z$65,IF($D67&lt;&gt;"",$C67*(1+(VLOOKUP($D67,Personalnormkosten!$E$1:$F$9,2,FALSE)))^Z$65,""))))</f>
        <v/>
      </c>
      <c r="AA67" s="23" t="str">
        <f>IF(OR(AA$66="",$C67="",$A67=""),"",IF($D67="",$C67,IF($D67="durchschnittliche Preissteigerungs-rate",$C67*(1+(VLOOKUP($A67,Personalnormkosten!$G$1:$H$4,2,FALSE)))^AA$65,IF($D67&lt;&gt;"",$C67*(1+(VLOOKUP($D67,Personalnormkosten!$E$1:$F$9,2,FALSE)))^AA$65,""))))</f>
        <v/>
      </c>
      <c r="AB67" s="23" t="str">
        <f>IF(OR(AB$66="",$C67="",$A67=""),"",IF($D67="",$C67,IF($D67="durchschnittliche Preissteigerungs-rate",$C67*(1+(VLOOKUP($A67,Personalnormkosten!$G$1:$H$4,2,FALSE)))^AB$65,IF($D67&lt;&gt;"",$C67*(1+(VLOOKUP($D67,Personalnormkosten!$E$1:$F$9,2,FALSE)))^AB$65,""))))</f>
        <v/>
      </c>
      <c r="AC67" s="23" t="str">
        <f>IF(OR(AC$66="",$C67="",$A67=""),"",IF($D67="",$C67,IF($D67="durchschnittliche Preissteigerungs-rate",$C67*(1+(VLOOKUP($A67,Personalnormkosten!$G$1:$H$4,2,FALSE)))^AC$65,IF($D67&lt;&gt;"",$C67*(1+(VLOOKUP($D67,Personalnormkosten!$E$1:$F$9,2,FALSE)))^AC$65,""))))</f>
        <v/>
      </c>
      <c r="AD67" s="23" t="str">
        <f>IF(OR(AD$66="",$C67="",$A67=""),"",IF($D67="",$C67,IF($D67="durchschnittliche Preissteigerungs-rate",$C67*(1+(VLOOKUP($A67,Personalnormkosten!$G$1:$H$4,2,FALSE)))^AD$65,IF($D67&lt;&gt;"",$C67*(1+(VLOOKUP($D67,Personalnormkosten!$E$1:$F$9,2,FALSE)))^AD$65,""))))</f>
        <v/>
      </c>
      <c r="AE67" s="23" t="str">
        <f>IF(OR(AE$66="",$C67="",$A67=""),"",IF($D67="",$C67,IF($D67="durchschnittliche Preissteigerungs-rate",$C67*(1+(VLOOKUP($A67,Personalnormkosten!$G$1:$H$4,2,FALSE)))^AE$65,IF($D67&lt;&gt;"",$C67*(1+(VLOOKUP($D67,Personalnormkosten!$E$1:$F$9,2,FALSE)))^AE$65,""))))</f>
        <v/>
      </c>
      <c r="AF67" s="23" t="str">
        <f>IF(OR(AF$66="",$C67="",$A67=""),"",IF($D67="",$C67,IF($D67="durchschnittliche Preissteigerungs-rate",$C67*(1+(VLOOKUP($A67,Personalnormkosten!$G$1:$H$4,2,FALSE)))^AF$65,IF($D67&lt;&gt;"",$C67*(1+(VLOOKUP($D67,Personalnormkosten!$E$1:$F$9,2,FALSE)))^AF$65,""))))</f>
        <v/>
      </c>
      <c r="AG67" s="23" t="str">
        <f>IF(OR(AG$66="",$C67="",$A67=""),"",IF($D67="",$C67,IF($D67="durchschnittliche Preissteigerungs-rate",$C67*(1+(VLOOKUP($A67,Personalnormkosten!$G$1:$H$4,2,FALSE)))^AG$65,IF($D67&lt;&gt;"",$C67*(1+(VLOOKUP($D67,Personalnormkosten!$E$1:$F$9,2,FALSE)))^AG$65,""))))</f>
        <v/>
      </c>
      <c r="AH67" s="23" t="str">
        <f>IF(OR(AH$66="",$C67="",$A67=""),"",IF($D67="",$C67,IF($D67="durchschnittliche Preissteigerungs-rate",$C67*(1+(VLOOKUP($A67,Personalnormkosten!$G$1:$H$4,2,FALSE)))^AH$65,IF($D67&lt;&gt;"",$C67*(1+(VLOOKUP($D67,Personalnormkosten!$E$1:$F$9,2,FALSE)))^AH$65,""))))</f>
        <v/>
      </c>
      <c r="AI67" s="23" t="str">
        <f>IF(OR(AI$66="",$C67="",$A67=""),"",IF($D67="",$C67,IF($D67="durchschnittliche Preissteigerungs-rate",$C67*(1+(VLOOKUP($A67,Personalnormkosten!$G$1:$H$4,2,FALSE)))^AI$65,IF($D67&lt;&gt;"",$C67*(1+(VLOOKUP($D67,Personalnormkosten!$E$1:$F$9,2,FALSE)))^AI$65,""))))</f>
        <v/>
      </c>
      <c r="AJ67" s="23" t="str">
        <f>IF(OR(AJ$66="",$C67="",$A67=""),"",IF($D67="",$C67,IF($D67="durchschnittliche Preissteigerungs-rate",$C67*(1+(VLOOKUP($A67,Personalnormkosten!$G$1:$H$4,2,FALSE)))^AJ$65,IF($D67&lt;&gt;"",$C67*(1+(VLOOKUP($D67,Personalnormkosten!$E$1:$F$9,2,FALSE)))^AJ$65,""))))</f>
        <v/>
      </c>
      <c r="AK67" s="23" t="str">
        <f>IF(OR(AK$66="",$C67="",$A67=""),"",IF($D67="",$C67,IF($D67="durchschnittliche Preissteigerungs-rate",$C67*(1+(VLOOKUP($A67,Personalnormkosten!$G$1:$H$4,2,FALSE)))^AK$65,IF($D67&lt;&gt;"",$C67*(1+(VLOOKUP($D67,Personalnormkosten!$E$1:$F$9,2,FALSE)))^AK$65,""))))</f>
        <v/>
      </c>
      <c r="AL67" s="23" t="str">
        <f>IF(OR(AL$66="",$C67="",$A67=""),"",IF($D67="",$C67,IF($D67="durchschnittliche Preissteigerungs-rate",$C67*(1+(VLOOKUP($A67,Personalnormkosten!$G$1:$H$4,2,FALSE)))^AL$65,IF($D67&lt;&gt;"",$C67*(1+(VLOOKUP($D67,Personalnormkosten!$E$1:$F$9,2,FALSE)))^AL$65,""))))</f>
        <v/>
      </c>
      <c r="AM67" s="23" t="str">
        <f>IF(OR(AM$66="",$C67="",$A67=""),"",IF($D67="",$C67,IF($D67="durchschnittliche Preissteigerungs-rate",$C67*(1+(VLOOKUP($A67,Personalnormkosten!$G$1:$H$4,2,FALSE)))^AM$65,IF($D67&lt;&gt;"",$C67*(1+(VLOOKUP($D67,Personalnormkosten!$E$1:$F$9,2,FALSE)))^AM$65,""))))</f>
        <v/>
      </c>
      <c r="AN67" s="23" t="str">
        <f>IF(OR(AN$66="",$C67="",$A67=""),"",IF($D67="",$C67,IF($D67="durchschnittliche Preissteigerungs-rate",$C67*(1+(VLOOKUP($A67,Personalnormkosten!$G$1:$H$4,2,FALSE)))^AN$65,IF($D67&lt;&gt;"",$C67*(1+(VLOOKUP($D67,Personalnormkosten!$E$1:$F$9,2,FALSE)))^AN$65,""))))</f>
        <v/>
      </c>
      <c r="AO67" s="23" t="str">
        <f>IF(OR(AO$66="",$C67="",$A67=""),"",IF($D67="",$C67,IF($D67="durchschnittliche Preissteigerungs-rate",$C67*(1+(VLOOKUP($A67,Personalnormkosten!$G$1:$H$4,2,FALSE)))^AO$65,IF($D67&lt;&gt;"",$C67*(1+(VLOOKUP($D67,Personalnormkosten!$E$1:$F$9,2,FALSE)))^AO$65,""))))</f>
        <v/>
      </c>
      <c r="AP67" s="23" t="str">
        <f>IF(OR(AP$66="",$C67="",$A67=""),"",IF($D67="",$C67,IF($D67="durchschnittliche Preissteigerungs-rate",$C67*(1+(VLOOKUP($A67,Personalnormkosten!$G$1:$H$4,2,FALSE)))^AP$65,IF($D67&lt;&gt;"",$C67*(1+(VLOOKUP($D67,Personalnormkosten!$E$1:$F$9,2,FALSE)))^AP$65,""))))</f>
        <v/>
      </c>
      <c r="AQ67" s="23" t="str">
        <f>IF(OR(AQ$66="",$C67="",$A67=""),"",IF($D67="",$C67,IF($D67="durchschnittliche Preissteigerungs-rate",$C67*(1+(VLOOKUP($A67,Personalnormkosten!$G$1:$H$4,2,FALSE)))^AQ$65,IF($D67&lt;&gt;"",$C67*(1+(VLOOKUP($D67,Personalnormkosten!$E$1:$F$9,2,FALSE)))^AQ$65,""))))</f>
        <v/>
      </c>
      <c r="AR67" s="23" t="str">
        <f>IF(OR(AR$66="",$C67="",$A67=""),"",IF($D67="",$C67,IF($D67="durchschnittliche Preissteigerungs-rate",$C67*(1+(VLOOKUP($A67,Personalnormkosten!$G$1:$H$4,2,FALSE)))^AR$65,IF($D67&lt;&gt;"",$C67*(1+(VLOOKUP($D67,Personalnormkosten!$E$1:$F$9,2,FALSE)))^AR$65,""))))</f>
        <v/>
      </c>
      <c r="AS67" s="23" t="str">
        <f>IF(OR(AS$66="",$C67="",$A67=""),"",IF($D67="",$C67,IF($D67="durchschnittliche Preissteigerungs-rate",$C67*(1+(VLOOKUP($A67,Personalnormkosten!$G$1:$H$4,2,FALSE)))^AS$65,IF($D67&lt;&gt;"",$C67*(1+(VLOOKUP($D67,Personalnormkosten!$E$1:$F$9,2,FALSE)))^AS$65,""))))</f>
        <v/>
      </c>
      <c r="AT67" s="23" t="str">
        <f>IF(OR(AT$66="",$C67="",$A67=""),"",IF($D67="",$C67,IF($D67="durchschnittliche Preissteigerungs-rate",$C67*(1+(VLOOKUP($A67,Personalnormkosten!$G$1:$H$4,2,FALSE)))^AT$65,IF($D67&lt;&gt;"",$C67*(1+(VLOOKUP($D67,Personalnormkosten!$E$1:$F$9,2,FALSE)))^AT$65,""))))</f>
        <v/>
      </c>
      <c r="AU67" s="23" t="str">
        <f>IF(OR(AU$66="",$C67="",$A67=""),"",IF($D67="",$C67,IF($D67="durchschnittliche Preissteigerungs-rate",$C67*(1+(VLOOKUP($A67,Personalnormkosten!$G$1:$H$4,2,FALSE)))^AU$65,IF($D67&lt;&gt;"",$C67*(1+(VLOOKUP($D67,Personalnormkosten!$E$1:$F$9,2,FALSE)))^AU$65,""))))</f>
        <v/>
      </c>
      <c r="AV67" s="23" t="str">
        <f>IF(OR(AV$66="",$C67="",$A67=""),"",IF($D67="",$C67,IF($D67="durchschnittliche Preissteigerungs-rate",$C67*(1+(VLOOKUP($A67,Personalnormkosten!$G$1:$H$4,2,FALSE)))^AV$65,IF($D67&lt;&gt;"",$C67*(1+(VLOOKUP($D67,Personalnormkosten!$E$1:$F$9,2,FALSE)))^AV$65,""))))</f>
        <v/>
      </c>
      <c r="AW67" s="23" t="str">
        <f>IF(OR(AW$66="",$C67="",$A67=""),"",IF($D67="",$C67,IF($D67="durchschnittliche Preissteigerungs-rate",$C67*(1+(VLOOKUP($A67,Personalnormkosten!$G$1:$H$4,2,FALSE)))^AW$65,IF($D67&lt;&gt;"",$C67*(1+(VLOOKUP($D67,Personalnormkosten!$E$1:$F$9,2,FALSE)))^AW$65,""))))</f>
        <v/>
      </c>
      <c r="AX67" s="23" t="str">
        <f>IF(OR(AX$66="",$C67="",$A67=""),"",IF($D67="",$C67,IF($D67="durchschnittliche Preissteigerungs-rate",$C67*(1+(VLOOKUP($A67,Personalnormkosten!$G$1:$H$4,2,FALSE)))^AX$65,IF($D67&lt;&gt;"",$C67*(1+(VLOOKUP($D67,Personalnormkosten!$E$1:$F$9,2,FALSE)))^AX$65,""))))</f>
        <v/>
      </c>
      <c r="AY67" s="23" t="str">
        <f>IF(OR(AY$66="",$C67="",$A67=""),"",IF($D67="",$C67,IF($D67="durchschnittliche Preissteigerungs-rate",$C67*(1+(VLOOKUP($A67,Personalnormkosten!$G$1:$H$4,2,FALSE)))^AY$65,IF($D67&lt;&gt;"",$C67*(1+(VLOOKUP($D67,Personalnormkosten!$E$1:$F$9,2,FALSE)))^AY$65,""))))</f>
        <v/>
      </c>
      <c r="AZ67" s="23" t="str">
        <f>IF(OR(AZ$66="",$C67="",$A67=""),"",IF($D67="",$C67,IF($D67="durchschnittliche Preissteigerungs-rate",$C67*(1+(VLOOKUP($A67,Personalnormkosten!$G$1:$H$4,2,FALSE)))^AZ$65,IF($D67&lt;&gt;"",$C67*(1+(VLOOKUP($D67,Personalnormkosten!$E$1:$F$9,2,FALSE)))^AZ$65,""))))</f>
        <v/>
      </c>
      <c r="BA67" s="23" t="str">
        <f>IF(OR(BA$66="",$C67="",$A67=""),"",IF($D67="",$C67,IF($D67="durchschnittliche Preissteigerungs-rate",$C67*(1+(VLOOKUP($A67,Personalnormkosten!$G$1:$H$4,2,FALSE)))^BA$65,IF($D67&lt;&gt;"",$C67*(1+(VLOOKUP($D67,Personalnormkosten!$E$1:$F$9,2,FALSE)))^BA$65,""))))</f>
        <v/>
      </c>
      <c r="BB67" s="23" t="str">
        <f>IF(OR(BB$66="",$C67="",$A67=""),"",IF($D67="",$C67,IF($D67="durchschnittliche Preissteigerungs-rate",$C67*(1+(VLOOKUP($A67,Personalnormkosten!$G$1:$H$4,2,FALSE)))^BB$65,IF($D67&lt;&gt;"",$C67*(1+(VLOOKUP($D67,Personalnormkosten!$E$1:$F$9,2,FALSE)))^BB$65,""))))</f>
        <v/>
      </c>
    </row>
    <row r="68" spans="1:54" ht="41.4" x14ac:dyDescent="0.25">
      <c r="A68" s="41" t="str">
        <f>IF('Option 8'!A68="","",'Option 8'!A68)</f>
        <v/>
      </c>
      <c r="B68" s="33"/>
      <c r="C68" s="34" t="str">
        <f>IF('Option 8'!C68="","",'Option 8'!C68)</f>
        <v/>
      </c>
      <c r="D68" s="98" t="str">
        <f>IF('Option 8'!D68="","",'Option 8'!D68)</f>
        <v>durchschnittliche Preissteigerungs-rate</v>
      </c>
      <c r="E68" s="23" t="str">
        <f>IF(OR(E$66="",$C68="",$A68=""),"",IF($D68="",$C68,IF($D68="durchschnittliche Preissteigerungs-rate",$C68*(1+(VLOOKUP($A68,Personalnormkosten!$G$1:$H$4,2,FALSE)))^E$65,IF($D68&lt;&gt;"",$C68*(1+(VLOOKUP($D68,Personalnormkosten!$E$1:$F$9,2,FALSE)))^E$65,""))))</f>
        <v/>
      </c>
      <c r="F68" s="23" t="str">
        <f>IF(OR(F$66="",$C68="",$A68=""),"",IF($D68="",$C68,IF($D68="durchschnittliche Preissteigerungs-rate",$C68*(1+(VLOOKUP($A68,Personalnormkosten!$G$1:$H$4,2,FALSE)))^F$65,IF($D68&lt;&gt;"",$C68*(1+(VLOOKUP($D68,Personalnormkosten!$E$1:$F$9,2,FALSE)))^F$65,""))))</f>
        <v/>
      </c>
      <c r="G68" s="23" t="str">
        <f>IF(OR(G$66="",$C68="",$A68=""),"",IF($D68="",$C68,IF($D68="durchschnittliche Preissteigerungs-rate",$C68*(1+(VLOOKUP($A68,Personalnormkosten!$G$1:$H$4,2,FALSE)))^G$65,IF($D68&lt;&gt;"",$C68*(1+(VLOOKUP($D68,Personalnormkosten!$E$1:$F$9,2,FALSE)))^G$65,""))))</f>
        <v/>
      </c>
      <c r="H68" s="23" t="str">
        <f>IF(OR(H$66="",$C68="",$A68=""),"",IF($D68="",$C68,IF($D68="durchschnittliche Preissteigerungs-rate",$C68*(1+(VLOOKUP($A68,Personalnormkosten!$G$1:$H$4,2,FALSE)))^H$65,IF($D68&lt;&gt;"",$C68*(1+(VLOOKUP($D68,Personalnormkosten!$E$1:$F$9,2,FALSE)))^H$65,""))))</f>
        <v/>
      </c>
      <c r="I68" s="23" t="str">
        <f>IF(OR(I$66="",$C68="",$A68=""),"",IF($D68="",$C68,IF($D68="durchschnittliche Preissteigerungs-rate",$C68*(1+(VLOOKUP($A68,Personalnormkosten!$G$1:$H$4,2,FALSE)))^I$65,IF($D68&lt;&gt;"",$C68*(1+(VLOOKUP($D68,Personalnormkosten!$E$1:$F$9,2,FALSE)))^I$65,""))))</f>
        <v/>
      </c>
      <c r="J68" s="23" t="str">
        <f>IF(OR(J$66="",$C68="",$A68=""),"",IF($D68="",$C68,IF($D68="durchschnittliche Preissteigerungs-rate",$C68*(1+(VLOOKUP($A68,Personalnormkosten!$G$1:$H$4,2,FALSE)))^J$65,IF($D68&lt;&gt;"",$C68*(1+(VLOOKUP($D68,Personalnormkosten!$E$1:$F$9,2,FALSE)))^J$65,""))))</f>
        <v/>
      </c>
      <c r="K68" s="23" t="str">
        <f>IF(OR(K$66="",$C68="",$A68=""),"",IF($D68="",$C68,IF($D68="durchschnittliche Preissteigerungs-rate",$C68*(1+(VLOOKUP($A68,Personalnormkosten!$G$1:$H$4,2,FALSE)))^K$65,IF($D68&lt;&gt;"",$C68*(1+(VLOOKUP($D68,Personalnormkosten!$E$1:$F$9,2,FALSE)))^K$65,""))))</f>
        <v/>
      </c>
      <c r="L68" s="23" t="str">
        <f>IF(OR(L$66="",$C68="",$A68=""),"",IF($D68="",$C68,IF($D68="durchschnittliche Preissteigerungs-rate",$C68*(1+(VLOOKUP($A68,Personalnormkosten!$G$1:$H$4,2,FALSE)))^L$65,IF($D68&lt;&gt;"",$C68*(1+(VLOOKUP($D68,Personalnormkosten!$E$1:$F$9,2,FALSE)))^L$65,""))))</f>
        <v/>
      </c>
      <c r="M68" s="23" t="str">
        <f>IF(OR(M$66="",$C68="",$A68=""),"",IF($D68="",$C68,IF($D68="durchschnittliche Preissteigerungs-rate",$C68*(1+(VLOOKUP($A68,Personalnormkosten!$G$1:$H$4,2,FALSE)))^M$65,IF($D68&lt;&gt;"",$C68*(1+(VLOOKUP($D68,Personalnormkosten!$E$1:$F$9,2,FALSE)))^M$65,""))))</f>
        <v/>
      </c>
      <c r="N68" s="23" t="str">
        <f>IF(OR(N$66="",$C68="",$A68=""),"",IF($D68="",$C68,IF($D68="durchschnittliche Preissteigerungs-rate",$C68*(1+(VLOOKUP($A68,Personalnormkosten!$G$1:$H$4,2,FALSE)))^N$65,IF($D68&lt;&gt;"",$C68*(1+(VLOOKUP($D68,Personalnormkosten!$E$1:$F$9,2,FALSE)))^N$65,""))))</f>
        <v/>
      </c>
      <c r="O68" s="23" t="str">
        <f>IF(OR(O$66="",$C68="",$A68=""),"",IF($D68="",$C68,IF($D68="durchschnittliche Preissteigerungs-rate",$C68*(1+(VLOOKUP($A68,Personalnormkosten!$G$1:$H$4,2,FALSE)))^O$65,IF($D68&lt;&gt;"",$C68*(1+(VLOOKUP($D68,Personalnormkosten!$E$1:$F$9,2,FALSE)))^O$65,""))))</f>
        <v/>
      </c>
      <c r="P68" s="23" t="str">
        <f>IF(OR(P$66="",$C68="",$A68=""),"",IF($D68="",$C68,IF($D68="durchschnittliche Preissteigerungs-rate",$C68*(1+(VLOOKUP($A68,Personalnormkosten!$G$1:$H$4,2,FALSE)))^P$65,IF($D68&lt;&gt;"",$C68*(1+(VLOOKUP($D68,Personalnormkosten!$E$1:$F$9,2,FALSE)))^P$65,""))))</f>
        <v/>
      </c>
      <c r="Q68" s="23" t="str">
        <f>IF(OR(Q$66="",$C68="",$A68=""),"",IF($D68="",$C68,IF($D68="durchschnittliche Preissteigerungs-rate",$C68*(1+(VLOOKUP($A68,Personalnormkosten!$G$1:$H$4,2,FALSE)))^Q$65,IF($D68&lt;&gt;"",$C68*(1+(VLOOKUP($D68,Personalnormkosten!$E$1:$F$9,2,FALSE)))^Q$65,""))))</f>
        <v/>
      </c>
      <c r="R68" s="23" t="str">
        <f>IF(OR(R$66="",$C68="",$A68=""),"",IF($D68="",$C68,IF($D68="durchschnittliche Preissteigerungs-rate",$C68*(1+(VLOOKUP($A68,Personalnormkosten!$G$1:$H$4,2,FALSE)))^R$65,IF($D68&lt;&gt;"",$C68*(1+(VLOOKUP($D68,Personalnormkosten!$E$1:$F$9,2,FALSE)))^R$65,""))))</f>
        <v/>
      </c>
      <c r="S68" s="23" t="str">
        <f>IF(OR(S$66="",$C68="",$A68=""),"",IF($D68="",$C68,IF($D68="durchschnittliche Preissteigerungs-rate",$C68*(1+(VLOOKUP($A68,Personalnormkosten!$G$1:$H$4,2,FALSE)))^S$65,IF($D68&lt;&gt;"",$C68*(1+(VLOOKUP($D68,Personalnormkosten!$E$1:$F$9,2,FALSE)))^S$65,""))))</f>
        <v/>
      </c>
      <c r="T68" s="23" t="str">
        <f>IF(OR(T$66="",$C68="",$A68=""),"",IF($D68="",$C68,IF($D68="durchschnittliche Preissteigerungs-rate",$C68*(1+(VLOOKUP($A68,Personalnormkosten!$G$1:$H$4,2,FALSE)))^T$65,IF($D68&lt;&gt;"",$C68*(1+(VLOOKUP($D68,Personalnormkosten!$E$1:$F$9,2,FALSE)))^T$65,""))))</f>
        <v/>
      </c>
      <c r="U68" s="23" t="str">
        <f>IF(OR(U$66="",$C68="",$A68=""),"",IF($D68="",$C68,IF($D68="durchschnittliche Preissteigerungs-rate",$C68*(1+(VLOOKUP($A68,Personalnormkosten!$G$1:$H$4,2,FALSE)))^U$65,IF($D68&lt;&gt;"",$C68*(1+(VLOOKUP($D68,Personalnormkosten!$E$1:$F$9,2,FALSE)))^U$65,""))))</f>
        <v/>
      </c>
      <c r="V68" s="23" t="str">
        <f>IF(OR(V$66="",$C68="",$A68=""),"",IF($D68="",$C68,IF($D68="durchschnittliche Preissteigerungs-rate",$C68*(1+(VLOOKUP($A68,Personalnormkosten!$G$1:$H$4,2,FALSE)))^V$65,IF($D68&lt;&gt;"",$C68*(1+(VLOOKUP($D68,Personalnormkosten!$E$1:$F$9,2,FALSE)))^V$65,""))))</f>
        <v/>
      </c>
      <c r="W68" s="23" t="str">
        <f>IF(OR(W$66="",$C68="",$A68=""),"",IF($D68="",$C68,IF($D68="durchschnittliche Preissteigerungs-rate",$C68*(1+(VLOOKUP($A68,Personalnormkosten!$G$1:$H$4,2,FALSE)))^W$65,IF($D68&lt;&gt;"",$C68*(1+(VLOOKUP($D68,Personalnormkosten!$E$1:$F$9,2,FALSE)))^W$65,""))))</f>
        <v/>
      </c>
      <c r="X68" s="23" t="str">
        <f>IF(OR(X$66="",$C68="",$A68=""),"",IF($D68="",$C68,IF($D68="durchschnittliche Preissteigerungs-rate",$C68*(1+(VLOOKUP($A68,Personalnormkosten!$G$1:$H$4,2,FALSE)))^X$65,IF($D68&lt;&gt;"",$C68*(1+(VLOOKUP($D68,Personalnormkosten!$E$1:$F$9,2,FALSE)))^X$65,""))))</f>
        <v/>
      </c>
      <c r="Y68" s="23" t="str">
        <f>IF(OR(Y$66="",$C68="",$A68=""),"",IF($D68="",$C68,IF($D68="durchschnittliche Preissteigerungs-rate",$C68*(1+(VLOOKUP($A68,Personalnormkosten!$G$1:$H$4,2,FALSE)))^Y$65,IF($D68&lt;&gt;"",$C68*(1+(VLOOKUP($D68,Personalnormkosten!$E$1:$F$9,2,FALSE)))^Y$65,""))))</f>
        <v/>
      </c>
      <c r="Z68" s="23" t="str">
        <f>IF(OR(Z$66="",$C68="",$A68=""),"",IF($D68="",$C68,IF($D68="durchschnittliche Preissteigerungs-rate",$C68*(1+(VLOOKUP($A68,Personalnormkosten!$G$1:$H$4,2,FALSE)))^Z$65,IF($D68&lt;&gt;"",$C68*(1+(VLOOKUP($D68,Personalnormkosten!$E$1:$F$9,2,FALSE)))^Z$65,""))))</f>
        <v/>
      </c>
      <c r="AA68" s="23" t="str">
        <f>IF(OR(AA$66="",$C68="",$A68=""),"",IF($D68="",$C68,IF($D68="durchschnittliche Preissteigerungs-rate",$C68*(1+(VLOOKUP($A68,Personalnormkosten!$G$1:$H$4,2,FALSE)))^AA$65,IF($D68&lt;&gt;"",$C68*(1+(VLOOKUP($D68,Personalnormkosten!$E$1:$F$9,2,FALSE)))^AA$65,""))))</f>
        <v/>
      </c>
      <c r="AB68" s="23" t="str">
        <f>IF(OR(AB$66="",$C68="",$A68=""),"",IF($D68="",$C68,IF($D68="durchschnittliche Preissteigerungs-rate",$C68*(1+(VLOOKUP($A68,Personalnormkosten!$G$1:$H$4,2,FALSE)))^AB$65,IF($D68&lt;&gt;"",$C68*(1+(VLOOKUP($D68,Personalnormkosten!$E$1:$F$9,2,FALSE)))^AB$65,""))))</f>
        <v/>
      </c>
      <c r="AC68" s="23" t="str">
        <f>IF(OR(AC$66="",$C68="",$A68=""),"",IF($D68="",$C68,IF($D68="durchschnittliche Preissteigerungs-rate",$C68*(1+(VLOOKUP($A68,Personalnormkosten!$G$1:$H$4,2,FALSE)))^AC$65,IF($D68&lt;&gt;"",$C68*(1+(VLOOKUP($D68,Personalnormkosten!$E$1:$F$9,2,FALSE)))^AC$65,""))))</f>
        <v/>
      </c>
      <c r="AD68" s="23" t="str">
        <f>IF(OR(AD$66="",$C68="",$A68=""),"",IF($D68="",$C68,IF($D68="durchschnittliche Preissteigerungs-rate",$C68*(1+(VLOOKUP($A68,Personalnormkosten!$G$1:$H$4,2,FALSE)))^AD$65,IF($D68&lt;&gt;"",$C68*(1+(VLOOKUP($D68,Personalnormkosten!$E$1:$F$9,2,FALSE)))^AD$65,""))))</f>
        <v/>
      </c>
      <c r="AE68" s="23" t="str">
        <f>IF(OR(AE$66="",$C68="",$A68=""),"",IF($D68="",$C68,IF($D68="durchschnittliche Preissteigerungs-rate",$C68*(1+(VLOOKUP($A68,Personalnormkosten!$G$1:$H$4,2,FALSE)))^AE$65,IF($D68&lt;&gt;"",$C68*(1+(VLOOKUP($D68,Personalnormkosten!$E$1:$F$9,2,FALSE)))^AE$65,""))))</f>
        <v/>
      </c>
      <c r="AF68" s="23" t="str">
        <f>IF(OR(AF$66="",$C68="",$A68=""),"",IF($D68="",$C68,IF($D68="durchschnittliche Preissteigerungs-rate",$C68*(1+(VLOOKUP($A68,Personalnormkosten!$G$1:$H$4,2,FALSE)))^AF$65,IF($D68&lt;&gt;"",$C68*(1+(VLOOKUP($D68,Personalnormkosten!$E$1:$F$9,2,FALSE)))^AF$65,""))))</f>
        <v/>
      </c>
      <c r="AG68" s="23" t="str">
        <f>IF(OR(AG$66="",$C68="",$A68=""),"",IF($D68="",$C68,IF($D68="durchschnittliche Preissteigerungs-rate",$C68*(1+(VLOOKUP($A68,Personalnormkosten!$G$1:$H$4,2,FALSE)))^AG$65,IF($D68&lt;&gt;"",$C68*(1+(VLOOKUP($D68,Personalnormkosten!$E$1:$F$9,2,FALSE)))^AG$65,""))))</f>
        <v/>
      </c>
      <c r="AH68" s="23" t="str">
        <f>IF(OR(AH$66="",$C68="",$A68=""),"",IF($D68="",$C68,IF($D68="durchschnittliche Preissteigerungs-rate",$C68*(1+(VLOOKUP($A68,Personalnormkosten!$G$1:$H$4,2,FALSE)))^AH$65,IF($D68&lt;&gt;"",$C68*(1+(VLOOKUP($D68,Personalnormkosten!$E$1:$F$9,2,FALSE)))^AH$65,""))))</f>
        <v/>
      </c>
      <c r="AI68" s="23" t="str">
        <f>IF(OR(AI$66="",$C68="",$A68=""),"",IF($D68="",$C68,IF($D68="durchschnittliche Preissteigerungs-rate",$C68*(1+(VLOOKUP($A68,Personalnormkosten!$G$1:$H$4,2,FALSE)))^AI$65,IF($D68&lt;&gt;"",$C68*(1+(VLOOKUP($D68,Personalnormkosten!$E$1:$F$9,2,FALSE)))^AI$65,""))))</f>
        <v/>
      </c>
      <c r="AJ68" s="23" t="str">
        <f>IF(OR(AJ$66="",$C68="",$A68=""),"",IF($D68="",$C68,IF($D68="durchschnittliche Preissteigerungs-rate",$C68*(1+(VLOOKUP($A68,Personalnormkosten!$G$1:$H$4,2,FALSE)))^AJ$65,IF($D68&lt;&gt;"",$C68*(1+(VLOOKUP($D68,Personalnormkosten!$E$1:$F$9,2,FALSE)))^AJ$65,""))))</f>
        <v/>
      </c>
      <c r="AK68" s="23" t="str">
        <f>IF(OR(AK$66="",$C68="",$A68=""),"",IF($D68="",$C68,IF($D68="durchschnittliche Preissteigerungs-rate",$C68*(1+(VLOOKUP($A68,Personalnormkosten!$G$1:$H$4,2,FALSE)))^AK$65,IF($D68&lt;&gt;"",$C68*(1+(VLOOKUP($D68,Personalnormkosten!$E$1:$F$9,2,FALSE)))^AK$65,""))))</f>
        <v/>
      </c>
      <c r="AL68" s="23" t="str">
        <f>IF(OR(AL$66="",$C68="",$A68=""),"",IF($D68="",$C68,IF($D68="durchschnittliche Preissteigerungs-rate",$C68*(1+(VLOOKUP($A68,Personalnormkosten!$G$1:$H$4,2,FALSE)))^AL$65,IF($D68&lt;&gt;"",$C68*(1+(VLOOKUP($D68,Personalnormkosten!$E$1:$F$9,2,FALSE)))^AL$65,""))))</f>
        <v/>
      </c>
      <c r="AM68" s="23" t="str">
        <f>IF(OR(AM$66="",$C68="",$A68=""),"",IF($D68="",$C68,IF($D68="durchschnittliche Preissteigerungs-rate",$C68*(1+(VLOOKUP($A68,Personalnormkosten!$G$1:$H$4,2,FALSE)))^AM$65,IF($D68&lt;&gt;"",$C68*(1+(VLOOKUP($D68,Personalnormkosten!$E$1:$F$9,2,FALSE)))^AM$65,""))))</f>
        <v/>
      </c>
      <c r="AN68" s="23" t="str">
        <f>IF(OR(AN$66="",$C68="",$A68=""),"",IF($D68="",$C68,IF($D68="durchschnittliche Preissteigerungs-rate",$C68*(1+(VLOOKUP($A68,Personalnormkosten!$G$1:$H$4,2,FALSE)))^AN$65,IF($D68&lt;&gt;"",$C68*(1+(VLOOKUP($D68,Personalnormkosten!$E$1:$F$9,2,FALSE)))^AN$65,""))))</f>
        <v/>
      </c>
      <c r="AO68" s="23" t="str">
        <f>IF(OR(AO$66="",$C68="",$A68=""),"",IF($D68="",$C68,IF($D68="durchschnittliche Preissteigerungs-rate",$C68*(1+(VLOOKUP($A68,Personalnormkosten!$G$1:$H$4,2,FALSE)))^AO$65,IF($D68&lt;&gt;"",$C68*(1+(VLOOKUP($D68,Personalnormkosten!$E$1:$F$9,2,FALSE)))^AO$65,""))))</f>
        <v/>
      </c>
      <c r="AP68" s="23" t="str">
        <f>IF(OR(AP$66="",$C68="",$A68=""),"",IF($D68="",$C68,IF($D68="durchschnittliche Preissteigerungs-rate",$C68*(1+(VLOOKUP($A68,Personalnormkosten!$G$1:$H$4,2,FALSE)))^AP$65,IF($D68&lt;&gt;"",$C68*(1+(VLOOKUP($D68,Personalnormkosten!$E$1:$F$9,2,FALSE)))^AP$65,""))))</f>
        <v/>
      </c>
      <c r="AQ68" s="23" t="str">
        <f>IF(OR(AQ$66="",$C68="",$A68=""),"",IF($D68="",$C68,IF($D68="durchschnittliche Preissteigerungs-rate",$C68*(1+(VLOOKUP($A68,Personalnormkosten!$G$1:$H$4,2,FALSE)))^AQ$65,IF($D68&lt;&gt;"",$C68*(1+(VLOOKUP($D68,Personalnormkosten!$E$1:$F$9,2,FALSE)))^AQ$65,""))))</f>
        <v/>
      </c>
      <c r="AR68" s="23" t="str">
        <f>IF(OR(AR$66="",$C68="",$A68=""),"",IF($D68="",$C68,IF($D68="durchschnittliche Preissteigerungs-rate",$C68*(1+(VLOOKUP($A68,Personalnormkosten!$G$1:$H$4,2,FALSE)))^AR$65,IF($D68&lt;&gt;"",$C68*(1+(VLOOKUP($D68,Personalnormkosten!$E$1:$F$9,2,FALSE)))^AR$65,""))))</f>
        <v/>
      </c>
      <c r="AS68" s="23" t="str">
        <f>IF(OR(AS$66="",$C68="",$A68=""),"",IF($D68="",$C68,IF($D68="durchschnittliche Preissteigerungs-rate",$C68*(1+(VLOOKUP($A68,Personalnormkosten!$G$1:$H$4,2,FALSE)))^AS$65,IF($D68&lt;&gt;"",$C68*(1+(VLOOKUP($D68,Personalnormkosten!$E$1:$F$9,2,FALSE)))^AS$65,""))))</f>
        <v/>
      </c>
      <c r="AT68" s="23" t="str">
        <f>IF(OR(AT$66="",$C68="",$A68=""),"",IF($D68="",$C68,IF($D68="durchschnittliche Preissteigerungs-rate",$C68*(1+(VLOOKUP($A68,Personalnormkosten!$G$1:$H$4,2,FALSE)))^AT$65,IF($D68&lt;&gt;"",$C68*(1+(VLOOKUP($D68,Personalnormkosten!$E$1:$F$9,2,FALSE)))^AT$65,""))))</f>
        <v/>
      </c>
      <c r="AU68" s="23" t="str">
        <f>IF(OR(AU$66="",$C68="",$A68=""),"",IF($D68="",$C68,IF($D68="durchschnittliche Preissteigerungs-rate",$C68*(1+(VLOOKUP($A68,Personalnormkosten!$G$1:$H$4,2,FALSE)))^AU$65,IF($D68&lt;&gt;"",$C68*(1+(VLOOKUP($D68,Personalnormkosten!$E$1:$F$9,2,FALSE)))^AU$65,""))))</f>
        <v/>
      </c>
      <c r="AV68" s="23" t="str">
        <f>IF(OR(AV$66="",$C68="",$A68=""),"",IF($D68="",$C68,IF($D68="durchschnittliche Preissteigerungs-rate",$C68*(1+(VLOOKUP($A68,Personalnormkosten!$G$1:$H$4,2,FALSE)))^AV$65,IF($D68&lt;&gt;"",$C68*(1+(VLOOKUP($D68,Personalnormkosten!$E$1:$F$9,2,FALSE)))^AV$65,""))))</f>
        <v/>
      </c>
      <c r="AW68" s="23" t="str">
        <f>IF(OR(AW$66="",$C68="",$A68=""),"",IF($D68="",$C68,IF($D68="durchschnittliche Preissteigerungs-rate",$C68*(1+(VLOOKUP($A68,Personalnormkosten!$G$1:$H$4,2,FALSE)))^AW$65,IF($D68&lt;&gt;"",$C68*(1+(VLOOKUP($D68,Personalnormkosten!$E$1:$F$9,2,FALSE)))^AW$65,""))))</f>
        <v/>
      </c>
      <c r="AX68" s="23" t="str">
        <f>IF(OR(AX$66="",$C68="",$A68=""),"",IF($D68="",$C68,IF($D68="durchschnittliche Preissteigerungs-rate",$C68*(1+(VLOOKUP($A68,Personalnormkosten!$G$1:$H$4,2,FALSE)))^AX$65,IF($D68&lt;&gt;"",$C68*(1+(VLOOKUP($D68,Personalnormkosten!$E$1:$F$9,2,FALSE)))^AX$65,""))))</f>
        <v/>
      </c>
      <c r="AY68" s="23" t="str">
        <f>IF(OR(AY$66="",$C68="",$A68=""),"",IF($D68="",$C68,IF($D68="durchschnittliche Preissteigerungs-rate",$C68*(1+(VLOOKUP($A68,Personalnormkosten!$G$1:$H$4,2,FALSE)))^AY$65,IF($D68&lt;&gt;"",$C68*(1+(VLOOKUP($D68,Personalnormkosten!$E$1:$F$9,2,FALSE)))^AY$65,""))))</f>
        <v/>
      </c>
      <c r="AZ68" s="23" t="str">
        <f>IF(OR(AZ$66="",$C68="",$A68=""),"",IF($D68="",$C68,IF($D68="durchschnittliche Preissteigerungs-rate",$C68*(1+(VLOOKUP($A68,Personalnormkosten!$G$1:$H$4,2,FALSE)))^AZ$65,IF($D68&lt;&gt;"",$C68*(1+(VLOOKUP($D68,Personalnormkosten!$E$1:$F$9,2,FALSE)))^AZ$65,""))))</f>
        <v/>
      </c>
      <c r="BA68" s="23" t="str">
        <f>IF(OR(BA$66="",$C68="",$A68=""),"",IF($D68="",$C68,IF($D68="durchschnittliche Preissteigerungs-rate",$C68*(1+(VLOOKUP($A68,Personalnormkosten!$G$1:$H$4,2,FALSE)))^BA$65,IF($D68&lt;&gt;"",$C68*(1+(VLOOKUP($D68,Personalnormkosten!$E$1:$F$9,2,FALSE)))^BA$65,""))))</f>
        <v/>
      </c>
      <c r="BB68" s="23" t="str">
        <f>IF(OR(BB$66="",$C68="",$A68=""),"",IF($D68="",$C68,IF($D68="durchschnittliche Preissteigerungs-rate",$C68*(1+(VLOOKUP($A68,Personalnormkosten!$G$1:$H$4,2,FALSE)))^BB$65,IF($D68&lt;&gt;"",$C68*(1+(VLOOKUP($D68,Personalnormkosten!$E$1:$F$9,2,FALSE)))^BB$65,""))))</f>
        <v/>
      </c>
    </row>
    <row r="69" spans="1:54" ht="41.4" x14ac:dyDescent="0.25">
      <c r="A69" s="41" t="str">
        <f>IF('Option 8'!A69="","",'Option 8'!A69)</f>
        <v/>
      </c>
      <c r="B69" s="33"/>
      <c r="C69" s="34" t="str">
        <f>IF('Option 8'!C69="","",'Option 8'!C69)</f>
        <v/>
      </c>
      <c r="D69" s="98" t="str">
        <f>IF('Option 8'!D69="","",'Option 8'!D69)</f>
        <v>durchschnittliche Preissteigerungs-rate</v>
      </c>
      <c r="E69" s="23" t="str">
        <f>IF(OR(E$66="",$C69="",$A69=""),"",IF($D69="",$C69,IF($D69="durchschnittliche Preissteigerungs-rate",$C69*(1+(VLOOKUP($A69,Personalnormkosten!$G$1:$H$4,2,FALSE)))^E$65,IF($D69&lt;&gt;"",$C69*(1+(VLOOKUP($D69,Personalnormkosten!$E$1:$F$9,2,FALSE)))^E$65,""))))</f>
        <v/>
      </c>
      <c r="F69" s="23" t="str">
        <f>IF(OR(F$66="",$C69="",$A69=""),"",IF($D69="",$C69,IF($D69="durchschnittliche Preissteigerungs-rate",$C69*(1+(VLOOKUP($A69,Personalnormkosten!$G$1:$H$4,2,FALSE)))^F$65,IF($D69&lt;&gt;"",$C69*(1+(VLOOKUP($D69,Personalnormkosten!$E$1:$F$9,2,FALSE)))^F$65,""))))</f>
        <v/>
      </c>
      <c r="G69" s="23" t="str">
        <f>IF(OR(G$66="",$C69="",$A69=""),"",IF($D69="",$C69,IF($D69="durchschnittliche Preissteigerungs-rate",$C69*(1+(VLOOKUP($A69,Personalnormkosten!$G$1:$H$4,2,FALSE)))^G$65,IF($D69&lt;&gt;"",$C69*(1+(VLOOKUP($D69,Personalnormkosten!$E$1:$F$9,2,FALSE)))^G$65,""))))</f>
        <v/>
      </c>
      <c r="H69" s="23" t="str">
        <f>IF(OR(H$66="",$C69="",$A69=""),"",IF($D69="",$C69,IF($D69="durchschnittliche Preissteigerungs-rate",$C69*(1+(VLOOKUP($A69,Personalnormkosten!$G$1:$H$4,2,FALSE)))^H$65,IF($D69&lt;&gt;"",$C69*(1+(VLOOKUP($D69,Personalnormkosten!$E$1:$F$9,2,FALSE)))^H$65,""))))</f>
        <v/>
      </c>
      <c r="I69" s="23" t="str">
        <f>IF(OR(I$66="",$C69="",$A69=""),"",IF($D69="",$C69,IF($D69="durchschnittliche Preissteigerungs-rate",$C69*(1+(VLOOKUP($A69,Personalnormkosten!$G$1:$H$4,2,FALSE)))^I$65,IF($D69&lt;&gt;"",$C69*(1+(VLOOKUP($D69,Personalnormkosten!$E$1:$F$9,2,FALSE)))^I$65,""))))</f>
        <v/>
      </c>
      <c r="J69" s="23" t="str">
        <f>IF(OR(J$66="",$C69="",$A69=""),"",IF($D69="",$C69,IF($D69="durchschnittliche Preissteigerungs-rate",$C69*(1+(VLOOKUP($A69,Personalnormkosten!$G$1:$H$4,2,FALSE)))^J$65,IF($D69&lt;&gt;"",$C69*(1+(VLOOKUP($D69,Personalnormkosten!$E$1:$F$9,2,FALSE)))^J$65,""))))</f>
        <v/>
      </c>
      <c r="K69" s="23" t="str">
        <f>IF(OR(K$66="",$C69="",$A69=""),"",IF($D69="",$C69,IF($D69="durchschnittliche Preissteigerungs-rate",$C69*(1+(VLOOKUP($A69,Personalnormkosten!$G$1:$H$4,2,FALSE)))^K$65,IF($D69&lt;&gt;"",$C69*(1+(VLOOKUP($D69,Personalnormkosten!$E$1:$F$9,2,FALSE)))^K$65,""))))</f>
        <v/>
      </c>
      <c r="L69" s="23" t="str">
        <f>IF(OR(L$66="",$C69="",$A69=""),"",IF($D69="",$C69,IF($D69="durchschnittliche Preissteigerungs-rate",$C69*(1+(VLOOKUP($A69,Personalnormkosten!$G$1:$H$4,2,FALSE)))^L$65,IF($D69&lt;&gt;"",$C69*(1+(VLOOKUP($D69,Personalnormkosten!$E$1:$F$9,2,FALSE)))^L$65,""))))</f>
        <v/>
      </c>
      <c r="M69" s="23" t="str">
        <f>IF(OR(M$66="",$C69="",$A69=""),"",IF($D69="",$C69,IF($D69="durchschnittliche Preissteigerungs-rate",$C69*(1+(VLOOKUP($A69,Personalnormkosten!$G$1:$H$4,2,FALSE)))^M$65,IF($D69&lt;&gt;"",$C69*(1+(VLOOKUP($D69,Personalnormkosten!$E$1:$F$9,2,FALSE)))^M$65,""))))</f>
        <v/>
      </c>
      <c r="N69" s="23" t="str">
        <f>IF(OR(N$66="",$C69="",$A69=""),"",IF($D69="",$C69,IF($D69="durchschnittliche Preissteigerungs-rate",$C69*(1+(VLOOKUP($A69,Personalnormkosten!$G$1:$H$4,2,FALSE)))^N$65,IF($D69&lt;&gt;"",$C69*(1+(VLOOKUP($D69,Personalnormkosten!$E$1:$F$9,2,FALSE)))^N$65,""))))</f>
        <v/>
      </c>
      <c r="O69" s="23" t="str">
        <f>IF(OR(O$66="",$C69="",$A69=""),"",IF($D69="",$C69,IF($D69="durchschnittliche Preissteigerungs-rate",$C69*(1+(VLOOKUP($A69,Personalnormkosten!$G$1:$H$4,2,FALSE)))^O$65,IF($D69&lt;&gt;"",$C69*(1+(VLOOKUP($D69,Personalnormkosten!$E$1:$F$9,2,FALSE)))^O$65,""))))</f>
        <v/>
      </c>
      <c r="P69" s="23" t="str">
        <f>IF(OR(P$66="",$C69="",$A69=""),"",IF($D69="",$C69,IF($D69="durchschnittliche Preissteigerungs-rate",$C69*(1+(VLOOKUP($A69,Personalnormkosten!$G$1:$H$4,2,FALSE)))^P$65,IF($D69&lt;&gt;"",$C69*(1+(VLOOKUP($D69,Personalnormkosten!$E$1:$F$9,2,FALSE)))^P$65,""))))</f>
        <v/>
      </c>
      <c r="Q69" s="23" t="str">
        <f>IF(OR(Q$66="",$C69="",$A69=""),"",IF($D69="",$C69,IF($D69="durchschnittliche Preissteigerungs-rate",$C69*(1+(VLOOKUP($A69,Personalnormkosten!$G$1:$H$4,2,FALSE)))^Q$65,IF($D69&lt;&gt;"",$C69*(1+(VLOOKUP($D69,Personalnormkosten!$E$1:$F$9,2,FALSE)))^Q$65,""))))</f>
        <v/>
      </c>
      <c r="R69" s="23" t="str">
        <f>IF(OR(R$66="",$C69="",$A69=""),"",IF($D69="",$C69,IF($D69="durchschnittliche Preissteigerungs-rate",$C69*(1+(VLOOKUP($A69,Personalnormkosten!$G$1:$H$4,2,FALSE)))^R$65,IF($D69&lt;&gt;"",$C69*(1+(VLOOKUP($D69,Personalnormkosten!$E$1:$F$9,2,FALSE)))^R$65,""))))</f>
        <v/>
      </c>
      <c r="S69" s="23" t="str">
        <f>IF(OR(S$66="",$C69="",$A69=""),"",IF($D69="",$C69,IF($D69="durchschnittliche Preissteigerungs-rate",$C69*(1+(VLOOKUP($A69,Personalnormkosten!$G$1:$H$4,2,FALSE)))^S$65,IF($D69&lt;&gt;"",$C69*(1+(VLOOKUP($D69,Personalnormkosten!$E$1:$F$9,2,FALSE)))^S$65,""))))</f>
        <v/>
      </c>
      <c r="T69" s="23" t="str">
        <f>IF(OR(T$66="",$C69="",$A69=""),"",IF($D69="",$C69,IF($D69="durchschnittliche Preissteigerungs-rate",$C69*(1+(VLOOKUP($A69,Personalnormkosten!$G$1:$H$4,2,FALSE)))^T$65,IF($D69&lt;&gt;"",$C69*(1+(VLOOKUP($D69,Personalnormkosten!$E$1:$F$9,2,FALSE)))^T$65,""))))</f>
        <v/>
      </c>
      <c r="U69" s="23" t="str">
        <f>IF(OR(U$66="",$C69="",$A69=""),"",IF($D69="",$C69,IF($D69="durchschnittliche Preissteigerungs-rate",$C69*(1+(VLOOKUP($A69,Personalnormkosten!$G$1:$H$4,2,FALSE)))^U$65,IF($D69&lt;&gt;"",$C69*(1+(VLOOKUP($D69,Personalnormkosten!$E$1:$F$9,2,FALSE)))^U$65,""))))</f>
        <v/>
      </c>
      <c r="V69" s="23" t="str">
        <f>IF(OR(V$66="",$C69="",$A69=""),"",IF($D69="",$C69,IF($D69="durchschnittliche Preissteigerungs-rate",$C69*(1+(VLOOKUP($A69,Personalnormkosten!$G$1:$H$4,2,FALSE)))^V$65,IF($D69&lt;&gt;"",$C69*(1+(VLOOKUP($D69,Personalnormkosten!$E$1:$F$9,2,FALSE)))^V$65,""))))</f>
        <v/>
      </c>
      <c r="W69" s="23" t="str">
        <f>IF(OR(W$66="",$C69="",$A69=""),"",IF($D69="",$C69,IF($D69="durchschnittliche Preissteigerungs-rate",$C69*(1+(VLOOKUP($A69,Personalnormkosten!$G$1:$H$4,2,FALSE)))^W$65,IF($D69&lt;&gt;"",$C69*(1+(VLOOKUP($D69,Personalnormkosten!$E$1:$F$9,2,FALSE)))^W$65,""))))</f>
        <v/>
      </c>
      <c r="X69" s="23" t="str">
        <f>IF(OR(X$66="",$C69="",$A69=""),"",IF($D69="",$C69,IF($D69="durchschnittliche Preissteigerungs-rate",$C69*(1+(VLOOKUP($A69,Personalnormkosten!$G$1:$H$4,2,FALSE)))^X$65,IF($D69&lt;&gt;"",$C69*(1+(VLOOKUP($D69,Personalnormkosten!$E$1:$F$9,2,FALSE)))^X$65,""))))</f>
        <v/>
      </c>
      <c r="Y69" s="23" t="str">
        <f>IF(OR(Y$66="",$C69="",$A69=""),"",IF($D69="",$C69,IF($D69="durchschnittliche Preissteigerungs-rate",$C69*(1+(VLOOKUP($A69,Personalnormkosten!$G$1:$H$4,2,FALSE)))^Y$65,IF($D69&lt;&gt;"",$C69*(1+(VLOOKUP($D69,Personalnormkosten!$E$1:$F$9,2,FALSE)))^Y$65,""))))</f>
        <v/>
      </c>
      <c r="Z69" s="23" t="str">
        <f>IF(OR(Z$66="",$C69="",$A69=""),"",IF($D69="",$C69,IF($D69="durchschnittliche Preissteigerungs-rate",$C69*(1+(VLOOKUP($A69,Personalnormkosten!$G$1:$H$4,2,FALSE)))^Z$65,IF($D69&lt;&gt;"",$C69*(1+(VLOOKUP($D69,Personalnormkosten!$E$1:$F$9,2,FALSE)))^Z$65,""))))</f>
        <v/>
      </c>
      <c r="AA69" s="23" t="str">
        <f>IF(OR(AA$66="",$C69="",$A69=""),"",IF($D69="",$C69,IF($D69="durchschnittliche Preissteigerungs-rate",$C69*(1+(VLOOKUP($A69,Personalnormkosten!$G$1:$H$4,2,FALSE)))^AA$65,IF($D69&lt;&gt;"",$C69*(1+(VLOOKUP($D69,Personalnormkosten!$E$1:$F$9,2,FALSE)))^AA$65,""))))</f>
        <v/>
      </c>
      <c r="AB69" s="23" t="str">
        <f>IF(OR(AB$66="",$C69="",$A69=""),"",IF($D69="",$C69,IF($D69="durchschnittliche Preissteigerungs-rate",$C69*(1+(VLOOKUP($A69,Personalnormkosten!$G$1:$H$4,2,FALSE)))^AB$65,IF($D69&lt;&gt;"",$C69*(1+(VLOOKUP($D69,Personalnormkosten!$E$1:$F$9,2,FALSE)))^AB$65,""))))</f>
        <v/>
      </c>
      <c r="AC69" s="23" t="str">
        <f>IF(OR(AC$66="",$C69="",$A69=""),"",IF($D69="",$C69,IF($D69="durchschnittliche Preissteigerungs-rate",$C69*(1+(VLOOKUP($A69,Personalnormkosten!$G$1:$H$4,2,FALSE)))^AC$65,IF($D69&lt;&gt;"",$C69*(1+(VLOOKUP($D69,Personalnormkosten!$E$1:$F$9,2,FALSE)))^AC$65,""))))</f>
        <v/>
      </c>
      <c r="AD69" s="23" t="str">
        <f>IF(OR(AD$66="",$C69="",$A69=""),"",IF($D69="",$C69,IF($D69="durchschnittliche Preissteigerungs-rate",$C69*(1+(VLOOKUP($A69,Personalnormkosten!$G$1:$H$4,2,FALSE)))^AD$65,IF($D69&lt;&gt;"",$C69*(1+(VLOOKUP($D69,Personalnormkosten!$E$1:$F$9,2,FALSE)))^AD$65,""))))</f>
        <v/>
      </c>
      <c r="AE69" s="23" t="str">
        <f>IF(OR(AE$66="",$C69="",$A69=""),"",IF($D69="",$C69,IF($D69="durchschnittliche Preissteigerungs-rate",$C69*(1+(VLOOKUP($A69,Personalnormkosten!$G$1:$H$4,2,FALSE)))^AE$65,IF($D69&lt;&gt;"",$C69*(1+(VLOOKUP($D69,Personalnormkosten!$E$1:$F$9,2,FALSE)))^AE$65,""))))</f>
        <v/>
      </c>
      <c r="AF69" s="23" t="str">
        <f>IF(OR(AF$66="",$C69="",$A69=""),"",IF($D69="",$C69,IF($D69="durchschnittliche Preissteigerungs-rate",$C69*(1+(VLOOKUP($A69,Personalnormkosten!$G$1:$H$4,2,FALSE)))^AF$65,IF($D69&lt;&gt;"",$C69*(1+(VLOOKUP($D69,Personalnormkosten!$E$1:$F$9,2,FALSE)))^AF$65,""))))</f>
        <v/>
      </c>
      <c r="AG69" s="23" t="str">
        <f>IF(OR(AG$66="",$C69="",$A69=""),"",IF($D69="",$C69,IF($D69="durchschnittliche Preissteigerungs-rate",$C69*(1+(VLOOKUP($A69,Personalnormkosten!$G$1:$H$4,2,FALSE)))^AG$65,IF($D69&lt;&gt;"",$C69*(1+(VLOOKUP($D69,Personalnormkosten!$E$1:$F$9,2,FALSE)))^AG$65,""))))</f>
        <v/>
      </c>
      <c r="AH69" s="23" t="str">
        <f>IF(OR(AH$66="",$C69="",$A69=""),"",IF($D69="",$C69,IF($D69="durchschnittliche Preissteigerungs-rate",$C69*(1+(VLOOKUP($A69,Personalnormkosten!$G$1:$H$4,2,FALSE)))^AH$65,IF($D69&lt;&gt;"",$C69*(1+(VLOOKUP($D69,Personalnormkosten!$E$1:$F$9,2,FALSE)))^AH$65,""))))</f>
        <v/>
      </c>
      <c r="AI69" s="23" t="str">
        <f>IF(OR(AI$66="",$C69="",$A69=""),"",IF($D69="",$C69,IF($D69="durchschnittliche Preissteigerungs-rate",$C69*(1+(VLOOKUP($A69,Personalnormkosten!$G$1:$H$4,2,FALSE)))^AI$65,IF($D69&lt;&gt;"",$C69*(1+(VLOOKUP($D69,Personalnormkosten!$E$1:$F$9,2,FALSE)))^AI$65,""))))</f>
        <v/>
      </c>
      <c r="AJ69" s="23" t="str">
        <f>IF(OR(AJ$66="",$C69="",$A69=""),"",IF($D69="",$C69,IF($D69="durchschnittliche Preissteigerungs-rate",$C69*(1+(VLOOKUP($A69,Personalnormkosten!$G$1:$H$4,2,FALSE)))^AJ$65,IF($D69&lt;&gt;"",$C69*(1+(VLOOKUP($D69,Personalnormkosten!$E$1:$F$9,2,FALSE)))^AJ$65,""))))</f>
        <v/>
      </c>
      <c r="AK69" s="23" t="str">
        <f>IF(OR(AK$66="",$C69="",$A69=""),"",IF($D69="",$C69,IF($D69="durchschnittliche Preissteigerungs-rate",$C69*(1+(VLOOKUP($A69,Personalnormkosten!$G$1:$H$4,2,FALSE)))^AK$65,IF($D69&lt;&gt;"",$C69*(1+(VLOOKUP($D69,Personalnormkosten!$E$1:$F$9,2,FALSE)))^AK$65,""))))</f>
        <v/>
      </c>
      <c r="AL69" s="23" t="str">
        <f>IF(OR(AL$66="",$C69="",$A69=""),"",IF($D69="",$C69,IF($D69="durchschnittliche Preissteigerungs-rate",$C69*(1+(VLOOKUP($A69,Personalnormkosten!$G$1:$H$4,2,FALSE)))^AL$65,IF($D69&lt;&gt;"",$C69*(1+(VLOOKUP($D69,Personalnormkosten!$E$1:$F$9,2,FALSE)))^AL$65,""))))</f>
        <v/>
      </c>
      <c r="AM69" s="23" t="str">
        <f>IF(OR(AM$66="",$C69="",$A69=""),"",IF($D69="",$C69,IF($D69="durchschnittliche Preissteigerungs-rate",$C69*(1+(VLOOKUP($A69,Personalnormkosten!$G$1:$H$4,2,FALSE)))^AM$65,IF($D69&lt;&gt;"",$C69*(1+(VLOOKUP($D69,Personalnormkosten!$E$1:$F$9,2,FALSE)))^AM$65,""))))</f>
        <v/>
      </c>
      <c r="AN69" s="23" t="str">
        <f>IF(OR(AN$66="",$C69="",$A69=""),"",IF($D69="",$C69,IF($D69="durchschnittliche Preissteigerungs-rate",$C69*(1+(VLOOKUP($A69,Personalnormkosten!$G$1:$H$4,2,FALSE)))^AN$65,IF($D69&lt;&gt;"",$C69*(1+(VLOOKUP($D69,Personalnormkosten!$E$1:$F$9,2,FALSE)))^AN$65,""))))</f>
        <v/>
      </c>
      <c r="AO69" s="23" t="str">
        <f>IF(OR(AO$66="",$C69="",$A69=""),"",IF($D69="",$C69,IF($D69="durchschnittliche Preissteigerungs-rate",$C69*(1+(VLOOKUP($A69,Personalnormkosten!$G$1:$H$4,2,FALSE)))^AO$65,IF($D69&lt;&gt;"",$C69*(1+(VLOOKUP($D69,Personalnormkosten!$E$1:$F$9,2,FALSE)))^AO$65,""))))</f>
        <v/>
      </c>
      <c r="AP69" s="23" t="str">
        <f>IF(OR(AP$66="",$C69="",$A69=""),"",IF($D69="",$C69,IF($D69="durchschnittliche Preissteigerungs-rate",$C69*(1+(VLOOKUP($A69,Personalnormkosten!$G$1:$H$4,2,FALSE)))^AP$65,IF($D69&lt;&gt;"",$C69*(1+(VLOOKUP($D69,Personalnormkosten!$E$1:$F$9,2,FALSE)))^AP$65,""))))</f>
        <v/>
      </c>
      <c r="AQ69" s="23" t="str">
        <f>IF(OR(AQ$66="",$C69="",$A69=""),"",IF($D69="",$C69,IF($D69="durchschnittliche Preissteigerungs-rate",$C69*(1+(VLOOKUP($A69,Personalnormkosten!$G$1:$H$4,2,FALSE)))^AQ$65,IF($D69&lt;&gt;"",$C69*(1+(VLOOKUP($D69,Personalnormkosten!$E$1:$F$9,2,FALSE)))^AQ$65,""))))</f>
        <v/>
      </c>
      <c r="AR69" s="23" t="str">
        <f>IF(OR(AR$66="",$C69="",$A69=""),"",IF($D69="",$C69,IF($D69="durchschnittliche Preissteigerungs-rate",$C69*(1+(VLOOKUP($A69,Personalnormkosten!$G$1:$H$4,2,FALSE)))^AR$65,IF($D69&lt;&gt;"",$C69*(1+(VLOOKUP($D69,Personalnormkosten!$E$1:$F$9,2,FALSE)))^AR$65,""))))</f>
        <v/>
      </c>
      <c r="AS69" s="23" t="str">
        <f>IF(OR(AS$66="",$C69="",$A69=""),"",IF($D69="",$C69,IF($D69="durchschnittliche Preissteigerungs-rate",$C69*(1+(VLOOKUP($A69,Personalnormkosten!$G$1:$H$4,2,FALSE)))^AS$65,IF($D69&lt;&gt;"",$C69*(1+(VLOOKUP($D69,Personalnormkosten!$E$1:$F$9,2,FALSE)))^AS$65,""))))</f>
        <v/>
      </c>
      <c r="AT69" s="23" t="str">
        <f>IF(OR(AT$66="",$C69="",$A69=""),"",IF($D69="",$C69,IF($D69="durchschnittliche Preissteigerungs-rate",$C69*(1+(VLOOKUP($A69,Personalnormkosten!$G$1:$H$4,2,FALSE)))^AT$65,IF($D69&lt;&gt;"",$C69*(1+(VLOOKUP($D69,Personalnormkosten!$E$1:$F$9,2,FALSE)))^AT$65,""))))</f>
        <v/>
      </c>
      <c r="AU69" s="23" t="str">
        <f>IF(OR(AU$66="",$C69="",$A69=""),"",IF($D69="",$C69,IF($D69="durchschnittliche Preissteigerungs-rate",$C69*(1+(VLOOKUP($A69,Personalnormkosten!$G$1:$H$4,2,FALSE)))^AU$65,IF($D69&lt;&gt;"",$C69*(1+(VLOOKUP($D69,Personalnormkosten!$E$1:$F$9,2,FALSE)))^AU$65,""))))</f>
        <v/>
      </c>
      <c r="AV69" s="23" t="str">
        <f>IF(OR(AV$66="",$C69="",$A69=""),"",IF($D69="",$C69,IF($D69="durchschnittliche Preissteigerungs-rate",$C69*(1+(VLOOKUP($A69,Personalnormkosten!$G$1:$H$4,2,FALSE)))^AV$65,IF($D69&lt;&gt;"",$C69*(1+(VLOOKUP($D69,Personalnormkosten!$E$1:$F$9,2,FALSE)))^AV$65,""))))</f>
        <v/>
      </c>
      <c r="AW69" s="23" t="str">
        <f>IF(OR(AW$66="",$C69="",$A69=""),"",IF($D69="",$C69,IF($D69="durchschnittliche Preissteigerungs-rate",$C69*(1+(VLOOKUP($A69,Personalnormkosten!$G$1:$H$4,2,FALSE)))^AW$65,IF($D69&lt;&gt;"",$C69*(1+(VLOOKUP($D69,Personalnormkosten!$E$1:$F$9,2,FALSE)))^AW$65,""))))</f>
        <v/>
      </c>
      <c r="AX69" s="23" t="str">
        <f>IF(OR(AX$66="",$C69="",$A69=""),"",IF($D69="",$C69,IF($D69="durchschnittliche Preissteigerungs-rate",$C69*(1+(VLOOKUP($A69,Personalnormkosten!$G$1:$H$4,2,FALSE)))^AX$65,IF($D69&lt;&gt;"",$C69*(1+(VLOOKUP($D69,Personalnormkosten!$E$1:$F$9,2,FALSE)))^AX$65,""))))</f>
        <v/>
      </c>
      <c r="AY69" s="23" t="str">
        <f>IF(OR(AY$66="",$C69="",$A69=""),"",IF($D69="",$C69,IF($D69="durchschnittliche Preissteigerungs-rate",$C69*(1+(VLOOKUP($A69,Personalnormkosten!$G$1:$H$4,2,FALSE)))^AY$65,IF($D69&lt;&gt;"",$C69*(1+(VLOOKUP($D69,Personalnormkosten!$E$1:$F$9,2,FALSE)))^AY$65,""))))</f>
        <v/>
      </c>
      <c r="AZ69" s="23" t="str">
        <f>IF(OR(AZ$66="",$C69="",$A69=""),"",IF($D69="",$C69,IF($D69="durchschnittliche Preissteigerungs-rate",$C69*(1+(VLOOKUP($A69,Personalnormkosten!$G$1:$H$4,2,FALSE)))^AZ$65,IF($D69&lt;&gt;"",$C69*(1+(VLOOKUP($D69,Personalnormkosten!$E$1:$F$9,2,FALSE)))^AZ$65,""))))</f>
        <v/>
      </c>
      <c r="BA69" s="23" t="str">
        <f>IF(OR(BA$66="",$C69="",$A69=""),"",IF($D69="",$C69,IF($D69="durchschnittliche Preissteigerungs-rate",$C69*(1+(VLOOKUP($A69,Personalnormkosten!$G$1:$H$4,2,FALSE)))^BA$65,IF($D69&lt;&gt;"",$C69*(1+(VLOOKUP($D69,Personalnormkosten!$E$1:$F$9,2,FALSE)))^BA$65,""))))</f>
        <v/>
      </c>
      <c r="BB69" s="23" t="str">
        <f>IF(OR(BB$66="",$C69="",$A69=""),"",IF($D69="",$C69,IF($D69="durchschnittliche Preissteigerungs-rate",$C69*(1+(VLOOKUP($A69,Personalnormkosten!$G$1:$H$4,2,FALSE)))^BB$65,IF($D69&lt;&gt;"",$C69*(1+(VLOOKUP($D69,Personalnormkosten!$E$1:$F$9,2,FALSE)))^BB$65,""))))</f>
        <v/>
      </c>
    </row>
    <row r="70" spans="1:54" ht="41.4" x14ac:dyDescent="0.25">
      <c r="A70" s="41" t="str">
        <f>IF('Option 8'!A70="","",'Option 8'!A70)</f>
        <v/>
      </c>
      <c r="B70" s="33"/>
      <c r="C70" s="34" t="str">
        <f>IF('Option 8'!C70="","",'Option 8'!C70)</f>
        <v/>
      </c>
      <c r="D70" s="98" t="str">
        <f>IF('Option 8'!D70="","",'Option 8'!D70)</f>
        <v>durchschnittliche Preissteigerungs-rate</v>
      </c>
      <c r="E70" s="23" t="str">
        <f>IF(OR(E$66="",$C70="",$A70=""),"",IF($D70="",$C70,IF($D70="durchschnittliche Preissteigerungs-rate",$C70*(1+(VLOOKUP($A70,Personalnormkosten!$G$1:$H$4,2,FALSE)))^E$65,IF($D70&lt;&gt;"",$C70*(1+(VLOOKUP($D70,Personalnormkosten!$E$1:$F$9,2,FALSE)))^E$65,""))))</f>
        <v/>
      </c>
      <c r="F70" s="23" t="str">
        <f>IF(OR(F$66="",$C70="",$A70=""),"",IF($D70="",$C70,IF($D70="durchschnittliche Preissteigerungs-rate",$C70*(1+(VLOOKUP($A70,Personalnormkosten!$G$1:$H$4,2,FALSE)))^F$65,IF($D70&lt;&gt;"",$C70*(1+(VLOOKUP($D70,Personalnormkosten!$E$1:$F$9,2,FALSE)))^F$65,""))))</f>
        <v/>
      </c>
      <c r="G70" s="23" t="str">
        <f>IF(OR(G$66="",$C70="",$A70=""),"",IF($D70="",$C70,IF($D70="durchschnittliche Preissteigerungs-rate",$C70*(1+(VLOOKUP($A70,Personalnormkosten!$G$1:$H$4,2,FALSE)))^G$65,IF($D70&lt;&gt;"",$C70*(1+(VLOOKUP($D70,Personalnormkosten!$E$1:$F$9,2,FALSE)))^G$65,""))))</f>
        <v/>
      </c>
      <c r="H70" s="23" t="str">
        <f>IF(OR(H$66="",$C70="",$A70=""),"",IF($D70="",$C70,IF($D70="durchschnittliche Preissteigerungs-rate",$C70*(1+(VLOOKUP($A70,Personalnormkosten!$G$1:$H$4,2,FALSE)))^H$65,IF($D70&lt;&gt;"",$C70*(1+(VLOOKUP($D70,Personalnormkosten!$E$1:$F$9,2,FALSE)))^H$65,""))))</f>
        <v/>
      </c>
      <c r="I70" s="23" t="str">
        <f>IF(OR(I$66="",$C70="",$A70=""),"",IF($D70="",$C70,IF($D70="durchschnittliche Preissteigerungs-rate",$C70*(1+(VLOOKUP($A70,Personalnormkosten!$G$1:$H$4,2,FALSE)))^I$65,IF($D70&lt;&gt;"",$C70*(1+(VLOOKUP($D70,Personalnormkosten!$E$1:$F$9,2,FALSE)))^I$65,""))))</f>
        <v/>
      </c>
      <c r="J70" s="23" t="str">
        <f>IF(OR(J$66="",$C70="",$A70=""),"",IF($D70="",$C70,IF($D70="durchschnittliche Preissteigerungs-rate",$C70*(1+(VLOOKUP($A70,Personalnormkosten!$G$1:$H$4,2,FALSE)))^J$65,IF($D70&lt;&gt;"",$C70*(1+(VLOOKUP($D70,Personalnormkosten!$E$1:$F$9,2,FALSE)))^J$65,""))))</f>
        <v/>
      </c>
      <c r="K70" s="23" t="str">
        <f>IF(OR(K$66="",$C70="",$A70=""),"",IF($D70="",$C70,IF($D70="durchschnittliche Preissteigerungs-rate",$C70*(1+(VLOOKUP($A70,Personalnormkosten!$G$1:$H$4,2,FALSE)))^K$65,IF($D70&lt;&gt;"",$C70*(1+(VLOOKUP($D70,Personalnormkosten!$E$1:$F$9,2,FALSE)))^K$65,""))))</f>
        <v/>
      </c>
      <c r="L70" s="23" t="str">
        <f>IF(OR(L$66="",$C70="",$A70=""),"",IF($D70="",$C70,IF($D70="durchschnittliche Preissteigerungs-rate",$C70*(1+(VLOOKUP($A70,Personalnormkosten!$G$1:$H$4,2,FALSE)))^L$65,IF($D70&lt;&gt;"",$C70*(1+(VLOOKUP($D70,Personalnormkosten!$E$1:$F$9,2,FALSE)))^L$65,""))))</f>
        <v/>
      </c>
      <c r="M70" s="23" t="str">
        <f>IF(OR(M$66="",$C70="",$A70=""),"",IF($D70="",$C70,IF($D70="durchschnittliche Preissteigerungs-rate",$C70*(1+(VLOOKUP($A70,Personalnormkosten!$G$1:$H$4,2,FALSE)))^M$65,IF($D70&lt;&gt;"",$C70*(1+(VLOOKUP($D70,Personalnormkosten!$E$1:$F$9,2,FALSE)))^M$65,""))))</f>
        <v/>
      </c>
      <c r="N70" s="23" t="str">
        <f>IF(OR(N$66="",$C70="",$A70=""),"",IF($D70="",$C70,IF($D70="durchschnittliche Preissteigerungs-rate",$C70*(1+(VLOOKUP($A70,Personalnormkosten!$G$1:$H$4,2,FALSE)))^N$65,IF($D70&lt;&gt;"",$C70*(1+(VLOOKUP($D70,Personalnormkosten!$E$1:$F$9,2,FALSE)))^N$65,""))))</f>
        <v/>
      </c>
      <c r="O70" s="23" t="str">
        <f>IF(OR(O$66="",$C70="",$A70=""),"",IF($D70="",$C70,IF($D70="durchschnittliche Preissteigerungs-rate",$C70*(1+(VLOOKUP($A70,Personalnormkosten!$G$1:$H$4,2,FALSE)))^O$65,IF($D70&lt;&gt;"",$C70*(1+(VLOOKUP($D70,Personalnormkosten!$E$1:$F$9,2,FALSE)))^O$65,""))))</f>
        <v/>
      </c>
      <c r="P70" s="23" t="str">
        <f>IF(OR(P$66="",$C70="",$A70=""),"",IF($D70="",$C70,IF($D70="durchschnittliche Preissteigerungs-rate",$C70*(1+(VLOOKUP($A70,Personalnormkosten!$G$1:$H$4,2,FALSE)))^P$65,IF($D70&lt;&gt;"",$C70*(1+(VLOOKUP($D70,Personalnormkosten!$E$1:$F$9,2,FALSE)))^P$65,""))))</f>
        <v/>
      </c>
      <c r="Q70" s="23" t="str">
        <f>IF(OR(Q$66="",$C70="",$A70=""),"",IF($D70="",$C70,IF($D70="durchschnittliche Preissteigerungs-rate",$C70*(1+(VLOOKUP($A70,Personalnormkosten!$G$1:$H$4,2,FALSE)))^Q$65,IF($D70&lt;&gt;"",$C70*(1+(VLOOKUP($D70,Personalnormkosten!$E$1:$F$9,2,FALSE)))^Q$65,""))))</f>
        <v/>
      </c>
      <c r="R70" s="23" t="str">
        <f>IF(OR(R$66="",$C70="",$A70=""),"",IF($D70="",$C70,IF($D70="durchschnittliche Preissteigerungs-rate",$C70*(1+(VLOOKUP($A70,Personalnormkosten!$G$1:$H$4,2,FALSE)))^R$65,IF($D70&lt;&gt;"",$C70*(1+(VLOOKUP($D70,Personalnormkosten!$E$1:$F$9,2,FALSE)))^R$65,""))))</f>
        <v/>
      </c>
      <c r="S70" s="23" t="str">
        <f>IF(OR(S$66="",$C70="",$A70=""),"",IF($D70="",$C70,IF($D70="durchschnittliche Preissteigerungs-rate",$C70*(1+(VLOOKUP($A70,Personalnormkosten!$G$1:$H$4,2,FALSE)))^S$65,IF($D70&lt;&gt;"",$C70*(1+(VLOOKUP($D70,Personalnormkosten!$E$1:$F$9,2,FALSE)))^S$65,""))))</f>
        <v/>
      </c>
      <c r="T70" s="23" t="str">
        <f>IF(OR(T$66="",$C70="",$A70=""),"",IF($D70="",$C70,IF($D70="durchschnittliche Preissteigerungs-rate",$C70*(1+(VLOOKUP($A70,Personalnormkosten!$G$1:$H$4,2,FALSE)))^T$65,IF($D70&lt;&gt;"",$C70*(1+(VLOOKUP($D70,Personalnormkosten!$E$1:$F$9,2,FALSE)))^T$65,""))))</f>
        <v/>
      </c>
      <c r="U70" s="23" t="str">
        <f>IF(OR(U$66="",$C70="",$A70=""),"",IF($D70="",$C70,IF($D70="durchschnittliche Preissteigerungs-rate",$C70*(1+(VLOOKUP($A70,Personalnormkosten!$G$1:$H$4,2,FALSE)))^U$65,IF($D70&lt;&gt;"",$C70*(1+(VLOOKUP($D70,Personalnormkosten!$E$1:$F$9,2,FALSE)))^U$65,""))))</f>
        <v/>
      </c>
      <c r="V70" s="23" t="str">
        <f>IF(OR(V$66="",$C70="",$A70=""),"",IF($D70="",$C70,IF($D70="durchschnittliche Preissteigerungs-rate",$C70*(1+(VLOOKUP($A70,Personalnormkosten!$G$1:$H$4,2,FALSE)))^V$65,IF($D70&lt;&gt;"",$C70*(1+(VLOOKUP($D70,Personalnormkosten!$E$1:$F$9,2,FALSE)))^V$65,""))))</f>
        <v/>
      </c>
      <c r="W70" s="23" t="str">
        <f>IF(OR(W$66="",$C70="",$A70=""),"",IF($D70="",$C70,IF($D70="durchschnittliche Preissteigerungs-rate",$C70*(1+(VLOOKUP($A70,Personalnormkosten!$G$1:$H$4,2,FALSE)))^W$65,IF($D70&lt;&gt;"",$C70*(1+(VLOOKUP($D70,Personalnormkosten!$E$1:$F$9,2,FALSE)))^W$65,""))))</f>
        <v/>
      </c>
      <c r="X70" s="23" t="str">
        <f>IF(OR(X$66="",$C70="",$A70=""),"",IF($D70="",$C70,IF($D70="durchschnittliche Preissteigerungs-rate",$C70*(1+(VLOOKUP($A70,Personalnormkosten!$G$1:$H$4,2,FALSE)))^X$65,IF($D70&lt;&gt;"",$C70*(1+(VLOOKUP($D70,Personalnormkosten!$E$1:$F$9,2,FALSE)))^X$65,""))))</f>
        <v/>
      </c>
      <c r="Y70" s="23" t="str">
        <f>IF(OR(Y$66="",$C70="",$A70=""),"",IF($D70="",$C70,IF($D70="durchschnittliche Preissteigerungs-rate",$C70*(1+(VLOOKUP($A70,Personalnormkosten!$G$1:$H$4,2,FALSE)))^Y$65,IF($D70&lt;&gt;"",$C70*(1+(VLOOKUP($D70,Personalnormkosten!$E$1:$F$9,2,FALSE)))^Y$65,""))))</f>
        <v/>
      </c>
      <c r="Z70" s="23" t="str">
        <f>IF(OR(Z$66="",$C70="",$A70=""),"",IF($D70="",$C70,IF($D70="durchschnittliche Preissteigerungs-rate",$C70*(1+(VLOOKUP($A70,Personalnormkosten!$G$1:$H$4,2,FALSE)))^Z$65,IF($D70&lt;&gt;"",$C70*(1+(VLOOKUP($D70,Personalnormkosten!$E$1:$F$9,2,FALSE)))^Z$65,""))))</f>
        <v/>
      </c>
      <c r="AA70" s="23" t="str">
        <f>IF(OR(AA$66="",$C70="",$A70=""),"",IF($D70="",$C70,IF($D70="durchschnittliche Preissteigerungs-rate",$C70*(1+(VLOOKUP($A70,Personalnormkosten!$G$1:$H$4,2,FALSE)))^AA$65,IF($D70&lt;&gt;"",$C70*(1+(VLOOKUP($D70,Personalnormkosten!$E$1:$F$9,2,FALSE)))^AA$65,""))))</f>
        <v/>
      </c>
      <c r="AB70" s="23" t="str">
        <f>IF(OR(AB$66="",$C70="",$A70=""),"",IF($D70="",$C70,IF($D70="durchschnittliche Preissteigerungs-rate",$C70*(1+(VLOOKUP($A70,Personalnormkosten!$G$1:$H$4,2,FALSE)))^AB$65,IF($D70&lt;&gt;"",$C70*(1+(VLOOKUP($D70,Personalnormkosten!$E$1:$F$9,2,FALSE)))^AB$65,""))))</f>
        <v/>
      </c>
      <c r="AC70" s="23" t="str">
        <f>IF(OR(AC$66="",$C70="",$A70=""),"",IF($D70="",$C70,IF($D70="durchschnittliche Preissteigerungs-rate",$C70*(1+(VLOOKUP($A70,Personalnormkosten!$G$1:$H$4,2,FALSE)))^AC$65,IF($D70&lt;&gt;"",$C70*(1+(VLOOKUP($D70,Personalnormkosten!$E$1:$F$9,2,FALSE)))^AC$65,""))))</f>
        <v/>
      </c>
      <c r="AD70" s="23" t="str">
        <f>IF(OR(AD$66="",$C70="",$A70=""),"",IF($D70="",$C70,IF($D70="durchschnittliche Preissteigerungs-rate",$C70*(1+(VLOOKUP($A70,Personalnormkosten!$G$1:$H$4,2,FALSE)))^AD$65,IF($D70&lt;&gt;"",$C70*(1+(VLOOKUP($D70,Personalnormkosten!$E$1:$F$9,2,FALSE)))^AD$65,""))))</f>
        <v/>
      </c>
      <c r="AE70" s="23" t="str">
        <f>IF(OR(AE$66="",$C70="",$A70=""),"",IF($D70="",$C70,IF($D70="durchschnittliche Preissteigerungs-rate",$C70*(1+(VLOOKUP($A70,Personalnormkosten!$G$1:$H$4,2,FALSE)))^AE$65,IF($D70&lt;&gt;"",$C70*(1+(VLOOKUP($D70,Personalnormkosten!$E$1:$F$9,2,FALSE)))^AE$65,""))))</f>
        <v/>
      </c>
      <c r="AF70" s="23" t="str">
        <f>IF(OR(AF$66="",$C70="",$A70=""),"",IF($D70="",$C70,IF($D70="durchschnittliche Preissteigerungs-rate",$C70*(1+(VLOOKUP($A70,Personalnormkosten!$G$1:$H$4,2,FALSE)))^AF$65,IF($D70&lt;&gt;"",$C70*(1+(VLOOKUP($D70,Personalnormkosten!$E$1:$F$9,2,FALSE)))^AF$65,""))))</f>
        <v/>
      </c>
      <c r="AG70" s="23" t="str">
        <f>IF(OR(AG$66="",$C70="",$A70=""),"",IF($D70="",$C70,IF($D70="durchschnittliche Preissteigerungs-rate",$C70*(1+(VLOOKUP($A70,Personalnormkosten!$G$1:$H$4,2,FALSE)))^AG$65,IF($D70&lt;&gt;"",$C70*(1+(VLOOKUP($D70,Personalnormkosten!$E$1:$F$9,2,FALSE)))^AG$65,""))))</f>
        <v/>
      </c>
      <c r="AH70" s="23" t="str">
        <f>IF(OR(AH$66="",$C70="",$A70=""),"",IF($D70="",$C70,IF($D70="durchschnittliche Preissteigerungs-rate",$C70*(1+(VLOOKUP($A70,Personalnormkosten!$G$1:$H$4,2,FALSE)))^AH$65,IF($D70&lt;&gt;"",$C70*(1+(VLOOKUP($D70,Personalnormkosten!$E$1:$F$9,2,FALSE)))^AH$65,""))))</f>
        <v/>
      </c>
      <c r="AI70" s="23" t="str">
        <f>IF(OR(AI$66="",$C70="",$A70=""),"",IF($D70="",$C70,IF($D70="durchschnittliche Preissteigerungs-rate",$C70*(1+(VLOOKUP($A70,Personalnormkosten!$G$1:$H$4,2,FALSE)))^AI$65,IF($D70&lt;&gt;"",$C70*(1+(VLOOKUP($D70,Personalnormkosten!$E$1:$F$9,2,FALSE)))^AI$65,""))))</f>
        <v/>
      </c>
      <c r="AJ70" s="23" t="str">
        <f>IF(OR(AJ$66="",$C70="",$A70=""),"",IF($D70="",$C70,IF($D70="durchschnittliche Preissteigerungs-rate",$C70*(1+(VLOOKUP($A70,Personalnormkosten!$G$1:$H$4,2,FALSE)))^AJ$65,IF($D70&lt;&gt;"",$C70*(1+(VLOOKUP($D70,Personalnormkosten!$E$1:$F$9,2,FALSE)))^AJ$65,""))))</f>
        <v/>
      </c>
      <c r="AK70" s="23" t="str">
        <f>IF(OR(AK$66="",$C70="",$A70=""),"",IF($D70="",$C70,IF($D70="durchschnittliche Preissteigerungs-rate",$C70*(1+(VLOOKUP($A70,Personalnormkosten!$G$1:$H$4,2,FALSE)))^AK$65,IF($D70&lt;&gt;"",$C70*(1+(VLOOKUP($D70,Personalnormkosten!$E$1:$F$9,2,FALSE)))^AK$65,""))))</f>
        <v/>
      </c>
      <c r="AL70" s="23" t="str">
        <f>IF(OR(AL$66="",$C70="",$A70=""),"",IF($D70="",$C70,IF($D70="durchschnittliche Preissteigerungs-rate",$C70*(1+(VLOOKUP($A70,Personalnormkosten!$G$1:$H$4,2,FALSE)))^AL$65,IF($D70&lt;&gt;"",$C70*(1+(VLOOKUP($D70,Personalnormkosten!$E$1:$F$9,2,FALSE)))^AL$65,""))))</f>
        <v/>
      </c>
      <c r="AM70" s="23" t="str">
        <f>IF(OR(AM$66="",$C70="",$A70=""),"",IF($D70="",$C70,IF($D70="durchschnittliche Preissteigerungs-rate",$C70*(1+(VLOOKUP($A70,Personalnormkosten!$G$1:$H$4,2,FALSE)))^AM$65,IF($D70&lt;&gt;"",$C70*(1+(VLOOKUP($D70,Personalnormkosten!$E$1:$F$9,2,FALSE)))^AM$65,""))))</f>
        <v/>
      </c>
      <c r="AN70" s="23" t="str">
        <f>IF(OR(AN$66="",$C70="",$A70=""),"",IF($D70="",$C70,IF($D70="durchschnittliche Preissteigerungs-rate",$C70*(1+(VLOOKUP($A70,Personalnormkosten!$G$1:$H$4,2,FALSE)))^AN$65,IF($D70&lt;&gt;"",$C70*(1+(VLOOKUP($D70,Personalnormkosten!$E$1:$F$9,2,FALSE)))^AN$65,""))))</f>
        <v/>
      </c>
      <c r="AO70" s="23" t="str">
        <f>IF(OR(AO$66="",$C70="",$A70=""),"",IF($D70="",$C70,IF($D70="durchschnittliche Preissteigerungs-rate",$C70*(1+(VLOOKUP($A70,Personalnormkosten!$G$1:$H$4,2,FALSE)))^AO$65,IF($D70&lt;&gt;"",$C70*(1+(VLOOKUP($D70,Personalnormkosten!$E$1:$F$9,2,FALSE)))^AO$65,""))))</f>
        <v/>
      </c>
      <c r="AP70" s="23" t="str">
        <f>IF(OR(AP$66="",$C70="",$A70=""),"",IF($D70="",$C70,IF($D70="durchschnittliche Preissteigerungs-rate",$C70*(1+(VLOOKUP($A70,Personalnormkosten!$G$1:$H$4,2,FALSE)))^AP$65,IF($D70&lt;&gt;"",$C70*(1+(VLOOKUP($D70,Personalnormkosten!$E$1:$F$9,2,FALSE)))^AP$65,""))))</f>
        <v/>
      </c>
      <c r="AQ70" s="23" t="str">
        <f>IF(OR(AQ$66="",$C70="",$A70=""),"",IF($D70="",$C70,IF($D70="durchschnittliche Preissteigerungs-rate",$C70*(1+(VLOOKUP($A70,Personalnormkosten!$G$1:$H$4,2,FALSE)))^AQ$65,IF($D70&lt;&gt;"",$C70*(1+(VLOOKUP($D70,Personalnormkosten!$E$1:$F$9,2,FALSE)))^AQ$65,""))))</f>
        <v/>
      </c>
      <c r="AR70" s="23" t="str">
        <f>IF(OR(AR$66="",$C70="",$A70=""),"",IF($D70="",$C70,IF($D70="durchschnittliche Preissteigerungs-rate",$C70*(1+(VLOOKUP($A70,Personalnormkosten!$G$1:$H$4,2,FALSE)))^AR$65,IF($D70&lt;&gt;"",$C70*(1+(VLOOKUP($D70,Personalnormkosten!$E$1:$F$9,2,FALSE)))^AR$65,""))))</f>
        <v/>
      </c>
      <c r="AS70" s="23" t="str">
        <f>IF(OR(AS$66="",$C70="",$A70=""),"",IF($D70="",$C70,IF($D70="durchschnittliche Preissteigerungs-rate",$C70*(1+(VLOOKUP($A70,Personalnormkosten!$G$1:$H$4,2,FALSE)))^AS$65,IF($D70&lt;&gt;"",$C70*(1+(VLOOKUP($D70,Personalnormkosten!$E$1:$F$9,2,FALSE)))^AS$65,""))))</f>
        <v/>
      </c>
      <c r="AT70" s="23" t="str">
        <f>IF(OR(AT$66="",$C70="",$A70=""),"",IF($D70="",$C70,IF($D70="durchschnittliche Preissteigerungs-rate",$C70*(1+(VLOOKUP($A70,Personalnormkosten!$G$1:$H$4,2,FALSE)))^AT$65,IF($D70&lt;&gt;"",$C70*(1+(VLOOKUP($D70,Personalnormkosten!$E$1:$F$9,2,FALSE)))^AT$65,""))))</f>
        <v/>
      </c>
      <c r="AU70" s="23" t="str">
        <f>IF(OR(AU$66="",$C70="",$A70=""),"",IF($D70="",$C70,IF($D70="durchschnittliche Preissteigerungs-rate",$C70*(1+(VLOOKUP($A70,Personalnormkosten!$G$1:$H$4,2,FALSE)))^AU$65,IF($D70&lt;&gt;"",$C70*(1+(VLOOKUP($D70,Personalnormkosten!$E$1:$F$9,2,FALSE)))^AU$65,""))))</f>
        <v/>
      </c>
      <c r="AV70" s="23" t="str">
        <f>IF(OR(AV$66="",$C70="",$A70=""),"",IF($D70="",$C70,IF($D70="durchschnittliche Preissteigerungs-rate",$C70*(1+(VLOOKUP($A70,Personalnormkosten!$G$1:$H$4,2,FALSE)))^AV$65,IF($D70&lt;&gt;"",$C70*(1+(VLOOKUP($D70,Personalnormkosten!$E$1:$F$9,2,FALSE)))^AV$65,""))))</f>
        <v/>
      </c>
      <c r="AW70" s="23" t="str">
        <f>IF(OR(AW$66="",$C70="",$A70=""),"",IF($D70="",$C70,IF($D70="durchschnittliche Preissteigerungs-rate",$C70*(1+(VLOOKUP($A70,Personalnormkosten!$G$1:$H$4,2,FALSE)))^AW$65,IF($D70&lt;&gt;"",$C70*(1+(VLOOKUP($D70,Personalnormkosten!$E$1:$F$9,2,FALSE)))^AW$65,""))))</f>
        <v/>
      </c>
      <c r="AX70" s="23" t="str">
        <f>IF(OR(AX$66="",$C70="",$A70=""),"",IF($D70="",$C70,IF($D70="durchschnittliche Preissteigerungs-rate",$C70*(1+(VLOOKUP($A70,Personalnormkosten!$G$1:$H$4,2,FALSE)))^AX$65,IF($D70&lt;&gt;"",$C70*(1+(VLOOKUP($D70,Personalnormkosten!$E$1:$F$9,2,FALSE)))^AX$65,""))))</f>
        <v/>
      </c>
      <c r="AY70" s="23" t="str">
        <f>IF(OR(AY$66="",$C70="",$A70=""),"",IF($D70="",$C70,IF($D70="durchschnittliche Preissteigerungs-rate",$C70*(1+(VLOOKUP($A70,Personalnormkosten!$G$1:$H$4,2,FALSE)))^AY$65,IF($D70&lt;&gt;"",$C70*(1+(VLOOKUP($D70,Personalnormkosten!$E$1:$F$9,2,FALSE)))^AY$65,""))))</f>
        <v/>
      </c>
      <c r="AZ70" s="23" t="str">
        <f>IF(OR(AZ$66="",$C70="",$A70=""),"",IF($D70="",$C70,IF($D70="durchschnittliche Preissteigerungs-rate",$C70*(1+(VLOOKUP($A70,Personalnormkosten!$G$1:$H$4,2,FALSE)))^AZ$65,IF($D70&lt;&gt;"",$C70*(1+(VLOOKUP($D70,Personalnormkosten!$E$1:$F$9,2,FALSE)))^AZ$65,""))))</f>
        <v/>
      </c>
      <c r="BA70" s="23" t="str">
        <f>IF(OR(BA$66="",$C70="",$A70=""),"",IF($D70="",$C70,IF($D70="durchschnittliche Preissteigerungs-rate",$C70*(1+(VLOOKUP($A70,Personalnormkosten!$G$1:$H$4,2,FALSE)))^BA$65,IF($D70&lt;&gt;"",$C70*(1+(VLOOKUP($D70,Personalnormkosten!$E$1:$F$9,2,FALSE)))^BA$65,""))))</f>
        <v/>
      </c>
      <c r="BB70" s="23" t="str">
        <f>IF(OR(BB$66="",$C70="",$A70=""),"",IF($D70="",$C70,IF($D70="durchschnittliche Preissteigerungs-rate",$C70*(1+(VLOOKUP($A70,Personalnormkosten!$G$1:$H$4,2,FALSE)))^BB$65,IF($D70&lt;&gt;"",$C70*(1+(VLOOKUP($D70,Personalnormkosten!$E$1:$F$9,2,FALSE)))^BB$65,""))))</f>
        <v/>
      </c>
    </row>
    <row r="71" spans="1:54" ht="41.4" x14ac:dyDescent="0.25">
      <c r="A71" s="49" t="str">
        <f>IF('Option 8'!A71="","",'Option 8'!A71)</f>
        <v/>
      </c>
      <c r="B71" s="33"/>
      <c r="C71" s="34" t="str">
        <f>IF('Option 8'!C71="","",'Option 8'!C71)</f>
        <v/>
      </c>
      <c r="D71" s="98" t="str">
        <f>IF('Option 8'!D71="","",'Option 8'!D71)</f>
        <v>durchschnittliche Preissteigerungs-rate</v>
      </c>
      <c r="E71" s="23" t="str">
        <f>IF(OR(E$66="",$C71="",$A71=""),"",IF($D71="",$C71,IF($D71="durchschnittliche Preissteigerungs-rate",$C71*(1+(VLOOKUP($A71,Personalnormkosten!$G$1:$H$4,2,FALSE)))^E$65,IF($D71&lt;&gt;"",$C71*(1+(VLOOKUP($D71,Personalnormkosten!$E$1:$F$9,2,FALSE)))^E$65,""))))</f>
        <v/>
      </c>
      <c r="F71" s="23" t="str">
        <f>IF(OR(F$66="",$C71="",$A71=""),"",IF($D71="",$C71,IF($D71="durchschnittliche Preissteigerungs-rate",$C71*(1+(VLOOKUP($A71,Personalnormkosten!$G$1:$H$4,2,FALSE)))^F$65,IF($D71&lt;&gt;"",$C71*(1+(VLOOKUP($D71,Personalnormkosten!$E$1:$F$9,2,FALSE)))^F$65,""))))</f>
        <v/>
      </c>
      <c r="G71" s="23" t="str">
        <f>IF(OR(G$66="",$C71="",$A71=""),"",IF($D71="",$C71,IF($D71="durchschnittliche Preissteigerungs-rate",$C71*(1+(VLOOKUP($A71,Personalnormkosten!$G$1:$H$4,2,FALSE)))^G$65,IF($D71&lt;&gt;"",$C71*(1+(VLOOKUP($D71,Personalnormkosten!$E$1:$F$9,2,FALSE)))^G$65,""))))</f>
        <v/>
      </c>
      <c r="H71" s="23" t="str">
        <f>IF(OR(H$66="",$C71="",$A71=""),"",IF($D71="",$C71,IF($D71="durchschnittliche Preissteigerungs-rate",$C71*(1+(VLOOKUP($A71,Personalnormkosten!$G$1:$H$4,2,FALSE)))^H$65,IF($D71&lt;&gt;"",$C71*(1+(VLOOKUP($D71,Personalnormkosten!$E$1:$F$9,2,FALSE)))^H$65,""))))</f>
        <v/>
      </c>
      <c r="I71" s="23" t="str">
        <f>IF(OR(I$66="",$C71="",$A71=""),"",IF($D71="",$C71,IF($D71="durchschnittliche Preissteigerungs-rate",$C71*(1+(VLOOKUP($A71,Personalnormkosten!$G$1:$H$4,2,FALSE)))^I$65,IF($D71&lt;&gt;"",$C71*(1+(VLOOKUP($D71,Personalnormkosten!$E$1:$F$9,2,FALSE)))^I$65,""))))</f>
        <v/>
      </c>
      <c r="J71" s="23" t="str">
        <f>IF(OR(J$66="",$C71="",$A71=""),"",IF($D71="",$C71,IF($D71="durchschnittliche Preissteigerungs-rate",$C71*(1+(VLOOKUP($A71,Personalnormkosten!$G$1:$H$4,2,FALSE)))^J$65,IF($D71&lt;&gt;"",$C71*(1+(VLOOKUP($D71,Personalnormkosten!$E$1:$F$9,2,FALSE)))^J$65,""))))</f>
        <v/>
      </c>
      <c r="K71" s="23" t="str">
        <f>IF(OR(K$66="",$C71="",$A71=""),"",IF($D71="",$C71,IF($D71="durchschnittliche Preissteigerungs-rate",$C71*(1+(VLOOKUP($A71,Personalnormkosten!$G$1:$H$4,2,FALSE)))^K$65,IF($D71&lt;&gt;"",$C71*(1+(VLOOKUP($D71,Personalnormkosten!$E$1:$F$9,2,FALSE)))^K$65,""))))</f>
        <v/>
      </c>
      <c r="L71" s="23" t="str">
        <f>IF(OR(L$66="",$C71="",$A71=""),"",IF($D71="",$C71,IF($D71="durchschnittliche Preissteigerungs-rate",$C71*(1+(VLOOKUP($A71,Personalnormkosten!$G$1:$H$4,2,FALSE)))^L$65,IF($D71&lt;&gt;"",$C71*(1+(VLOOKUP($D71,Personalnormkosten!$E$1:$F$9,2,FALSE)))^L$65,""))))</f>
        <v/>
      </c>
      <c r="M71" s="23" t="str">
        <f>IF(OR(M$66="",$C71="",$A71=""),"",IF($D71="",$C71,IF($D71="durchschnittliche Preissteigerungs-rate",$C71*(1+(VLOOKUP($A71,Personalnormkosten!$G$1:$H$4,2,FALSE)))^M$65,IF($D71&lt;&gt;"",$C71*(1+(VLOOKUP($D71,Personalnormkosten!$E$1:$F$9,2,FALSE)))^M$65,""))))</f>
        <v/>
      </c>
      <c r="N71" s="23" t="str">
        <f>IF(OR(N$66="",$C71="",$A71=""),"",IF($D71="",$C71,IF($D71="durchschnittliche Preissteigerungs-rate",$C71*(1+(VLOOKUP($A71,Personalnormkosten!$G$1:$H$4,2,FALSE)))^N$65,IF($D71&lt;&gt;"",$C71*(1+(VLOOKUP($D71,Personalnormkosten!$E$1:$F$9,2,FALSE)))^N$65,""))))</f>
        <v/>
      </c>
      <c r="O71" s="23" t="str">
        <f>IF(OR(O$66="",$C71="",$A71=""),"",IF($D71="",$C71,IF($D71="durchschnittliche Preissteigerungs-rate",$C71*(1+(VLOOKUP($A71,Personalnormkosten!$G$1:$H$4,2,FALSE)))^O$65,IF($D71&lt;&gt;"",$C71*(1+(VLOOKUP($D71,Personalnormkosten!$E$1:$F$9,2,FALSE)))^O$65,""))))</f>
        <v/>
      </c>
      <c r="P71" s="23" t="str">
        <f>IF(OR(P$66="",$C71="",$A71=""),"",IF($D71="",$C71,IF($D71="durchschnittliche Preissteigerungs-rate",$C71*(1+(VLOOKUP($A71,Personalnormkosten!$G$1:$H$4,2,FALSE)))^P$65,IF($D71&lt;&gt;"",$C71*(1+(VLOOKUP($D71,Personalnormkosten!$E$1:$F$9,2,FALSE)))^P$65,""))))</f>
        <v/>
      </c>
      <c r="Q71" s="23" t="str">
        <f>IF(OR(Q$66="",$C71="",$A71=""),"",IF($D71="",$C71,IF($D71="durchschnittliche Preissteigerungs-rate",$C71*(1+(VLOOKUP($A71,Personalnormkosten!$G$1:$H$4,2,FALSE)))^Q$65,IF($D71&lt;&gt;"",$C71*(1+(VLOOKUP($D71,Personalnormkosten!$E$1:$F$9,2,FALSE)))^Q$65,""))))</f>
        <v/>
      </c>
      <c r="R71" s="23" t="str">
        <f>IF(OR(R$66="",$C71="",$A71=""),"",IF($D71="",$C71,IF($D71="durchschnittliche Preissteigerungs-rate",$C71*(1+(VLOOKUP($A71,Personalnormkosten!$G$1:$H$4,2,FALSE)))^R$65,IF($D71&lt;&gt;"",$C71*(1+(VLOOKUP($D71,Personalnormkosten!$E$1:$F$9,2,FALSE)))^R$65,""))))</f>
        <v/>
      </c>
      <c r="S71" s="23" t="str">
        <f>IF(OR(S$66="",$C71="",$A71=""),"",IF($D71="",$C71,IF($D71="durchschnittliche Preissteigerungs-rate",$C71*(1+(VLOOKUP($A71,Personalnormkosten!$G$1:$H$4,2,FALSE)))^S$65,IF($D71&lt;&gt;"",$C71*(1+(VLOOKUP($D71,Personalnormkosten!$E$1:$F$9,2,FALSE)))^S$65,""))))</f>
        <v/>
      </c>
      <c r="T71" s="23" t="str">
        <f>IF(OR(T$66="",$C71="",$A71=""),"",IF($D71="",$C71,IF($D71="durchschnittliche Preissteigerungs-rate",$C71*(1+(VLOOKUP($A71,Personalnormkosten!$G$1:$H$4,2,FALSE)))^T$65,IF($D71&lt;&gt;"",$C71*(1+(VLOOKUP($D71,Personalnormkosten!$E$1:$F$9,2,FALSE)))^T$65,""))))</f>
        <v/>
      </c>
      <c r="U71" s="23" t="str">
        <f>IF(OR(U$66="",$C71="",$A71=""),"",IF($D71="",$C71,IF($D71="durchschnittliche Preissteigerungs-rate",$C71*(1+(VLOOKUP($A71,Personalnormkosten!$G$1:$H$4,2,FALSE)))^U$65,IF($D71&lt;&gt;"",$C71*(1+(VLOOKUP($D71,Personalnormkosten!$E$1:$F$9,2,FALSE)))^U$65,""))))</f>
        <v/>
      </c>
      <c r="V71" s="23" t="str">
        <f>IF(OR(V$66="",$C71="",$A71=""),"",IF($D71="",$C71,IF($D71="durchschnittliche Preissteigerungs-rate",$C71*(1+(VLOOKUP($A71,Personalnormkosten!$G$1:$H$4,2,FALSE)))^V$65,IF($D71&lt;&gt;"",$C71*(1+(VLOOKUP($D71,Personalnormkosten!$E$1:$F$9,2,FALSE)))^V$65,""))))</f>
        <v/>
      </c>
      <c r="W71" s="23" t="str">
        <f>IF(OR(W$66="",$C71="",$A71=""),"",IF($D71="",$C71,IF($D71="durchschnittliche Preissteigerungs-rate",$C71*(1+(VLOOKUP($A71,Personalnormkosten!$G$1:$H$4,2,FALSE)))^W$65,IF($D71&lt;&gt;"",$C71*(1+(VLOOKUP($D71,Personalnormkosten!$E$1:$F$9,2,FALSE)))^W$65,""))))</f>
        <v/>
      </c>
      <c r="X71" s="23" t="str">
        <f>IF(OR(X$66="",$C71="",$A71=""),"",IF($D71="",$C71,IF($D71="durchschnittliche Preissteigerungs-rate",$C71*(1+(VLOOKUP($A71,Personalnormkosten!$G$1:$H$4,2,FALSE)))^X$65,IF($D71&lt;&gt;"",$C71*(1+(VLOOKUP($D71,Personalnormkosten!$E$1:$F$9,2,FALSE)))^X$65,""))))</f>
        <v/>
      </c>
      <c r="Y71" s="23" t="str">
        <f>IF(OR(Y$66="",$C71="",$A71=""),"",IF($D71="",$C71,IF($D71="durchschnittliche Preissteigerungs-rate",$C71*(1+(VLOOKUP($A71,Personalnormkosten!$G$1:$H$4,2,FALSE)))^Y$65,IF($D71&lt;&gt;"",$C71*(1+(VLOOKUP($D71,Personalnormkosten!$E$1:$F$9,2,FALSE)))^Y$65,""))))</f>
        <v/>
      </c>
      <c r="Z71" s="23" t="str">
        <f>IF(OR(Z$66="",$C71="",$A71=""),"",IF($D71="",$C71,IF($D71="durchschnittliche Preissteigerungs-rate",$C71*(1+(VLOOKUP($A71,Personalnormkosten!$G$1:$H$4,2,FALSE)))^Z$65,IF($D71&lt;&gt;"",$C71*(1+(VLOOKUP($D71,Personalnormkosten!$E$1:$F$9,2,FALSE)))^Z$65,""))))</f>
        <v/>
      </c>
      <c r="AA71" s="23" t="str">
        <f>IF(OR(AA$66="",$C71="",$A71=""),"",IF($D71="",$C71,IF($D71="durchschnittliche Preissteigerungs-rate",$C71*(1+(VLOOKUP($A71,Personalnormkosten!$G$1:$H$4,2,FALSE)))^AA$65,IF($D71&lt;&gt;"",$C71*(1+(VLOOKUP($D71,Personalnormkosten!$E$1:$F$9,2,FALSE)))^AA$65,""))))</f>
        <v/>
      </c>
      <c r="AB71" s="23" t="str">
        <f>IF(OR(AB$66="",$C71="",$A71=""),"",IF($D71="",$C71,IF($D71="durchschnittliche Preissteigerungs-rate",$C71*(1+(VLOOKUP($A71,Personalnormkosten!$G$1:$H$4,2,FALSE)))^AB$65,IF($D71&lt;&gt;"",$C71*(1+(VLOOKUP($D71,Personalnormkosten!$E$1:$F$9,2,FALSE)))^AB$65,""))))</f>
        <v/>
      </c>
      <c r="AC71" s="23" t="str">
        <f>IF(OR(AC$66="",$C71="",$A71=""),"",IF($D71="",$C71,IF($D71="durchschnittliche Preissteigerungs-rate",$C71*(1+(VLOOKUP($A71,Personalnormkosten!$G$1:$H$4,2,FALSE)))^AC$65,IF($D71&lt;&gt;"",$C71*(1+(VLOOKUP($D71,Personalnormkosten!$E$1:$F$9,2,FALSE)))^AC$65,""))))</f>
        <v/>
      </c>
      <c r="AD71" s="23" t="str">
        <f>IF(OR(AD$66="",$C71="",$A71=""),"",IF($D71="",$C71,IF($D71="durchschnittliche Preissteigerungs-rate",$C71*(1+(VLOOKUP($A71,Personalnormkosten!$G$1:$H$4,2,FALSE)))^AD$65,IF($D71&lt;&gt;"",$C71*(1+(VLOOKUP($D71,Personalnormkosten!$E$1:$F$9,2,FALSE)))^AD$65,""))))</f>
        <v/>
      </c>
      <c r="AE71" s="23" t="str">
        <f>IF(OR(AE$66="",$C71="",$A71=""),"",IF($D71="",$C71,IF($D71="durchschnittliche Preissteigerungs-rate",$C71*(1+(VLOOKUP($A71,Personalnormkosten!$G$1:$H$4,2,FALSE)))^AE$65,IF($D71&lt;&gt;"",$C71*(1+(VLOOKUP($D71,Personalnormkosten!$E$1:$F$9,2,FALSE)))^AE$65,""))))</f>
        <v/>
      </c>
      <c r="AF71" s="23" t="str">
        <f>IF(OR(AF$66="",$C71="",$A71=""),"",IF($D71="",$C71,IF($D71="durchschnittliche Preissteigerungs-rate",$C71*(1+(VLOOKUP($A71,Personalnormkosten!$G$1:$H$4,2,FALSE)))^AF$65,IF($D71&lt;&gt;"",$C71*(1+(VLOOKUP($D71,Personalnormkosten!$E$1:$F$9,2,FALSE)))^AF$65,""))))</f>
        <v/>
      </c>
      <c r="AG71" s="23" t="str">
        <f>IF(OR(AG$66="",$C71="",$A71=""),"",IF($D71="",$C71,IF($D71="durchschnittliche Preissteigerungs-rate",$C71*(1+(VLOOKUP($A71,Personalnormkosten!$G$1:$H$4,2,FALSE)))^AG$65,IF($D71&lt;&gt;"",$C71*(1+(VLOOKUP($D71,Personalnormkosten!$E$1:$F$9,2,FALSE)))^AG$65,""))))</f>
        <v/>
      </c>
      <c r="AH71" s="23" t="str">
        <f>IF(OR(AH$66="",$C71="",$A71=""),"",IF($D71="",$C71,IF($D71="durchschnittliche Preissteigerungs-rate",$C71*(1+(VLOOKUP($A71,Personalnormkosten!$G$1:$H$4,2,FALSE)))^AH$65,IF($D71&lt;&gt;"",$C71*(1+(VLOOKUP($D71,Personalnormkosten!$E$1:$F$9,2,FALSE)))^AH$65,""))))</f>
        <v/>
      </c>
      <c r="AI71" s="23" t="str">
        <f>IF(OR(AI$66="",$C71="",$A71=""),"",IF($D71="",$C71,IF($D71="durchschnittliche Preissteigerungs-rate",$C71*(1+(VLOOKUP($A71,Personalnormkosten!$G$1:$H$4,2,FALSE)))^AI$65,IF($D71&lt;&gt;"",$C71*(1+(VLOOKUP($D71,Personalnormkosten!$E$1:$F$9,2,FALSE)))^AI$65,""))))</f>
        <v/>
      </c>
      <c r="AJ71" s="23" t="str">
        <f>IF(OR(AJ$66="",$C71="",$A71=""),"",IF($D71="",$C71,IF($D71="durchschnittliche Preissteigerungs-rate",$C71*(1+(VLOOKUP($A71,Personalnormkosten!$G$1:$H$4,2,FALSE)))^AJ$65,IF($D71&lt;&gt;"",$C71*(1+(VLOOKUP($D71,Personalnormkosten!$E$1:$F$9,2,FALSE)))^AJ$65,""))))</f>
        <v/>
      </c>
      <c r="AK71" s="23" t="str">
        <f>IF(OR(AK$66="",$C71="",$A71=""),"",IF($D71="",$C71,IF($D71="durchschnittliche Preissteigerungs-rate",$C71*(1+(VLOOKUP($A71,Personalnormkosten!$G$1:$H$4,2,FALSE)))^AK$65,IF($D71&lt;&gt;"",$C71*(1+(VLOOKUP($D71,Personalnormkosten!$E$1:$F$9,2,FALSE)))^AK$65,""))))</f>
        <v/>
      </c>
      <c r="AL71" s="23" t="str">
        <f>IF(OR(AL$66="",$C71="",$A71=""),"",IF($D71="",$C71,IF($D71="durchschnittliche Preissteigerungs-rate",$C71*(1+(VLOOKUP($A71,Personalnormkosten!$G$1:$H$4,2,FALSE)))^AL$65,IF($D71&lt;&gt;"",$C71*(1+(VLOOKUP($D71,Personalnormkosten!$E$1:$F$9,2,FALSE)))^AL$65,""))))</f>
        <v/>
      </c>
      <c r="AM71" s="23" t="str">
        <f>IF(OR(AM$66="",$C71="",$A71=""),"",IF($D71="",$C71,IF($D71="durchschnittliche Preissteigerungs-rate",$C71*(1+(VLOOKUP($A71,Personalnormkosten!$G$1:$H$4,2,FALSE)))^AM$65,IF($D71&lt;&gt;"",$C71*(1+(VLOOKUP($D71,Personalnormkosten!$E$1:$F$9,2,FALSE)))^AM$65,""))))</f>
        <v/>
      </c>
      <c r="AN71" s="23" t="str">
        <f>IF(OR(AN$66="",$C71="",$A71=""),"",IF($D71="",$C71,IF($D71="durchschnittliche Preissteigerungs-rate",$C71*(1+(VLOOKUP($A71,Personalnormkosten!$G$1:$H$4,2,FALSE)))^AN$65,IF($D71&lt;&gt;"",$C71*(1+(VLOOKUP($D71,Personalnormkosten!$E$1:$F$9,2,FALSE)))^AN$65,""))))</f>
        <v/>
      </c>
      <c r="AO71" s="23" t="str">
        <f>IF(OR(AO$66="",$C71="",$A71=""),"",IF($D71="",$C71,IF($D71="durchschnittliche Preissteigerungs-rate",$C71*(1+(VLOOKUP($A71,Personalnormkosten!$G$1:$H$4,2,FALSE)))^AO$65,IF($D71&lt;&gt;"",$C71*(1+(VLOOKUP($D71,Personalnormkosten!$E$1:$F$9,2,FALSE)))^AO$65,""))))</f>
        <v/>
      </c>
      <c r="AP71" s="23" t="str">
        <f>IF(OR(AP$66="",$C71="",$A71=""),"",IF($D71="",$C71,IF($D71="durchschnittliche Preissteigerungs-rate",$C71*(1+(VLOOKUP($A71,Personalnormkosten!$G$1:$H$4,2,FALSE)))^AP$65,IF($D71&lt;&gt;"",$C71*(1+(VLOOKUP($D71,Personalnormkosten!$E$1:$F$9,2,FALSE)))^AP$65,""))))</f>
        <v/>
      </c>
      <c r="AQ71" s="23" t="str">
        <f>IF(OR(AQ$66="",$C71="",$A71=""),"",IF($D71="",$C71,IF($D71="durchschnittliche Preissteigerungs-rate",$C71*(1+(VLOOKUP($A71,Personalnormkosten!$G$1:$H$4,2,FALSE)))^AQ$65,IF($D71&lt;&gt;"",$C71*(1+(VLOOKUP($D71,Personalnormkosten!$E$1:$F$9,2,FALSE)))^AQ$65,""))))</f>
        <v/>
      </c>
      <c r="AR71" s="23" t="str">
        <f>IF(OR(AR$66="",$C71="",$A71=""),"",IF($D71="",$C71,IF($D71="durchschnittliche Preissteigerungs-rate",$C71*(1+(VLOOKUP($A71,Personalnormkosten!$G$1:$H$4,2,FALSE)))^AR$65,IF($D71&lt;&gt;"",$C71*(1+(VLOOKUP($D71,Personalnormkosten!$E$1:$F$9,2,FALSE)))^AR$65,""))))</f>
        <v/>
      </c>
      <c r="AS71" s="23" t="str">
        <f>IF(OR(AS$66="",$C71="",$A71=""),"",IF($D71="",$C71,IF($D71="durchschnittliche Preissteigerungs-rate",$C71*(1+(VLOOKUP($A71,Personalnormkosten!$G$1:$H$4,2,FALSE)))^AS$65,IF($D71&lt;&gt;"",$C71*(1+(VLOOKUP($D71,Personalnormkosten!$E$1:$F$9,2,FALSE)))^AS$65,""))))</f>
        <v/>
      </c>
      <c r="AT71" s="23" t="str">
        <f>IF(OR(AT$66="",$C71="",$A71=""),"",IF($D71="",$C71,IF($D71="durchschnittliche Preissteigerungs-rate",$C71*(1+(VLOOKUP($A71,Personalnormkosten!$G$1:$H$4,2,FALSE)))^AT$65,IF($D71&lt;&gt;"",$C71*(1+(VLOOKUP($D71,Personalnormkosten!$E$1:$F$9,2,FALSE)))^AT$65,""))))</f>
        <v/>
      </c>
      <c r="AU71" s="23" t="str">
        <f>IF(OR(AU$66="",$C71="",$A71=""),"",IF($D71="",$C71,IF($D71="durchschnittliche Preissteigerungs-rate",$C71*(1+(VLOOKUP($A71,Personalnormkosten!$G$1:$H$4,2,FALSE)))^AU$65,IF($D71&lt;&gt;"",$C71*(1+(VLOOKUP($D71,Personalnormkosten!$E$1:$F$9,2,FALSE)))^AU$65,""))))</f>
        <v/>
      </c>
      <c r="AV71" s="23" t="str">
        <f>IF(OR(AV$66="",$C71="",$A71=""),"",IF($D71="",$C71,IF($D71="durchschnittliche Preissteigerungs-rate",$C71*(1+(VLOOKUP($A71,Personalnormkosten!$G$1:$H$4,2,FALSE)))^AV$65,IF($D71&lt;&gt;"",$C71*(1+(VLOOKUP($D71,Personalnormkosten!$E$1:$F$9,2,FALSE)))^AV$65,""))))</f>
        <v/>
      </c>
      <c r="AW71" s="23" t="str">
        <f>IF(OR(AW$66="",$C71="",$A71=""),"",IF($D71="",$C71,IF($D71="durchschnittliche Preissteigerungs-rate",$C71*(1+(VLOOKUP($A71,Personalnormkosten!$G$1:$H$4,2,FALSE)))^AW$65,IF($D71&lt;&gt;"",$C71*(1+(VLOOKUP($D71,Personalnormkosten!$E$1:$F$9,2,FALSE)))^AW$65,""))))</f>
        <v/>
      </c>
      <c r="AX71" s="23" t="str">
        <f>IF(OR(AX$66="",$C71="",$A71=""),"",IF($D71="",$C71,IF($D71="durchschnittliche Preissteigerungs-rate",$C71*(1+(VLOOKUP($A71,Personalnormkosten!$G$1:$H$4,2,FALSE)))^AX$65,IF($D71&lt;&gt;"",$C71*(1+(VLOOKUP($D71,Personalnormkosten!$E$1:$F$9,2,FALSE)))^AX$65,""))))</f>
        <v/>
      </c>
      <c r="AY71" s="23" t="str">
        <f>IF(OR(AY$66="",$C71="",$A71=""),"",IF($D71="",$C71,IF($D71="durchschnittliche Preissteigerungs-rate",$C71*(1+(VLOOKUP($A71,Personalnormkosten!$G$1:$H$4,2,FALSE)))^AY$65,IF($D71&lt;&gt;"",$C71*(1+(VLOOKUP($D71,Personalnormkosten!$E$1:$F$9,2,FALSE)))^AY$65,""))))</f>
        <v/>
      </c>
      <c r="AZ71" s="23" t="str">
        <f>IF(OR(AZ$66="",$C71="",$A71=""),"",IF($D71="",$C71,IF($D71="durchschnittliche Preissteigerungs-rate",$C71*(1+(VLOOKUP($A71,Personalnormkosten!$G$1:$H$4,2,FALSE)))^AZ$65,IF($D71&lt;&gt;"",$C71*(1+(VLOOKUP($D71,Personalnormkosten!$E$1:$F$9,2,FALSE)))^AZ$65,""))))</f>
        <v/>
      </c>
      <c r="BA71" s="23" t="str">
        <f>IF(OR(BA$66="",$C71="",$A71=""),"",IF($D71="",$C71,IF($D71="durchschnittliche Preissteigerungs-rate",$C71*(1+(VLOOKUP($A71,Personalnormkosten!$G$1:$H$4,2,FALSE)))^BA$65,IF($D71&lt;&gt;"",$C71*(1+(VLOOKUP($D71,Personalnormkosten!$E$1:$F$9,2,FALSE)))^BA$65,""))))</f>
        <v/>
      </c>
      <c r="BB71" s="23" t="str">
        <f>IF(OR(BB$66="",$C71="",$A71=""),"",IF($D71="",$C71,IF($D71="durchschnittliche Preissteigerungs-rate",$C71*(1+(VLOOKUP($A71,Personalnormkosten!$G$1:$H$4,2,FALSE)))^BB$65,IF($D71&lt;&gt;"",$C71*(1+(VLOOKUP($D71,Personalnormkosten!$E$1:$F$9,2,FALSE)))^BB$65,""))))</f>
        <v/>
      </c>
    </row>
    <row r="72" spans="1:54" ht="41.4" x14ac:dyDescent="0.25">
      <c r="A72" s="41" t="str">
        <f>IF('Option 8'!A72="","",'Option 8'!A72)</f>
        <v/>
      </c>
      <c r="B72" s="33"/>
      <c r="C72" s="34" t="str">
        <f>IF('Option 8'!C72="","",'Option 8'!C72)</f>
        <v/>
      </c>
      <c r="D72" s="98" t="str">
        <f>IF('Option 8'!D72="","",'Option 8'!D72)</f>
        <v>durchschnittliche Preissteigerungs-rate</v>
      </c>
      <c r="E72" s="23" t="str">
        <f>IF(OR(E$66="",$C72="",$A72=""),"",IF($D72="",$C72,IF($D72="durchschnittliche Preissteigerungs-rate",$C72*(1+(VLOOKUP($A72,Personalnormkosten!$G$1:$H$4,2,FALSE)))^E$65,IF($D72&lt;&gt;"",$C72*(1+(VLOOKUP($D72,Personalnormkosten!$E$1:$F$9,2,FALSE)))^E$65,""))))</f>
        <v/>
      </c>
      <c r="F72" s="23" t="str">
        <f>IF(OR(F$66="",$C72="",$A72=""),"",IF($D72="",$C72,IF($D72="durchschnittliche Preissteigerungs-rate",$C72*(1+(VLOOKUP($A72,Personalnormkosten!$G$1:$H$4,2,FALSE)))^F$65,IF($D72&lt;&gt;"",$C72*(1+(VLOOKUP($D72,Personalnormkosten!$E$1:$F$9,2,FALSE)))^F$65,""))))</f>
        <v/>
      </c>
      <c r="G72" s="23" t="str">
        <f>IF(OR(G$66="",$C72="",$A72=""),"",IF($D72="",$C72,IF($D72="durchschnittliche Preissteigerungs-rate",$C72*(1+(VLOOKUP($A72,Personalnormkosten!$G$1:$H$4,2,FALSE)))^G$65,IF($D72&lt;&gt;"",$C72*(1+(VLOOKUP($D72,Personalnormkosten!$E$1:$F$9,2,FALSE)))^G$65,""))))</f>
        <v/>
      </c>
      <c r="H72" s="23" t="str">
        <f>IF(OR(H$66="",$C72="",$A72=""),"",IF($D72="",$C72,IF($D72="durchschnittliche Preissteigerungs-rate",$C72*(1+(VLOOKUP($A72,Personalnormkosten!$G$1:$H$4,2,FALSE)))^H$65,IF($D72&lt;&gt;"",$C72*(1+(VLOOKUP($D72,Personalnormkosten!$E$1:$F$9,2,FALSE)))^H$65,""))))</f>
        <v/>
      </c>
      <c r="I72" s="23" t="str">
        <f>IF(OR(I$66="",$C72="",$A72=""),"",IF($D72="",$C72,IF($D72="durchschnittliche Preissteigerungs-rate",$C72*(1+(VLOOKUP($A72,Personalnormkosten!$G$1:$H$4,2,FALSE)))^I$65,IF($D72&lt;&gt;"",$C72*(1+(VLOOKUP($D72,Personalnormkosten!$E$1:$F$9,2,FALSE)))^I$65,""))))</f>
        <v/>
      </c>
      <c r="J72" s="23" t="str">
        <f>IF(OR(J$66="",$C72="",$A72=""),"",IF($D72="",$C72,IF($D72="durchschnittliche Preissteigerungs-rate",$C72*(1+(VLOOKUP($A72,Personalnormkosten!$G$1:$H$4,2,FALSE)))^J$65,IF($D72&lt;&gt;"",$C72*(1+(VLOOKUP($D72,Personalnormkosten!$E$1:$F$9,2,FALSE)))^J$65,""))))</f>
        <v/>
      </c>
      <c r="K72" s="23" t="str">
        <f>IF(OR(K$66="",$C72="",$A72=""),"",IF($D72="",$C72,IF($D72="durchschnittliche Preissteigerungs-rate",$C72*(1+(VLOOKUP($A72,Personalnormkosten!$G$1:$H$4,2,FALSE)))^K$65,IF($D72&lt;&gt;"",$C72*(1+(VLOOKUP($D72,Personalnormkosten!$E$1:$F$9,2,FALSE)))^K$65,""))))</f>
        <v/>
      </c>
      <c r="L72" s="23" t="str">
        <f>IF(OR(L$66="",$C72="",$A72=""),"",IF($D72="",$C72,IF($D72="durchschnittliche Preissteigerungs-rate",$C72*(1+(VLOOKUP($A72,Personalnormkosten!$G$1:$H$4,2,FALSE)))^L$65,IF($D72&lt;&gt;"",$C72*(1+(VLOOKUP($D72,Personalnormkosten!$E$1:$F$9,2,FALSE)))^L$65,""))))</f>
        <v/>
      </c>
      <c r="M72" s="23" t="str">
        <f>IF(OR(M$66="",$C72="",$A72=""),"",IF($D72="",$C72,IF($D72="durchschnittliche Preissteigerungs-rate",$C72*(1+(VLOOKUP($A72,Personalnormkosten!$G$1:$H$4,2,FALSE)))^M$65,IF($D72&lt;&gt;"",$C72*(1+(VLOOKUP($D72,Personalnormkosten!$E$1:$F$9,2,FALSE)))^M$65,""))))</f>
        <v/>
      </c>
      <c r="N72" s="23" t="str">
        <f>IF(OR(N$66="",$C72="",$A72=""),"",IF($D72="",$C72,IF($D72="durchschnittliche Preissteigerungs-rate",$C72*(1+(VLOOKUP($A72,Personalnormkosten!$G$1:$H$4,2,FALSE)))^N$65,IF($D72&lt;&gt;"",$C72*(1+(VLOOKUP($D72,Personalnormkosten!$E$1:$F$9,2,FALSE)))^N$65,""))))</f>
        <v/>
      </c>
      <c r="O72" s="23" t="str">
        <f>IF(OR(O$66="",$C72="",$A72=""),"",IF($D72="",$C72,IF($D72="durchschnittliche Preissteigerungs-rate",$C72*(1+(VLOOKUP($A72,Personalnormkosten!$G$1:$H$4,2,FALSE)))^O$65,IF($D72&lt;&gt;"",$C72*(1+(VLOOKUP($D72,Personalnormkosten!$E$1:$F$9,2,FALSE)))^O$65,""))))</f>
        <v/>
      </c>
      <c r="P72" s="23" t="str">
        <f>IF(OR(P$66="",$C72="",$A72=""),"",IF($D72="",$C72,IF($D72="durchschnittliche Preissteigerungs-rate",$C72*(1+(VLOOKUP($A72,Personalnormkosten!$G$1:$H$4,2,FALSE)))^P$65,IF($D72&lt;&gt;"",$C72*(1+(VLOOKUP($D72,Personalnormkosten!$E$1:$F$9,2,FALSE)))^P$65,""))))</f>
        <v/>
      </c>
      <c r="Q72" s="23" t="str">
        <f>IF(OR(Q$66="",$C72="",$A72=""),"",IF($D72="",$C72,IF($D72="durchschnittliche Preissteigerungs-rate",$C72*(1+(VLOOKUP($A72,Personalnormkosten!$G$1:$H$4,2,FALSE)))^Q$65,IF($D72&lt;&gt;"",$C72*(1+(VLOOKUP($D72,Personalnormkosten!$E$1:$F$9,2,FALSE)))^Q$65,""))))</f>
        <v/>
      </c>
      <c r="R72" s="23" t="str">
        <f>IF(OR(R$66="",$C72="",$A72=""),"",IF($D72="",$C72,IF($D72="durchschnittliche Preissteigerungs-rate",$C72*(1+(VLOOKUP($A72,Personalnormkosten!$G$1:$H$4,2,FALSE)))^R$65,IF($D72&lt;&gt;"",$C72*(1+(VLOOKUP($D72,Personalnormkosten!$E$1:$F$9,2,FALSE)))^R$65,""))))</f>
        <v/>
      </c>
      <c r="S72" s="23" t="str">
        <f>IF(OR(S$66="",$C72="",$A72=""),"",IF($D72="",$C72,IF($D72="durchschnittliche Preissteigerungs-rate",$C72*(1+(VLOOKUP($A72,Personalnormkosten!$G$1:$H$4,2,FALSE)))^S$65,IF($D72&lt;&gt;"",$C72*(1+(VLOOKUP($D72,Personalnormkosten!$E$1:$F$9,2,FALSE)))^S$65,""))))</f>
        <v/>
      </c>
      <c r="T72" s="23" t="str">
        <f>IF(OR(T$66="",$C72="",$A72=""),"",IF($D72="",$C72,IF($D72="durchschnittliche Preissteigerungs-rate",$C72*(1+(VLOOKUP($A72,Personalnormkosten!$G$1:$H$4,2,FALSE)))^T$65,IF($D72&lt;&gt;"",$C72*(1+(VLOOKUP($D72,Personalnormkosten!$E$1:$F$9,2,FALSE)))^T$65,""))))</f>
        <v/>
      </c>
      <c r="U72" s="23" t="str">
        <f>IF(OR(U$66="",$C72="",$A72=""),"",IF($D72="",$C72,IF($D72="durchschnittliche Preissteigerungs-rate",$C72*(1+(VLOOKUP($A72,Personalnormkosten!$G$1:$H$4,2,FALSE)))^U$65,IF($D72&lt;&gt;"",$C72*(1+(VLOOKUP($D72,Personalnormkosten!$E$1:$F$9,2,FALSE)))^U$65,""))))</f>
        <v/>
      </c>
      <c r="V72" s="23" t="str">
        <f>IF(OR(V$66="",$C72="",$A72=""),"",IF($D72="",$C72,IF($D72="durchschnittliche Preissteigerungs-rate",$C72*(1+(VLOOKUP($A72,Personalnormkosten!$G$1:$H$4,2,FALSE)))^V$65,IF($D72&lt;&gt;"",$C72*(1+(VLOOKUP($D72,Personalnormkosten!$E$1:$F$9,2,FALSE)))^V$65,""))))</f>
        <v/>
      </c>
      <c r="W72" s="23" t="str">
        <f>IF(OR(W$66="",$C72="",$A72=""),"",IF($D72="",$C72,IF($D72="durchschnittliche Preissteigerungs-rate",$C72*(1+(VLOOKUP($A72,Personalnormkosten!$G$1:$H$4,2,FALSE)))^W$65,IF($D72&lt;&gt;"",$C72*(1+(VLOOKUP($D72,Personalnormkosten!$E$1:$F$9,2,FALSE)))^W$65,""))))</f>
        <v/>
      </c>
      <c r="X72" s="23" t="str">
        <f>IF(OR(X$66="",$C72="",$A72=""),"",IF($D72="",$C72,IF($D72="durchschnittliche Preissteigerungs-rate",$C72*(1+(VLOOKUP($A72,Personalnormkosten!$G$1:$H$4,2,FALSE)))^X$65,IF($D72&lt;&gt;"",$C72*(1+(VLOOKUP($D72,Personalnormkosten!$E$1:$F$9,2,FALSE)))^X$65,""))))</f>
        <v/>
      </c>
      <c r="Y72" s="23" t="str">
        <f>IF(OR(Y$66="",$C72="",$A72=""),"",IF($D72="",$C72,IF($D72="durchschnittliche Preissteigerungs-rate",$C72*(1+(VLOOKUP($A72,Personalnormkosten!$G$1:$H$4,2,FALSE)))^Y$65,IF($D72&lt;&gt;"",$C72*(1+(VLOOKUP($D72,Personalnormkosten!$E$1:$F$9,2,FALSE)))^Y$65,""))))</f>
        <v/>
      </c>
      <c r="Z72" s="23" t="str">
        <f>IF(OR(Z$66="",$C72="",$A72=""),"",IF($D72="",$C72,IF($D72="durchschnittliche Preissteigerungs-rate",$C72*(1+(VLOOKUP($A72,Personalnormkosten!$G$1:$H$4,2,FALSE)))^Z$65,IF($D72&lt;&gt;"",$C72*(1+(VLOOKUP($D72,Personalnormkosten!$E$1:$F$9,2,FALSE)))^Z$65,""))))</f>
        <v/>
      </c>
      <c r="AA72" s="23" t="str">
        <f>IF(OR(AA$66="",$C72="",$A72=""),"",IF($D72="",$C72,IF($D72="durchschnittliche Preissteigerungs-rate",$C72*(1+(VLOOKUP($A72,Personalnormkosten!$G$1:$H$4,2,FALSE)))^AA$65,IF($D72&lt;&gt;"",$C72*(1+(VLOOKUP($D72,Personalnormkosten!$E$1:$F$9,2,FALSE)))^AA$65,""))))</f>
        <v/>
      </c>
      <c r="AB72" s="23" t="str">
        <f>IF(OR(AB$66="",$C72="",$A72=""),"",IF($D72="",$C72,IF($D72="durchschnittliche Preissteigerungs-rate",$C72*(1+(VLOOKUP($A72,Personalnormkosten!$G$1:$H$4,2,FALSE)))^AB$65,IF($D72&lt;&gt;"",$C72*(1+(VLOOKUP($D72,Personalnormkosten!$E$1:$F$9,2,FALSE)))^AB$65,""))))</f>
        <v/>
      </c>
      <c r="AC72" s="23" t="str">
        <f>IF(OR(AC$66="",$C72="",$A72=""),"",IF($D72="",$C72,IF($D72="durchschnittliche Preissteigerungs-rate",$C72*(1+(VLOOKUP($A72,Personalnormkosten!$G$1:$H$4,2,FALSE)))^AC$65,IF($D72&lt;&gt;"",$C72*(1+(VLOOKUP($D72,Personalnormkosten!$E$1:$F$9,2,FALSE)))^AC$65,""))))</f>
        <v/>
      </c>
      <c r="AD72" s="23" t="str">
        <f>IF(OR(AD$66="",$C72="",$A72=""),"",IF($D72="",$C72,IF($D72="durchschnittliche Preissteigerungs-rate",$C72*(1+(VLOOKUP($A72,Personalnormkosten!$G$1:$H$4,2,FALSE)))^AD$65,IF($D72&lt;&gt;"",$C72*(1+(VLOOKUP($D72,Personalnormkosten!$E$1:$F$9,2,FALSE)))^AD$65,""))))</f>
        <v/>
      </c>
      <c r="AE72" s="23" t="str">
        <f>IF(OR(AE$66="",$C72="",$A72=""),"",IF($D72="",$C72,IF($D72="durchschnittliche Preissteigerungs-rate",$C72*(1+(VLOOKUP($A72,Personalnormkosten!$G$1:$H$4,2,FALSE)))^AE$65,IF($D72&lt;&gt;"",$C72*(1+(VLOOKUP($D72,Personalnormkosten!$E$1:$F$9,2,FALSE)))^AE$65,""))))</f>
        <v/>
      </c>
      <c r="AF72" s="23" t="str">
        <f>IF(OR(AF$66="",$C72="",$A72=""),"",IF($D72="",$C72,IF($D72="durchschnittliche Preissteigerungs-rate",$C72*(1+(VLOOKUP($A72,Personalnormkosten!$G$1:$H$4,2,FALSE)))^AF$65,IF($D72&lt;&gt;"",$C72*(1+(VLOOKUP($D72,Personalnormkosten!$E$1:$F$9,2,FALSE)))^AF$65,""))))</f>
        <v/>
      </c>
      <c r="AG72" s="23" t="str">
        <f>IF(OR(AG$66="",$C72="",$A72=""),"",IF($D72="",$C72,IF($D72="durchschnittliche Preissteigerungs-rate",$C72*(1+(VLOOKUP($A72,Personalnormkosten!$G$1:$H$4,2,FALSE)))^AG$65,IF($D72&lt;&gt;"",$C72*(1+(VLOOKUP($D72,Personalnormkosten!$E$1:$F$9,2,FALSE)))^AG$65,""))))</f>
        <v/>
      </c>
      <c r="AH72" s="23" t="str">
        <f>IF(OR(AH$66="",$C72="",$A72=""),"",IF($D72="",$C72,IF($D72="durchschnittliche Preissteigerungs-rate",$C72*(1+(VLOOKUP($A72,Personalnormkosten!$G$1:$H$4,2,FALSE)))^AH$65,IF($D72&lt;&gt;"",$C72*(1+(VLOOKUP($D72,Personalnormkosten!$E$1:$F$9,2,FALSE)))^AH$65,""))))</f>
        <v/>
      </c>
      <c r="AI72" s="23" t="str">
        <f>IF(OR(AI$66="",$C72="",$A72=""),"",IF($D72="",$C72,IF($D72="durchschnittliche Preissteigerungs-rate",$C72*(1+(VLOOKUP($A72,Personalnormkosten!$G$1:$H$4,2,FALSE)))^AI$65,IF($D72&lt;&gt;"",$C72*(1+(VLOOKUP($D72,Personalnormkosten!$E$1:$F$9,2,FALSE)))^AI$65,""))))</f>
        <v/>
      </c>
      <c r="AJ72" s="23" t="str">
        <f>IF(OR(AJ$66="",$C72="",$A72=""),"",IF($D72="",$C72,IF($D72="durchschnittliche Preissteigerungs-rate",$C72*(1+(VLOOKUP($A72,Personalnormkosten!$G$1:$H$4,2,FALSE)))^AJ$65,IF($D72&lt;&gt;"",$C72*(1+(VLOOKUP($D72,Personalnormkosten!$E$1:$F$9,2,FALSE)))^AJ$65,""))))</f>
        <v/>
      </c>
      <c r="AK72" s="23" t="str">
        <f>IF(OR(AK$66="",$C72="",$A72=""),"",IF($D72="",$C72,IF($D72="durchschnittliche Preissteigerungs-rate",$C72*(1+(VLOOKUP($A72,Personalnormkosten!$G$1:$H$4,2,FALSE)))^AK$65,IF($D72&lt;&gt;"",$C72*(1+(VLOOKUP($D72,Personalnormkosten!$E$1:$F$9,2,FALSE)))^AK$65,""))))</f>
        <v/>
      </c>
      <c r="AL72" s="23" t="str">
        <f>IF(OR(AL$66="",$C72="",$A72=""),"",IF($D72="",$C72,IF($D72="durchschnittliche Preissteigerungs-rate",$C72*(1+(VLOOKUP($A72,Personalnormkosten!$G$1:$H$4,2,FALSE)))^AL$65,IF($D72&lt;&gt;"",$C72*(1+(VLOOKUP($D72,Personalnormkosten!$E$1:$F$9,2,FALSE)))^AL$65,""))))</f>
        <v/>
      </c>
      <c r="AM72" s="23" t="str">
        <f>IF(OR(AM$66="",$C72="",$A72=""),"",IF($D72="",$C72,IF($D72="durchschnittliche Preissteigerungs-rate",$C72*(1+(VLOOKUP($A72,Personalnormkosten!$G$1:$H$4,2,FALSE)))^AM$65,IF($D72&lt;&gt;"",$C72*(1+(VLOOKUP($D72,Personalnormkosten!$E$1:$F$9,2,FALSE)))^AM$65,""))))</f>
        <v/>
      </c>
      <c r="AN72" s="23" t="str">
        <f>IF(OR(AN$66="",$C72="",$A72=""),"",IF($D72="",$C72,IF($D72="durchschnittliche Preissteigerungs-rate",$C72*(1+(VLOOKUP($A72,Personalnormkosten!$G$1:$H$4,2,FALSE)))^AN$65,IF($D72&lt;&gt;"",$C72*(1+(VLOOKUP($D72,Personalnormkosten!$E$1:$F$9,2,FALSE)))^AN$65,""))))</f>
        <v/>
      </c>
      <c r="AO72" s="23" t="str">
        <f>IF(OR(AO$66="",$C72="",$A72=""),"",IF($D72="",$C72,IF($D72="durchschnittliche Preissteigerungs-rate",$C72*(1+(VLOOKUP($A72,Personalnormkosten!$G$1:$H$4,2,FALSE)))^AO$65,IF($D72&lt;&gt;"",$C72*(1+(VLOOKUP($D72,Personalnormkosten!$E$1:$F$9,2,FALSE)))^AO$65,""))))</f>
        <v/>
      </c>
      <c r="AP72" s="23" t="str">
        <f>IF(OR(AP$66="",$C72="",$A72=""),"",IF($D72="",$C72,IF($D72="durchschnittliche Preissteigerungs-rate",$C72*(1+(VLOOKUP($A72,Personalnormkosten!$G$1:$H$4,2,FALSE)))^AP$65,IF($D72&lt;&gt;"",$C72*(1+(VLOOKUP($D72,Personalnormkosten!$E$1:$F$9,2,FALSE)))^AP$65,""))))</f>
        <v/>
      </c>
      <c r="AQ72" s="23" t="str">
        <f>IF(OR(AQ$66="",$C72="",$A72=""),"",IF($D72="",$C72,IF($D72="durchschnittliche Preissteigerungs-rate",$C72*(1+(VLOOKUP($A72,Personalnormkosten!$G$1:$H$4,2,FALSE)))^AQ$65,IF($D72&lt;&gt;"",$C72*(1+(VLOOKUP($D72,Personalnormkosten!$E$1:$F$9,2,FALSE)))^AQ$65,""))))</f>
        <v/>
      </c>
      <c r="AR72" s="23" t="str">
        <f>IF(OR(AR$66="",$C72="",$A72=""),"",IF($D72="",$C72,IF($D72="durchschnittliche Preissteigerungs-rate",$C72*(1+(VLOOKUP($A72,Personalnormkosten!$G$1:$H$4,2,FALSE)))^AR$65,IF($D72&lt;&gt;"",$C72*(1+(VLOOKUP($D72,Personalnormkosten!$E$1:$F$9,2,FALSE)))^AR$65,""))))</f>
        <v/>
      </c>
      <c r="AS72" s="23" t="str">
        <f>IF(OR(AS$66="",$C72="",$A72=""),"",IF($D72="",$C72,IF($D72="durchschnittliche Preissteigerungs-rate",$C72*(1+(VLOOKUP($A72,Personalnormkosten!$G$1:$H$4,2,FALSE)))^AS$65,IF($D72&lt;&gt;"",$C72*(1+(VLOOKUP($D72,Personalnormkosten!$E$1:$F$9,2,FALSE)))^AS$65,""))))</f>
        <v/>
      </c>
      <c r="AT72" s="23" t="str">
        <f>IF(OR(AT$66="",$C72="",$A72=""),"",IF($D72="",$C72,IF($D72="durchschnittliche Preissteigerungs-rate",$C72*(1+(VLOOKUP($A72,Personalnormkosten!$G$1:$H$4,2,FALSE)))^AT$65,IF($D72&lt;&gt;"",$C72*(1+(VLOOKUP($D72,Personalnormkosten!$E$1:$F$9,2,FALSE)))^AT$65,""))))</f>
        <v/>
      </c>
      <c r="AU72" s="23" t="str">
        <f>IF(OR(AU$66="",$C72="",$A72=""),"",IF($D72="",$C72,IF($D72="durchschnittliche Preissteigerungs-rate",$C72*(1+(VLOOKUP($A72,Personalnormkosten!$G$1:$H$4,2,FALSE)))^AU$65,IF($D72&lt;&gt;"",$C72*(1+(VLOOKUP($D72,Personalnormkosten!$E$1:$F$9,2,FALSE)))^AU$65,""))))</f>
        <v/>
      </c>
      <c r="AV72" s="23" t="str">
        <f>IF(OR(AV$66="",$C72="",$A72=""),"",IF($D72="",$C72,IF($D72="durchschnittliche Preissteigerungs-rate",$C72*(1+(VLOOKUP($A72,Personalnormkosten!$G$1:$H$4,2,FALSE)))^AV$65,IF($D72&lt;&gt;"",$C72*(1+(VLOOKUP($D72,Personalnormkosten!$E$1:$F$9,2,FALSE)))^AV$65,""))))</f>
        <v/>
      </c>
      <c r="AW72" s="23" t="str">
        <f>IF(OR(AW$66="",$C72="",$A72=""),"",IF($D72="",$C72,IF($D72="durchschnittliche Preissteigerungs-rate",$C72*(1+(VLOOKUP($A72,Personalnormkosten!$G$1:$H$4,2,FALSE)))^AW$65,IF($D72&lt;&gt;"",$C72*(1+(VLOOKUP($D72,Personalnormkosten!$E$1:$F$9,2,FALSE)))^AW$65,""))))</f>
        <v/>
      </c>
      <c r="AX72" s="23" t="str">
        <f>IF(OR(AX$66="",$C72="",$A72=""),"",IF($D72="",$C72,IF($D72="durchschnittliche Preissteigerungs-rate",$C72*(1+(VLOOKUP($A72,Personalnormkosten!$G$1:$H$4,2,FALSE)))^AX$65,IF($D72&lt;&gt;"",$C72*(1+(VLOOKUP($D72,Personalnormkosten!$E$1:$F$9,2,FALSE)))^AX$65,""))))</f>
        <v/>
      </c>
      <c r="AY72" s="23" t="str">
        <f>IF(OR(AY$66="",$C72="",$A72=""),"",IF($D72="",$C72,IF($D72="durchschnittliche Preissteigerungs-rate",$C72*(1+(VLOOKUP($A72,Personalnormkosten!$G$1:$H$4,2,FALSE)))^AY$65,IF($D72&lt;&gt;"",$C72*(1+(VLOOKUP($D72,Personalnormkosten!$E$1:$F$9,2,FALSE)))^AY$65,""))))</f>
        <v/>
      </c>
      <c r="AZ72" s="23" t="str">
        <f>IF(OR(AZ$66="",$C72="",$A72=""),"",IF($D72="",$C72,IF($D72="durchschnittliche Preissteigerungs-rate",$C72*(1+(VLOOKUP($A72,Personalnormkosten!$G$1:$H$4,2,FALSE)))^AZ$65,IF($D72&lt;&gt;"",$C72*(1+(VLOOKUP($D72,Personalnormkosten!$E$1:$F$9,2,FALSE)))^AZ$65,""))))</f>
        <v/>
      </c>
      <c r="BA72" s="23" t="str">
        <f>IF(OR(BA$66="",$C72="",$A72=""),"",IF($D72="",$C72,IF($D72="durchschnittliche Preissteigerungs-rate",$C72*(1+(VLOOKUP($A72,Personalnormkosten!$G$1:$H$4,2,FALSE)))^BA$65,IF($D72&lt;&gt;"",$C72*(1+(VLOOKUP($D72,Personalnormkosten!$E$1:$F$9,2,FALSE)))^BA$65,""))))</f>
        <v/>
      </c>
      <c r="BB72" s="23" t="str">
        <f>IF(OR(BB$66="",$C72="",$A72=""),"",IF($D72="",$C72,IF($D72="durchschnittliche Preissteigerungs-rate",$C72*(1+(VLOOKUP($A72,Personalnormkosten!$G$1:$H$4,2,FALSE)))^BB$65,IF($D72&lt;&gt;"",$C72*(1+(VLOOKUP($D72,Personalnormkosten!$E$1:$F$9,2,FALSE)))^BB$65,""))))</f>
        <v/>
      </c>
    </row>
    <row r="73" spans="1:54" ht="41.4" x14ac:dyDescent="0.25">
      <c r="A73" s="41" t="str">
        <f>IF('Option 8'!A73="","",'Option 8'!A73)</f>
        <v/>
      </c>
      <c r="B73" s="33"/>
      <c r="C73" s="34" t="str">
        <f>IF('Option 8'!C73="","",'Option 8'!C73)</f>
        <v/>
      </c>
      <c r="D73" s="98" t="str">
        <f>IF('Option 8'!D73="","",'Option 8'!D73)</f>
        <v>durchschnittliche Preissteigerungs-rate</v>
      </c>
      <c r="E73" s="23" t="str">
        <f>IF(OR(E$66="",$C73="",$A73=""),"",IF($D73="",$C73,IF($D73="durchschnittliche Preissteigerungs-rate",$C73*(1+(VLOOKUP($A73,Personalnormkosten!$G$1:$H$4,2,FALSE)))^E$65,IF($D73&lt;&gt;"",$C73*(1+(VLOOKUP($D73,Personalnormkosten!$E$1:$F$9,2,FALSE)))^E$65,""))))</f>
        <v/>
      </c>
      <c r="F73" s="23" t="str">
        <f>IF(OR(F$66="",$C73="",$A73=""),"",IF($D73="",$C73,IF($D73="durchschnittliche Preissteigerungs-rate",$C73*(1+(VLOOKUP($A73,Personalnormkosten!$G$1:$H$4,2,FALSE)))^F$65,IF($D73&lt;&gt;"",$C73*(1+(VLOOKUP($D73,Personalnormkosten!$E$1:$F$9,2,FALSE)))^F$65,""))))</f>
        <v/>
      </c>
      <c r="G73" s="23" t="str">
        <f>IF(OR(G$66="",$C73="",$A73=""),"",IF($D73="",$C73,IF($D73="durchschnittliche Preissteigerungs-rate",$C73*(1+(VLOOKUP($A73,Personalnormkosten!$G$1:$H$4,2,FALSE)))^G$65,IF($D73&lt;&gt;"",$C73*(1+(VLOOKUP($D73,Personalnormkosten!$E$1:$F$9,2,FALSE)))^G$65,""))))</f>
        <v/>
      </c>
      <c r="H73" s="23" t="str">
        <f>IF(OR(H$66="",$C73="",$A73=""),"",IF($D73="",$C73,IF($D73="durchschnittliche Preissteigerungs-rate",$C73*(1+(VLOOKUP($A73,Personalnormkosten!$G$1:$H$4,2,FALSE)))^H$65,IF($D73&lt;&gt;"",$C73*(1+(VLOOKUP($D73,Personalnormkosten!$E$1:$F$9,2,FALSE)))^H$65,""))))</f>
        <v/>
      </c>
      <c r="I73" s="23" t="str">
        <f>IF(OR(I$66="",$C73="",$A73=""),"",IF($D73="",$C73,IF($D73="durchschnittliche Preissteigerungs-rate",$C73*(1+(VLOOKUP($A73,Personalnormkosten!$G$1:$H$4,2,FALSE)))^I$65,IF($D73&lt;&gt;"",$C73*(1+(VLOOKUP($D73,Personalnormkosten!$E$1:$F$9,2,FALSE)))^I$65,""))))</f>
        <v/>
      </c>
      <c r="J73" s="23" t="str">
        <f>IF(OR(J$66="",$C73="",$A73=""),"",IF($D73="",$C73,IF($D73="durchschnittliche Preissteigerungs-rate",$C73*(1+(VLOOKUP($A73,Personalnormkosten!$G$1:$H$4,2,FALSE)))^J$65,IF($D73&lt;&gt;"",$C73*(1+(VLOOKUP($D73,Personalnormkosten!$E$1:$F$9,2,FALSE)))^J$65,""))))</f>
        <v/>
      </c>
      <c r="K73" s="23" t="str">
        <f>IF(OR(K$66="",$C73="",$A73=""),"",IF($D73="",$C73,IF($D73="durchschnittliche Preissteigerungs-rate",$C73*(1+(VLOOKUP($A73,Personalnormkosten!$G$1:$H$4,2,FALSE)))^K$65,IF($D73&lt;&gt;"",$C73*(1+(VLOOKUP($D73,Personalnormkosten!$E$1:$F$9,2,FALSE)))^K$65,""))))</f>
        <v/>
      </c>
      <c r="L73" s="23" t="str">
        <f>IF(OR(L$66="",$C73="",$A73=""),"",IF($D73="",$C73,IF($D73="durchschnittliche Preissteigerungs-rate",$C73*(1+(VLOOKUP($A73,Personalnormkosten!$G$1:$H$4,2,FALSE)))^L$65,IF($D73&lt;&gt;"",$C73*(1+(VLOOKUP($D73,Personalnormkosten!$E$1:$F$9,2,FALSE)))^L$65,""))))</f>
        <v/>
      </c>
      <c r="M73" s="23" t="str">
        <f>IF(OR(M$66="",$C73="",$A73=""),"",IF($D73="",$C73,IF($D73="durchschnittliche Preissteigerungs-rate",$C73*(1+(VLOOKUP($A73,Personalnormkosten!$G$1:$H$4,2,FALSE)))^M$65,IF($D73&lt;&gt;"",$C73*(1+(VLOOKUP($D73,Personalnormkosten!$E$1:$F$9,2,FALSE)))^M$65,""))))</f>
        <v/>
      </c>
      <c r="N73" s="23" t="str">
        <f>IF(OR(N$66="",$C73="",$A73=""),"",IF($D73="",$C73,IF($D73="durchschnittliche Preissteigerungs-rate",$C73*(1+(VLOOKUP($A73,Personalnormkosten!$G$1:$H$4,2,FALSE)))^N$65,IF($D73&lt;&gt;"",$C73*(1+(VLOOKUP($D73,Personalnormkosten!$E$1:$F$9,2,FALSE)))^N$65,""))))</f>
        <v/>
      </c>
      <c r="O73" s="23" t="str">
        <f>IF(OR(O$66="",$C73="",$A73=""),"",IF($D73="",$C73,IF($D73="durchschnittliche Preissteigerungs-rate",$C73*(1+(VLOOKUP($A73,Personalnormkosten!$G$1:$H$4,2,FALSE)))^O$65,IF($D73&lt;&gt;"",$C73*(1+(VLOOKUP($D73,Personalnormkosten!$E$1:$F$9,2,FALSE)))^O$65,""))))</f>
        <v/>
      </c>
      <c r="P73" s="23" t="str">
        <f>IF(OR(P$66="",$C73="",$A73=""),"",IF($D73="",$C73,IF($D73="durchschnittliche Preissteigerungs-rate",$C73*(1+(VLOOKUP($A73,Personalnormkosten!$G$1:$H$4,2,FALSE)))^P$65,IF($D73&lt;&gt;"",$C73*(1+(VLOOKUP($D73,Personalnormkosten!$E$1:$F$9,2,FALSE)))^P$65,""))))</f>
        <v/>
      </c>
      <c r="Q73" s="23" t="str">
        <f>IF(OR(Q$66="",$C73="",$A73=""),"",IF($D73="",$C73,IF($D73="durchschnittliche Preissteigerungs-rate",$C73*(1+(VLOOKUP($A73,Personalnormkosten!$G$1:$H$4,2,FALSE)))^Q$65,IF($D73&lt;&gt;"",$C73*(1+(VLOOKUP($D73,Personalnormkosten!$E$1:$F$9,2,FALSE)))^Q$65,""))))</f>
        <v/>
      </c>
      <c r="R73" s="23" t="str">
        <f>IF(OR(R$66="",$C73="",$A73=""),"",IF($D73="",$C73,IF($D73="durchschnittliche Preissteigerungs-rate",$C73*(1+(VLOOKUP($A73,Personalnormkosten!$G$1:$H$4,2,FALSE)))^R$65,IF($D73&lt;&gt;"",$C73*(1+(VLOOKUP($D73,Personalnormkosten!$E$1:$F$9,2,FALSE)))^R$65,""))))</f>
        <v/>
      </c>
      <c r="S73" s="23" t="str">
        <f>IF(OR(S$66="",$C73="",$A73=""),"",IF($D73="",$C73,IF($D73="durchschnittliche Preissteigerungs-rate",$C73*(1+(VLOOKUP($A73,Personalnormkosten!$G$1:$H$4,2,FALSE)))^S$65,IF($D73&lt;&gt;"",$C73*(1+(VLOOKUP($D73,Personalnormkosten!$E$1:$F$9,2,FALSE)))^S$65,""))))</f>
        <v/>
      </c>
      <c r="T73" s="23" t="str">
        <f>IF(OR(T$66="",$C73="",$A73=""),"",IF($D73="",$C73,IF($D73="durchschnittliche Preissteigerungs-rate",$C73*(1+(VLOOKUP($A73,Personalnormkosten!$G$1:$H$4,2,FALSE)))^T$65,IF($D73&lt;&gt;"",$C73*(1+(VLOOKUP($D73,Personalnormkosten!$E$1:$F$9,2,FALSE)))^T$65,""))))</f>
        <v/>
      </c>
      <c r="U73" s="23" t="str">
        <f>IF(OR(U$66="",$C73="",$A73=""),"",IF($D73="",$C73,IF($D73="durchschnittliche Preissteigerungs-rate",$C73*(1+(VLOOKUP($A73,Personalnormkosten!$G$1:$H$4,2,FALSE)))^U$65,IF($D73&lt;&gt;"",$C73*(1+(VLOOKUP($D73,Personalnormkosten!$E$1:$F$9,2,FALSE)))^U$65,""))))</f>
        <v/>
      </c>
      <c r="V73" s="23" t="str">
        <f>IF(OR(V$66="",$C73="",$A73=""),"",IF($D73="",$C73,IF($D73="durchschnittliche Preissteigerungs-rate",$C73*(1+(VLOOKUP($A73,Personalnormkosten!$G$1:$H$4,2,FALSE)))^V$65,IF($D73&lt;&gt;"",$C73*(1+(VLOOKUP($D73,Personalnormkosten!$E$1:$F$9,2,FALSE)))^V$65,""))))</f>
        <v/>
      </c>
      <c r="W73" s="23" t="str">
        <f>IF(OR(W$66="",$C73="",$A73=""),"",IF($D73="",$C73,IF($D73="durchschnittliche Preissteigerungs-rate",$C73*(1+(VLOOKUP($A73,Personalnormkosten!$G$1:$H$4,2,FALSE)))^W$65,IF($D73&lt;&gt;"",$C73*(1+(VLOOKUP($D73,Personalnormkosten!$E$1:$F$9,2,FALSE)))^W$65,""))))</f>
        <v/>
      </c>
      <c r="X73" s="23" t="str">
        <f>IF(OR(X$66="",$C73="",$A73=""),"",IF($D73="",$C73,IF($D73="durchschnittliche Preissteigerungs-rate",$C73*(1+(VLOOKUP($A73,Personalnormkosten!$G$1:$H$4,2,FALSE)))^X$65,IF($D73&lt;&gt;"",$C73*(1+(VLOOKUP($D73,Personalnormkosten!$E$1:$F$9,2,FALSE)))^X$65,""))))</f>
        <v/>
      </c>
      <c r="Y73" s="23" t="str">
        <f>IF(OR(Y$66="",$C73="",$A73=""),"",IF($D73="",$C73,IF($D73="durchschnittliche Preissteigerungs-rate",$C73*(1+(VLOOKUP($A73,Personalnormkosten!$G$1:$H$4,2,FALSE)))^Y$65,IF($D73&lt;&gt;"",$C73*(1+(VLOOKUP($D73,Personalnormkosten!$E$1:$F$9,2,FALSE)))^Y$65,""))))</f>
        <v/>
      </c>
      <c r="Z73" s="23" t="str">
        <f>IF(OR(Z$66="",$C73="",$A73=""),"",IF($D73="",$C73,IF($D73="durchschnittliche Preissteigerungs-rate",$C73*(1+(VLOOKUP($A73,Personalnormkosten!$G$1:$H$4,2,FALSE)))^Z$65,IF($D73&lt;&gt;"",$C73*(1+(VLOOKUP($D73,Personalnormkosten!$E$1:$F$9,2,FALSE)))^Z$65,""))))</f>
        <v/>
      </c>
      <c r="AA73" s="23" t="str">
        <f>IF(OR(AA$66="",$C73="",$A73=""),"",IF($D73="",$C73,IF($D73="durchschnittliche Preissteigerungs-rate",$C73*(1+(VLOOKUP($A73,Personalnormkosten!$G$1:$H$4,2,FALSE)))^AA$65,IF($D73&lt;&gt;"",$C73*(1+(VLOOKUP($D73,Personalnormkosten!$E$1:$F$9,2,FALSE)))^AA$65,""))))</f>
        <v/>
      </c>
      <c r="AB73" s="23" t="str">
        <f>IF(OR(AB$66="",$C73="",$A73=""),"",IF($D73="",$C73,IF($D73="durchschnittliche Preissteigerungs-rate",$C73*(1+(VLOOKUP($A73,Personalnormkosten!$G$1:$H$4,2,FALSE)))^AB$65,IF($D73&lt;&gt;"",$C73*(1+(VLOOKUP($D73,Personalnormkosten!$E$1:$F$9,2,FALSE)))^AB$65,""))))</f>
        <v/>
      </c>
      <c r="AC73" s="23" t="str">
        <f>IF(OR(AC$66="",$C73="",$A73=""),"",IF($D73="",$C73,IF($D73="durchschnittliche Preissteigerungs-rate",$C73*(1+(VLOOKUP($A73,Personalnormkosten!$G$1:$H$4,2,FALSE)))^AC$65,IF($D73&lt;&gt;"",$C73*(1+(VLOOKUP($D73,Personalnormkosten!$E$1:$F$9,2,FALSE)))^AC$65,""))))</f>
        <v/>
      </c>
      <c r="AD73" s="23" t="str">
        <f>IF(OR(AD$66="",$C73="",$A73=""),"",IF($D73="",$C73,IF($D73="durchschnittliche Preissteigerungs-rate",$C73*(1+(VLOOKUP($A73,Personalnormkosten!$G$1:$H$4,2,FALSE)))^AD$65,IF($D73&lt;&gt;"",$C73*(1+(VLOOKUP($D73,Personalnormkosten!$E$1:$F$9,2,FALSE)))^AD$65,""))))</f>
        <v/>
      </c>
      <c r="AE73" s="23" t="str">
        <f>IF(OR(AE$66="",$C73="",$A73=""),"",IF($D73="",$C73,IF($D73="durchschnittliche Preissteigerungs-rate",$C73*(1+(VLOOKUP($A73,Personalnormkosten!$G$1:$H$4,2,FALSE)))^AE$65,IF($D73&lt;&gt;"",$C73*(1+(VLOOKUP($D73,Personalnormkosten!$E$1:$F$9,2,FALSE)))^AE$65,""))))</f>
        <v/>
      </c>
      <c r="AF73" s="23" t="str">
        <f>IF(OR(AF$66="",$C73="",$A73=""),"",IF($D73="",$C73,IF($D73="durchschnittliche Preissteigerungs-rate",$C73*(1+(VLOOKUP($A73,Personalnormkosten!$G$1:$H$4,2,FALSE)))^AF$65,IF($D73&lt;&gt;"",$C73*(1+(VLOOKUP($D73,Personalnormkosten!$E$1:$F$9,2,FALSE)))^AF$65,""))))</f>
        <v/>
      </c>
      <c r="AG73" s="23" t="str">
        <f>IF(OR(AG$66="",$C73="",$A73=""),"",IF($D73="",$C73,IF($D73="durchschnittliche Preissteigerungs-rate",$C73*(1+(VLOOKUP($A73,Personalnormkosten!$G$1:$H$4,2,FALSE)))^AG$65,IF($D73&lt;&gt;"",$C73*(1+(VLOOKUP($D73,Personalnormkosten!$E$1:$F$9,2,FALSE)))^AG$65,""))))</f>
        <v/>
      </c>
      <c r="AH73" s="23" t="str">
        <f>IF(OR(AH$66="",$C73="",$A73=""),"",IF($D73="",$C73,IF($D73="durchschnittliche Preissteigerungs-rate",$C73*(1+(VLOOKUP($A73,Personalnormkosten!$G$1:$H$4,2,FALSE)))^AH$65,IF($D73&lt;&gt;"",$C73*(1+(VLOOKUP($D73,Personalnormkosten!$E$1:$F$9,2,FALSE)))^AH$65,""))))</f>
        <v/>
      </c>
      <c r="AI73" s="23" t="str">
        <f>IF(OR(AI$66="",$C73="",$A73=""),"",IF($D73="",$C73,IF($D73="durchschnittliche Preissteigerungs-rate",$C73*(1+(VLOOKUP($A73,Personalnormkosten!$G$1:$H$4,2,FALSE)))^AI$65,IF($D73&lt;&gt;"",$C73*(1+(VLOOKUP($D73,Personalnormkosten!$E$1:$F$9,2,FALSE)))^AI$65,""))))</f>
        <v/>
      </c>
      <c r="AJ73" s="23" t="str">
        <f>IF(OR(AJ$66="",$C73="",$A73=""),"",IF($D73="",$C73,IF($D73="durchschnittliche Preissteigerungs-rate",$C73*(1+(VLOOKUP($A73,Personalnormkosten!$G$1:$H$4,2,FALSE)))^AJ$65,IF($D73&lt;&gt;"",$C73*(1+(VLOOKUP($D73,Personalnormkosten!$E$1:$F$9,2,FALSE)))^AJ$65,""))))</f>
        <v/>
      </c>
      <c r="AK73" s="23" t="str">
        <f>IF(OR(AK$66="",$C73="",$A73=""),"",IF($D73="",$C73,IF($D73="durchschnittliche Preissteigerungs-rate",$C73*(1+(VLOOKUP($A73,Personalnormkosten!$G$1:$H$4,2,FALSE)))^AK$65,IF($D73&lt;&gt;"",$C73*(1+(VLOOKUP($D73,Personalnormkosten!$E$1:$F$9,2,FALSE)))^AK$65,""))))</f>
        <v/>
      </c>
      <c r="AL73" s="23" t="str">
        <f>IF(OR(AL$66="",$C73="",$A73=""),"",IF($D73="",$C73,IF($D73="durchschnittliche Preissteigerungs-rate",$C73*(1+(VLOOKUP($A73,Personalnormkosten!$G$1:$H$4,2,FALSE)))^AL$65,IF($D73&lt;&gt;"",$C73*(1+(VLOOKUP($D73,Personalnormkosten!$E$1:$F$9,2,FALSE)))^AL$65,""))))</f>
        <v/>
      </c>
      <c r="AM73" s="23" t="str">
        <f>IF(OR(AM$66="",$C73="",$A73=""),"",IF($D73="",$C73,IF($D73="durchschnittliche Preissteigerungs-rate",$C73*(1+(VLOOKUP($A73,Personalnormkosten!$G$1:$H$4,2,FALSE)))^AM$65,IF($D73&lt;&gt;"",$C73*(1+(VLOOKUP($D73,Personalnormkosten!$E$1:$F$9,2,FALSE)))^AM$65,""))))</f>
        <v/>
      </c>
      <c r="AN73" s="23" t="str">
        <f>IF(OR(AN$66="",$C73="",$A73=""),"",IF($D73="",$C73,IF($D73="durchschnittliche Preissteigerungs-rate",$C73*(1+(VLOOKUP($A73,Personalnormkosten!$G$1:$H$4,2,FALSE)))^AN$65,IF($D73&lt;&gt;"",$C73*(1+(VLOOKUP($D73,Personalnormkosten!$E$1:$F$9,2,FALSE)))^AN$65,""))))</f>
        <v/>
      </c>
      <c r="AO73" s="23" t="str">
        <f>IF(OR(AO$66="",$C73="",$A73=""),"",IF($D73="",$C73,IF($D73="durchschnittliche Preissteigerungs-rate",$C73*(1+(VLOOKUP($A73,Personalnormkosten!$G$1:$H$4,2,FALSE)))^AO$65,IF($D73&lt;&gt;"",$C73*(1+(VLOOKUP($D73,Personalnormkosten!$E$1:$F$9,2,FALSE)))^AO$65,""))))</f>
        <v/>
      </c>
      <c r="AP73" s="23" t="str">
        <f>IF(OR(AP$66="",$C73="",$A73=""),"",IF($D73="",$C73,IF($D73="durchschnittliche Preissteigerungs-rate",$C73*(1+(VLOOKUP($A73,Personalnormkosten!$G$1:$H$4,2,FALSE)))^AP$65,IF($D73&lt;&gt;"",$C73*(1+(VLOOKUP($D73,Personalnormkosten!$E$1:$F$9,2,FALSE)))^AP$65,""))))</f>
        <v/>
      </c>
      <c r="AQ73" s="23" t="str">
        <f>IF(OR(AQ$66="",$C73="",$A73=""),"",IF($D73="",$C73,IF($D73="durchschnittliche Preissteigerungs-rate",$C73*(1+(VLOOKUP($A73,Personalnormkosten!$G$1:$H$4,2,FALSE)))^AQ$65,IF($D73&lt;&gt;"",$C73*(1+(VLOOKUP($D73,Personalnormkosten!$E$1:$F$9,2,FALSE)))^AQ$65,""))))</f>
        <v/>
      </c>
      <c r="AR73" s="23" t="str">
        <f>IF(OR(AR$66="",$C73="",$A73=""),"",IF($D73="",$C73,IF($D73="durchschnittliche Preissteigerungs-rate",$C73*(1+(VLOOKUP($A73,Personalnormkosten!$G$1:$H$4,2,FALSE)))^AR$65,IF($D73&lt;&gt;"",$C73*(1+(VLOOKUP($D73,Personalnormkosten!$E$1:$F$9,2,FALSE)))^AR$65,""))))</f>
        <v/>
      </c>
      <c r="AS73" s="23" t="str">
        <f>IF(OR(AS$66="",$C73="",$A73=""),"",IF($D73="",$C73,IF($D73="durchschnittliche Preissteigerungs-rate",$C73*(1+(VLOOKUP($A73,Personalnormkosten!$G$1:$H$4,2,FALSE)))^AS$65,IF($D73&lt;&gt;"",$C73*(1+(VLOOKUP($D73,Personalnormkosten!$E$1:$F$9,2,FALSE)))^AS$65,""))))</f>
        <v/>
      </c>
      <c r="AT73" s="23" t="str">
        <f>IF(OR(AT$66="",$C73="",$A73=""),"",IF($D73="",$C73,IF($D73="durchschnittliche Preissteigerungs-rate",$C73*(1+(VLOOKUP($A73,Personalnormkosten!$G$1:$H$4,2,FALSE)))^AT$65,IF($D73&lt;&gt;"",$C73*(1+(VLOOKUP($D73,Personalnormkosten!$E$1:$F$9,2,FALSE)))^AT$65,""))))</f>
        <v/>
      </c>
      <c r="AU73" s="23" t="str">
        <f>IF(OR(AU$66="",$C73="",$A73=""),"",IF($D73="",$C73,IF($D73="durchschnittliche Preissteigerungs-rate",$C73*(1+(VLOOKUP($A73,Personalnormkosten!$G$1:$H$4,2,FALSE)))^AU$65,IF($D73&lt;&gt;"",$C73*(1+(VLOOKUP($D73,Personalnormkosten!$E$1:$F$9,2,FALSE)))^AU$65,""))))</f>
        <v/>
      </c>
      <c r="AV73" s="23" t="str">
        <f>IF(OR(AV$66="",$C73="",$A73=""),"",IF($D73="",$C73,IF($D73="durchschnittliche Preissteigerungs-rate",$C73*(1+(VLOOKUP($A73,Personalnormkosten!$G$1:$H$4,2,FALSE)))^AV$65,IF($D73&lt;&gt;"",$C73*(1+(VLOOKUP($D73,Personalnormkosten!$E$1:$F$9,2,FALSE)))^AV$65,""))))</f>
        <v/>
      </c>
      <c r="AW73" s="23" t="str">
        <f>IF(OR(AW$66="",$C73="",$A73=""),"",IF($D73="",$C73,IF($D73="durchschnittliche Preissteigerungs-rate",$C73*(1+(VLOOKUP($A73,Personalnormkosten!$G$1:$H$4,2,FALSE)))^AW$65,IF($D73&lt;&gt;"",$C73*(1+(VLOOKUP($D73,Personalnormkosten!$E$1:$F$9,2,FALSE)))^AW$65,""))))</f>
        <v/>
      </c>
      <c r="AX73" s="23" t="str">
        <f>IF(OR(AX$66="",$C73="",$A73=""),"",IF($D73="",$C73,IF($D73="durchschnittliche Preissteigerungs-rate",$C73*(1+(VLOOKUP($A73,Personalnormkosten!$G$1:$H$4,2,FALSE)))^AX$65,IF($D73&lt;&gt;"",$C73*(1+(VLOOKUP($D73,Personalnormkosten!$E$1:$F$9,2,FALSE)))^AX$65,""))))</f>
        <v/>
      </c>
      <c r="AY73" s="23" t="str">
        <f>IF(OR(AY$66="",$C73="",$A73=""),"",IF($D73="",$C73,IF($D73="durchschnittliche Preissteigerungs-rate",$C73*(1+(VLOOKUP($A73,Personalnormkosten!$G$1:$H$4,2,FALSE)))^AY$65,IF($D73&lt;&gt;"",$C73*(1+(VLOOKUP($D73,Personalnormkosten!$E$1:$F$9,2,FALSE)))^AY$65,""))))</f>
        <v/>
      </c>
      <c r="AZ73" s="23" t="str">
        <f>IF(OR(AZ$66="",$C73="",$A73=""),"",IF($D73="",$C73,IF($D73="durchschnittliche Preissteigerungs-rate",$C73*(1+(VLOOKUP($A73,Personalnormkosten!$G$1:$H$4,2,FALSE)))^AZ$65,IF($D73&lt;&gt;"",$C73*(1+(VLOOKUP($D73,Personalnormkosten!$E$1:$F$9,2,FALSE)))^AZ$65,""))))</f>
        <v/>
      </c>
      <c r="BA73" s="23" t="str">
        <f>IF(OR(BA$66="",$C73="",$A73=""),"",IF($D73="",$C73,IF($D73="durchschnittliche Preissteigerungs-rate",$C73*(1+(VLOOKUP($A73,Personalnormkosten!$G$1:$H$4,2,FALSE)))^BA$65,IF($D73&lt;&gt;"",$C73*(1+(VLOOKUP($D73,Personalnormkosten!$E$1:$F$9,2,FALSE)))^BA$65,""))))</f>
        <v/>
      </c>
      <c r="BB73" s="23" t="str">
        <f>IF(OR(BB$66="",$C73="",$A73=""),"",IF($D73="",$C73,IF($D73="durchschnittliche Preissteigerungs-rate",$C73*(1+(VLOOKUP($A73,Personalnormkosten!$G$1:$H$4,2,FALSE)))^BB$65,IF($D73&lt;&gt;"",$C73*(1+(VLOOKUP($D73,Personalnormkosten!$E$1:$F$9,2,FALSE)))^BB$65,""))))</f>
        <v/>
      </c>
    </row>
    <row r="74" spans="1:54" ht="41.4" x14ac:dyDescent="0.25">
      <c r="A74" s="41" t="str">
        <f>IF('Option 8'!A74="","",'Option 8'!A74)</f>
        <v/>
      </c>
      <c r="B74" s="33"/>
      <c r="C74" s="34" t="str">
        <f>IF('Option 8'!C74="","",'Option 8'!C74)</f>
        <v/>
      </c>
      <c r="D74" s="98" t="str">
        <f>IF('Option 8'!D74="","",'Option 8'!D74)</f>
        <v>durchschnittliche Preissteigerungs-rate</v>
      </c>
      <c r="E74" s="23" t="str">
        <f>IF(OR(E$66="",$C74="",$A74=""),"",IF($D74="",$C74,IF($D74="durchschnittliche Preissteigerungs-rate",$C74*(1+(VLOOKUP($A74,Personalnormkosten!$G$1:$H$4,2,FALSE)))^E$65,IF($D74&lt;&gt;"",$C74*(1+(VLOOKUP($D74,Personalnormkosten!$E$1:$F$9,2,FALSE)))^E$65,""))))</f>
        <v/>
      </c>
      <c r="F74" s="23" t="str">
        <f>IF(OR(F$66="",$C74="",$A74=""),"",IF($D74="",$C74,IF($D74="durchschnittliche Preissteigerungs-rate",$C74*(1+(VLOOKUP($A74,Personalnormkosten!$G$1:$H$4,2,FALSE)))^F$65,IF($D74&lt;&gt;"",$C74*(1+(VLOOKUP($D74,Personalnormkosten!$E$1:$F$9,2,FALSE)))^F$65,""))))</f>
        <v/>
      </c>
      <c r="G74" s="23" t="str">
        <f>IF(OR(G$66="",$C74="",$A74=""),"",IF($D74="",$C74,IF($D74="durchschnittliche Preissteigerungs-rate",$C74*(1+(VLOOKUP($A74,Personalnormkosten!$G$1:$H$4,2,FALSE)))^G$65,IF($D74&lt;&gt;"",$C74*(1+(VLOOKUP($D74,Personalnormkosten!$E$1:$F$9,2,FALSE)))^G$65,""))))</f>
        <v/>
      </c>
      <c r="H74" s="23" t="str">
        <f>IF(OR(H$66="",$C74="",$A74=""),"",IF($D74="",$C74,IF($D74="durchschnittliche Preissteigerungs-rate",$C74*(1+(VLOOKUP($A74,Personalnormkosten!$G$1:$H$4,2,FALSE)))^H$65,IF($D74&lt;&gt;"",$C74*(1+(VLOOKUP($D74,Personalnormkosten!$E$1:$F$9,2,FALSE)))^H$65,""))))</f>
        <v/>
      </c>
      <c r="I74" s="23" t="str">
        <f>IF(OR(I$66="",$C74="",$A74=""),"",IF($D74="",$C74,IF($D74="durchschnittliche Preissteigerungs-rate",$C74*(1+(VLOOKUP($A74,Personalnormkosten!$G$1:$H$4,2,FALSE)))^I$65,IF($D74&lt;&gt;"",$C74*(1+(VLOOKUP($D74,Personalnormkosten!$E$1:$F$9,2,FALSE)))^I$65,""))))</f>
        <v/>
      </c>
      <c r="J74" s="23" t="str">
        <f>IF(OR(J$66="",$C74="",$A74=""),"",IF($D74="",$C74,IF($D74="durchschnittliche Preissteigerungs-rate",$C74*(1+(VLOOKUP($A74,Personalnormkosten!$G$1:$H$4,2,FALSE)))^J$65,IF($D74&lt;&gt;"",$C74*(1+(VLOOKUP($D74,Personalnormkosten!$E$1:$F$9,2,FALSE)))^J$65,""))))</f>
        <v/>
      </c>
      <c r="K74" s="23" t="str">
        <f>IF(OR(K$66="",$C74="",$A74=""),"",IF($D74="",$C74,IF($D74="durchschnittliche Preissteigerungs-rate",$C74*(1+(VLOOKUP($A74,Personalnormkosten!$G$1:$H$4,2,FALSE)))^K$65,IF($D74&lt;&gt;"",$C74*(1+(VLOOKUP($D74,Personalnormkosten!$E$1:$F$9,2,FALSE)))^K$65,""))))</f>
        <v/>
      </c>
      <c r="L74" s="23" t="str">
        <f>IF(OR(L$66="",$C74="",$A74=""),"",IF($D74="",$C74,IF($D74="durchschnittliche Preissteigerungs-rate",$C74*(1+(VLOOKUP($A74,Personalnormkosten!$G$1:$H$4,2,FALSE)))^L$65,IF($D74&lt;&gt;"",$C74*(1+(VLOOKUP($D74,Personalnormkosten!$E$1:$F$9,2,FALSE)))^L$65,""))))</f>
        <v/>
      </c>
      <c r="M74" s="23" t="str">
        <f>IF(OR(M$66="",$C74="",$A74=""),"",IF($D74="",$C74,IF($D74="durchschnittliche Preissteigerungs-rate",$C74*(1+(VLOOKUP($A74,Personalnormkosten!$G$1:$H$4,2,FALSE)))^M$65,IF($D74&lt;&gt;"",$C74*(1+(VLOOKUP($D74,Personalnormkosten!$E$1:$F$9,2,FALSE)))^M$65,""))))</f>
        <v/>
      </c>
      <c r="N74" s="23" t="str">
        <f>IF(OR(N$66="",$C74="",$A74=""),"",IF($D74="",$C74,IF($D74="durchschnittliche Preissteigerungs-rate",$C74*(1+(VLOOKUP($A74,Personalnormkosten!$G$1:$H$4,2,FALSE)))^N$65,IF($D74&lt;&gt;"",$C74*(1+(VLOOKUP($D74,Personalnormkosten!$E$1:$F$9,2,FALSE)))^N$65,""))))</f>
        <v/>
      </c>
      <c r="O74" s="23" t="str">
        <f>IF(OR(O$66="",$C74="",$A74=""),"",IF($D74="",$C74,IF($D74="durchschnittliche Preissteigerungs-rate",$C74*(1+(VLOOKUP($A74,Personalnormkosten!$G$1:$H$4,2,FALSE)))^O$65,IF($D74&lt;&gt;"",$C74*(1+(VLOOKUP($D74,Personalnormkosten!$E$1:$F$9,2,FALSE)))^O$65,""))))</f>
        <v/>
      </c>
      <c r="P74" s="23" t="str">
        <f>IF(OR(P$66="",$C74="",$A74=""),"",IF($D74="",$C74,IF($D74="durchschnittliche Preissteigerungs-rate",$C74*(1+(VLOOKUP($A74,Personalnormkosten!$G$1:$H$4,2,FALSE)))^P$65,IF($D74&lt;&gt;"",$C74*(1+(VLOOKUP($D74,Personalnormkosten!$E$1:$F$9,2,FALSE)))^P$65,""))))</f>
        <v/>
      </c>
      <c r="Q74" s="23" t="str">
        <f>IF(OR(Q$66="",$C74="",$A74=""),"",IF($D74="",$C74,IF($D74="durchschnittliche Preissteigerungs-rate",$C74*(1+(VLOOKUP($A74,Personalnormkosten!$G$1:$H$4,2,FALSE)))^Q$65,IF($D74&lt;&gt;"",$C74*(1+(VLOOKUP($D74,Personalnormkosten!$E$1:$F$9,2,FALSE)))^Q$65,""))))</f>
        <v/>
      </c>
      <c r="R74" s="23" t="str">
        <f>IF(OR(R$66="",$C74="",$A74=""),"",IF($D74="",$C74,IF($D74="durchschnittliche Preissteigerungs-rate",$C74*(1+(VLOOKUP($A74,Personalnormkosten!$G$1:$H$4,2,FALSE)))^R$65,IF($D74&lt;&gt;"",$C74*(1+(VLOOKUP($D74,Personalnormkosten!$E$1:$F$9,2,FALSE)))^R$65,""))))</f>
        <v/>
      </c>
      <c r="S74" s="23" t="str">
        <f>IF(OR(S$66="",$C74="",$A74=""),"",IF($D74="",$C74,IF($D74="durchschnittliche Preissteigerungs-rate",$C74*(1+(VLOOKUP($A74,Personalnormkosten!$G$1:$H$4,2,FALSE)))^S$65,IF($D74&lt;&gt;"",$C74*(1+(VLOOKUP($D74,Personalnormkosten!$E$1:$F$9,2,FALSE)))^S$65,""))))</f>
        <v/>
      </c>
      <c r="T74" s="23" t="str">
        <f>IF(OR(T$66="",$C74="",$A74=""),"",IF($D74="",$C74,IF($D74="durchschnittliche Preissteigerungs-rate",$C74*(1+(VLOOKUP($A74,Personalnormkosten!$G$1:$H$4,2,FALSE)))^T$65,IF($D74&lt;&gt;"",$C74*(1+(VLOOKUP($D74,Personalnormkosten!$E$1:$F$9,2,FALSE)))^T$65,""))))</f>
        <v/>
      </c>
      <c r="U74" s="23" t="str">
        <f>IF(OR(U$66="",$C74="",$A74=""),"",IF($D74="",$C74,IF($D74="durchschnittliche Preissteigerungs-rate",$C74*(1+(VLOOKUP($A74,Personalnormkosten!$G$1:$H$4,2,FALSE)))^U$65,IF($D74&lt;&gt;"",$C74*(1+(VLOOKUP($D74,Personalnormkosten!$E$1:$F$9,2,FALSE)))^U$65,""))))</f>
        <v/>
      </c>
      <c r="V74" s="23" t="str">
        <f>IF(OR(V$66="",$C74="",$A74=""),"",IF($D74="",$C74,IF($D74="durchschnittliche Preissteigerungs-rate",$C74*(1+(VLOOKUP($A74,Personalnormkosten!$G$1:$H$4,2,FALSE)))^V$65,IF($D74&lt;&gt;"",$C74*(1+(VLOOKUP($D74,Personalnormkosten!$E$1:$F$9,2,FALSE)))^V$65,""))))</f>
        <v/>
      </c>
      <c r="W74" s="23" t="str">
        <f>IF(OR(W$66="",$C74="",$A74=""),"",IF($D74="",$C74,IF($D74="durchschnittliche Preissteigerungs-rate",$C74*(1+(VLOOKUP($A74,Personalnormkosten!$G$1:$H$4,2,FALSE)))^W$65,IF($D74&lt;&gt;"",$C74*(1+(VLOOKUP($D74,Personalnormkosten!$E$1:$F$9,2,FALSE)))^W$65,""))))</f>
        <v/>
      </c>
      <c r="X74" s="23" t="str">
        <f>IF(OR(X$66="",$C74="",$A74=""),"",IF($D74="",$C74,IF($D74="durchschnittliche Preissteigerungs-rate",$C74*(1+(VLOOKUP($A74,Personalnormkosten!$G$1:$H$4,2,FALSE)))^X$65,IF($D74&lt;&gt;"",$C74*(1+(VLOOKUP($D74,Personalnormkosten!$E$1:$F$9,2,FALSE)))^X$65,""))))</f>
        <v/>
      </c>
      <c r="Y74" s="23" t="str">
        <f>IF(OR(Y$66="",$C74="",$A74=""),"",IF($D74="",$C74,IF($D74="durchschnittliche Preissteigerungs-rate",$C74*(1+(VLOOKUP($A74,Personalnormkosten!$G$1:$H$4,2,FALSE)))^Y$65,IF($D74&lt;&gt;"",$C74*(1+(VLOOKUP($D74,Personalnormkosten!$E$1:$F$9,2,FALSE)))^Y$65,""))))</f>
        <v/>
      </c>
      <c r="Z74" s="23" t="str">
        <f>IF(OR(Z$66="",$C74="",$A74=""),"",IF($D74="",$C74,IF($D74="durchschnittliche Preissteigerungs-rate",$C74*(1+(VLOOKUP($A74,Personalnormkosten!$G$1:$H$4,2,FALSE)))^Z$65,IF($D74&lt;&gt;"",$C74*(1+(VLOOKUP($D74,Personalnormkosten!$E$1:$F$9,2,FALSE)))^Z$65,""))))</f>
        <v/>
      </c>
      <c r="AA74" s="23" t="str">
        <f>IF(OR(AA$66="",$C74="",$A74=""),"",IF($D74="",$C74,IF($D74="durchschnittliche Preissteigerungs-rate",$C74*(1+(VLOOKUP($A74,Personalnormkosten!$G$1:$H$4,2,FALSE)))^AA$65,IF($D74&lt;&gt;"",$C74*(1+(VLOOKUP($D74,Personalnormkosten!$E$1:$F$9,2,FALSE)))^AA$65,""))))</f>
        <v/>
      </c>
      <c r="AB74" s="23" t="str">
        <f>IF(OR(AB$66="",$C74="",$A74=""),"",IF($D74="",$C74,IF($D74="durchschnittliche Preissteigerungs-rate",$C74*(1+(VLOOKUP($A74,Personalnormkosten!$G$1:$H$4,2,FALSE)))^AB$65,IF($D74&lt;&gt;"",$C74*(1+(VLOOKUP($D74,Personalnormkosten!$E$1:$F$9,2,FALSE)))^AB$65,""))))</f>
        <v/>
      </c>
      <c r="AC74" s="23" t="str">
        <f>IF(OR(AC$66="",$C74="",$A74=""),"",IF($D74="",$C74,IF($D74="durchschnittliche Preissteigerungs-rate",$C74*(1+(VLOOKUP($A74,Personalnormkosten!$G$1:$H$4,2,FALSE)))^AC$65,IF($D74&lt;&gt;"",$C74*(1+(VLOOKUP($D74,Personalnormkosten!$E$1:$F$9,2,FALSE)))^AC$65,""))))</f>
        <v/>
      </c>
      <c r="AD74" s="23" t="str">
        <f>IF(OR(AD$66="",$C74="",$A74=""),"",IF($D74="",$C74,IF($D74="durchschnittliche Preissteigerungs-rate",$C74*(1+(VLOOKUP($A74,Personalnormkosten!$G$1:$H$4,2,FALSE)))^AD$65,IF($D74&lt;&gt;"",$C74*(1+(VLOOKUP($D74,Personalnormkosten!$E$1:$F$9,2,FALSE)))^AD$65,""))))</f>
        <v/>
      </c>
      <c r="AE74" s="23" t="str">
        <f>IF(OR(AE$66="",$C74="",$A74=""),"",IF($D74="",$C74,IF($D74="durchschnittliche Preissteigerungs-rate",$C74*(1+(VLOOKUP($A74,Personalnormkosten!$G$1:$H$4,2,FALSE)))^AE$65,IF($D74&lt;&gt;"",$C74*(1+(VLOOKUP($D74,Personalnormkosten!$E$1:$F$9,2,FALSE)))^AE$65,""))))</f>
        <v/>
      </c>
      <c r="AF74" s="23" t="str">
        <f>IF(OR(AF$66="",$C74="",$A74=""),"",IF($D74="",$C74,IF($D74="durchschnittliche Preissteigerungs-rate",$C74*(1+(VLOOKUP($A74,Personalnormkosten!$G$1:$H$4,2,FALSE)))^AF$65,IF($D74&lt;&gt;"",$C74*(1+(VLOOKUP($D74,Personalnormkosten!$E$1:$F$9,2,FALSE)))^AF$65,""))))</f>
        <v/>
      </c>
      <c r="AG74" s="23" t="str">
        <f>IF(OR(AG$66="",$C74="",$A74=""),"",IF($D74="",$C74,IF($D74="durchschnittliche Preissteigerungs-rate",$C74*(1+(VLOOKUP($A74,Personalnormkosten!$G$1:$H$4,2,FALSE)))^AG$65,IF($D74&lt;&gt;"",$C74*(1+(VLOOKUP($D74,Personalnormkosten!$E$1:$F$9,2,FALSE)))^AG$65,""))))</f>
        <v/>
      </c>
      <c r="AH74" s="23" t="str">
        <f>IF(OR(AH$66="",$C74="",$A74=""),"",IF($D74="",$C74,IF($D74="durchschnittliche Preissteigerungs-rate",$C74*(1+(VLOOKUP($A74,Personalnormkosten!$G$1:$H$4,2,FALSE)))^AH$65,IF($D74&lt;&gt;"",$C74*(1+(VLOOKUP($D74,Personalnormkosten!$E$1:$F$9,2,FALSE)))^AH$65,""))))</f>
        <v/>
      </c>
      <c r="AI74" s="23" t="str">
        <f>IF(OR(AI$66="",$C74="",$A74=""),"",IF($D74="",$C74,IF($D74="durchschnittliche Preissteigerungs-rate",$C74*(1+(VLOOKUP($A74,Personalnormkosten!$G$1:$H$4,2,FALSE)))^AI$65,IF($D74&lt;&gt;"",$C74*(1+(VLOOKUP($D74,Personalnormkosten!$E$1:$F$9,2,FALSE)))^AI$65,""))))</f>
        <v/>
      </c>
      <c r="AJ74" s="23" t="str">
        <f>IF(OR(AJ$66="",$C74="",$A74=""),"",IF($D74="",$C74,IF($D74="durchschnittliche Preissteigerungs-rate",$C74*(1+(VLOOKUP($A74,Personalnormkosten!$G$1:$H$4,2,FALSE)))^AJ$65,IF($D74&lt;&gt;"",$C74*(1+(VLOOKUP($D74,Personalnormkosten!$E$1:$F$9,2,FALSE)))^AJ$65,""))))</f>
        <v/>
      </c>
      <c r="AK74" s="23" t="str">
        <f>IF(OR(AK$66="",$C74="",$A74=""),"",IF($D74="",$C74,IF($D74="durchschnittliche Preissteigerungs-rate",$C74*(1+(VLOOKUP($A74,Personalnormkosten!$G$1:$H$4,2,FALSE)))^AK$65,IF($D74&lt;&gt;"",$C74*(1+(VLOOKUP($D74,Personalnormkosten!$E$1:$F$9,2,FALSE)))^AK$65,""))))</f>
        <v/>
      </c>
      <c r="AL74" s="23" t="str">
        <f>IF(OR(AL$66="",$C74="",$A74=""),"",IF($D74="",$C74,IF($D74="durchschnittliche Preissteigerungs-rate",$C74*(1+(VLOOKUP($A74,Personalnormkosten!$G$1:$H$4,2,FALSE)))^AL$65,IF($D74&lt;&gt;"",$C74*(1+(VLOOKUP($D74,Personalnormkosten!$E$1:$F$9,2,FALSE)))^AL$65,""))))</f>
        <v/>
      </c>
      <c r="AM74" s="23" t="str">
        <f>IF(OR(AM$66="",$C74="",$A74=""),"",IF($D74="",$C74,IF($D74="durchschnittliche Preissteigerungs-rate",$C74*(1+(VLOOKUP($A74,Personalnormkosten!$G$1:$H$4,2,FALSE)))^AM$65,IF($D74&lt;&gt;"",$C74*(1+(VLOOKUP($D74,Personalnormkosten!$E$1:$F$9,2,FALSE)))^AM$65,""))))</f>
        <v/>
      </c>
      <c r="AN74" s="23" t="str">
        <f>IF(OR(AN$66="",$C74="",$A74=""),"",IF($D74="",$C74,IF($D74="durchschnittliche Preissteigerungs-rate",$C74*(1+(VLOOKUP($A74,Personalnormkosten!$G$1:$H$4,2,FALSE)))^AN$65,IF($D74&lt;&gt;"",$C74*(1+(VLOOKUP($D74,Personalnormkosten!$E$1:$F$9,2,FALSE)))^AN$65,""))))</f>
        <v/>
      </c>
      <c r="AO74" s="23" t="str">
        <f>IF(OR(AO$66="",$C74="",$A74=""),"",IF($D74="",$C74,IF($D74="durchschnittliche Preissteigerungs-rate",$C74*(1+(VLOOKUP($A74,Personalnormkosten!$G$1:$H$4,2,FALSE)))^AO$65,IF($D74&lt;&gt;"",$C74*(1+(VLOOKUP($D74,Personalnormkosten!$E$1:$F$9,2,FALSE)))^AO$65,""))))</f>
        <v/>
      </c>
      <c r="AP74" s="23" t="str">
        <f>IF(OR(AP$66="",$C74="",$A74=""),"",IF($D74="",$C74,IF($D74="durchschnittliche Preissteigerungs-rate",$C74*(1+(VLOOKUP($A74,Personalnormkosten!$G$1:$H$4,2,FALSE)))^AP$65,IF($D74&lt;&gt;"",$C74*(1+(VLOOKUP($D74,Personalnormkosten!$E$1:$F$9,2,FALSE)))^AP$65,""))))</f>
        <v/>
      </c>
      <c r="AQ74" s="23" t="str">
        <f>IF(OR(AQ$66="",$C74="",$A74=""),"",IF($D74="",$C74,IF($D74="durchschnittliche Preissteigerungs-rate",$C74*(1+(VLOOKUP($A74,Personalnormkosten!$G$1:$H$4,2,FALSE)))^AQ$65,IF($D74&lt;&gt;"",$C74*(1+(VLOOKUP($D74,Personalnormkosten!$E$1:$F$9,2,FALSE)))^AQ$65,""))))</f>
        <v/>
      </c>
      <c r="AR74" s="23" t="str">
        <f>IF(OR(AR$66="",$C74="",$A74=""),"",IF($D74="",$C74,IF($D74="durchschnittliche Preissteigerungs-rate",$C74*(1+(VLOOKUP($A74,Personalnormkosten!$G$1:$H$4,2,FALSE)))^AR$65,IF($D74&lt;&gt;"",$C74*(1+(VLOOKUP($D74,Personalnormkosten!$E$1:$F$9,2,FALSE)))^AR$65,""))))</f>
        <v/>
      </c>
      <c r="AS74" s="23" t="str">
        <f>IF(OR(AS$66="",$C74="",$A74=""),"",IF($D74="",$C74,IF($D74="durchschnittliche Preissteigerungs-rate",$C74*(1+(VLOOKUP($A74,Personalnormkosten!$G$1:$H$4,2,FALSE)))^AS$65,IF($D74&lt;&gt;"",$C74*(1+(VLOOKUP($D74,Personalnormkosten!$E$1:$F$9,2,FALSE)))^AS$65,""))))</f>
        <v/>
      </c>
      <c r="AT74" s="23" t="str">
        <f>IF(OR(AT$66="",$C74="",$A74=""),"",IF($D74="",$C74,IF($D74="durchschnittliche Preissteigerungs-rate",$C74*(1+(VLOOKUP($A74,Personalnormkosten!$G$1:$H$4,2,FALSE)))^AT$65,IF($D74&lt;&gt;"",$C74*(1+(VLOOKUP($D74,Personalnormkosten!$E$1:$F$9,2,FALSE)))^AT$65,""))))</f>
        <v/>
      </c>
      <c r="AU74" s="23" t="str">
        <f>IF(OR(AU$66="",$C74="",$A74=""),"",IF($D74="",$C74,IF($D74="durchschnittliche Preissteigerungs-rate",$C74*(1+(VLOOKUP($A74,Personalnormkosten!$G$1:$H$4,2,FALSE)))^AU$65,IF($D74&lt;&gt;"",$C74*(1+(VLOOKUP($D74,Personalnormkosten!$E$1:$F$9,2,FALSE)))^AU$65,""))))</f>
        <v/>
      </c>
      <c r="AV74" s="23" t="str">
        <f>IF(OR(AV$66="",$C74="",$A74=""),"",IF($D74="",$C74,IF($D74="durchschnittliche Preissteigerungs-rate",$C74*(1+(VLOOKUP($A74,Personalnormkosten!$G$1:$H$4,2,FALSE)))^AV$65,IF($D74&lt;&gt;"",$C74*(1+(VLOOKUP($D74,Personalnormkosten!$E$1:$F$9,2,FALSE)))^AV$65,""))))</f>
        <v/>
      </c>
      <c r="AW74" s="23" t="str">
        <f>IF(OR(AW$66="",$C74="",$A74=""),"",IF($D74="",$C74,IF($D74="durchschnittliche Preissteigerungs-rate",$C74*(1+(VLOOKUP($A74,Personalnormkosten!$G$1:$H$4,2,FALSE)))^AW$65,IF($D74&lt;&gt;"",$C74*(1+(VLOOKUP($D74,Personalnormkosten!$E$1:$F$9,2,FALSE)))^AW$65,""))))</f>
        <v/>
      </c>
      <c r="AX74" s="23" t="str">
        <f>IF(OR(AX$66="",$C74="",$A74=""),"",IF($D74="",$C74,IF($D74="durchschnittliche Preissteigerungs-rate",$C74*(1+(VLOOKUP($A74,Personalnormkosten!$G$1:$H$4,2,FALSE)))^AX$65,IF($D74&lt;&gt;"",$C74*(1+(VLOOKUP($D74,Personalnormkosten!$E$1:$F$9,2,FALSE)))^AX$65,""))))</f>
        <v/>
      </c>
      <c r="AY74" s="23" t="str">
        <f>IF(OR(AY$66="",$C74="",$A74=""),"",IF($D74="",$C74,IF($D74="durchschnittliche Preissteigerungs-rate",$C74*(1+(VLOOKUP($A74,Personalnormkosten!$G$1:$H$4,2,FALSE)))^AY$65,IF($D74&lt;&gt;"",$C74*(1+(VLOOKUP($D74,Personalnormkosten!$E$1:$F$9,2,FALSE)))^AY$65,""))))</f>
        <v/>
      </c>
      <c r="AZ74" s="23" t="str">
        <f>IF(OR(AZ$66="",$C74="",$A74=""),"",IF($D74="",$C74,IF($D74="durchschnittliche Preissteigerungs-rate",$C74*(1+(VLOOKUP($A74,Personalnormkosten!$G$1:$H$4,2,FALSE)))^AZ$65,IF($D74&lt;&gt;"",$C74*(1+(VLOOKUP($D74,Personalnormkosten!$E$1:$F$9,2,FALSE)))^AZ$65,""))))</f>
        <v/>
      </c>
      <c r="BA74" s="23" t="str">
        <f>IF(OR(BA$66="",$C74="",$A74=""),"",IF($D74="",$C74,IF($D74="durchschnittliche Preissteigerungs-rate",$C74*(1+(VLOOKUP($A74,Personalnormkosten!$G$1:$H$4,2,FALSE)))^BA$65,IF($D74&lt;&gt;"",$C74*(1+(VLOOKUP($D74,Personalnormkosten!$E$1:$F$9,2,FALSE)))^BA$65,""))))</f>
        <v/>
      </c>
      <c r="BB74" s="23" t="str">
        <f>IF(OR(BB$66="",$C74="",$A74=""),"",IF($D74="",$C74,IF($D74="durchschnittliche Preissteigerungs-rate",$C74*(1+(VLOOKUP($A74,Personalnormkosten!$G$1:$H$4,2,FALSE)))^BB$65,IF($D74&lt;&gt;"",$C74*(1+(VLOOKUP($D74,Personalnormkosten!$E$1:$F$9,2,FALSE)))^BB$65,""))))</f>
        <v/>
      </c>
    </row>
    <row r="75" spans="1:54" ht="41.4" x14ac:dyDescent="0.25">
      <c r="A75" s="41" t="str">
        <f>IF('Option 8'!A75="","",'Option 8'!A75)</f>
        <v/>
      </c>
      <c r="B75" s="33"/>
      <c r="C75" s="34" t="str">
        <f>IF('Option 8'!C75="","",'Option 8'!C75)</f>
        <v/>
      </c>
      <c r="D75" s="98" t="str">
        <f>IF('Option 8'!D75="","",'Option 8'!D75)</f>
        <v>durchschnittliche Preissteigerungs-rate</v>
      </c>
      <c r="E75" s="23" t="str">
        <f>IF(OR(E$66="",$C75="",$A75=""),"",IF($D75="",$C75,IF($D75="durchschnittliche Preissteigerungs-rate",$C75*(1+(VLOOKUP($A75,Personalnormkosten!$G$1:$H$4,2,FALSE)))^E$65,IF($D75&lt;&gt;"",$C75*(1+(VLOOKUP($D75,Personalnormkosten!$E$1:$F$9,2,FALSE)))^E$65,""))))</f>
        <v/>
      </c>
      <c r="F75" s="23" t="str">
        <f>IF(OR(F$66="",$C75="",$A75=""),"",IF($D75="",$C75,IF($D75="durchschnittliche Preissteigerungs-rate",$C75*(1+(VLOOKUP($A75,Personalnormkosten!$G$1:$H$4,2,FALSE)))^F$65,IF($D75&lt;&gt;"",$C75*(1+(VLOOKUP($D75,Personalnormkosten!$E$1:$F$9,2,FALSE)))^F$65,""))))</f>
        <v/>
      </c>
      <c r="G75" s="23" t="str">
        <f>IF(OR(G$66="",$C75="",$A75=""),"",IF($D75="",$C75,IF($D75="durchschnittliche Preissteigerungs-rate",$C75*(1+(VLOOKUP($A75,Personalnormkosten!$G$1:$H$4,2,FALSE)))^G$65,IF($D75&lt;&gt;"",$C75*(1+(VLOOKUP($D75,Personalnormkosten!$E$1:$F$9,2,FALSE)))^G$65,""))))</f>
        <v/>
      </c>
      <c r="H75" s="23" t="str">
        <f>IF(OR(H$66="",$C75="",$A75=""),"",IF($D75="",$C75,IF($D75="durchschnittliche Preissteigerungs-rate",$C75*(1+(VLOOKUP($A75,Personalnormkosten!$G$1:$H$4,2,FALSE)))^H$65,IF($D75&lt;&gt;"",$C75*(1+(VLOOKUP($D75,Personalnormkosten!$E$1:$F$9,2,FALSE)))^H$65,""))))</f>
        <v/>
      </c>
      <c r="I75" s="23" t="str">
        <f>IF(OR(I$66="",$C75="",$A75=""),"",IF($D75="",$C75,IF($D75="durchschnittliche Preissteigerungs-rate",$C75*(1+(VLOOKUP($A75,Personalnormkosten!$G$1:$H$4,2,FALSE)))^I$65,IF($D75&lt;&gt;"",$C75*(1+(VLOOKUP($D75,Personalnormkosten!$E$1:$F$9,2,FALSE)))^I$65,""))))</f>
        <v/>
      </c>
      <c r="J75" s="23" t="str">
        <f>IF(OR(J$66="",$C75="",$A75=""),"",IF($D75="",$C75,IF($D75="durchschnittliche Preissteigerungs-rate",$C75*(1+(VLOOKUP($A75,Personalnormkosten!$G$1:$H$4,2,FALSE)))^J$65,IF($D75&lt;&gt;"",$C75*(1+(VLOOKUP($D75,Personalnormkosten!$E$1:$F$9,2,FALSE)))^J$65,""))))</f>
        <v/>
      </c>
      <c r="K75" s="23" t="str">
        <f>IF(OR(K$66="",$C75="",$A75=""),"",IF($D75="",$C75,IF($D75="durchschnittliche Preissteigerungs-rate",$C75*(1+(VLOOKUP($A75,Personalnormkosten!$G$1:$H$4,2,FALSE)))^K$65,IF($D75&lt;&gt;"",$C75*(1+(VLOOKUP($D75,Personalnormkosten!$E$1:$F$9,2,FALSE)))^K$65,""))))</f>
        <v/>
      </c>
      <c r="L75" s="23" t="str">
        <f>IF(OR(L$66="",$C75="",$A75=""),"",IF($D75="",$C75,IF($D75="durchschnittliche Preissteigerungs-rate",$C75*(1+(VLOOKUP($A75,Personalnormkosten!$G$1:$H$4,2,FALSE)))^L$65,IF($D75&lt;&gt;"",$C75*(1+(VLOOKUP($D75,Personalnormkosten!$E$1:$F$9,2,FALSE)))^L$65,""))))</f>
        <v/>
      </c>
      <c r="M75" s="23" t="str">
        <f>IF(OR(M$66="",$C75="",$A75=""),"",IF($D75="",$C75,IF($D75="durchschnittliche Preissteigerungs-rate",$C75*(1+(VLOOKUP($A75,Personalnormkosten!$G$1:$H$4,2,FALSE)))^M$65,IF($D75&lt;&gt;"",$C75*(1+(VLOOKUP($D75,Personalnormkosten!$E$1:$F$9,2,FALSE)))^M$65,""))))</f>
        <v/>
      </c>
      <c r="N75" s="23" t="str">
        <f>IF(OR(N$66="",$C75="",$A75=""),"",IF($D75="",$C75,IF($D75="durchschnittliche Preissteigerungs-rate",$C75*(1+(VLOOKUP($A75,Personalnormkosten!$G$1:$H$4,2,FALSE)))^N$65,IF($D75&lt;&gt;"",$C75*(1+(VLOOKUP($D75,Personalnormkosten!$E$1:$F$9,2,FALSE)))^N$65,""))))</f>
        <v/>
      </c>
      <c r="O75" s="23" t="str">
        <f>IF(OR(O$66="",$C75="",$A75=""),"",IF($D75="",$C75,IF($D75="durchschnittliche Preissteigerungs-rate",$C75*(1+(VLOOKUP($A75,Personalnormkosten!$G$1:$H$4,2,FALSE)))^O$65,IF($D75&lt;&gt;"",$C75*(1+(VLOOKUP($D75,Personalnormkosten!$E$1:$F$9,2,FALSE)))^O$65,""))))</f>
        <v/>
      </c>
      <c r="P75" s="23" t="str">
        <f>IF(OR(P$66="",$C75="",$A75=""),"",IF($D75="",$C75,IF($D75="durchschnittliche Preissteigerungs-rate",$C75*(1+(VLOOKUP($A75,Personalnormkosten!$G$1:$H$4,2,FALSE)))^P$65,IF($D75&lt;&gt;"",$C75*(1+(VLOOKUP($D75,Personalnormkosten!$E$1:$F$9,2,FALSE)))^P$65,""))))</f>
        <v/>
      </c>
      <c r="Q75" s="23" t="str">
        <f>IF(OR(Q$66="",$C75="",$A75=""),"",IF($D75="",$C75,IF($D75="durchschnittliche Preissteigerungs-rate",$C75*(1+(VLOOKUP($A75,Personalnormkosten!$G$1:$H$4,2,FALSE)))^Q$65,IF($D75&lt;&gt;"",$C75*(1+(VLOOKUP($D75,Personalnormkosten!$E$1:$F$9,2,FALSE)))^Q$65,""))))</f>
        <v/>
      </c>
      <c r="R75" s="23" t="str">
        <f>IF(OR(R$66="",$C75="",$A75=""),"",IF($D75="",$C75,IF($D75="durchschnittliche Preissteigerungs-rate",$C75*(1+(VLOOKUP($A75,Personalnormkosten!$G$1:$H$4,2,FALSE)))^R$65,IF($D75&lt;&gt;"",$C75*(1+(VLOOKUP($D75,Personalnormkosten!$E$1:$F$9,2,FALSE)))^R$65,""))))</f>
        <v/>
      </c>
      <c r="S75" s="23" t="str">
        <f>IF(OR(S$66="",$C75="",$A75=""),"",IF($D75="",$C75,IF($D75="durchschnittliche Preissteigerungs-rate",$C75*(1+(VLOOKUP($A75,Personalnormkosten!$G$1:$H$4,2,FALSE)))^S$65,IF($D75&lt;&gt;"",$C75*(1+(VLOOKUP($D75,Personalnormkosten!$E$1:$F$9,2,FALSE)))^S$65,""))))</f>
        <v/>
      </c>
      <c r="T75" s="23" t="str">
        <f>IF(OR(T$66="",$C75="",$A75=""),"",IF($D75="",$C75,IF($D75="durchschnittliche Preissteigerungs-rate",$C75*(1+(VLOOKUP($A75,Personalnormkosten!$G$1:$H$4,2,FALSE)))^T$65,IF($D75&lt;&gt;"",$C75*(1+(VLOOKUP($D75,Personalnormkosten!$E$1:$F$9,2,FALSE)))^T$65,""))))</f>
        <v/>
      </c>
      <c r="U75" s="23" t="str">
        <f>IF(OR(U$66="",$C75="",$A75=""),"",IF($D75="",$C75,IF($D75="durchschnittliche Preissteigerungs-rate",$C75*(1+(VLOOKUP($A75,Personalnormkosten!$G$1:$H$4,2,FALSE)))^U$65,IF($D75&lt;&gt;"",$C75*(1+(VLOOKUP($D75,Personalnormkosten!$E$1:$F$9,2,FALSE)))^U$65,""))))</f>
        <v/>
      </c>
      <c r="V75" s="23" t="str">
        <f>IF(OR(V$66="",$C75="",$A75=""),"",IF($D75="",$C75,IF($D75="durchschnittliche Preissteigerungs-rate",$C75*(1+(VLOOKUP($A75,Personalnormkosten!$G$1:$H$4,2,FALSE)))^V$65,IF($D75&lt;&gt;"",$C75*(1+(VLOOKUP($D75,Personalnormkosten!$E$1:$F$9,2,FALSE)))^V$65,""))))</f>
        <v/>
      </c>
      <c r="W75" s="23" t="str">
        <f>IF(OR(W$66="",$C75="",$A75=""),"",IF($D75="",$C75,IF($D75="durchschnittliche Preissteigerungs-rate",$C75*(1+(VLOOKUP($A75,Personalnormkosten!$G$1:$H$4,2,FALSE)))^W$65,IF($D75&lt;&gt;"",$C75*(1+(VLOOKUP($D75,Personalnormkosten!$E$1:$F$9,2,FALSE)))^W$65,""))))</f>
        <v/>
      </c>
      <c r="X75" s="23" t="str">
        <f>IF(OR(X$66="",$C75="",$A75=""),"",IF($D75="",$C75,IF($D75="durchschnittliche Preissteigerungs-rate",$C75*(1+(VLOOKUP($A75,Personalnormkosten!$G$1:$H$4,2,FALSE)))^X$65,IF($D75&lt;&gt;"",$C75*(1+(VLOOKUP($D75,Personalnormkosten!$E$1:$F$9,2,FALSE)))^X$65,""))))</f>
        <v/>
      </c>
      <c r="Y75" s="23" t="str">
        <f>IF(OR(Y$66="",$C75="",$A75=""),"",IF($D75="",$C75,IF($D75="durchschnittliche Preissteigerungs-rate",$C75*(1+(VLOOKUP($A75,Personalnormkosten!$G$1:$H$4,2,FALSE)))^Y$65,IF($D75&lt;&gt;"",$C75*(1+(VLOOKUP($D75,Personalnormkosten!$E$1:$F$9,2,FALSE)))^Y$65,""))))</f>
        <v/>
      </c>
      <c r="Z75" s="23" t="str">
        <f>IF(OR(Z$66="",$C75="",$A75=""),"",IF($D75="",$C75,IF($D75="durchschnittliche Preissteigerungs-rate",$C75*(1+(VLOOKUP($A75,Personalnormkosten!$G$1:$H$4,2,FALSE)))^Z$65,IF($D75&lt;&gt;"",$C75*(1+(VLOOKUP($D75,Personalnormkosten!$E$1:$F$9,2,FALSE)))^Z$65,""))))</f>
        <v/>
      </c>
      <c r="AA75" s="23" t="str">
        <f>IF(OR(AA$66="",$C75="",$A75=""),"",IF($D75="",$C75,IF($D75="durchschnittliche Preissteigerungs-rate",$C75*(1+(VLOOKUP($A75,Personalnormkosten!$G$1:$H$4,2,FALSE)))^AA$65,IF($D75&lt;&gt;"",$C75*(1+(VLOOKUP($D75,Personalnormkosten!$E$1:$F$9,2,FALSE)))^AA$65,""))))</f>
        <v/>
      </c>
      <c r="AB75" s="23" t="str">
        <f>IF(OR(AB$66="",$C75="",$A75=""),"",IF($D75="",$C75,IF($D75="durchschnittliche Preissteigerungs-rate",$C75*(1+(VLOOKUP($A75,Personalnormkosten!$G$1:$H$4,2,FALSE)))^AB$65,IF($D75&lt;&gt;"",$C75*(1+(VLOOKUP($D75,Personalnormkosten!$E$1:$F$9,2,FALSE)))^AB$65,""))))</f>
        <v/>
      </c>
      <c r="AC75" s="23" t="str">
        <f>IF(OR(AC$66="",$C75="",$A75=""),"",IF($D75="",$C75,IF($D75="durchschnittliche Preissteigerungs-rate",$C75*(1+(VLOOKUP($A75,Personalnormkosten!$G$1:$H$4,2,FALSE)))^AC$65,IF($D75&lt;&gt;"",$C75*(1+(VLOOKUP($D75,Personalnormkosten!$E$1:$F$9,2,FALSE)))^AC$65,""))))</f>
        <v/>
      </c>
      <c r="AD75" s="23" t="str">
        <f>IF(OR(AD$66="",$C75="",$A75=""),"",IF($D75="",$C75,IF($D75="durchschnittliche Preissteigerungs-rate",$C75*(1+(VLOOKUP($A75,Personalnormkosten!$G$1:$H$4,2,FALSE)))^AD$65,IF($D75&lt;&gt;"",$C75*(1+(VLOOKUP($D75,Personalnormkosten!$E$1:$F$9,2,FALSE)))^AD$65,""))))</f>
        <v/>
      </c>
      <c r="AE75" s="23" t="str">
        <f>IF(OR(AE$66="",$C75="",$A75=""),"",IF($D75="",$C75,IF($D75="durchschnittliche Preissteigerungs-rate",$C75*(1+(VLOOKUP($A75,Personalnormkosten!$G$1:$H$4,2,FALSE)))^AE$65,IF($D75&lt;&gt;"",$C75*(1+(VLOOKUP($D75,Personalnormkosten!$E$1:$F$9,2,FALSE)))^AE$65,""))))</f>
        <v/>
      </c>
      <c r="AF75" s="23" t="str">
        <f>IF(OR(AF$66="",$C75="",$A75=""),"",IF($D75="",$C75,IF($D75="durchschnittliche Preissteigerungs-rate",$C75*(1+(VLOOKUP($A75,Personalnormkosten!$G$1:$H$4,2,FALSE)))^AF$65,IF($D75&lt;&gt;"",$C75*(1+(VLOOKUP($D75,Personalnormkosten!$E$1:$F$9,2,FALSE)))^AF$65,""))))</f>
        <v/>
      </c>
      <c r="AG75" s="23" t="str">
        <f>IF(OR(AG$66="",$C75="",$A75=""),"",IF($D75="",$C75,IF($D75="durchschnittliche Preissteigerungs-rate",$C75*(1+(VLOOKUP($A75,Personalnormkosten!$G$1:$H$4,2,FALSE)))^AG$65,IF($D75&lt;&gt;"",$C75*(1+(VLOOKUP($D75,Personalnormkosten!$E$1:$F$9,2,FALSE)))^AG$65,""))))</f>
        <v/>
      </c>
      <c r="AH75" s="23" t="str">
        <f>IF(OR(AH$66="",$C75="",$A75=""),"",IF($D75="",$C75,IF($D75="durchschnittliche Preissteigerungs-rate",$C75*(1+(VLOOKUP($A75,Personalnormkosten!$G$1:$H$4,2,FALSE)))^AH$65,IF($D75&lt;&gt;"",$C75*(1+(VLOOKUP($D75,Personalnormkosten!$E$1:$F$9,2,FALSE)))^AH$65,""))))</f>
        <v/>
      </c>
      <c r="AI75" s="23" t="str">
        <f>IF(OR(AI$66="",$C75="",$A75=""),"",IF($D75="",$C75,IF($D75="durchschnittliche Preissteigerungs-rate",$C75*(1+(VLOOKUP($A75,Personalnormkosten!$G$1:$H$4,2,FALSE)))^AI$65,IF($D75&lt;&gt;"",$C75*(1+(VLOOKUP($D75,Personalnormkosten!$E$1:$F$9,2,FALSE)))^AI$65,""))))</f>
        <v/>
      </c>
      <c r="AJ75" s="23" t="str">
        <f>IF(OR(AJ$66="",$C75="",$A75=""),"",IF($D75="",$C75,IF($D75="durchschnittliche Preissteigerungs-rate",$C75*(1+(VLOOKUP($A75,Personalnormkosten!$G$1:$H$4,2,FALSE)))^AJ$65,IF($D75&lt;&gt;"",$C75*(1+(VLOOKUP($D75,Personalnormkosten!$E$1:$F$9,2,FALSE)))^AJ$65,""))))</f>
        <v/>
      </c>
      <c r="AK75" s="23" t="str">
        <f>IF(OR(AK$66="",$C75="",$A75=""),"",IF($D75="",$C75,IF($D75="durchschnittliche Preissteigerungs-rate",$C75*(1+(VLOOKUP($A75,Personalnormkosten!$G$1:$H$4,2,FALSE)))^AK$65,IF($D75&lt;&gt;"",$C75*(1+(VLOOKUP($D75,Personalnormkosten!$E$1:$F$9,2,FALSE)))^AK$65,""))))</f>
        <v/>
      </c>
      <c r="AL75" s="23" t="str">
        <f>IF(OR(AL$66="",$C75="",$A75=""),"",IF($D75="",$C75,IF($D75="durchschnittliche Preissteigerungs-rate",$C75*(1+(VLOOKUP($A75,Personalnormkosten!$G$1:$H$4,2,FALSE)))^AL$65,IF($D75&lt;&gt;"",$C75*(1+(VLOOKUP($D75,Personalnormkosten!$E$1:$F$9,2,FALSE)))^AL$65,""))))</f>
        <v/>
      </c>
      <c r="AM75" s="23" t="str">
        <f>IF(OR(AM$66="",$C75="",$A75=""),"",IF($D75="",$C75,IF($D75="durchschnittliche Preissteigerungs-rate",$C75*(1+(VLOOKUP($A75,Personalnormkosten!$G$1:$H$4,2,FALSE)))^AM$65,IF($D75&lt;&gt;"",$C75*(1+(VLOOKUP($D75,Personalnormkosten!$E$1:$F$9,2,FALSE)))^AM$65,""))))</f>
        <v/>
      </c>
      <c r="AN75" s="23" t="str">
        <f>IF(OR(AN$66="",$C75="",$A75=""),"",IF($D75="",$C75,IF($D75="durchschnittliche Preissteigerungs-rate",$C75*(1+(VLOOKUP($A75,Personalnormkosten!$G$1:$H$4,2,FALSE)))^AN$65,IF($D75&lt;&gt;"",$C75*(1+(VLOOKUP($D75,Personalnormkosten!$E$1:$F$9,2,FALSE)))^AN$65,""))))</f>
        <v/>
      </c>
      <c r="AO75" s="23" t="str">
        <f>IF(OR(AO$66="",$C75="",$A75=""),"",IF($D75="",$C75,IF($D75="durchschnittliche Preissteigerungs-rate",$C75*(1+(VLOOKUP($A75,Personalnormkosten!$G$1:$H$4,2,FALSE)))^AO$65,IF($D75&lt;&gt;"",$C75*(1+(VLOOKUP($D75,Personalnormkosten!$E$1:$F$9,2,FALSE)))^AO$65,""))))</f>
        <v/>
      </c>
      <c r="AP75" s="23" t="str">
        <f>IF(OR(AP$66="",$C75="",$A75=""),"",IF($D75="",$C75,IF($D75="durchschnittliche Preissteigerungs-rate",$C75*(1+(VLOOKUP($A75,Personalnormkosten!$G$1:$H$4,2,FALSE)))^AP$65,IF($D75&lt;&gt;"",$C75*(1+(VLOOKUP($D75,Personalnormkosten!$E$1:$F$9,2,FALSE)))^AP$65,""))))</f>
        <v/>
      </c>
      <c r="AQ75" s="23" t="str">
        <f>IF(OR(AQ$66="",$C75="",$A75=""),"",IF($D75="",$C75,IF($D75="durchschnittliche Preissteigerungs-rate",$C75*(1+(VLOOKUP($A75,Personalnormkosten!$G$1:$H$4,2,FALSE)))^AQ$65,IF($D75&lt;&gt;"",$C75*(1+(VLOOKUP($D75,Personalnormkosten!$E$1:$F$9,2,FALSE)))^AQ$65,""))))</f>
        <v/>
      </c>
      <c r="AR75" s="23" t="str">
        <f>IF(OR(AR$66="",$C75="",$A75=""),"",IF($D75="",$C75,IF($D75="durchschnittliche Preissteigerungs-rate",$C75*(1+(VLOOKUP($A75,Personalnormkosten!$G$1:$H$4,2,FALSE)))^AR$65,IF($D75&lt;&gt;"",$C75*(1+(VLOOKUP($D75,Personalnormkosten!$E$1:$F$9,2,FALSE)))^AR$65,""))))</f>
        <v/>
      </c>
      <c r="AS75" s="23" t="str">
        <f>IF(OR(AS$66="",$C75="",$A75=""),"",IF($D75="",$C75,IF($D75="durchschnittliche Preissteigerungs-rate",$C75*(1+(VLOOKUP($A75,Personalnormkosten!$G$1:$H$4,2,FALSE)))^AS$65,IF($D75&lt;&gt;"",$C75*(1+(VLOOKUP($D75,Personalnormkosten!$E$1:$F$9,2,FALSE)))^AS$65,""))))</f>
        <v/>
      </c>
      <c r="AT75" s="23" t="str">
        <f>IF(OR(AT$66="",$C75="",$A75=""),"",IF($D75="",$C75,IF($D75="durchschnittliche Preissteigerungs-rate",$C75*(1+(VLOOKUP($A75,Personalnormkosten!$G$1:$H$4,2,FALSE)))^AT$65,IF($D75&lt;&gt;"",$C75*(1+(VLOOKUP($D75,Personalnormkosten!$E$1:$F$9,2,FALSE)))^AT$65,""))))</f>
        <v/>
      </c>
      <c r="AU75" s="23" t="str">
        <f>IF(OR(AU$66="",$C75="",$A75=""),"",IF($D75="",$C75,IF($D75="durchschnittliche Preissteigerungs-rate",$C75*(1+(VLOOKUP($A75,Personalnormkosten!$G$1:$H$4,2,FALSE)))^AU$65,IF($D75&lt;&gt;"",$C75*(1+(VLOOKUP($D75,Personalnormkosten!$E$1:$F$9,2,FALSE)))^AU$65,""))))</f>
        <v/>
      </c>
      <c r="AV75" s="23" t="str">
        <f>IF(OR(AV$66="",$C75="",$A75=""),"",IF($D75="",$C75,IF($D75="durchschnittliche Preissteigerungs-rate",$C75*(1+(VLOOKUP($A75,Personalnormkosten!$G$1:$H$4,2,FALSE)))^AV$65,IF($D75&lt;&gt;"",$C75*(1+(VLOOKUP($D75,Personalnormkosten!$E$1:$F$9,2,FALSE)))^AV$65,""))))</f>
        <v/>
      </c>
      <c r="AW75" s="23" t="str">
        <f>IF(OR(AW$66="",$C75="",$A75=""),"",IF($D75="",$C75,IF($D75="durchschnittliche Preissteigerungs-rate",$C75*(1+(VLOOKUP($A75,Personalnormkosten!$G$1:$H$4,2,FALSE)))^AW$65,IF($D75&lt;&gt;"",$C75*(1+(VLOOKUP($D75,Personalnormkosten!$E$1:$F$9,2,FALSE)))^AW$65,""))))</f>
        <v/>
      </c>
      <c r="AX75" s="23" t="str">
        <f>IF(OR(AX$66="",$C75="",$A75=""),"",IF($D75="",$C75,IF($D75="durchschnittliche Preissteigerungs-rate",$C75*(1+(VLOOKUP($A75,Personalnormkosten!$G$1:$H$4,2,FALSE)))^AX$65,IF($D75&lt;&gt;"",$C75*(1+(VLOOKUP($D75,Personalnormkosten!$E$1:$F$9,2,FALSE)))^AX$65,""))))</f>
        <v/>
      </c>
      <c r="AY75" s="23" t="str">
        <f>IF(OR(AY$66="",$C75="",$A75=""),"",IF($D75="",$C75,IF($D75="durchschnittliche Preissteigerungs-rate",$C75*(1+(VLOOKUP($A75,Personalnormkosten!$G$1:$H$4,2,FALSE)))^AY$65,IF($D75&lt;&gt;"",$C75*(1+(VLOOKUP($D75,Personalnormkosten!$E$1:$F$9,2,FALSE)))^AY$65,""))))</f>
        <v/>
      </c>
      <c r="AZ75" s="23" t="str">
        <f>IF(OR(AZ$66="",$C75="",$A75=""),"",IF($D75="",$C75,IF($D75="durchschnittliche Preissteigerungs-rate",$C75*(1+(VLOOKUP($A75,Personalnormkosten!$G$1:$H$4,2,FALSE)))^AZ$65,IF($D75&lt;&gt;"",$C75*(1+(VLOOKUP($D75,Personalnormkosten!$E$1:$F$9,2,FALSE)))^AZ$65,""))))</f>
        <v/>
      </c>
      <c r="BA75" s="23" t="str">
        <f>IF(OR(BA$66="",$C75="",$A75=""),"",IF($D75="",$C75,IF($D75="durchschnittliche Preissteigerungs-rate",$C75*(1+(VLOOKUP($A75,Personalnormkosten!$G$1:$H$4,2,FALSE)))^BA$65,IF($D75&lt;&gt;"",$C75*(1+(VLOOKUP($D75,Personalnormkosten!$E$1:$F$9,2,FALSE)))^BA$65,""))))</f>
        <v/>
      </c>
      <c r="BB75" s="23" t="str">
        <f>IF(OR(BB$66="",$C75="",$A75=""),"",IF($D75="",$C75,IF($D75="durchschnittliche Preissteigerungs-rate",$C75*(1+(VLOOKUP($A75,Personalnormkosten!$G$1:$H$4,2,FALSE)))^BB$65,IF($D75&lt;&gt;"",$C75*(1+(VLOOKUP($D75,Personalnormkosten!$E$1:$F$9,2,FALSE)))^BB$65,""))))</f>
        <v/>
      </c>
    </row>
    <row r="76" spans="1:54" ht="41.4" x14ac:dyDescent="0.25">
      <c r="A76" s="49" t="str">
        <f>IF('Option 8'!A76="","",'Option 8'!A76)</f>
        <v/>
      </c>
      <c r="B76" s="33"/>
      <c r="C76" s="34" t="str">
        <f>IF('Option 8'!C76="","",'Option 8'!C76)</f>
        <v/>
      </c>
      <c r="D76" s="98" t="str">
        <f>IF('Option 8'!D76="","",'Option 8'!D76)</f>
        <v>durchschnittliche Preissteigerungs-rate</v>
      </c>
      <c r="E76" s="23" t="str">
        <f>IF(OR(E$66="",$C76="",$A76=""),"",IF($D76="",$C76,IF($D76="durchschnittliche Preissteigerungs-rate",$C76*(1+(VLOOKUP($A76,Personalnormkosten!$G$1:$H$4,2,FALSE)))^E$65,IF($D76&lt;&gt;"",$C76*(1+(VLOOKUP($D76,Personalnormkosten!$E$1:$F$9,2,FALSE)))^E$65,""))))</f>
        <v/>
      </c>
      <c r="F76" s="23" t="str">
        <f>IF(OR(F$66="",$C76="",$A76=""),"",IF($D76="",$C76,IF($D76="durchschnittliche Preissteigerungs-rate",$C76*(1+(VLOOKUP($A76,Personalnormkosten!$G$1:$H$4,2,FALSE)))^F$65,IF($D76&lt;&gt;"",$C76*(1+(VLOOKUP($D76,Personalnormkosten!$E$1:$F$9,2,FALSE)))^F$65,""))))</f>
        <v/>
      </c>
      <c r="G76" s="23" t="str">
        <f>IF(OR(G$66="",$C76="",$A76=""),"",IF($D76="",$C76,IF($D76="durchschnittliche Preissteigerungs-rate",$C76*(1+(VLOOKUP($A76,Personalnormkosten!$G$1:$H$4,2,FALSE)))^G$65,IF($D76&lt;&gt;"",$C76*(1+(VLOOKUP($D76,Personalnormkosten!$E$1:$F$9,2,FALSE)))^G$65,""))))</f>
        <v/>
      </c>
      <c r="H76" s="23" t="str">
        <f>IF(OR(H$66="",$C76="",$A76=""),"",IF($D76="",$C76,IF($D76="durchschnittliche Preissteigerungs-rate",$C76*(1+(VLOOKUP($A76,Personalnormkosten!$G$1:$H$4,2,FALSE)))^H$65,IF($D76&lt;&gt;"",$C76*(1+(VLOOKUP($D76,Personalnormkosten!$E$1:$F$9,2,FALSE)))^H$65,""))))</f>
        <v/>
      </c>
      <c r="I76" s="23" t="str">
        <f>IF(OR(I$66="",$C76="",$A76=""),"",IF($D76="",$C76,IF($D76="durchschnittliche Preissteigerungs-rate",$C76*(1+(VLOOKUP($A76,Personalnormkosten!$G$1:$H$4,2,FALSE)))^I$65,IF($D76&lt;&gt;"",$C76*(1+(VLOOKUP($D76,Personalnormkosten!$E$1:$F$9,2,FALSE)))^I$65,""))))</f>
        <v/>
      </c>
      <c r="J76" s="23" t="str">
        <f>IF(OR(J$66="",$C76="",$A76=""),"",IF($D76="",$C76,IF($D76="durchschnittliche Preissteigerungs-rate",$C76*(1+(VLOOKUP($A76,Personalnormkosten!$G$1:$H$4,2,FALSE)))^J$65,IF($D76&lt;&gt;"",$C76*(1+(VLOOKUP($D76,Personalnormkosten!$E$1:$F$9,2,FALSE)))^J$65,""))))</f>
        <v/>
      </c>
      <c r="K76" s="23" t="str">
        <f>IF(OR(K$66="",$C76="",$A76=""),"",IF($D76="",$C76,IF($D76="durchschnittliche Preissteigerungs-rate",$C76*(1+(VLOOKUP($A76,Personalnormkosten!$G$1:$H$4,2,FALSE)))^K$65,IF($D76&lt;&gt;"",$C76*(1+(VLOOKUP($D76,Personalnormkosten!$E$1:$F$9,2,FALSE)))^K$65,""))))</f>
        <v/>
      </c>
      <c r="L76" s="23" t="str">
        <f>IF(OR(L$66="",$C76="",$A76=""),"",IF($D76="",$C76,IF($D76="durchschnittliche Preissteigerungs-rate",$C76*(1+(VLOOKUP($A76,Personalnormkosten!$G$1:$H$4,2,FALSE)))^L$65,IF($D76&lt;&gt;"",$C76*(1+(VLOOKUP($D76,Personalnormkosten!$E$1:$F$9,2,FALSE)))^L$65,""))))</f>
        <v/>
      </c>
      <c r="M76" s="23" t="str">
        <f>IF(OR(M$66="",$C76="",$A76=""),"",IF($D76="",$C76,IF($D76="durchschnittliche Preissteigerungs-rate",$C76*(1+(VLOOKUP($A76,Personalnormkosten!$G$1:$H$4,2,FALSE)))^M$65,IF($D76&lt;&gt;"",$C76*(1+(VLOOKUP($D76,Personalnormkosten!$E$1:$F$9,2,FALSE)))^M$65,""))))</f>
        <v/>
      </c>
      <c r="N76" s="23" t="str">
        <f>IF(OR(N$66="",$C76="",$A76=""),"",IF($D76="",$C76,IF($D76="durchschnittliche Preissteigerungs-rate",$C76*(1+(VLOOKUP($A76,Personalnormkosten!$G$1:$H$4,2,FALSE)))^N$65,IF($D76&lt;&gt;"",$C76*(1+(VLOOKUP($D76,Personalnormkosten!$E$1:$F$9,2,FALSE)))^N$65,""))))</f>
        <v/>
      </c>
      <c r="O76" s="23" t="str">
        <f>IF(OR(O$66="",$C76="",$A76=""),"",IF($D76="",$C76,IF($D76="durchschnittliche Preissteigerungs-rate",$C76*(1+(VLOOKUP($A76,Personalnormkosten!$G$1:$H$4,2,FALSE)))^O$65,IF($D76&lt;&gt;"",$C76*(1+(VLOOKUP($D76,Personalnormkosten!$E$1:$F$9,2,FALSE)))^O$65,""))))</f>
        <v/>
      </c>
      <c r="P76" s="23" t="str">
        <f>IF(OR(P$66="",$C76="",$A76=""),"",IF($D76="",$C76,IF($D76="durchschnittliche Preissteigerungs-rate",$C76*(1+(VLOOKUP($A76,Personalnormkosten!$G$1:$H$4,2,FALSE)))^P$65,IF($D76&lt;&gt;"",$C76*(1+(VLOOKUP($D76,Personalnormkosten!$E$1:$F$9,2,FALSE)))^P$65,""))))</f>
        <v/>
      </c>
      <c r="Q76" s="23" t="str">
        <f>IF(OR(Q$66="",$C76="",$A76=""),"",IF($D76="",$C76,IF($D76="durchschnittliche Preissteigerungs-rate",$C76*(1+(VLOOKUP($A76,Personalnormkosten!$G$1:$H$4,2,FALSE)))^Q$65,IF($D76&lt;&gt;"",$C76*(1+(VLOOKUP($D76,Personalnormkosten!$E$1:$F$9,2,FALSE)))^Q$65,""))))</f>
        <v/>
      </c>
      <c r="R76" s="23" t="str">
        <f>IF(OR(R$66="",$C76="",$A76=""),"",IF($D76="",$C76,IF($D76="durchschnittliche Preissteigerungs-rate",$C76*(1+(VLOOKUP($A76,Personalnormkosten!$G$1:$H$4,2,FALSE)))^R$65,IF($D76&lt;&gt;"",$C76*(1+(VLOOKUP($D76,Personalnormkosten!$E$1:$F$9,2,FALSE)))^R$65,""))))</f>
        <v/>
      </c>
      <c r="S76" s="23" t="str">
        <f>IF(OR(S$66="",$C76="",$A76=""),"",IF($D76="",$C76,IF($D76="durchschnittliche Preissteigerungs-rate",$C76*(1+(VLOOKUP($A76,Personalnormkosten!$G$1:$H$4,2,FALSE)))^S$65,IF($D76&lt;&gt;"",$C76*(1+(VLOOKUP($D76,Personalnormkosten!$E$1:$F$9,2,FALSE)))^S$65,""))))</f>
        <v/>
      </c>
      <c r="T76" s="23" t="str">
        <f>IF(OR(T$66="",$C76="",$A76=""),"",IF($D76="",$C76,IF($D76="durchschnittliche Preissteigerungs-rate",$C76*(1+(VLOOKUP($A76,Personalnormkosten!$G$1:$H$4,2,FALSE)))^T$65,IF($D76&lt;&gt;"",$C76*(1+(VLOOKUP($D76,Personalnormkosten!$E$1:$F$9,2,FALSE)))^T$65,""))))</f>
        <v/>
      </c>
      <c r="U76" s="23" t="str">
        <f>IF(OR(U$66="",$C76="",$A76=""),"",IF($D76="",$C76,IF($D76="durchschnittliche Preissteigerungs-rate",$C76*(1+(VLOOKUP($A76,Personalnormkosten!$G$1:$H$4,2,FALSE)))^U$65,IF($D76&lt;&gt;"",$C76*(1+(VLOOKUP($D76,Personalnormkosten!$E$1:$F$9,2,FALSE)))^U$65,""))))</f>
        <v/>
      </c>
      <c r="V76" s="23" t="str">
        <f>IF(OR(V$66="",$C76="",$A76=""),"",IF($D76="",$C76,IF($D76="durchschnittliche Preissteigerungs-rate",$C76*(1+(VLOOKUP($A76,Personalnormkosten!$G$1:$H$4,2,FALSE)))^V$65,IF($D76&lt;&gt;"",$C76*(1+(VLOOKUP($D76,Personalnormkosten!$E$1:$F$9,2,FALSE)))^V$65,""))))</f>
        <v/>
      </c>
      <c r="W76" s="23" t="str">
        <f>IF(OR(W$66="",$C76="",$A76=""),"",IF($D76="",$C76,IF($D76="durchschnittliche Preissteigerungs-rate",$C76*(1+(VLOOKUP($A76,Personalnormkosten!$G$1:$H$4,2,FALSE)))^W$65,IF($D76&lt;&gt;"",$C76*(1+(VLOOKUP($D76,Personalnormkosten!$E$1:$F$9,2,FALSE)))^W$65,""))))</f>
        <v/>
      </c>
      <c r="X76" s="23" t="str">
        <f>IF(OR(X$66="",$C76="",$A76=""),"",IF($D76="",$C76,IF($D76="durchschnittliche Preissteigerungs-rate",$C76*(1+(VLOOKUP($A76,Personalnormkosten!$G$1:$H$4,2,FALSE)))^X$65,IF($D76&lt;&gt;"",$C76*(1+(VLOOKUP($D76,Personalnormkosten!$E$1:$F$9,2,FALSE)))^X$65,""))))</f>
        <v/>
      </c>
      <c r="Y76" s="23" t="str">
        <f>IF(OR(Y$66="",$C76="",$A76=""),"",IF($D76="",$C76,IF($D76="durchschnittliche Preissteigerungs-rate",$C76*(1+(VLOOKUP($A76,Personalnormkosten!$G$1:$H$4,2,FALSE)))^Y$65,IF($D76&lt;&gt;"",$C76*(1+(VLOOKUP($D76,Personalnormkosten!$E$1:$F$9,2,FALSE)))^Y$65,""))))</f>
        <v/>
      </c>
      <c r="Z76" s="23" t="str">
        <f>IF(OR(Z$66="",$C76="",$A76=""),"",IF($D76="",$C76,IF($D76="durchschnittliche Preissteigerungs-rate",$C76*(1+(VLOOKUP($A76,Personalnormkosten!$G$1:$H$4,2,FALSE)))^Z$65,IF($D76&lt;&gt;"",$C76*(1+(VLOOKUP($D76,Personalnormkosten!$E$1:$F$9,2,FALSE)))^Z$65,""))))</f>
        <v/>
      </c>
      <c r="AA76" s="23" t="str">
        <f>IF(OR(AA$66="",$C76="",$A76=""),"",IF($D76="",$C76,IF($D76="durchschnittliche Preissteigerungs-rate",$C76*(1+(VLOOKUP($A76,Personalnormkosten!$G$1:$H$4,2,FALSE)))^AA$65,IF($D76&lt;&gt;"",$C76*(1+(VLOOKUP($D76,Personalnormkosten!$E$1:$F$9,2,FALSE)))^AA$65,""))))</f>
        <v/>
      </c>
      <c r="AB76" s="23" t="str">
        <f>IF(OR(AB$66="",$C76="",$A76=""),"",IF($D76="",$C76,IF($D76="durchschnittliche Preissteigerungs-rate",$C76*(1+(VLOOKUP($A76,Personalnormkosten!$G$1:$H$4,2,FALSE)))^AB$65,IF($D76&lt;&gt;"",$C76*(1+(VLOOKUP($D76,Personalnormkosten!$E$1:$F$9,2,FALSE)))^AB$65,""))))</f>
        <v/>
      </c>
      <c r="AC76" s="23" t="str">
        <f>IF(OR(AC$66="",$C76="",$A76=""),"",IF($D76="",$C76,IF($D76="durchschnittliche Preissteigerungs-rate",$C76*(1+(VLOOKUP($A76,Personalnormkosten!$G$1:$H$4,2,FALSE)))^AC$65,IF($D76&lt;&gt;"",$C76*(1+(VLOOKUP($D76,Personalnormkosten!$E$1:$F$9,2,FALSE)))^AC$65,""))))</f>
        <v/>
      </c>
      <c r="AD76" s="23" t="str">
        <f>IF(OR(AD$66="",$C76="",$A76=""),"",IF($D76="",$C76,IF($D76="durchschnittliche Preissteigerungs-rate",$C76*(1+(VLOOKUP($A76,Personalnormkosten!$G$1:$H$4,2,FALSE)))^AD$65,IF($D76&lt;&gt;"",$C76*(1+(VLOOKUP($D76,Personalnormkosten!$E$1:$F$9,2,FALSE)))^AD$65,""))))</f>
        <v/>
      </c>
      <c r="AE76" s="23" t="str">
        <f>IF(OR(AE$66="",$C76="",$A76=""),"",IF($D76="",$C76,IF($D76="durchschnittliche Preissteigerungs-rate",$C76*(1+(VLOOKUP($A76,Personalnormkosten!$G$1:$H$4,2,FALSE)))^AE$65,IF($D76&lt;&gt;"",$C76*(1+(VLOOKUP($D76,Personalnormkosten!$E$1:$F$9,2,FALSE)))^AE$65,""))))</f>
        <v/>
      </c>
      <c r="AF76" s="23" t="str">
        <f>IF(OR(AF$66="",$C76="",$A76=""),"",IF($D76="",$C76,IF($D76="durchschnittliche Preissteigerungs-rate",$C76*(1+(VLOOKUP($A76,Personalnormkosten!$G$1:$H$4,2,FALSE)))^AF$65,IF($D76&lt;&gt;"",$C76*(1+(VLOOKUP($D76,Personalnormkosten!$E$1:$F$9,2,FALSE)))^AF$65,""))))</f>
        <v/>
      </c>
      <c r="AG76" s="23" t="str">
        <f>IF(OR(AG$66="",$C76="",$A76=""),"",IF($D76="",$C76,IF($D76="durchschnittliche Preissteigerungs-rate",$C76*(1+(VLOOKUP($A76,Personalnormkosten!$G$1:$H$4,2,FALSE)))^AG$65,IF($D76&lt;&gt;"",$C76*(1+(VLOOKUP($D76,Personalnormkosten!$E$1:$F$9,2,FALSE)))^AG$65,""))))</f>
        <v/>
      </c>
      <c r="AH76" s="23" t="str">
        <f>IF(OR(AH$66="",$C76="",$A76=""),"",IF($D76="",$C76,IF($D76="durchschnittliche Preissteigerungs-rate",$C76*(1+(VLOOKUP($A76,Personalnormkosten!$G$1:$H$4,2,FALSE)))^AH$65,IF($D76&lt;&gt;"",$C76*(1+(VLOOKUP($D76,Personalnormkosten!$E$1:$F$9,2,FALSE)))^AH$65,""))))</f>
        <v/>
      </c>
      <c r="AI76" s="23" t="str">
        <f>IF(OR(AI$66="",$C76="",$A76=""),"",IF($D76="",$C76,IF($D76="durchschnittliche Preissteigerungs-rate",$C76*(1+(VLOOKUP($A76,Personalnormkosten!$G$1:$H$4,2,FALSE)))^AI$65,IF($D76&lt;&gt;"",$C76*(1+(VLOOKUP($D76,Personalnormkosten!$E$1:$F$9,2,FALSE)))^AI$65,""))))</f>
        <v/>
      </c>
      <c r="AJ76" s="23" t="str">
        <f>IF(OR(AJ$66="",$C76="",$A76=""),"",IF($D76="",$C76,IF($D76="durchschnittliche Preissteigerungs-rate",$C76*(1+(VLOOKUP($A76,Personalnormkosten!$G$1:$H$4,2,FALSE)))^AJ$65,IF($D76&lt;&gt;"",$C76*(1+(VLOOKUP($D76,Personalnormkosten!$E$1:$F$9,2,FALSE)))^AJ$65,""))))</f>
        <v/>
      </c>
      <c r="AK76" s="23" t="str">
        <f>IF(OR(AK$66="",$C76="",$A76=""),"",IF($D76="",$C76,IF($D76="durchschnittliche Preissteigerungs-rate",$C76*(1+(VLOOKUP($A76,Personalnormkosten!$G$1:$H$4,2,FALSE)))^AK$65,IF($D76&lt;&gt;"",$C76*(1+(VLOOKUP($D76,Personalnormkosten!$E$1:$F$9,2,FALSE)))^AK$65,""))))</f>
        <v/>
      </c>
      <c r="AL76" s="23" t="str">
        <f>IF(OR(AL$66="",$C76="",$A76=""),"",IF($D76="",$C76,IF($D76="durchschnittliche Preissteigerungs-rate",$C76*(1+(VLOOKUP($A76,Personalnormkosten!$G$1:$H$4,2,FALSE)))^AL$65,IF($D76&lt;&gt;"",$C76*(1+(VLOOKUP($D76,Personalnormkosten!$E$1:$F$9,2,FALSE)))^AL$65,""))))</f>
        <v/>
      </c>
      <c r="AM76" s="23" t="str">
        <f>IF(OR(AM$66="",$C76="",$A76=""),"",IF($D76="",$C76,IF($D76="durchschnittliche Preissteigerungs-rate",$C76*(1+(VLOOKUP($A76,Personalnormkosten!$G$1:$H$4,2,FALSE)))^AM$65,IF($D76&lt;&gt;"",$C76*(1+(VLOOKUP($D76,Personalnormkosten!$E$1:$F$9,2,FALSE)))^AM$65,""))))</f>
        <v/>
      </c>
      <c r="AN76" s="23" t="str">
        <f>IF(OR(AN$66="",$C76="",$A76=""),"",IF($D76="",$C76,IF($D76="durchschnittliche Preissteigerungs-rate",$C76*(1+(VLOOKUP($A76,Personalnormkosten!$G$1:$H$4,2,FALSE)))^AN$65,IF($D76&lt;&gt;"",$C76*(1+(VLOOKUP($D76,Personalnormkosten!$E$1:$F$9,2,FALSE)))^AN$65,""))))</f>
        <v/>
      </c>
      <c r="AO76" s="23" t="str">
        <f>IF(OR(AO$66="",$C76="",$A76=""),"",IF($D76="",$C76,IF($D76="durchschnittliche Preissteigerungs-rate",$C76*(1+(VLOOKUP($A76,Personalnormkosten!$G$1:$H$4,2,FALSE)))^AO$65,IF($D76&lt;&gt;"",$C76*(1+(VLOOKUP($D76,Personalnormkosten!$E$1:$F$9,2,FALSE)))^AO$65,""))))</f>
        <v/>
      </c>
      <c r="AP76" s="23" t="str">
        <f>IF(OR(AP$66="",$C76="",$A76=""),"",IF($D76="",$C76,IF($D76="durchschnittliche Preissteigerungs-rate",$C76*(1+(VLOOKUP($A76,Personalnormkosten!$G$1:$H$4,2,FALSE)))^AP$65,IF($D76&lt;&gt;"",$C76*(1+(VLOOKUP($D76,Personalnormkosten!$E$1:$F$9,2,FALSE)))^AP$65,""))))</f>
        <v/>
      </c>
      <c r="AQ76" s="23" t="str">
        <f>IF(OR(AQ$66="",$C76="",$A76=""),"",IF($D76="",$C76,IF($D76="durchschnittliche Preissteigerungs-rate",$C76*(1+(VLOOKUP($A76,Personalnormkosten!$G$1:$H$4,2,FALSE)))^AQ$65,IF($D76&lt;&gt;"",$C76*(1+(VLOOKUP($D76,Personalnormkosten!$E$1:$F$9,2,FALSE)))^AQ$65,""))))</f>
        <v/>
      </c>
      <c r="AR76" s="23" t="str">
        <f>IF(OR(AR$66="",$C76="",$A76=""),"",IF($D76="",$C76,IF($D76="durchschnittliche Preissteigerungs-rate",$C76*(1+(VLOOKUP($A76,Personalnormkosten!$G$1:$H$4,2,FALSE)))^AR$65,IF($D76&lt;&gt;"",$C76*(1+(VLOOKUP($D76,Personalnormkosten!$E$1:$F$9,2,FALSE)))^AR$65,""))))</f>
        <v/>
      </c>
      <c r="AS76" s="23" t="str">
        <f>IF(OR(AS$66="",$C76="",$A76=""),"",IF($D76="",$C76,IF($D76="durchschnittliche Preissteigerungs-rate",$C76*(1+(VLOOKUP($A76,Personalnormkosten!$G$1:$H$4,2,FALSE)))^AS$65,IF($D76&lt;&gt;"",$C76*(1+(VLOOKUP($D76,Personalnormkosten!$E$1:$F$9,2,FALSE)))^AS$65,""))))</f>
        <v/>
      </c>
      <c r="AT76" s="23" t="str">
        <f>IF(OR(AT$66="",$C76="",$A76=""),"",IF($D76="",$C76,IF($D76="durchschnittliche Preissteigerungs-rate",$C76*(1+(VLOOKUP($A76,Personalnormkosten!$G$1:$H$4,2,FALSE)))^AT$65,IF($D76&lt;&gt;"",$C76*(1+(VLOOKUP($D76,Personalnormkosten!$E$1:$F$9,2,FALSE)))^AT$65,""))))</f>
        <v/>
      </c>
      <c r="AU76" s="23" t="str">
        <f>IF(OR(AU$66="",$C76="",$A76=""),"",IF($D76="",$C76,IF($D76="durchschnittliche Preissteigerungs-rate",$C76*(1+(VLOOKUP($A76,Personalnormkosten!$G$1:$H$4,2,FALSE)))^AU$65,IF($D76&lt;&gt;"",$C76*(1+(VLOOKUP($D76,Personalnormkosten!$E$1:$F$9,2,FALSE)))^AU$65,""))))</f>
        <v/>
      </c>
      <c r="AV76" s="23" t="str">
        <f>IF(OR(AV$66="",$C76="",$A76=""),"",IF($D76="",$C76,IF($D76="durchschnittliche Preissteigerungs-rate",$C76*(1+(VLOOKUP($A76,Personalnormkosten!$G$1:$H$4,2,FALSE)))^AV$65,IF($D76&lt;&gt;"",$C76*(1+(VLOOKUP($D76,Personalnormkosten!$E$1:$F$9,2,FALSE)))^AV$65,""))))</f>
        <v/>
      </c>
      <c r="AW76" s="23" t="str">
        <f>IF(OR(AW$66="",$C76="",$A76=""),"",IF($D76="",$C76,IF($D76="durchschnittliche Preissteigerungs-rate",$C76*(1+(VLOOKUP($A76,Personalnormkosten!$G$1:$H$4,2,FALSE)))^AW$65,IF($D76&lt;&gt;"",$C76*(1+(VLOOKUP($D76,Personalnormkosten!$E$1:$F$9,2,FALSE)))^AW$65,""))))</f>
        <v/>
      </c>
      <c r="AX76" s="23" t="str">
        <f>IF(OR(AX$66="",$C76="",$A76=""),"",IF($D76="",$C76,IF($D76="durchschnittliche Preissteigerungs-rate",$C76*(1+(VLOOKUP($A76,Personalnormkosten!$G$1:$H$4,2,FALSE)))^AX$65,IF($D76&lt;&gt;"",$C76*(1+(VLOOKUP($D76,Personalnormkosten!$E$1:$F$9,2,FALSE)))^AX$65,""))))</f>
        <v/>
      </c>
      <c r="AY76" s="23" t="str">
        <f>IF(OR(AY$66="",$C76="",$A76=""),"",IF($D76="",$C76,IF($D76="durchschnittliche Preissteigerungs-rate",$C76*(1+(VLOOKUP($A76,Personalnormkosten!$G$1:$H$4,2,FALSE)))^AY$65,IF($D76&lt;&gt;"",$C76*(1+(VLOOKUP($D76,Personalnormkosten!$E$1:$F$9,2,FALSE)))^AY$65,""))))</f>
        <v/>
      </c>
      <c r="AZ76" s="23" t="str">
        <f>IF(OR(AZ$66="",$C76="",$A76=""),"",IF($D76="",$C76,IF($D76="durchschnittliche Preissteigerungs-rate",$C76*(1+(VLOOKUP($A76,Personalnormkosten!$G$1:$H$4,2,FALSE)))^AZ$65,IF($D76&lt;&gt;"",$C76*(1+(VLOOKUP($D76,Personalnormkosten!$E$1:$F$9,2,FALSE)))^AZ$65,""))))</f>
        <v/>
      </c>
      <c r="BA76" s="23" t="str">
        <f>IF(OR(BA$66="",$C76="",$A76=""),"",IF($D76="",$C76,IF($D76="durchschnittliche Preissteigerungs-rate",$C76*(1+(VLOOKUP($A76,Personalnormkosten!$G$1:$H$4,2,FALSE)))^BA$65,IF($D76&lt;&gt;"",$C76*(1+(VLOOKUP($D76,Personalnormkosten!$E$1:$F$9,2,FALSE)))^BA$65,""))))</f>
        <v/>
      </c>
      <c r="BB76" s="23" t="str">
        <f>IF(OR(BB$66="",$C76="",$A76=""),"",IF($D76="",$C76,IF($D76="durchschnittliche Preissteigerungs-rate",$C76*(1+(VLOOKUP($A76,Personalnormkosten!$G$1:$H$4,2,FALSE)))^BB$65,IF($D76&lt;&gt;"",$C76*(1+(VLOOKUP($D76,Personalnormkosten!$E$1:$F$9,2,FALSE)))^BB$65,""))))</f>
        <v/>
      </c>
    </row>
    <row r="77" spans="1:54" ht="41.4" x14ac:dyDescent="0.25">
      <c r="A77" s="41" t="str">
        <f>IF('Option 8'!A77="","",'Option 8'!A77)</f>
        <v/>
      </c>
      <c r="B77" s="33"/>
      <c r="C77" s="34" t="str">
        <f>IF('Option 8'!C77="","",'Option 8'!C77)</f>
        <v/>
      </c>
      <c r="D77" s="98" t="str">
        <f>IF('Option 8'!D77="","",'Option 8'!D77)</f>
        <v>durchschnittliche Preissteigerungs-rate</v>
      </c>
      <c r="E77" s="23" t="str">
        <f>IF(OR(E$66="",$C77="",$A77=""),"",IF($D77="",$C77,IF($D77="durchschnittliche Preissteigerungs-rate",$C77*(1+(VLOOKUP($A77,Personalnormkosten!$G$1:$H$4,2,FALSE)))^E$65,IF($D77&lt;&gt;"",$C77*(1+(VLOOKUP($D77,Personalnormkosten!$E$1:$F$9,2,FALSE)))^E$65,""))))</f>
        <v/>
      </c>
      <c r="F77" s="23" t="str">
        <f>IF(OR(F$66="",$C77="",$A77=""),"",IF($D77="",$C77,IF($D77="durchschnittliche Preissteigerungs-rate",$C77*(1+(VLOOKUP($A77,Personalnormkosten!$G$1:$H$4,2,FALSE)))^F$65,IF($D77&lt;&gt;"",$C77*(1+(VLOOKUP($D77,Personalnormkosten!$E$1:$F$9,2,FALSE)))^F$65,""))))</f>
        <v/>
      </c>
      <c r="G77" s="23" t="str">
        <f>IF(OR(G$66="",$C77="",$A77=""),"",IF($D77="",$C77,IF($D77="durchschnittliche Preissteigerungs-rate",$C77*(1+(VLOOKUP($A77,Personalnormkosten!$G$1:$H$4,2,FALSE)))^G$65,IF($D77&lt;&gt;"",$C77*(1+(VLOOKUP($D77,Personalnormkosten!$E$1:$F$9,2,FALSE)))^G$65,""))))</f>
        <v/>
      </c>
      <c r="H77" s="23" t="str">
        <f>IF(OR(H$66="",$C77="",$A77=""),"",IF($D77="",$C77,IF($D77="durchschnittliche Preissteigerungs-rate",$C77*(1+(VLOOKUP($A77,Personalnormkosten!$G$1:$H$4,2,FALSE)))^H$65,IF($D77&lt;&gt;"",$C77*(1+(VLOOKUP($D77,Personalnormkosten!$E$1:$F$9,2,FALSE)))^H$65,""))))</f>
        <v/>
      </c>
      <c r="I77" s="23" t="str">
        <f>IF(OR(I$66="",$C77="",$A77=""),"",IF($D77="",$C77,IF($D77="durchschnittliche Preissteigerungs-rate",$C77*(1+(VLOOKUP($A77,Personalnormkosten!$G$1:$H$4,2,FALSE)))^I$65,IF($D77&lt;&gt;"",$C77*(1+(VLOOKUP($D77,Personalnormkosten!$E$1:$F$9,2,FALSE)))^I$65,""))))</f>
        <v/>
      </c>
      <c r="J77" s="23" t="str">
        <f>IF(OR(J$66="",$C77="",$A77=""),"",IF($D77="",$C77,IF($D77="durchschnittliche Preissteigerungs-rate",$C77*(1+(VLOOKUP($A77,Personalnormkosten!$G$1:$H$4,2,FALSE)))^J$65,IF($D77&lt;&gt;"",$C77*(1+(VLOOKUP($D77,Personalnormkosten!$E$1:$F$9,2,FALSE)))^J$65,""))))</f>
        <v/>
      </c>
      <c r="K77" s="23" t="str">
        <f>IF(OR(K$66="",$C77="",$A77=""),"",IF($D77="",$C77,IF($D77="durchschnittliche Preissteigerungs-rate",$C77*(1+(VLOOKUP($A77,Personalnormkosten!$G$1:$H$4,2,FALSE)))^K$65,IF($D77&lt;&gt;"",$C77*(1+(VLOOKUP($D77,Personalnormkosten!$E$1:$F$9,2,FALSE)))^K$65,""))))</f>
        <v/>
      </c>
      <c r="L77" s="23" t="str">
        <f>IF(OR(L$66="",$C77="",$A77=""),"",IF($D77="",$C77,IF($D77="durchschnittliche Preissteigerungs-rate",$C77*(1+(VLOOKUP($A77,Personalnormkosten!$G$1:$H$4,2,FALSE)))^L$65,IF($D77&lt;&gt;"",$C77*(1+(VLOOKUP($D77,Personalnormkosten!$E$1:$F$9,2,FALSE)))^L$65,""))))</f>
        <v/>
      </c>
      <c r="M77" s="23" t="str">
        <f>IF(OR(M$66="",$C77="",$A77=""),"",IF($D77="",$C77,IF($D77="durchschnittliche Preissteigerungs-rate",$C77*(1+(VLOOKUP($A77,Personalnormkosten!$G$1:$H$4,2,FALSE)))^M$65,IF($D77&lt;&gt;"",$C77*(1+(VLOOKUP($D77,Personalnormkosten!$E$1:$F$9,2,FALSE)))^M$65,""))))</f>
        <v/>
      </c>
      <c r="N77" s="23" t="str">
        <f>IF(OR(N$66="",$C77="",$A77=""),"",IF($D77="",$C77,IF($D77="durchschnittliche Preissteigerungs-rate",$C77*(1+(VLOOKUP($A77,Personalnormkosten!$G$1:$H$4,2,FALSE)))^N$65,IF($D77&lt;&gt;"",$C77*(1+(VLOOKUP($D77,Personalnormkosten!$E$1:$F$9,2,FALSE)))^N$65,""))))</f>
        <v/>
      </c>
      <c r="O77" s="23" t="str">
        <f>IF(OR(O$66="",$C77="",$A77=""),"",IF($D77="",$C77,IF($D77="durchschnittliche Preissteigerungs-rate",$C77*(1+(VLOOKUP($A77,Personalnormkosten!$G$1:$H$4,2,FALSE)))^O$65,IF($D77&lt;&gt;"",$C77*(1+(VLOOKUP($D77,Personalnormkosten!$E$1:$F$9,2,FALSE)))^O$65,""))))</f>
        <v/>
      </c>
      <c r="P77" s="23" t="str">
        <f>IF(OR(P$66="",$C77="",$A77=""),"",IF($D77="",$C77,IF($D77="durchschnittliche Preissteigerungs-rate",$C77*(1+(VLOOKUP($A77,Personalnormkosten!$G$1:$H$4,2,FALSE)))^P$65,IF($D77&lt;&gt;"",$C77*(1+(VLOOKUP($D77,Personalnormkosten!$E$1:$F$9,2,FALSE)))^P$65,""))))</f>
        <v/>
      </c>
      <c r="Q77" s="23" t="str">
        <f>IF(OR(Q$66="",$C77="",$A77=""),"",IF($D77="",$C77,IF($D77="durchschnittliche Preissteigerungs-rate",$C77*(1+(VLOOKUP($A77,Personalnormkosten!$G$1:$H$4,2,FALSE)))^Q$65,IF($D77&lt;&gt;"",$C77*(1+(VLOOKUP($D77,Personalnormkosten!$E$1:$F$9,2,FALSE)))^Q$65,""))))</f>
        <v/>
      </c>
      <c r="R77" s="23" t="str">
        <f>IF(OR(R$66="",$C77="",$A77=""),"",IF($D77="",$C77,IF($D77="durchschnittliche Preissteigerungs-rate",$C77*(1+(VLOOKUP($A77,Personalnormkosten!$G$1:$H$4,2,FALSE)))^R$65,IF($D77&lt;&gt;"",$C77*(1+(VLOOKUP($D77,Personalnormkosten!$E$1:$F$9,2,FALSE)))^R$65,""))))</f>
        <v/>
      </c>
      <c r="S77" s="23" t="str">
        <f>IF(OR(S$66="",$C77="",$A77=""),"",IF($D77="",$C77,IF($D77="durchschnittliche Preissteigerungs-rate",$C77*(1+(VLOOKUP($A77,Personalnormkosten!$G$1:$H$4,2,FALSE)))^S$65,IF($D77&lt;&gt;"",$C77*(1+(VLOOKUP($D77,Personalnormkosten!$E$1:$F$9,2,FALSE)))^S$65,""))))</f>
        <v/>
      </c>
      <c r="T77" s="23" t="str">
        <f>IF(OR(T$66="",$C77="",$A77=""),"",IF($D77="",$C77,IF($D77="durchschnittliche Preissteigerungs-rate",$C77*(1+(VLOOKUP($A77,Personalnormkosten!$G$1:$H$4,2,FALSE)))^T$65,IF($D77&lt;&gt;"",$C77*(1+(VLOOKUP($D77,Personalnormkosten!$E$1:$F$9,2,FALSE)))^T$65,""))))</f>
        <v/>
      </c>
      <c r="U77" s="23" t="str">
        <f>IF(OR(U$66="",$C77="",$A77=""),"",IF($D77="",$C77,IF($D77="durchschnittliche Preissteigerungs-rate",$C77*(1+(VLOOKUP($A77,Personalnormkosten!$G$1:$H$4,2,FALSE)))^U$65,IF($D77&lt;&gt;"",$C77*(1+(VLOOKUP($D77,Personalnormkosten!$E$1:$F$9,2,FALSE)))^U$65,""))))</f>
        <v/>
      </c>
      <c r="V77" s="23" t="str">
        <f>IF(OR(V$66="",$C77="",$A77=""),"",IF($D77="",$C77,IF($D77="durchschnittliche Preissteigerungs-rate",$C77*(1+(VLOOKUP($A77,Personalnormkosten!$G$1:$H$4,2,FALSE)))^V$65,IF($D77&lt;&gt;"",$C77*(1+(VLOOKUP($D77,Personalnormkosten!$E$1:$F$9,2,FALSE)))^V$65,""))))</f>
        <v/>
      </c>
      <c r="W77" s="23" t="str">
        <f>IF(OR(W$66="",$C77="",$A77=""),"",IF($D77="",$C77,IF($D77="durchschnittliche Preissteigerungs-rate",$C77*(1+(VLOOKUP($A77,Personalnormkosten!$G$1:$H$4,2,FALSE)))^W$65,IF($D77&lt;&gt;"",$C77*(1+(VLOOKUP($D77,Personalnormkosten!$E$1:$F$9,2,FALSE)))^W$65,""))))</f>
        <v/>
      </c>
      <c r="X77" s="23" t="str">
        <f>IF(OR(X$66="",$C77="",$A77=""),"",IF($D77="",$C77,IF($D77="durchschnittliche Preissteigerungs-rate",$C77*(1+(VLOOKUP($A77,Personalnormkosten!$G$1:$H$4,2,FALSE)))^X$65,IF($D77&lt;&gt;"",$C77*(1+(VLOOKUP($D77,Personalnormkosten!$E$1:$F$9,2,FALSE)))^X$65,""))))</f>
        <v/>
      </c>
      <c r="Y77" s="23" t="str">
        <f>IF(OR(Y$66="",$C77="",$A77=""),"",IF($D77="",$C77,IF($D77="durchschnittliche Preissteigerungs-rate",$C77*(1+(VLOOKUP($A77,Personalnormkosten!$G$1:$H$4,2,FALSE)))^Y$65,IF($D77&lt;&gt;"",$C77*(1+(VLOOKUP($D77,Personalnormkosten!$E$1:$F$9,2,FALSE)))^Y$65,""))))</f>
        <v/>
      </c>
      <c r="Z77" s="23" t="str">
        <f>IF(OR(Z$66="",$C77="",$A77=""),"",IF($D77="",$C77,IF($D77="durchschnittliche Preissteigerungs-rate",$C77*(1+(VLOOKUP($A77,Personalnormkosten!$G$1:$H$4,2,FALSE)))^Z$65,IF($D77&lt;&gt;"",$C77*(1+(VLOOKUP($D77,Personalnormkosten!$E$1:$F$9,2,FALSE)))^Z$65,""))))</f>
        <v/>
      </c>
      <c r="AA77" s="23" t="str">
        <f>IF(OR(AA$66="",$C77="",$A77=""),"",IF($D77="",$C77,IF($D77="durchschnittliche Preissteigerungs-rate",$C77*(1+(VLOOKUP($A77,Personalnormkosten!$G$1:$H$4,2,FALSE)))^AA$65,IF($D77&lt;&gt;"",$C77*(1+(VLOOKUP($D77,Personalnormkosten!$E$1:$F$9,2,FALSE)))^AA$65,""))))</f>
        <v/>
      </c>
      <c r="AB77" s="23" t="str">
        <f>IF(OR(AB$66="",$C77="",$A77=""),"",IF($D77="",$C77,IF($D77="durchschnittliche Preissteigerungs-rate",$C77*(1+(VLOOKUP($A77,Personalnormkosten!$G$1:$H$4,2,FALSE)))^AB$65,IF($D77&lt;&gt;"",$C77*(1+(VLOOKUP($D77,Personalnormkosten!$E$1:$F$9,2,FALSE)))^AB$65,""))))</f>
        <v/>
      </c>
      <c r="AC77" s="23" t="str">
        <f>IF(OR(AC$66="",$C77="",$A77=""),"",IF($D77="",$C77,IF($D77="durchschnittliche Preissteigerungs-rate",$C77*(1+(VLOOKUP($A77,Personalnormkosten!$G$1:$H$4,2,FALSE)))^AC$65,IF($D77&lt;&gt;"",$C77*(1+(VLOOKUP($D77,Personalnormkosten!$E$1:$F$9,2,FALSE)))^AC$65,""))))</f>
        <v/>
      </c>
      <c r="AD77" s="23" t="str">
        <f>IF(OR(AD$66="",$C77="",$A77=""),"",IF($D77="",$C77,IF($D77="durchschnittliche Preissteigerungs-rate",$C77*(1+(VLOOKUP($A77,Personalnormkosten!$G$1:$H$4,2,FALSE)))^AD$65,IF($D77&lt;&gt;"",$C77*(1+(VLOOKUP($D77,Personalnormkosten!$E$1:$F$9,2,FALSE)))^AD$65,""))))</f>
        <v/>
      </c>
      <c r="AE77" s="23" t="str">
        <f>IF(OR(AE$66="",$C77="",$A77=""),"",IF($D77="",$C77,IF($D77="durchschnittliche Preissteigerungs-rate",$C77*(1+(VLOOKUP($A77,Personalnormkosten!$G$1:$H$4,2,FALSE)))^AE$65,IF($D77&lt;&gt;"",$C77*(1+(VLOOKUP($D77,Personalnormkosten!$E$1:$F$9,2,FALSE)))^AE$65,""))))</f>
        <v/>
      </c>
      <c r="AF77" s="23" t="str">
        <f>IF(OR(AF$66="",$C77="",$A77=""),"",IF($D77="",$C77,IF($D77="durchschnittliche Preissteigerungs-rate",$C77*(1+(VLOOKUP($A77,Personalnormkosten!$G$1:$H$4,2,FALSE)))^AF$65,IF($D77&lt;&gt;"",$C77*(1+(VLOOKUP($D77,Personalnormkosten!$E$1:$F$9,2,FALSE)))^AF$65,""))))</f>
        <v/>
      </c>
      <c r="AG77" s="23" t="str">
        <f>IF(OR(AG$66="",$C77="",$A77=""),"",IF($D77="",$C77,IF($D77="durchschnittliche Preissteigerungs-rate",$C77*(1+(VLOOKUP($A77,Personalnormkosten!$G$1:$H$4,2,FALSE)))^AG$65,IF($D77&lt;&gt;"",$C77*(1+(VLOOKUP($D77,Personalnormkosten!$E$1:$F$9,2,FALSE)))^AG$65,""))))</f>
        <v/>
      </c>
      <c r="AH77" s="23" t="str">
        <f>IF(OR(AH$66="",$C77="",$A77=""),"",IF($D77="",$C77,IF($D77="durchschnittliche Preissteigerungs-rate",$C77*(1+(VLOOKUP($A77,Personalnormkosten!$G$1:$H$4,2,FALSE)))^AH$65,IF($D77&lt;&gt;"",$C77*(1+(VLOOKUP($D77,Personalnormkosten!$E$1:$F$9,2,FALSE)))^AH$65,""))))</f>
        <v/>
      </c>
      <c r="AI77" s="23" t="str">
        <f>IF(OR(AI$66="",$C77="",$A77=""),"",IF($D77="",$C77,IF($D77="durchschnittliche Preissteigerungs-rate",$C77*(1+(VLOOKUP($A77,Personalnormkosten!$G$1:$H$4,2,FALSE)))^AI$65,IF($D77&lt;&gt;"",$C77*(1+(VLOOKUP($D77,Personalnormkosten!$E$1:$F$9,2,FALSE)))^AI$65,""))))</f>
        <v/>
      </c>
      <c r="AJ77" s="23" t="str">
        <f>IF(OR(AJ$66="",$C77="",$A77=""),"",IF($D77="",$C77,IF($D77="durchschnittliche Preissteigerungs-rate",$C77*(1+(VLOOKUP($A77,Personalnormkosten!$G$1:$H$4,2,FALSE)))^AJ$65,IF($D77&lt;&gt;"",$C77*(1+(VLOOKUP($D77,Personalnormkosten!$E$1:$F$9,2,FALSE)))^AJ$65,""))))</f>
        <v/>
      </c>
      <c r="AK77" s="23" t="str">
        <f>IF(OR(AK$66="",$C77="",$A77=""),"",IF($D77="",$C77,IF($D77="durchschnittliche Preissteigerungs-rate",$C77*(1+(VLOOKUP($A77,Personalnormkosten!$G$1:$H$4,2,FALSE)))^AK$65,IF($D77&lt;&gt;"",$C77*(1+(VLOOKUP($D77,Personalnormkosten!$E$1:$F$9,2,FALSE)))^AK$65,""))))</f>
        <v/>
      </c>
      <c r="AL77" s="23" t="str">
        <f>IF(OR(AL$66="",$C77="",$A77=""),"",IF($D77="",$C77,IF($D77="durchschnittliche Preissteigerungs-rate",$C77*(1+(VLOOKUP($A77,Personalnormkosten!$G$1:$H$4,2,FALSE)))^AL$65,IF($D77&lt;&gt;"",$C77*(1+(VLOOKUP($D77,Personalnormkosten!$E$1:$F$9,2,FALSE)))^AL$65,""))))</f>
        <v/>
      </c>
      <c r="AM77" s="23" t="str">
        <f>IF(OR(AM$66="",$C77="",$A77=""),"",IF($D77="",$C77,IF($D77="durchschnittliche Preissteigerungs-rate",$C77*(1+(VLOOKUP($A77,Personalnormkosten!$G$1:$H$4,2,FALSE)))^AM$65,IF($D77&lt;&gt;"",$C77*(1+(VLOOKUP($D77,Personalnormkosten!$E$1:$F$9,2,FALSE)))^AM$65,""))))</f>
        <v/>
      </c>
      <c r="AN77" s="23" t="str">
        <f>IF(OR(AN$66="",$C77="",$A77=""),"",IF($D77="",$C77,IF($D77="durchschnittliche Preissteigerungs-rate",$C77*(1+(VLOOKUP($A77,Personalnormkosten!$G$1:$H$4,2,FALSE)))^AN$65,IF($D77&lt;&gt;"",$C77*(1+(VLOOKUP($D77,Personalnormkosten!$E$1:$F$9,2,FALSE)))^AN$65,""))))</f>
        <v/>
      </c>
      <c r="AO77" s="23" t="str">
        <f>IF(OR(AO$66="",$C77="",$A77=""),"",IF($D77="",$C77,IF($D77="durchschnittliche Preissteigerungs-rate",$C77*(1+(VLOOKUP($A77,Personalnormkosten!$G$1:$H$4,2,FALSE)))^AO$65,IF($D77&lt;&gt;"",$C77*(1+(VLOOKUP($D77,Personalnormkosten!$E$1:$F$9,2,FALSE)))^AO$65,""))))</f>
        <v/>
      </c>
      <c r="AP77" s="23" t="str">
        <f>IF(OR(AP$66="",$C77="",$A77=""),"",IF($D77="",$C77,IF($D77="durchschnittliche Preissteigerungs-rate",$C77*(1+(VLOOKUP($A77,Personalnormkosten!$G$1:$H$4,2,FALSE)))^AP$65,IF($D77&lt;&gt;"",$C77*(1+(VLOOKUP($D77,Personalnormkosten!$E$1:$F$9,2,FALSE)))^AP$65,""))))</f>
        <v/>
      </c>
      <c r="AQ77" s="23" t="str">
        <f>IF(OR(AQ$66="",$C77="",$A77=""),"",IF($D77="",$C77,IF($D77="durchschnittliche Preissteigerungs-rate",$C77*(1+(VLOOKUP($A77,Personalnormkosten!$G$1:$H$4,2,FALSE)))^AQ$65,IF($D77&lt;&gt;"",$C77*(1+(VLOOKUP($D77,Personalnormkosten!$E$1:$F$9,2,FALSE)))^AQ$65,""))))</f>
        <v/>
      </c>
      <c r="AR77" s="23" t="str">
        <f>IF(OR(AR$66="",$C77="",$A77=""),"",IF($D77="",$C77,IF($D77="durchschnittliche Preissteigerungs-rate",$C77*(1+(VLOOKUP($A77,Personalnormkosten!$G$1:$H$4,2,FALSE)))^AR$65,IF($D77&lt;&gt;"",$C77*(1+(VLOOKUP($D77,Personalnormkosten!$E$1:$F$9,2,FALSE)))^AR$65,""))))</f>
        <v/>
      </c>
      <c r="AS77" s="23" t="str">
        <f>IF(OR(AS$66="",$C77="",$A77=""),"",IF($D77="",$C77,IF($D77="durchschnittliche Preissteigerungs-rate",$C77*(1+(VLOOKUP($A77,Personalnormkosten!$G$1:$H$4,2,FALSE)))^AS$65,IF($D77&lt;&gt;"",$C77*(1+(VLOOKUP($D77,Personalnormkosten!$E$1:$F$9,2,FALSE)))^AS$65,""))))</f>
        <v/>
      </c>
      <c r="AT77" s="23" t="str">
        <f>IF(OR(AT$66="",$C77="",$A77=""),"",IF($D77="",$C77,IF($D77="durchschnittliche Preissteigerungs-rate",$C77*(1+(VLOOKUP($A77,Personalnormkosten!$G$1:$H$4,2,FALSE)))^AT$65,IF($D77&lt;&gt;"",$C77*(1+(VLOOKUP($D77,Personalnormkosten!$E$1:$F$9,2,FALSE)))^AT$65,""))))</f>
        <v/>
      </c>
      <c r="AU77" s="23" t="str">
        <f>IF(OR(AU$66="",$C77="",$A77=""),"",IF($D77="",$C77,IF($D77="durchschnittliche Preissteigerungs-rate",$C77*(1+(VLOOKUP($A77,Personalnormkosten!$G$1:$H$4,2,FALSE)))^AU$65,IF($D77&lt;&gt;"",$C77*(1+(VLOOKUP($D77,Personalnormkosten!$E$1:$F$9,2,FALSE)))^AU$65,""))))</f>
        <v/>
      </c>
      <c r="AV77" s="23" t="str">
        <f>IF(OR(AV$66="",$C77="",$A77=""),"",IF($D77="",$C77,IF($D77="durchschnittliche Preissteigerungs-rate",$C77*(1+(VLOOKUP($A77,Personalnormkosten!$G$1:$H$4,2,FALSE)))^AV$65,IF($D77&lt;&gt;"",$C77*(1+(VLOOKUP($D77,Personalnormkosten!$E$1:$F$9,2,FALSE)))^AV$65,""))))</f>
        <v/>
      </c>
      <c r="AW77" s="23" t="str">
        <f>IF(OR(AW$66="",$C77="",$A77=""),"",IF($D77="",$C77,IF($D77="durchschnittliche Preissteigerungs-rate",$C77*(1+(VLOOKUP($A77,Personalnormkosten!$G$1:$H$4,2,FALSE)))^AW$65,IF($D77&lt;&gt;"",$C77*(1+(VLOOKUP($D77,Personalnormkosten!$E$1:$F$9,2,FALSE)))^AW$65,""))))</f>
        <v/>
      </c>
      <c r="AX77" s="23" t="str">
        <f>IF(OR(AX$66="",$C77="",$A77=""),"",IF($D77="",$C77,IF($D77="durchschnittliche Preissteigerungs-rate",$C77*(1+(VLOOKUP($A77,Personalnormkosten!$G$1:$H$4,2,FALSE)))^AX$65,IF($D77&lt;&gt;"",$C77*(1+(VLOOKUP($D77,Personalnormkosten!$E$1:$F$9,2,FALSE)))^AX$65,""))))</f>
        <v/>
      </c>
      <c r="AY77" s="23" t="str">
        <f>IF(OR(AY$66="",$C77="",$A77=""),"",IF($D77="",$C77,IF($D77="durchschnittliche Preissteigerungs-rate",$C77*(1+(VLOOKUP($A77,Personalnormkosten!$G$1:$H$4,2,FALSE)))^AY$65,IF($D77&lt;&gt;"",$C77*(1+(VLOOKUP($D77,Personalnormkosten!$E$1:$F$9,2,FALSE)))^AY$65,""))))</f>
        <v/>
      </c>
      <c r="AZ77" s="23" t="str">
        <f>IF(OR(AZ$66="",$C77="",$A77=""),"",IF($D77="",$C77,IF($D77="durchschnittliche Preissteigerungs-rate",$C77*(1+(VLOOKUP($A77,Personalnormkosten!$G$1:$H$4,2,FALSE)))^AZ$65,IF($D77&lt;&gt;"",$C77*(1+(VLOOKUP($D77,Personalnormkosten!$E$1:$F$9,2,FALSE)))^AZ$65,""))))</f>
        <v/>
      </c>
      <c r="BA77" s="23" t="str">
        <f>IF(OR(BA$66="",$C77="",$A77=""),"",IF($D77="",$C77,IF($D77="durchschnittliche Preissteigerungs-rate",$C77*(1+(VLOOKUP($A77,Personalnormkosten!$G$1:$H$4,2,FALSE)))^BA$65,IF($D77&lt;&gt;"",$C77*(1+(VLOOKUP($D77,Personalnormkosten!$E$1:$F$9,2,FALSE)))^BA$65,""))))</f>
        <v/>
      </c>
      <c r="BB77" s="23" t="str">
        <f>IF(OR(BB$66="",$C77="",$A77=""),"",IF($D77="",$C77,IF($D77="durchschnittliche Preissteigerungs-rate",$C77*(1+(VLOOKUP($A77,Personalnormkosten!$G$1:$H$4,2,FALSE)))^BB$65,IF($D77&lt;&gt;"",$C77*(1+(VLOOKUP($D77,Personalnormkosten!$E$1:$F$9,2,FALSE)))^BB$65,""))))</f>
        <v/>
      </c>
    </row>
    <row r="78" spans="1:54" ht="41.4" x14ac:dyDescent="0.25">
      <c r="A78" s="41" t="str">
        <f>IF('Option 8'!A78="","",'Option 8'!A78)</f>
        <v/>
      </c>
      <c r="B78" s="33"/>
      <c r="C78" s="34" t="str">
        <f>IF('Option 8'!C78="","",'Option 8'!C78)</f>
        <v/>
      </c>
      <c r="D78" s="98" t="str">
        <f>IF('Option 8'!D78="","",'Option 8'!D78)</f>
        <v>durchschnittliche Preissteigerungs-rate</v>
      </c>
      <c r="E78" s="23" t="str">
        <f>IF(OR(E$66="",$C78="",$A78=""),"",IF($D78="",$C78,IF($D78="durchschnittliche Preissteigerungs-rate",$C78*(1+(VLOOKUP($A78,Personalnormkosten!$G$1:$H$4,2,FALSE)))^E$65,IF($D78&lt;&gt;"",$C78*(1+(VLOOKUP($D78,Personalnormkosten!$E$1:$F$9,2,FALSE)))^E$65,""))))</f>
        <v/>
      </c>
      <c r="F78" s="23" t="str">
        <f>IF(OR(F$66="",$C78="",$A78=""),"",IF($D78="",$C78,IF($D78="durchschnittliche Preissteigerungs-rate",$C78*(1+(VLOOKUP($A78,Personalnormkosten!$G$1:$H$4,2,FALSE)))^F$65,IF($D78&lt;&gt;"",$C78*(1+(VLOOKUP($D78,Personalnormkosten!$E$1:$F$9,2,FALSE)))^F$65,""))))</f>
        <v/>
      </c>
      <c r="G78" s="23" t="str">
        <f>IF(OR(G$66="",$C78="",$A78=""),"",IF($D78="",$C78,IF($D78="durchschnittliche Preissteigerungs-rate",$C78*(1+(VLOOKUP($A78,Personalnormkosten!$G$1:$H$4,2,FALSE)))^G$65,IF($D78&lt;&gt;"",$C78*(1+(VLOOKUP($D78,Personalnormkosten!$E$1:$F$9,2,FALSE)))^G$65,""))))</f>
        <v/>
      </c>
      <c r="H78" s="23" t="str">
        <f>IF(OR(H$66="",$C78="",$A78=""),"",IF($D78="",$C78,IF($D78="durchschnittliche Preissteigerungs-rate",$C78*(1+(VLOOKUP($A78,Personalnormkosten!$G$1:$H$4,2,FALSE)))^H$65,IF($D78&lt;&gt;"",$C78*(1+(VLOOKUP($D78,Personalnormkosten!$E$1:$F$9,2,FALSE)))^H$65,""))))</f>
        <v/>
      </c>
      <c r="I78" s="23" t="str">
        <f>IF(OR(I$66="",$C78="",$A78=""),"",IF($D78="",$C78,IF($D78="durchschnittliche Preissteigerungs-rate",$C78*(1+(VLOOKUP($A78,Personalnormkosten!$G$1:$H$4,2,FALSE)))^I$65,IF($D78&lt;&gt;"",$C78*(1+(VLOOKUP($D78,Personalnormkosten!$E$1:$F$9,2,FALSE)))^I$65,""))))</f>
        <v/>
      </c>
      <c r="J78" s="23" t="str">
        <f>IF(OR(J$66="",$C78="",$A78=""),"",IF($D78="",$C78,IF($D78="durchschnittliche Preissteigerungs-rate",$C78*(1+(VLOOKUP($A78,Personalnormkosten!$G$1:$H$4,2,FALSE)))^J$65,IF($D78&lt;&gt;"",$C78*(1+(VLOOKUP($D78,Personalnormkosten!$E$1:$F$9,2,FALSE)))^J$65,""))))</f>
        <v/>
      </c>
      <c r="K78" s="23" t="str">
        <f>IF(OR(K$66="",$C78="",$A78=""),"",IF($D78="",$C78,IF($D78="durchschnittliche Preissteigerungs-rate",$C78*(1+(VLOOKUP($A78,Personalnormkosten!$G$1:$H$4,2,FALSE)))^K$65,IF($D78&lt;&gt;"",$C78*(1+(VLOOKUP($D78,Personalnormkosten!$E$1:$F$9,2,FALSE)))^K$65,""))))</f>
        <v/>
      </c>
      <c r="L78" s="23" t="str">
        <f>IF(OR(L$66="",$C78="",$A78=""),"",IF($D78="",$C78,IF($D78="durchschnittliche Preissteigerungs-rate",$C78*(1+(VLOOKUP($A78,Personalnormkosten!$G$1:$H$4,2,FALSE)))^L$65,IF($D78&lt;&gt;"",$C78*(1+(VLOOKUP($D78,Personalnormkosten!$E$1:$F$9,2,FALSE)))^L$65,""))))</f>
        <v/>
      </c>
      <c r="M78" s="23" t="str">
        <f>IF(OR(M$66="",$C78="",$A78=""),"",IF($D78="",$C78,IF($D78="durchschnittliche Preissteigerungs-rate",$C78*(1+(VLOOKUP($A78,Personalnormkosten!$G$1:$H$4,2,FALSE)))^M$65,IF($D78&lt;&gt;"",$C78*(1+(VLOOKUP($D78,Personalnormkosten!$E$1:$F$9,2,FALSE)))^M$65,""))))</f>
        <v/>
      </c>
      <c r="N78" s="23" t="str">
        <f>IF(OR(N$66="",$C78="",$A78=""),"",IF($D78="",$C78,IF($D78="durchschnittliche Preissteigerungs-rate",$C78*(1+(VLOOKUP($A78,Personalnormkosten!$G$1:$H$4,2,FALSE)))^N$65,IF($D78&lt;&gt;"",$C78*(1+(VLOOKUP($D78,Personalnormkosten!$E$1:$F$9,2,FALSE)))^N$65,""))))</f>
        <v/>
      </c>
      <c r="O78" s="23" t="str">
        <f>IF(OR(O$66="",$C78="",$A78=""),"",IF($D78="",$C78,IF($D78="durchschnittliche Preissteigerungs-rate",$C78*(1+(VLOOKUP($A78,Personalnormkosten!$G$1:$H$4,2,FALSE)))^O$65,IF($D78&lt;&gt;"",$C78*(1+(VLOOKUP($D78,Personalnormkosten!$E$1:$F$9,2,FALSE)))^O$65,""))))</f>
        <v/>
      </c>
      <c r="P78" s="23" t="str">
        <f>IF(OR(P$66="",$C78="",$A78=""),"",IF($D78="",$C78,IF($D78="durchschnittliche Preissteigerungs-rate",$C78*(1+(VLOOKUP($A78,Personalnormkosten!$G$1:$H$4,2,FALSE)))^P$65,IF($D78&lt;&gt;"",$C78*(1+(VLOOKUP($D78,Personalnormkosten!$E$1:$F$9,2,FALSE)))^P$65,""))))</f>
        <v/>
      </c>
      <c r="Q78" s="23" t="str">
        <f>IF(OR(Q$66="",$C78="",$A78=""),"",IF($D78="",$C78,IF($D78="durchschnittliche Preissteigerungs-rate",$C78*(1+(VLOOKUP($A78,Personalnormkosten!$G$1:$H$4,2,FALSE)))^Q$65,IF($D78&lt;&gt;"",$C78*(1+(VLOOKUP($D78,Personalnormkosten!$E$1:$F$9,2,FALSE)))^Q$65,""))))</f>
        <v/>
      </c>
      <c r="R78" s="23" t="str">
        <f>IF(OR(R$66="",$C78="",$A78=""),"",IF($D78="",$C78,IF($D78="durchschnittliche Preissteigerungs-rate",$C78*(1+(VLOOKUP($A78,Personalnormkosten!$G$1:$H$4,2,FALSE)))^R$65,IF($D78&lt;&gt;"",$C78*(1+(VLOOKUP($D78,Personalnormkosten!$E$1:$F$9,2,FALSE)))^R$65,""))))</f>
        <v/>
      </c>
      <c r="S78" s="23" t="str">
        <f>IF(OR(S$66="",$C78="",$A78=""),"",IF($D78="",$C78,IF($D78="durchschnittliche Preissteigerungs-rate",$C78*(1+(VLOOKUP($A78,Personalnormkosten!$G$1:$H$4,2,FALSE)))^S$65,IF($D78&lt;&gt;"",$C78*(1+(VLOOKUP($D78,Personalnormkosten!$E$1:$F$9,2,FALSE)))^S$65,""))))</f>
        <v/>
      </c>
      <c r="T78" s="23" t="str">
        <f>IF(OR(T$66="",$C78="",$A78=""),"",IF($D78="",$C78,IF($D78="durchschnittliche Preissteigerungs-rate",$C78*(1+(VLOOKUP($A78,Personalnormkosten!$G$1:$H$4,2,FALSE)))^T$65,IF($D78&lt;&gt;"",$C78*(1+(VLOOKUP($D78,Personalnormkosten!$E$1:$F$9,2,FALSE)))^T$65,""))))</f>
        <v/>
      </c>
      <c r="U78" s="23" t="str">
        <f>IF(OR(U$66="",$C78="",$A78=""),"",IF($D78="",$C78,IF($D78="durchschnittliche Preissteigerungs-rate",$C78*(1+(VLOOKUP($A78,Personalnormkosten!$G$1:$H$4,2,FALSE)))^U$65,IF($D78&lt;&gt;"",$C78*(1+(VLOOKUP($D78,Personalnormkosten!$E$1:$F$9,2,FALSE)))^U$65,""))))</f>
        <v/>
      </c>
      <c r="V78" s="23" t="str">
        <f>IF(OR(V$66="",$C78="",$A78=""),"",IF($D78="",$C78,IF($D78="durchschnittliche Preissteigerungs-rate",$C78*(1+(VLOOKUP($A78,Personalnormkosten!$G$1:$H$4,2,FALSE)))^V$65,IF($D78&lt;&gt;"",$C78*(1+(VLOOKUP($D78,Personalnormkosten!$E$1:$F$9,2,FALSE)))^V$65,""))))</f>
        <v/>
      </c>
      <c r="W78" s="23" t="str">
        <f>IF(OR(W$66="",$C78="",$A78=""),"",IF($D78="",$C78,IF($D78="durchschnittliche Preissteigerungs-rate",$C78*(1+(VLOOKUP($A78,Personalnormkosten!$G$1:$H$4,2,FALSE)))^W$65,IF($D78&lt;&gt;"",$C78*(1+(VLOOKUP($D78,Personalnormkosten!$E$1:$F$9,2,FALSE)))^W$65,""))))</f>
        <v/>
      </c>
      <c r="X78" s="23" t="str">
        <f>IF(OR(X$66="",$C78="",$A78=""),"",IF($D78="",$C78,IF($D78="durchschnittliche Preissteigerungs-rate",$C78*(1+(VLOOKUP($A78,Personalnormkosten!$G$1:$H$4,2,FALSE)))^X$65,IF($D78&lt;&gt;"",$C78*(1+(VLOOKUP($D78,Personalnormkosten!$E$1:$F$9,2,FALSE)))^X$65,""))))</f>
        <v/>
      </c>
      <c r="Y78" s="23" t="str">
        <f>IF(OR(Y$66="",$C78="",$A78=""),"",IF($D78="",$C78,IF($D78="durchschnittliche Preissteigerungs-rate",$C78*(1+(VLOOKUP($A78,Personalnormkosten!$G$1:$H$4,2,FALSE)))^Y$65,IF($D78&lt;&gt;"",$C78*(1+(VLOOKUP($D78,Personalnormkosten!$E$1:$F$9,2,FALSE)))^Y$65,""))))</f>
        <v/>
      </c>
      <c r="Z78" s="23" t="str">
        <f>IF(OR(Z$66="",$C78="",$A78=""),"",IF($D78="",$C78,IF($D78="durchschnittliche Preissteigerungs-rate",$C78*(1+(VLOOKUP($A78,Personalnormkosten!$G$1:$H$4,2,FALSE)))^Z$65,IF($D78&lt;&gt;"",$C78*(1+(VLOOKUP($D78,Personalnormkosten!$E$1:$F$9,2,FALSE)))^Z$65,""))))</f>
        <v/>
      </c>
      <c r="AA78" s="23" t="str">
        <f>IF(OR(AA$66="",$C78="",$A78=""),"",IF($D78="",$C78,IF($D78="durchschnittliche Preissteigerungs-rate",$C78*(1+(VLOOKUP($A78,Personalnormkosten!$G$1:$H$4,2,FALSE)))^AA$65,IF($D78&lt;&gt;"",$C78*(1+(VLOOKUP($D78,Personalnormkosten!$E$1:$F$9,2,FALSE)))^AA$65,""))))</f>
        <v/>
      </c>
      <c r="AB78" s="23" t="str">
        <f>IF(OR(AB$66="",$C78="",$A78=""),"",IF($D78="",$C78,IF($D78="durchschnittliche Preissteigerungs-rate",$C78*(1+(VLOOKUP($A78,Personalnormkosten!$G$1:$H$4,2,FALSE)))^AB$65,IF($D78&lt;&gt;"",$C78*(1+(VLOOKUP($D78,Personalnormkosten!$E$1:$F$9,2,FALSE)))^AB$65,""))))</f>
        <v/>
      </c>
      <c r="AC78" s="23" t="str">
        <f>IF(OR(AC$66="",$C78="",$A78=""),"",IF($D78="",$C78,IF($D78="durchschnittliche Preissteigerungs-rate",$C78*(1+(VLOOKUP($A78,Personalnormkosten!$G$1:$H$4,2,FALSE)))^AC$65,IF($D78&lt;&gt;"",$C78*(1+(VLOOKUP($D78,Personalnormkosten!$E$1:$F$9,2,FALSE)))^AC$65,""))))</f>
        <v/>
      </c>
      <c r="AD78" s="23" t="str">
        <f>IF(OR(AD$66="",$C78="",$A78=""),"",IF($D78="",$C78,IF($D78="durchschnittliche Preissteigerungs-rate",$C78*(1+(VLOOKUP($A78,Personalnormkosten!$G$1:$H$4,2,FALSE)))^AD$65,IF($D78&lt;&gt;"",$C78*(1+(VLOOKUP($D78,Personalnormkosten!$E$1:$F$9,2,FALSE)))^AD$65,""))))</f>
        <v/>
      </c>
      <c r="AE78" s="23" t="str">
        <f>IF(OR(AE$66="",$C78="",$A78=""),"",IF($D78="",$C78,IF($D78="durchschnittliche Preissteigerungs-rate",$C78*(1+(VLOOKUP($A78,Personalnormkosten!$G$1:$H$4,2,FALSE)))^AE$65,IF($D78&lt;&gt;"",$C78*(1+(VLOOKUP($D78,Personalnormkosten!$E$1:$F$9,2,FALSE)))^AE$65,""))))</f>
        <v/>
      </c>
      <c r="AF78" s="23" t="str">
        <f>IF(OR(AF$66="",$C78="",$A78=""),"",IF($D78="",$C78,IF($D78="durchschnittliche Preissteigerungs-rate",$C78*(1+(VLOOKUP($A78,Personalnormkosten!$G$1:$H$4,2,FALSE)))^AF$65,IF($D78&lt;&gt;"",$C78*(1+(VLOOKUP($D78,Personalnormkosten!$E$1:$F$9,2,FALSE)))^AF$65,""))))</f>
        <v/>
      </c>
      <c r="AG78" s="23" t="str">
        <f>IF(OR(AG$66="",$C78="",$A78=""),"",IF($D78="",$C78,IF($D78="durchschnittliche Preissteigerungs-rate",$C78*(1+(VLOOKUP($A78,Personalnormkosten!$G$1:$H$4,2,FALSE)))^AG$65,IF($D78&lt;&gt;"",$C78*(1+(VLOOKUP($D78,Personalnormkosten!$E$1:$F$9,2,FALSE)))^AG$65,""))))</f>
        <v/>
      </c>
      <c r="AH78" s="23" t="str">
        <f>IF(OR(AH$66="",$C78="",$A78=""),"",IF($D78="",$C78,IF($D78="durchschnittliche Preissteigerungs-rate",$C78*(1+(VLOOKUP($A78,Personalnormkosten!$G$1:$H$4,2,FALSE)))^AH$65,IF($D78&lt;&gt;"",$C78*(1+(VLOOKUP($D78,Personalnormkosten!$E$1:$F$9,2,FALSE)))^AH$65,""))))</f>
        <v/>
      </c>
      <c r="AI78" s="23" t="str">
        <f>IF(OR(AI$66="",$C78="",$A78=""),"",IF($D78="",$C78,IF($D78="durchschnittliche Preissteigerungs-rate",$C78*(1+(VLOOKUP($A78,Personalnormkosten!$G$1:$H$4,2,FALSE)))^AI$65,IF($D78&lt;&gt;"",$C78*(1+(VLOOKUP($D78,Personalnormkosten!$E$1:$F$9,2,FALSE)))^AI$65,""))))</f>
        <v/>
      </c>
      <c r="AJ78" s="23" t="str">
        <f>IF(OR(AJ$66="",$C78="",$A78=""),"",IF($D78="",$C78,IF($D78="durchschnittliche Preissteigerungs-rate",$C78*(1+(VLOOKUP($A78,Personalnormkosten!$G$1:$H$4,2,FALSE)))^AJ$65,IF($D78&lt;&gt;"",$C78*(1+(VLOOKUP($D78,Personalnormkosten!$E$1:$F$9,2,FALSE)))^AJ$65,""))))</f>
        <v/>
      </c>
      <c r="AK78" s="23" t="str">
        <f>IF(OR(AK$66="",$C78="",$A78=""),"",IF($D78="",$C78,IF($D78="durchschnittliche Preissteigerungs-rate",$C78*(1+(VLOOKUP($A78,Personalnormkosten!$G$1:$H$4,2,FALSE)))^AK$65,IF($D78&lt;&gt;"",$C78*(1+(VLOOKUP($D78,Personalnormkosten!$E$1:$F$9,2,FALSE)))^AK$65,""))))</f>
        <v/>
      </c>
      <c r="AL78" s="23" t="str">
        <f>IF(OR(AL$66="",$C78="",$A78=""),"",IF($D78="",$C78,IF($D78="durchschnittliche Preissteigerungs-rate",$C78*(1+(VLOOKUP($A78,Personalnormkosten!$G$1:$H$4,2,FALSE)))^AL$65,IF($D78&lt;&gt;"",$C78*(1+(VLOOKUP($D78,Personalnormkosten!$E$1:$F$9,2,FALSE)))^AL$65,""))))</f>
        <v/>
      </c>
      <c r="AM78" s="23" t="str">
        <f>IF(OR(AM$66="",$C78="",$A78=""),"",IF($D78="",$C78,IF($D78="durchschnittliche Preissteigerungs-rate",$C78*(1+(VLOOKUP($A78,Personalnormkosten!$G$1:$H$4,2,FALSE)))^AM$65,IF($D78&lt;&gt;"",$C78*(1+(VLOOKUP($D78,Personalnormkosten!$E$1:$F$9,2,FALSE)))^AM$65,""))))</f>
        <v/>
      </c>
      <c r="AN78" s="23" t="str">
        <f>IF(OR(AN$66="",$C78="",$A78=""),"",IF($D78="",$C78,IF($D78="durchschnittliche Preissteigerungs-rate",$C78*(1+(VLOOKUP($A78,Personalnormkosten!$G$1:$H$4,2,FALSE)))^AN$65,IF($D78&lt;&gt;"",$C78*(1+(VLOOKUP($D78,Personalnormkosten!$E$1:$F$9,2,FALSE)))^AN$65,""))))</f>
        <v/>
      </c>
      <c r="AO78" s="23" t="str">
        <f>IF(OR(AO$66="",$C78="",$A78=""),"",IF($D78="",$C78,IF($D78="durchschnittliche Preissteigerungs-rate",$C78*(1+(VLOOKUP($A78,Personalnormkosten!$G$1:$H$4,2,FALSE)))^AO$65,IF($D78&lt;&gt;"",$C78*(1+(VLOOKUP($D78,Personalnormkosten!$E$1:$F$9,2,FALSE)))^AO$65,""))))</f>
        <v/>
      </c>
      <c r="AP78" s="23" t="str">
        <f>IF(OR(AP$66="",$C78="",$A78=""),"",IF($D78="",$C78,IF($D78="durchschnittliche Preissteigerungs-rate",$C78*(1+(VLOOKUP($A78,Personalnormkosten!$G$1:$H$4,2,FALSE)))^AP$65,IF($D78&lt;&gt;"",$C78*(1+(VLOOKUP($D78,Personalnormkosten!$E$1:$F$9,2,FALSE)))^AP$65,""))))</f>
        <v/>
      </c>
      <c r="AQ78" s="23" t="str">
        <f>IF(OR(AQ$66="",$C78="",$A78=""),"",IF($D78="",$C78,IF($D78="durchschnittliche Preissteigerungs-rate",$C78*(1+(VLOOKUP($A78,Personalnormkosten!$G$1:$H$4,2,FALSE)))^AQ$65,IF($D78&lt;&gt;"",$C78*(1+(VLOOKUP($D78,Personalnormkosten!$E$1:$F$9,2,FALSE)))^AQ$65,""))))</f>
        <v/>
      </c>
      <c r="AR78" s="23" t="str">
        <f>IF(OR(AR$66="",$C78="",$A78=""),"",IF($D78="",$C78,IF($D78="durchschnittliche Preissteigerungs-rate",$C78*(1+(VLOOKUP($A78,Personalnormkosten!$G$1:$H$4,2,FALSE)))^AR$65,IF($D78&lt;&gt;"",$C78*(1+(VLOOKUP($D78,Personalnormkosten!$E$1:$F$9,2,FALSE)))^AR$65,""))))</f>
        <v/>
      </c>
      <c r="AS78" s="23" t="str">
        <f>IF(OR(AS$66="",$C78="",$A78=""),"",IF($D78="",$C78,IF($D78="durchschnittliche Preissteigerungs-rate",$C78*(1+(VLOOKUP($A78,Personalnormkosten!$G$1:$H$4,2,FALSE)))^AS$65,IF($D78&lt;&gt;"",$C78*(1+(VLOOKUP($D78,Personalnormkosten!$E$1:$F$9,2,FALSE)))^AS$65,""))))</f>
        <v/>
      </c>
      <c r="AT78" s="23" t="str">
        <f>IF(OR(AT$66="",$C78="",$A78=""),"",IF($D78="",$C78,IF($D78="durchschnittliche Preissteigerungs-rate",$C78*(1+(VLOOKUP($A78,Personalnormkosten!$G$1:$H$4,2,FALSE)))^AT$65,IF($D78&lt;&gt;"",$C78*(1+(VLOOKUP($D78,Personalnormkosten!$E$1:$F$9,2,FALSE)))^AT$65,""))))</f>
        <v/>
      </c>
      <c r="AU78" s="23" t="str">
        <f>IF(OR(AU$66="",$C78="",$A78=""),"",IF($D78="",$C78,IF($D78="durchschnittliche Preissteigerungs-rate",$C78*(1+(VLOOKUP($A78,Personalnormkosten!$G$1:$H$4,2,FALSE)))^AU$65,IF($D78&lt;&gt;"",$C78*(1+(VLOOKUP($D78,Personalnormkosten!$E$1:$F$9,2,FALSE)))^AU$65,""))))</f>
        <v/>
      </c>
      <c r="AV78" s="23" t="str">
        <f>IF(OR(AV$66="",$C78="",$A78=""),"",IF($D78="",$C78,IF($D78="durchschnittliche Preissteigerungs-rate",$C78*(1+(VLOOKUP($A78,Personalnormkosten!$G$1:$H$4,2,FALSE)))^AV$65,IF($D78&lt;&gt;"",$C78*(1+(VLOOKUP($D78,Personalnormkosten!$E$1:$F$9,2,FALSE)))^AV$65,""))))</f>
        <v/>
      </c>
      <c r="AW78" s="23" t="str">
        <f>IF(OR(AW$66="",$C78="",$A78=""),"",IF($D78="",$C78,IF($D78="durchschnittliche Preissteigerungs-rate",$C78*(1+(VLOOKUP($A78,Personalnormkosten!$G$1:$H$4,2,FALSE)))^AW$65,IF($D78&lt;&gt;"",$C78*(1+(VLOOKUP($D78,Personalnormkosten!$E$1:$F$9,2,FALSE)))^AW$65,""))))</f>
        <v/>
      </c>
      <c r="AX78" s="23" t="str">
        <f>IF(OR(AX$66="",$C78="",$A78=""),"",IF($D78="",$C78,IF($D78="durchschnittliche Preissteigerungs-rate",$C78*(1+(VLOOKUP($A78,Personalnormkosten!$G$1:$H$4,2,FALSE)))^AX$65,IF($D78&lt;&gt;"",$C78*(1+(VLOOKUP($D78,Personalnormkosten!$E$1:$F$9,2,FALSE)))^AX$65,""))))</f>
        <v/>
      </c>
      <c r="AY78" s="23" t="str">
        <f>IF(OR(AY$66="",$C78="",$A78=""),"",IF($D78="",$C78,IF($D78="durchschnittliche Preissteigerungs-rate",$C78*(1+(VLOOKUP($A78,Personalnormkosten!$G$1:$H$4,2,FALSE)))^AY$65,IF($D78&lt;&gt;"",$C78*(1+(VLOOKUP($D78,Personalnormkosten!$E$1:$F$9,2,FALSE)))^AY$65,""))))</f>
        <v/>
      </c>
      <c r="AZ78" s="23" t="str">
        <f>IF(OR(AZ$66="",$C78="",$A78=""),"",IF($D78="",$C78,IF($D78="durchschnittliche Preissteigerungs-rate",$C78*(1+(VLOOKUP($A78,Personalnormkosten!$G$1:$H$4,2,FALSE)))^AZ$65,IF($D78&lt;&gt;"",$C78*(1+(VLOOKUP($D78,Personalnormkosten!$E$1:$F$9,2,FALSE)))^AZ$65,""))))</f>
        <v/>
      </c>
      <c r="BA78" s="23" t="str">
        <f>IF(OR(BA$66="",$C78="",$A78=""),"",IF($D78="",$C78,IF($D78="durchschnittliche Preissteigerungs-rate",$C78*(1+(VLOOKUP($A78,Personalnormkosten!$G$1:$H$4,2,FALSE)))^BA$65,IF($D78&lt;&gt;"",$C78*(1+(VLOOKUP($D78,Personalnormkosten!$E$1:$F$9,2,FALSE)))^BA$65,""))))</f>
        <v/>
      </c>
      <c r="BB78" s="23" t="str">
        <f>IF(OR(BB$66="",$C78="",$A78=""),"",IF($D78="",$C78,IF($D78="durchschnittliche Preissteigerungs-rate",$C78*(1+(VLOOKUP($A78,Personalnormkosten!$G$1:$H$4,2,FALSE)))^BB$65,IF($D78&lt;&gt;"",$C78*(1+(VLOOKUP($D78,Personalnormkosten!$E$1:$F$9,2,FALSE)))^BB$65,""))))</f>
        <v/>
      </c>
    </row>
    <row r="79" spans="1:54" ht="41.4" x14ac:dyDescent="0.25">
      <c r="A79" s="41" t="str">
        <f>IF('Option 8'!A79="","",'Option 8'!A79)</f>
        <v/>
      </c>
      <c r="B79" s="33"/>
      <c r="C79" s="34" t="str">
        <f>IF('Option 8'!C79="","",'Option 8'!C79)</f>
        <v/>
      </c>
      <c r="D79" s="98" t="str">
        <f>IF('Option 8'!D79="","",'Option 8'!D79)</f>
        <v>durchschnittliche Preissteigerungs-rate</v>
      </c>
      <c r="E79" s="23" t="str">
        <f>IF(OR(E$66="",$C79="",$A79=""),"",IF($D79="",$C79,IF($D79="durchschnittliche Preissteigerungs-rate",$C79*(1+(VLOOKUP($A79,Personalnormkosten!$G$1:$H$4,2,FALSE)))^E$65,IF($D79&lt;&gt;"",$C79*(1+(VLOOKUP($D79,Personalnormkosten!$E$1:$F$9,2,FALSE)))^E$65,""))))</f>
        <v/>
      </c>
      <c r="F79" s="23" t="str">
        <f>IF(OR(F$66="",$C79="",$A79=""),"",IF($D79="",$C79,IF($D79="durchschnittliche Preissteigerungs-rate",$C79*(1+(VLOOKUP($A79,Personalnormkosten!$G$1:$H$4,2,FALSE)))^F$65,IF($D79&lt;&gt;"",$C79*(1+(VLOOKUP($D79,Personalnormkosten!$E$1:$F$9,2,FALSE)))^F$65,""))))</f>
        <v/>
      </c>
      <c r="G79" s="23" t="str">
        <f>IF(OR(G$66="",$C79="",$A79=""),"",IF($D79="",$C79,IF($D79="durchschnittliche Preissteigerungs-rate",$C79*(1+(VLOOKUP($A79,Personalnormkosten!$G$1:$H$4,2,FALSE)))^G$65,IF($D79&lt;&gt;"",$C79*(1+(VLOOKUP($D79,Personalnormkosten!$E$1:$F$9,2,FALSE)))^G$65,""))))</f>
        <v/>
      </c>
      <c r="H79" s="23" t="str">
        <f>IF(OR(H$66="",$C79="",$A79=""),"",IF($D79="",$C79,IF($D79="durchschnittliche Preissteigerungs-rate",$C79*(1+(VLOOKUP($A79,Personalnormkosten!$G$1:$H$4,2,FALSE)))^H$65,IF($D79&lt;&gt;"",$C79*(1+(VLOOKUP($D79,Personalnormkosten!$E$1:$F$9,2,FALSE)))^H$65,""))))</f>
        <v/>
      </c>
      <c r="I79" s="23" t="str">
        <f>IF(OR(I$66="",$C79="",$A79=""),"",IF($D79="",$C79,IF($D79="durchschnittliche Preissteigerungs-rate",$C79*(1+(VLOOKUP($A79,Personalnormkosten!$G$1:$H$4,2,FALSE)))^I$65,IF($D79&lt;&gt;"",$C79*(1+(VLOOKUP($D79,Personalnormkosten!$E$1:$F$9,2,FALSE)))^I$65,""))))</f>
        <v/>
      </c>
      <c r="J79" s="23" t="str">
        <f>IF(OR(J$66="",$C79="",$A79=""),"",IF($D79="",$C79,IF($D79="durchschnittliche Preissteigerungs-rate",$C79*(1+(VLOOKUP($A79,Personalnormkosten!$G$1:$H$4,2,FALSE)))^J$65,IF($D79&lt;&gt;"",$C79*(1+(VLOOKUP($D79,Personalnormkosten!$E$1:$F$9,2,FALSE)))^J$65,""))))</f>
        <v/>
      </c>
      <c r="K79" s="23" t="str">
        <f>IF(OR(K$66="",$C79="",$A79=""),"",IF($D79="",$C79,IF($D79="durchschnittliche Preissteigerungs-rate",$C79*(1+(VLOOKUP($A79,Personalnormkosten!$G$1:$H$4,2,FALSE)))^K$65,IF($D79&lt;&gt;"",$C79*(1+(VLOOKUP($D79,Personalnormkosten!$E$1:$F$9,2,FALSE)))^K$65,""))))</f>
        <v/>
      </c>
      <c r="L79" s="23" t="str">
        <f>IF(OR(L$66="",$C79="",$A79=""),"",IF($D79="",$C79,IF($D79="durchschnittliche Preissteigerungs-rate",$C79*(1+(VLOOKUP($A79,Personalnormkosten!$G$1:$H$4,2,FALSE)))^L$65,IF($D79&lt;&gt;"",$C79*(1+(VLOOKUP($D79,Personalnormkosten!$E$1:$F$9,2,FALSE)))^L$65,""))))</f>
        <v/>
      </c>
      <c r="M79" s="23" t="str">
        <f>IF(OR(M$66="",$C79="",$A79=""),"",IF($D79="",$C79,IF($D79="durchschnittliche Preissteigerungs-rate",$C79*(1+(VLOOKUP($A79,Personalnormkosten!$G$1:$H$4,2,FALSE)))^M$65,IF($D79&lt;&gt;"",$C79*(1+(VLOOKUP($D79,Personalnormkosten!$E$1:$F$9,2,FALSE)))^M$65,""))))</f>
        <v/>
      </c>
      <c r="N79" s="23" t="str">
        <f>IF(OR(N$66="",$C79="",$A79=""),"",IF($D79="",$C79,IF($D79="durchschnittliche Preissteigerungs-rate",$C79*(1+(VLOOKUP($A79,Personalnormkosten!$G$1:$H$4,2,FALSE)))^N$65,IF($D79&lt;&gt;"",$C79*(1+(VLOOKUP($D79,Personalnormkosten!$E$1:$F$9,2,FALSE)))^N$65,""))))</f>
        <v/>
      </c>
      <c r="O79" s="23" t="str">
        <f>IF(OR(O$66="",$C79="",$A79=""),"",IF($D79="",$C79,IF($D79="durchschnittliche Preissteigerungs-rate",$C79*(1+(VLOOKUP($A79,Personalnormkosten!$G$1:$H$4,2,FALSE)))^O$65,IF($D79&lt;&gt;"",$C79*(1+(VLOOKUP($D79,Personalnormkosten!$E$1:$F$9,2,FALSE)))^O$65,""))))</f>
        <v/>
      </c>
      <c r="P79" s="23" t="str">
        <f>IF(OR(P$66="",$C79="",$A79=""),"",IF($D79="",$C79,IF($D79="durchschnittliche Preissteigerungs-rate",$C79*(1+(VLOOKUP($A79,Personalnormkosten!$G$1:$H$4,2,FALSE)))^P$65,IF($D79&lt;&gt;"",$C79*(1+(VLOOKUP($D79,Personalnormkosten!$E$1:$F$9,2,FALSE)))^P$65,""))))</f>
        <v/>
      </c>
      <c r="Q79" s="23" t="str">
        <f>IF(OR(Q$66="",$C79="",$A79=""),"",IF($D79="",$C79,IF($D79="durchschnittliche Preissteigerungs-rate",$C79*(1+(VLOOKUP($A79,Personalnormkosten!$G$1:$H$4,2,FALSE)))^Q$65,IF($D79&lt;&gt;"",$C79*(1+(VLOOKUP($D79,Personalnormkosten!$E$1:$F$9,2,FALSE)))^Q$65,""))))</f>
        <v/>
      </c>
      <c r="R79" s="23" t="str">
        <f>IF(OR(R$66="",$C79="",$A79=""),"",IF($D79="",$C79,IF($D79="durchschnittliche Preissteigerungs-rate",$C79*(1+(VLOOKUP($A79,Personalnormkosten!$G$1:$H$4,2,FALSE)))^R$65,IF($D79&lt;&gt;"",$C79*(1+(VLOOKUP($D79,Personalnormkosten!$E$1:$F$9,2,FALSE)))^R$65,""))))</f>
        <v/>
      </c>
      <c r="S79" s="23" t="str">
        <f>IF(OR(S$66="",$C79="",$A79=""),"",IF($D79="",$C79,IF($D79="durchschnittliche Preissteigerungs-rate",$C79*(1+(VLOOKUP($A79,Personalnormkosten!$G$1:$H$4,2,FALSE)))^S$65,IF($D79&lt;&gt;"",$C79*(1+(VLOOKUP($D79,Personalnormkosten!$E$1:$F$9,2,FALSE)))^S$65,""))))</f>
        <v/>
      </c>
      <c r="T79" s="23" t="str">
        <f>IF(OR(T$66="",$C79="",$A79=""),"",IF($D79="",$C79,IF($D79="durchschnittliche Preissteigerungs-rate",$C79*(1+(VLOOKUP($A79,Personalnormkosten!$G$1:$H$4,2,FALSE)))^T$65,IF($D79&lt;&gt;"",$C79*(1+(VLOOKUP($D79,Personalnormkosten!$E$1:$F$9,2,FALSE)))^T$65,""))))</f>
        <v/>
      </c>
      <c r="U79" s="23" t="str">
        <f>IF(OR(U$66="",$C79="",$A79=""),"",IF($D79="",$C79,IF($D79="durchschnittliche Preissteigerungs-rate",$C79*(1+(VLOOKUP($A79,Personalnormkosten!$G$1:$H$4,2,FALSE)))^U$65,IF($D79&lt;&gt;"",$C79*(1+(VLOOKUP($D79,Personalnormkosten!$E$1:$F$9,2,FALSE)))^U$65,""))))</f>
        <v/>
      </c>
      <c r="V79" s="23" t="str">
        <f>IF(OR(V$66="",$C79="",$A79=""),"",IF($D79="",$C79,IF($D79="durchschnittliche Preissteigerungs-rate",$C79*(1+(VLOOKUP($A79,Personalnormkosten!$G$1:$H$4,2,FALSE)))^V$65,IF($D79&lt;&gt;"",$C79*(1+(VLOOKUP($D79,Personalnormkosten!$E$1:$F$9,2,FALSE)))^V$65,""))))</f>
        <v/>
      </c>
      <c r="W79" s="23" t="str">
        <f>IF(OR(W$66="",$C79="",$A79=""),"",IF($D79="",$C79,IF($D79="durchschnittliche Preissteigerungs-rate",$C79*(1+(VLOOKUP($A79,Personalnormkosten!$G$1:$H$4,2,FALSE)))^W$65,IF($D79&lt;&gt;"",$C79*(1+(VLOOKUP($D79,Personalnormkosten!$E$1:$F$9,2,FALSE)))^W$65,""))))</f>
        <v/>
      </c>
      <c r="X79" s="23" t="str">
        <f>IF(OR(X$66="",$C79="",$A79=""),"",IF($D79="",$C79,IF($D79="durchschnittliche Preissteigerungs-rate",$C79*(1+(VLOOKUP($A79,Personalnormkosten!$G$1:$H$4,2,FALSE)))^X$65,IF($D79&lt;&gt;"",$C79*(1+(VLOOKUP($D79,Personalnormkosten!$E$1:$F$9,2,FALSE)))^X$65,""))))</f>
        <v/>
      </c>
      <c r="Y79" s="23" t="str">
        <f>IF(OR(Y$66="",$C79="",$A79=""),"",IF($D79="",$C79,IF($D79="durchschnittliche Preissteigerungs-rate",$C79*(1+(VLOOKUP($A79,Personalnormkosten!$G$1:$H$4,2,FALSE)))^Y$65,IF($D79&lt;&gt;"",$C79*(1+(VLOOKUP($D79,Personalnormkosten!$E$1:$F$9,2,FALSE)))^Y$65,""))))</f>
        <v/>
      </c>
      <c r="Z79" s="23" t="str">
        <f>IF(OR(Z$66="",$C79="",$A79=""),"",IF($D79="",$C79,IF($D79="durchschnittliche Preissteigerungs-rate",$C79*(1+(VLOOKUP($A79,Personalnormkosten!$G$1:$H$4,2,FALSE)))^Z$65,IF($D79&lt;&gt;"",$C79*(1+(VLOOKUP($D79,Personalnormkosten!$E$1:$F$9,2,FALSE)))^Z$65,""))))</f>
        <v/>
      </c>
      <c r="AA79" s="23" t="str">
        <f>IF(OR(AA$66="",$C79="",$A79=""),"",IF($D79="",$C79,IF($D79="durchschnittliche Preissteigerungs-rate",$C79*(1+(VLOOKUP($A79,Personalnormkosten!$G$1:$H$4,2,FALSE)))^AA$65,IF($D79&lt;&gt;"",$C79*(1+(VLOOKUP($D79,Personalnormkosten!$E$1:$F$9,2,FALSE)))^AA$65,""))))</f>
        <v/>
      </c>
      <c r="AB79" s="23" t="str">
        <f>IF(OR(AB$66="",$C79="",$A79=""),"",IF($D79="",$C79,IF($D79="durchschnittliche Preissteigerungs-rate",$C79*(1+(VLOOKUP($A79,Personalnormkosten!$G$1:$H$4,2,FALSE)))^AB$65,IF($D79&lt;&gt;"",$C79*(1+(VLOOKUP($D79,Personalnormkosten!$E$1:$F$9,2,FALSE)))^AB$65,""))))</f>
        <v/>
      </c>
      <c r="AC79" s="23" t="str">
        <f>IF(OR(AC$66="",$C79="",$A79=""),"",IF($D79="",$C79,IF($D79="durchschnittliche Preissteigerungs-rate",$C79*(1+(VLOOKUP($A79,Personalnormkosten!$G$1:$H$4,2,FALSE)))^AC$65,IF($D79&lt;&gt;"",$C79*(1+(VLOOKUP($D79,Personalnormkosten!$E$1:$F$9,2,FALSE)))^AC$65,""))))</f>
        <v/>
      </c>
      <c r="AD79" s="23" t="str">
        <f>IF(OR(AD$66="",$C79="",$A79=""),"",IF($D79="",$C79,IF($D79="durchschnittliche Preissteigerungs-rate",$C79*(1+(VLOOKUP($A79,Personalnormkosten!$G$1:$H$4,2,FALSE)))^AD$65,IF($D79&lt;&gt;"",$C79*(1+(VLOOKUP($D79,Personalnormkosten!$E$1:$F$9,2,FALSE)))^AD$65,""))))</f>
        <v/>
      </c>
      <c r="AE79" s="23" t="str">
        <f>IF(OR(AE$66="",$C79="",$A79=""),"",IF($D79="",$C79,IF($D79="durchschnittliche Preissteigerungs-rate",$C79*(1+(VLOOKUP($A79,Personalnormkosten!$G$1:$H$4,2,FALSE)))^AE$65,IF($D79&lt;&gt;"",$C79*(1+(VLOOKUP($D79,Personalnormkosten!$E$1:$F$9,2,FALSE)))^AE$65,""))))</f>
        <v/>
      </c>
      <c r="AF79" s="23" t="str">
        <f>IF(OR(AF$66="",$C79="",$A79=""),"",IF($D79="",$C79,IF($D79="durchschnittliche Preissteigerungs-rate",$C79*(1+(VLOOKUP($A79,Personalnormkosten!$G$1:$H$4,2,FALSE)))^AF$65,IF($D79&lt;&gt;"",$C79*(1+(VLOOKUP($D79,Personalnormkosten!$E$1:$F$9,2,FALSE)))^AF$65,""))))</f>
        <v/>
      </c>
      <c r="AG79" s="23" t="str">
        <f>IF(OR(AG$66="",$C79="",$A79=""),"",IF($D79="",$C79,IF($D79="durchschnittliche Preissteigerungs-rate",$C79*(1+(VLOOKUP($A79,Personalnormkosten!$G$1:$H$4,2,FALSE)))^AG$65,IF($D79&lt;&gt;"",$C79*(1+(VLOOKUP($D79,Personalnormkosten!$E$1:$F$9,2,FALSE)))^AG$65,""))))</f>
        <v/>
      </c>
      <c r="AH79" s="23" t="str">
        <f>IF(OR(AH$66="",$C79="",$A79=""),"",IF($D79="",$C79,IF($D79="durchschnittliche Preissteigerungs-rate",$C79*(1+(VLOOKUP($A79,Personalnormkosten!$G$1:$H$4,2,FALSE)))^AH$65,IF($D79&lt;&gt;"",$C79*(1+(VLOOKUP($D79,Personalnormkosten!$E$1:$F$9,2,FALSE)))^AH$65,""))))</f>
        <v/>
      </c>
      <c r="AI79" s="23" t="str">
        <f>IF(OR(AI$66="",$C79="",$A79=""),"",IF($D79="",$C79,IF($D79="durchschnittliche Preissteigerungs-rate",$C79*(1+(VLOOKUP($A79,Personalnormkosten!$G$1:$H$4,2,FALSE)))^AI$65,IF($D79&lt;&gt;"",$C79*(1+(VLOOKUP($D79,Personalnormkosten!$E$1:$F$9,2,FALSE)))^AI$65,""))))</f>
        <v/>
      </c>
      <c r="AJ79" s="23" t="str">
        <f>IF(OR(AJ$66="",$C79="",$A79=""),"",IF($D79="",$C79,IF($D79="durchschnittliche Preissteigerungs-rate",$C79*(1+(VLOOKUP($A79,Personalnormkosten!$G$1:$H$4,2,FALSE)))^AJ$65,IF($D79&lt;&gt;"",$C79*(1+(VLOOKUP($D79,Personalnormkosten!$E$1:$F$9,2,FALSE)))^AJ$65,""))))</f>
        <v/>
      </c>
      <c r="AK79" s="23" t="str">
        <f>IF(OR(AK$66="",$C79="",$A79=""),"",IF($D79="",$C79,IF($D79="durchschnittliche Preissteigerungs-rate",$C79*(1+(VLOOKUP($A79,Personalnormkosten!$G$1:$H$4,2,FALSE)))^AK$65,IF($D79&lt;&gt;"",$C79*(1+(VLOOKUP($D79,Personalnormkosten!$E$1:$F$9,2,FALSE)))^AK$65,""))))</f>
        <v/>
      </c>
      <c r="AL79" s="23" t="str">
        <f>IF(OR(AL$66="",$C79="",$A79=""),"",IF($D79="",$C79,IF($D79="durchschnittliche Preissteigerungs-rate",$C79*(1+(VLOOKUP($A79,Personalnormkosten!$G$1:$H$4,2,FALSE)))^AL$65,IF($D79&lt;&gt;"",$C79*(1+(VLOOKUP($D79,Personalnormkosten!$E$1:$F$9,2,FALSE)))^AL$65,""))))</f>
        <v/>
      </c>
      <c r="AM79" s="23" t="str">
        <f>IF(OR(AM$66="",$C79="",$A79=""),"",IF($D79="",$C79,IF($D79="durchschnittliche Preissteigerungs-rate",$C79*(1+(VLOOKUP($A79,Personalnormkosten!$G$1:$H$4,2,FALSE)))^AM$65,IF($D79&lt;&gt;"",$C79*(1+(VLOOKUP($D79,Personalnormkosten!$E$1:$F$9,2,FALSE)))^AM$65,""))))</f>
        <v/>
      </c>
      <c r="AN79" s="23" t="str">
        <f>IF(OR(AN$66="",$C79="",$A79=""),"",IF($D79="",$C79,IF($D79="durchschnittliche Preissteigerungs-rate",$C79*(1+(VLOOKUP($A79,Personalnormkosten!$G$1:$H$4,2,FALSE)))^AN$65,IF($D79&lt;&gt;"",$C79*(1+(VLOOKUP($D79,Personalnormkosten!$E$1:$F$9,2,FALSE)))^AN$65,""))))</f>
        <v/>
      </c>
      <c r="AO79" s="23" t="str">
        <f>IF(OR(AO$66="",$C79="",$A79=""),"",IF($D79="",$C79,IF($D79="durchschnittliche Preissteigerungs-rate",$C79*(1+(VLOOKUP($A79,Personalnormkosten!$G$1:$H$4,2,FALSE)))^AO$65,IF($D79&lt;&gt;"",$C79*(1+(VLOOKUP($D79,Personalnormkosten!$E$1:$F$9,2,FALSE)))^AO$65,""))))</f>
        <v/>
      </c>
      <c r="AP79" s="23" t="str">
        <f>IF(OR(AP$66="",$C79="",$A79=""),"",IF($D79="",$C79,IF($D79="durchschnittliche Preissteigerungs-rate",$C79*(1+(VLOOKUP($A79,Personalnormkosten!$G$1:$H$4,2,FALSE)))^AP$65,IF($D79&lt;&gt;"",$C79*(1+(VLOOKUP($D79,Personalnormkosten!$E$1:$F$9,2,FALSE)))^AP$65,""))))</f>
        <v/>
      </c>
      <c r="AQ79" s="23" t="str">
        <f>IF(OR(AQ$66="",$C79="",$A79=""),"",IF($D79="",$C79,IF($D79="durchschnittliche Preissteigerungs-rate",$C79*(1+(VLOOKUP($A79,Personalnormkosten!$G$1:$H$4,2,FALSE)))^AQ$65,IF($D79&lt;&gt;"",$C79*(1+(VLOOKUP($D79,Personalnormkosten!$E$1:$F$9,2,FALSE)))^AQ$65,""))))</f>
        <v/>
      </c>
      <c r="AR79" s="23" t="str">
        <f>IF(OR(AR$66="",$C79="",$A79=""),"",IF($D79="",$C79,IF($D79="durchschnittliche Preissteigerungs-rate",$C79*(1+(VLOOKUP($A79,Personalnormkosten!$G$1:$H$4,2,FALSE)))^AR$65,IF($D79&lt;&gt;"",$C79*(1+(VLOOKUP($D79,Personalnormkosten!$E$1:$F$9,2,FALSE)))^AR$65,""))))</f>
        <v/>
      </c>
      <c r="AS79" s="23" t="str">
        <f>IF(OR(AS$66="",$C79="",$A79=""),"",IF($D79="",$C79,IF($D79="durchschnittliche Preissteigerungs-rate",$C79*(1+(VLOOKUP($A79,Personalnormkosten!$G$1:$H$4,2,FALSE)))^AS$65,IF($D79&lt;&gt;"",$C79*(1+(VLOOKUP($D79,Personalnormkosten!$E$1:$F$9,2,FALSE)))^AS$65,""))))</f>
        <v/>
      </c>
      <c r="AT79" s="23" t="str">
        <f>IF(OR(AT$66="",$C79="",$A79=""),"",IF($D79="",$C79,IF($D79="durchschnittliche Preissteigerungs-rate",$C79*(1+(VLOOKUP($A79,Personalnormkosten!$G$1:$H$4,2,FALSE)))^AT$65,IF($D79&lt;&gt;"",$C79*(1+(VLOOKUP($D79,Personalnormkosten!$E$1:$F$9,2,FALSE)))^AT$65,""))))</f>
        <v/>
      </c>
      <c r="AU79" s="23" t="str">
        <f>IF(OR(AU$66="",$C79="",$A79=""),"",IF($D79="",$C79,IF($D79="durchschnittliche Preissteigerungs-rate",$C79*(1+(VLOOKUP($A79,Personalnormkosten!$G$1:$H$4,2,FALSE)))^AU$65,IF($D79&lt;&gt;"",$C79*(1+(VLOOKUP($D79,Personalnormkosten!$E$1:$F$9,2,FALSE)))^AU$65,""))))</f>
        <v/>
      </c>
      <c r="AV79" s="23" t="str">
        <f>IF(OR(AV$66="",$C79="",$A79=""),"",IF($D79="",$C79,IF($D79="durchschnittliche Preissteigerungs-rate",$C79*(1+(VLOOKUP($A79,Personalnormkosten!$G$1:$H$4,2,FALSE)))^AV$65,IF($D79&lt;&gt;"",$C79*(1+(VLOOKUP($D79,Personalnormkosten!$E$1:$F$9,2,FALSE)))^AV$65,""))))</f>
        <v/>
      </c>
      <c r="AW79" s="23" t="str">
        <f>IF(OR(AW$66="",$C79="",$A79=""),"",IF($D79="",$C79,IF($D79="durchschnittliche Preissteigerungs-rate",$C79*(1+(VLOOKUP($A79,Personalnormkosten!$G$1:$H$4,2,FALSE)))^AW$65,IF($D79&lt;&gt;"",$C79*(1+(VLOOKUP($D79,Personalnormkosten!$E$1:$F$9,2,FALSE)))^AW$65,""))))</f>
        <v/>
      </c>
      <c r="AX79" s="23" t="str">
        <f>IF(OR(AX$66="",$C79="",$A79=""),"",IF($D79="",$C79,IF($D79="durchschnittliche Preissteigerungs-rate",$C79*(1+(VLOOKUP($A79,Personalnormkosten!$G$1:$H$4,2,FALSE)))^AX$65,IF($D79&lt;&gt;"",$C79*(1+(VLOOKUP($D79,Personalnormkosten!$E$1:$F$9,2,FALSE)))^AX$65,""))))</f>
        <v/>
      </c>
      <c r="AY79" s="23" t="str">
        <f>IF(OR(AY$66="",$C79="",$A79=""),"",IF($D79="",$C79,IF($D79="durchschnittliche Preissteigerungs-rate",$C79*(1+(VLOOKUP($A79,Personalnormkosten!$G$1:$H$4,2,FALSE)))^AY$65,IF($D79&lt;&gt;"",$C79*(1+(VLOOKUP($D79,Personalnormkosten!$E$1:$F$9,2,FALSE)))^AY$65,""))))</f>
        <v/>
      </c>
      <c r="AZ79" s="23" t="str">
        <f>IF(OR(AZ$66="",$C79="",$A79=""),"",IF($D79="",$C79,IF($D79="durchschnittliche Preissteigerungs-rate",$C79*(1+(VLOOKUP($A79,Personalnormkosten!$G$1:$H$4,2,FALSE)))^AZ$65,IF($D79&lt;&gt;"",$C79*(1+(VLOOKUP($D79,Personalnormkosten!$E$1:$F$9,2,FALSE)))^AZ$65,""))))</f>
        <v/>
      </c>
      <c r="BA79" s="23" t="str">
        <f>IF(OR(BA$66="",$C79="",$A79=""),"",IF($D79="",$C79,IF($D79="durchschnittliche Preissteigerungs-rate",$C79*(1+(VLOOKUP($A79,Personalnormkosten!$G$1:$H$4,2,FALSE)))^BA$65,IF($D79&lt;&gt;"",$C79*(1+(VLOOKUP($D79,Personalnormkosten!$E$1:$F$9,2,FALSE)))^BA$65,""))))</f>
        <v/>
      </c>
      <c r="BB79" s="23" t="str">
        <f>IF(OR(BB$66="",$C79="",$A79=""),"",IF($D79="",$C79,IF($D79="durchschnittliche Preissteigerungs-rate",$C79*(1+(VLOOKUP($A79,Personalnormkosten!$G$1:$H$4,2,FALSE)))^BB$65,IF($D79&lt;&gt;"",$C79*(1+(VLOOKUP($D79,Personalnormkosten!$E$1:$F$9,2,FALSE)))^BB$65,""))))</f>
        <v/>
      </c>
    </row>
    <row r="80" spans="1:54" ht="41.4" x14ac:dyDescent="0.25">
      <c r="A80" s="41" t="str">
        <f>IF('Option 8'!A80="","",'Option 8'!A80)</f>
        <v/>
      </c>
      <c r="B80" s="33"/>
      <c r="C80" s="34" t="str">
        <f>IF('Option 8'!C80="","",'Option 8'!C80)</f>
        <v/>
      </c>
      <c r="D80" s="98" t="str">
        <f>IF('Option 8'!D80="","",'Option 8'!D80)</f>
        <v>durchschnittliche Preissteigerungs-rate</v>
      </c>
      <c r="E80" s="23" t="str">
        <f>IF(OR(E$66="",$C80="",$A80=""),"",IF($D80="",$C80,IF($D80="durchschnittliche Preissteigerungs-rate",$C80*(1+(VLOOKUP($A80,Personalnormkosten!$G$1:$H$4,2,FALSE)))^E$65,IF($D80&lt;&gt;"",$C80*(1+(VLOOKUP($D80,Personalnormkosten!$E$1:$F$9,2,FALSE)))^E$65,""))))</f>
        <v/>
      </c>
      <c r="F80" s="23" t="str">
        <f>IF(OR(F$66="",$C80="",$A80=""),"",IF($D80="",$C80,IF($D80="durchschnittliche Preissteigerungs-rate",$C80*(1+(VLOOKUP($A80,Personalnormkosten!$G$1:$H$4,2,FALSE)))^F$65,IF($D80&lt;&gt;"",$C80*(1+(VLOOKUP($D80,Personalnormkosten!$E$1:$F$9,2,FALSE)))^F$65,""))))</f>
        <v/>
      </c>
      <c r="G80" s="23" t="str">
        <f>IF(OR(G$66="",$C80="",$A80=""),"",IF($D80="",$C80,IF($D80="durchschnittliche Preissteigerungs-rate",$C80*(1+(VLOOKUP($A80,Personalnormkosten!$G$1:$H$4,2,FALSE)))^G$65,IF($D80&lt;&gt;"",$C80*(1+(VLOOKUP($D80,Personalnormkosten!$E$1:$F$9,2,FALSE)))^G$65,""))))</f>
        <v/>
      </c>
      <c r="H80" s="23" t="str">
        <f>IF(OR(H$66="",$C80="",$A80=""),"",IF($D80="",$C80,IF($D80="durchschnittliche Preissteigerungs-rate",$C80*(1+(VLOOKUP($A80,Personalnormkosten!$G$1:$H$4,2,FALSE)))^H$65,IF($D80&lt;&gt;"",$C80*(1+(VLOOKUP($D80,Personalnormkosten!$E$1:$F$9,2,FALSE)))^H$65,""))))</f>
        <v/>
      </c>
      <c r="I80" s="23" t="str">
        <f>IF(OR(I$66="",$C80="",$A80=""),"",IF($D80="",$C80,IF($D80="durchschnittliche Preissteigerungs-rate",$C80*(1+(VLOOKUP($A80,Personalnormkosten!$G$1:$H$4,2,FALSE)))^I$65,IF($D80&lt;&gt;"",$C80*(1+(VLOOKUP($D80,Personalnormkosten!$E$1:$F$9,2,FALSE)))^I$65,""))))</f>
        <v/>
      </c>
      <c r="J80" s="23" t="str">
        <f>IF(OR(J$66="",$C80="",$A80=""),"",IF($D80="",$C80,IF($D80="durchschnittliche Preissteigerungs-rate",$C80*(1+(VLOOKUP($A80,Personalnormkosten!$G$1:$H$4,2,FALSE)))^J$65,IF($D80&lt;&gt;"",$C80*(1+(VLOOKUP($D80,Personalnormkosten!$E$1:$F$9,2,FALSE)))^J$65,""))))</f>
        <v/>
      </c>
      <c r="K80" s="23" t="str">
        <f>IF(OR(K$66="",$C80="",$A80=""),"",IF($D80="",$C80,IF($D80="durchschnittliche Preissteigerungs-rate",$C80*(1+(VLOOKUP($A80,Personalnormkosten!$G$1:$H$4,2,FALSE)))^K$65,IF($D80&lt;&gt;"",$C80*(1+(VLOOKUP($D80,Personalnormkosten!$E$1:$F$9,2,FALSE)))^K$65,""))))</f>
        <v/>
      </c>
      <c r="L80" s="23" t="str">
        <f>IF(OR(L$66="",$C80="",$A80=""),"",IF($D80="",$C80,IF($D80="durchschnittliche Preissteigerungs-rate",$C80*(1+(VLOOKUP($A80,Personalnormkosten!$G$1:$H$4,2,FALSE)))^L$65,IF($D80&lt;&gt;"",$C80*(1+(VLOOKUP($D80,Personalnormkosten!$E$1:$F$9,2,FALSE)))^L$65,""))))</f>
        <v/>
      </c>
      <c r="M80" s="23" t="str">
        <f>IF(OR(M$66="",$C80="",$A80=""),"",IF($D80="",$C80,IF($D80="durchschnittliche Preissteigerungs-rate",$C80*(1+(VLOOKUP($A80,Personalnormkosten!$G$1:$H$4,2,FALSE)))^M$65,IF($D80&lt;&gt;"",$C80*(1+(VLOOKUP($D80,Personalnormkosten!$E$1:$F$9,2,FALSE)))^M$65,""))))</f>
        <v/>
      </c>
      <c r="N80" s="23" t="str">
        <f>IF(OR(N$66="",$C80="",$A80=""),"",IF($D80="",$C80,IF($D80="durchschnittliche Preissteigerungs-rate",$C80*(1+(VLOOKUP($A80,Personalnormkosten!$G$1:$H$4,2,FALSE)))^N$65,IF($D80&lt;&gt;"",$C80*(1+(VLOOKUP($D80,Personalnormkosten!$E$1:$F$9,2,FALSE)))^N$65,""))))</f>
        <v/>
      </c>
      <c r="O80" s="23" t="str">
        <f>IF(OR(O$66="",$C80="",$A80=""),"",IF($D80="",$C80,IF($D80="durchschnittliche Preissteigerungs-rate",$C80*(1+(VLOOKUP($A80,Personalnormkosten!$G$1:$H$4,2,FALSE)))^O$65,IF($D80&lt;&gt;"",$C80*(1+(VLOOKUP($D80,Personalnormkosten!$E$1:$F$9,2,FALSE)))^O$65,""))))</f>
        <v/>
      </c>
      <c r="P80" s="23" t="str">
        <f>IF(OR(P$66="",$C80="",$A80=""),"",IF($D80="",$C80,IF($D80="durchschnittliche Preissteigerungs-rate",$C80*(1+(VLOOKUP($A80,Personalnormkosten!$G$1:$H$4,2,FALSE)))^P$65,IF($D80&lt;&gt;"",$C80*(1+(VLOOKUP($D80,Personalnormkosten!$E$1:$F$9,2,FALSE)))^P$65,""))))</f>
        <v/>
      </c>
      <c r="Q80" s="23" t="str">
        <f>IF(OR(Q$66="",$C80="",$A80=""),"",IF($D80="",$C80,IF($D80="durchschnittliche Preissteigerungs-rate",$C80*(1+(VLOOKUP($A80,Personalnormkosten!$G$1:$H$4,2,FALSE)))^Q$65,IF($D80&lt;&gt;"",$C80*(1+(VLOOKUP($D80,Personalnormkosten!$E$1:$F$9,2,FALSE)))^Q$65,""))))</f>
        <v/>
      </c>
      <c r="R80" s="23" t="str">
        <f>IF(OR(R$66="",$C80="",$A80=""),"",IF($D80="",$C80,IF($D80="durchschnittliche Preissteigerungs-rate",$C80*(1+(VLOOKUP($A80,Personalnormkosten!$G$1:$H$4,2,FALSE)))^R$65,IF($D80&lt;&gt;"",$C80*(1+(VLOOKUP($D80,Personalnormkosten!$E$1:$F$9,2,FALSE)))^R$65,""))))</f>
        <v/>
      </c>
      <c r="S80" s="23" t="str">
        <f>IF(OR(S$66="",$C80="",$A80=""),"",IF($D80="",$C80,IF($D80="durchschnittliche Preissteigerungs-rate",$C80*(1+(VLOOKUP($A80,Personalnormkosten!$G$1:$H$4,2,FALSE)))^S$65,IF($D80&lt;&gt;"",$C80*(1+(VLOOKUP($D80,Personalnormkosten!$E$1:$F$9,2,FALSE)))^S$65,""))))</f>
        <v/>
      </c>
      <c r="T80" s="23" t="str">
        <f>IF(OR(T$66="",$C80="",$A80=""),"",IF($D80="",$C80,IF($D80="durchschnittliche Preissteigerungs-rate",$C80*(1+(VLOOKUP($A80,Personalnormkosten!$G$1:$H$4,2,FALSE)))^T$65,IF($D80&lt;&gt;"",$C80*(1+(VLOOKUP($D80,Personalnormkosten!$E$1:$F$9,2,FALSE)))^T$65,""))))</f>
        <v/>
      </c>
      <c r="U80" s="23" t="str">
        <f>IF(OR(U$66="",$C80="",$A80=""),"",IF($D80="",$C80,IF($D80="durchschnittliche Preissteigerungs-rate",$C80*(1+(VLOOKUP($A80,Personalnormkosten!$G$1:$H$4,2,FALSE)))^U$65,IF($D80&lt;&gt;"",$C80*(1+(VLOOKUP($D80,Personalnormkosten!$E$1:$F$9,2,FALSE)))^U$65,""))))</f>
        <v/>
      </c>
      <c r="V80" s="23" t="str">
        <f>IF(OR(V$66="",$C80="",$A80=""),"",IF($D80="",$C80,IF($D80="durchschnittliche Preissteigerungs-rate",$C80*(1+(VLOOKUP($A80,Personalnormkosten!$G$1:$H$4,2,FALSE)))^V$65,IF($D80&lt;&gt;"",$C80*(1+(VLOOKUP($D80,Personalnormkosten!$E$1:$F$9,2,FALSE)))^V$65,""))))</f>
        <v/>
      </c>
      <c r="W80" s="23" t="str">
        <f>IF(OR(W$66="",$C80="",$A80=""),"",IF($D80="",$C80,IF($D80="durchschnittliche Preissteigerungs-rate",$C80*(1+(VLOOKUP($A80,Personalnormkosten!$G$1:$H$4,2,FALSE)))^W$65,IF($D80&lt;&gt;"",$C80*(1+(VLOOKUP($D80,Personalnormkosten!$E$1:$F$9,2,FALSE)))^W$65,""))))</f>
        <v/>
      </c>
      <c r="X80" s="23" t="str">
        <f>IF(OR(X$66="",$C80="",$A80=""),"",IF($D80="",$C80,IF($D80="durchschnittliche Preissteigerungs-rate",$C80*(1+(VLOOKUP($A80,Personalnormkosten!$G$1:$H$4,2,FALSE)))^X$65,IF($D80&lt;&gt;"",$C80*(1+(VLOOKUP($D80,Personalnormkosten!$E$1:$F$9,2,FALSE)))^X$65,""))))</f>
        <v/>
      </c>
      <c r="Y80" s="23" t="str">
        <f>IF(OR(Y$66="",$C80="",$A80=""),"",IF($D80="",$C80,IF($D80="durchschnittliche Preissteigerungs-rate",$C80*(1+(VLOOKUP($A80,Personalnormkosten!$G$1:$H$4,2,FALSE)))^Y$65,IF($D80&lt;&gt;"",$C80*(1+(VLOOKUP($D80,Personalnormkosten!$E$1:$F$9,2,FALSE)))^Y$65,""))))</f>
        <v/>
      </c>
      <c r="Z80" s="23" t="str">
        <f>IF(OR(Z$66="",$C80="",$A80=""),"",IF($D80="",$C80,IF($D80="durchschnittliche Preissteigerungs-rate",$C80*(1+(VLOOKUP($A80,Personalnormkosten!$G$1:$H$4,2,FALSE)))^Z$65,IF($D80&lt;&gt;"",$C80*(1+(VLOOKUP($D80,Personalnormkosten!$E$1:$F$9,2,FALSE)))^Z$65,""))))</f>
        <v/>
      </c>
      <c r="AA80" s="23" t="str">
        <f>IF(OR(AA$66="",$C80="",$A80=""),"",IF($D80="",$C80,IF($D80="durchschnittliche Preissteigerungs-rate",$C80*(1+(VLOOKUP($A80,Personalnormkosten!$G$1:$H$4,2,FALSE)))^AA$65,IF($D80&lt;&gt;"",$C80*(1+(VLOOKUP($D80,Personalnormkosten!$E$1:$F$9,2,FALSE)))^AA$65,""))))</f>
        <v/>
      </c>
      <c r="AB80" s="23" t="str">
        <f>IF(OR(AB$66="",$C80="",$A80=""),"",IF($D80="",$C80,IF($D80="durchschnittliche Preissteigerungs-rate",$C80*(1+(VLOOKUP($A80,Personalnormkosten!$G$1:$H$4,2,FALSE)))^AB$65,IF($D80&lt;&gt;"",$C80*(1+(VLOOKUP($D80,Personalnormkosten!$E$1:$F$9,2,FALSE)))^AB$65,""))))</f>
        <v/>
      </c>
      <c r="AC80" s="23" t="str">
        <f>IF(OR(AC$66="",$C80="",$A80=""),"",IF($D80="",$C80,IF($D80="durchschnittliche Preissteigerungs-rate",$C80*(1+(VLOOKUP($A80,Personalnormkosten!$G$1:$H$4,2,FALSE)))^AC$65,IF($D80&lt;&gt;"",$C80*(1+(VLOOKUP($D80,Personalnormkosten!$E$1:$F$9,2,FALSE)))^AC$65,""))))</f>
        <v/>
      </c>
      <c r="AD80" s="23" t="str">
        <f>IF(OR(AD$66="",$C80="",$A80=""),"",IF($D80="",$C80,IF($D80="durchschnittliche Preissteigerungs-rate",$C80*(1+(VLOOKUP($A80,Personalnormkosten!$G$1:$H$4,2,FALSE)))^AD$65,IF($D80&lt;&gt;"",$C80*(1+(VLOOKUP($D80,Personalnormkosten!$E$1:$F$9,2,FALSE)))^AD$65,""))))</f>
        <v/>
      </c>
      <c r="AE80" s="23" t="str">
        <f>IF(OR(AE$66="",$C80="",$A80=""),"",IF($D80="",$C80,IF($D80="durchschnittliche Preissteigerungs-rate",$C80*(1+(VLOOKUP($A80,Personalnormkosten!$G$1:$H$4,2,FALSE)))^AE$65,IF($D80&lt;&gt;"",$C80*(1+(VLOOKUP($D80,Personalnormkosten!$E$1:$F$9,2,FALSE)))^AE$65,""))))</f>
        <v/>
      </c>
      <c r="AF80" s="23" t="str">
        <f>IF(OR(AF$66="",$C80="",$A80=""),"",IF($D80="",$C80,IF($D80="durchschnittliche Preissteigerungs-rate",$C80*(1+(VLOOKUP($A80,Personalnormkosten!$G$1:$H$4,2,FALSE)))^AF$65,IF($D80&lt;&gt;"",$C80*(1+(VLOOKUP($D80,Personalnormkosten!$E$1:$F$9,2,FALSE)))^AF$65,""))))</f>
        <v/>
      </c>
      <c r="AG80" s="23" t="str">
        <f>IF(OR(AG$66="",$C80="",$A80=""),"",IF($D80="",$C80,IF($D80="durchschnittliche Preissteigerungs-rate",$C80*(1+(VLOOKUP($A80,Personalnormkosten!$G$1:$H$4,2,FALSE)))^AG$65,IF($D80&lt;&gt;"",$C80*(1+(VLOOKUP($D80,Personalnormkosten!$E$1:$F$9,2,FALSE)))^AG$65,""))))</f>
        <v/>
      </c>
      <c r="AH80" s="23" t="str">
        <f>IF(OR(AH$66="",$C80="",$A80=""),"",IF($D80="",$C80,IF($D80="durchschnittliche Preissteigerungs-rate",$C80*(1+(VLOOKUP($A80,Personalnormkosten!$G$1:$H$4,2,FALSE)))^AH$65,IF($D80&lt;&gt;"",$C80*(1+(VLOOKUP($D80,Personalnormkosten!$E$1:$F$9,2,FALSE)))^AH$65,""))))</f>
        <v/>
      </c>
      <c r="AI80" s="23" t="str">
        <f>IF(OR(AI$66="",$C80="",$A80=""),"",IF($D80="",$C80,IF($D80="durchschnittliche Preissteigerungs-rate",$C80*(1+(VLOOKUP($A80,Personalnormkosten!$G$1:$H$4,2,FALSE)))^AI$65,IF($D80&lt;&gt;"",$C80*(1+(VLOOKUP($D80,Personalnormkosten!$E$1:$F$9,2,FALSE)))^AI$65,""))))</f>
        <v/>
      </c>
      <c r="AJ80" s="23" t="str">
        <f>IF(OR(AJ$66="",$C80="",$A80=""),"",IF($D80="",$C80,IF($D80="durchschnittliche Preissteigerungs-rate",$C80*(1+(VLOOKUP($A80,Personalnormkosten!$G$1:$H$4,2,FALSE)))^AJ$65,IF($D80&lt;&gt;"",$C80*(1+(VLOOKUP($D80,Personalnormkosten!$E$1:$F$9,2,FALSE)))^AJ$65,""))))</f>
        <v/>
      </c>
      <c r="AK80" s="23" t="str">
        <f>IF(OR(AK$66="",$C80="",$A80=""),"",IF($D80="",$C80,IF($D80="durchschnittliche Preissteigerungs-rate",$C80*(1+(VLOOKUP($A80,Personalnormkosten!$G$1:$H$4,2,FALSE)))^AK$65,IF($D80&lt;&gt;"",$C80*(1+(VLOOKUP($D80,Personalnormkosten!$E$1:$F$9,2,FALSE)))^AK$65,""))))</f>
        <v/>
      </c>
      <c r="AL80" s="23" t="str">
        <f>IF(OR(AL$66="",$C80="",$A80=""),"",IF($D80="",$C80,IF($D80="durchschnittliche Preissteigerungs-rate",$C80*(1+(VLOOKUP($A80,Personalnormkosten!$G$1:$H$4,2,FALSE)))^AL$65,IF($D80&lt;&gt;"",$C80*(1+(VLOOKUP($D80,Personalnormkosten!$E$1:$F$9,2,FALSE)))^AL$65,""))))</f>
        <v/>
      </c>
      <c r="AM80" s="23" t="str">
        <f>IF(OR(AM$66="",$C80="",$A80=""),"",IF($D80="",$C80,IF($D80="durchschnittliche Preissteigerungs-rate",$C80*(1+(VLOOKUP($A80,Personalnormkosten!$G$1:$H$4,2,FALSE)))^AM$65,IF($D80&lt;&gt;"",$C80*(1+(VLOOKUP($D80,Personalnormkosten!$E$1:$F$9,2,FALSE)))^AM$65,""))))</f>
        <v/>
      </c>
      <c r="AN80" s="23" t="str">
        <f>IF(OR(AN$66="",$C80="",$A80=""),"",IF($D80="",$C80,IF($D80="durchschnittliche Preissteigerungs-rate",$C80*(1+(VLOOKUP($A80,Personalnormkosten!$G$1:$H$4,2,FALSE)))^AN$65,IF($D80&lt;&gt;"",$C80*(1+(VLOOKUP($D80,Personalnormkosten!$E$1:$F$9,2,FALSE)))^AN$65,""))))</f>
        <v/>
      </c>
      <c r="AO80" s="23" t="str">
        <f>IF(OR(AO$66="",$C80="",$A80=""),"",IF($D80="",$C80,IF($D80="durchschnittliche Preissteigerungs-rate",$C80*(1+(VLOOKUP($A80,Personalnormkosten!$G$1:$H$4,2,FALSE)))^AO$65,IF($D80&lt;&gt;"",$C80*(1+(VLOOKUP($D80,Personalnormkosten!$E$1:$F$9,2,FALSE)))^AO$65,""))))</f>
        <v/>
      </c>
      <c r="AP80" s="23" t="str">
        <f>IF(OR(AP$66="",$C80="",$A80=""),"",IF($D80="",$C80,IF($D80="durchschnittliche Preissteigerungs-rate",$C80*(1+(VLOOKUP($A80,Personalnormkosten!$G$1:$H$4,2,FALSE)))^AP$65,IF($D80&lt;&gt;"",$C80*(1+(VLOOKUP($D80,Personalnormkosten!$E$1:$F$9,2,FALSE)))^AP$65,""))))</f>
        <v/>
      </c>
      <c r="AQ80" s="23" t="str">
        <f>IF(OR(AQ$66="",$C80="",$A80=""),"",IF($D80="",$C80,IF($D80="durchschnittliche Preissteigerungs-rate",$C80*(1+(VLOOKUP($A80,Personalnormkosten!$G$1:$H$4,2,FALSE)))^AQ$65,IF($D80&lt;&gt;"",$C80*(1+(VLOOKUP($D80,Personalnormkosten!$E$1:$F$9,2,FALSE)))^AQ$65,""))))</f>
        <v/>
      </c>
      <c r="AR80" s="23" t="str">
        <f>IF(OR(AR$66="",$C80="",$A80=""),"",IF($D80="",$C80,IF($D80="durchschnittliche Preissteigerungs-rate",$C80*(1+(VLOOKUP($A80,Personalnormkosten!$G$1:$H$4,2,FALSE)))^AR$65,IF($D80&lt;&gt;"",$C80*(1+(VLOOKUP($D80,Personalnormkosten!$E$1:$F$9,2,FALSE)))^AR$65,""))))</f>
        <v/>
      </c>
      <c r="AS80" s="23" t="str">
        <f>IF(OR(AS$66="",$C80="",$A80=""),"",IF($D80="",$C80,IF($D80="durchschnittliche Preissteigerungs-rate",$C80*(1+(VLOOKUP($A80,Personalnormkosten!$G$1:$H$4,2,FALSE)))^AS$65,IF($D80&lt;&gt;"",$C80*(1+(VLOOKUP($D80,Personalnormkosten!$E$1:$F$9,2,FALSE)))^AS$65,""))))</f>
        <v/>
      </c>
      <c r="AT80" s="23" t="str">
        <f>IF(OR(AT$66="",$C80="",$A80=""),"",IF($D80="",$C80,IF($D80="durchschnittliche Preissteigerungs-rate",$C80*(1+(VLOOKUP($A80,Personalnormkosten!$G$1:$H$4,2,FALSE)))^AT$65,IF($D80&lt;&gt;"",$C80*(1+(VLOOKUP($D80,Personalnormkosten!$E$1:$F$9,2,FALSE)))^AT$65,""))))</f>
        <v/>
      </c>
      <c r="AU80" s="23" t="str">
        <f>IF(OR(AU$66="",$C80="",$A80=""),"",IF($D80="",$C80,IF($D80="durchschnittliche Preissteigerungs-rate",$C80*(1+(VLOOKUP($A80,Personalnormkosten!$G$1:$H$4,2,FALSE)))^AU$65,IF($D80&lt;&gt;"",$C80*(1+(VLOOKUP($D80,Personalnormkosten!$E$1:$F$9,2,FALSE)))^AU$65,""))))</f>
        <v/>
      </c>
      <c r="AV80" s="23" t="str">
        <f>IF(OR(AV$66="",$C80="",$A80=""),"",IF($D80="",$C80,IF($D80="durchschnittliche Preissteigerungs-rate",$C80*(1+(VLOOKUP($A80,Personalnormkosten!$G$1:$H$4,2,FALSE)))^AV$65,IF($D80&lt;&gt;"",$C80*(1+(VLOOKUP($D80,Personalnormkosten!$E$1:$F$9,2,FALSE)))^AV$65,""))))</f>
        <v/>
      </c>
      <c r="AW80" s="23" t="str">
        <f>IF(OR(AW$66="",$C80="",$A80=""),"",IF($D80="",$C80,IF($D80="durchschnittliche Preissteigerungs-rate",$C80*(1+(VLOOKUP($A80,Personalnormkosten!$G$1:$H$4,2,FALSE)))^AW$65,IF($D80&lt;&gt;"",$C80*(1+(VLOOKUP($D80,Personalnormkosten!$E$1:$F$9,2,FALSE)))^AW$65,""))))</f>
        <v/>
      </c>
      <c r="AX80" s="23" t="str">
        <f>IF(OR(AX$66="",$C80="",$A80=""),"",IF($D80="",$C80,IF($D80="durchschnittliche Preissteigerungs-rate",$C80*(1+(VLOOKUP($A80,Personalnormkosten!$G$1:$H$4,2,FALSE)))^AX$65,IF($D80&lt;&gt;"",$C80*(1+(VLOOKUP($D80,Personalnormkosten!$E$1:$F$9,2,FALSE)))^AX$65,""))))</f>
        <v/>
      </c>
      <c r="AY80" s="23" t="str">
        <f>IF(OR(AY$66="",$C80="",$A80=""),"",IF($D80="",$C80,IF($D80="durchschnittliche Preissteigerungs-rate",$C80*(1+(VLOOKUP($A80,Personalnormkosten!$G$1:$H$4,2,FALSE)))^AY$65,IF($D80&lt;&gt;"",$C80*(1+(VLOOKUP($D80,Personalnormkosten!$E$1:$F$9,2,FALSE)))^AY$65,""))))</f>
        <v/>
      </c>
      <c r="AZ80" s="23" t="str">
        <f>IF(OR(AZ$66="",$C80="",$A80=""),"",IF($D80="",$C80,IF($D80="durchschnittliche Preissteigerungs-rate",$C80*(1+(VLOOKUP($A80,Personalnormkosten!$G$1:$H$4,2,FALSE)))^AZ$65,IF($D80&lt;&gt;"",$C80*(1+(VLOOKUP($D80,Personalnormkosten!$E$1:$F$9,2,FALSE)))^AZ$65,""))))</f>
        <v/>
      </c>
      <c r="BA80" s="23" t="str">
        <f>IF(OR(BA$66="",$C80="",$A80=""),"",IF($D80="",$C80,IF($D80="durchschnittliche Preissteigerungs-rate",$C80*(1+(VLOOKUP($A80,Personalnormkosten!$G$1:$H$4,2,FALSE)))^BA$65,IF($D80&lt;&gt;"",$C80*(1+(VLOOKUP($D80,Personalnormkosten!$E$1:$F$9,2,FALSE)))^BA$65,""))))</f>
        <v/>
      </c>
      <c r="BB80" s="23" t="str">
        <f>IF(OR(BB$66="",$C80="",$A80=""),"",IF($D80="",$C80,IF($D80="durchschnittliche Preissteigerungs-rate",$C80*(1+(VLOOKUP($A80,Personalnormkosten!$G$1:$H$4,2,FALSE)))^BB$65,IF($D80&lt;&gt;"",$C80*(1+(VLOOKUP($D80,Personalnormkosten!$E$1:$F$9,2,FALSE)))^BB$65,""))))</f>
        <v/>
      </c>
    </row>
    <row r="81" spans="1:54" ht="41.4" x14ac:dyDescent="0.25">
      <c r="A81" s="41" t="str">
        <f>IF('Option 8'!A81="","",'Option 8'!A81)</f>
        <v/>
      </c>
      <c r="B81" s="33"/>
      <c r="C81" s="34" t="str">
        <f>IF('Option 8'!C81="","",'Option 8'!C81)</f>
        <v/>
      </c>
      <c r="D81" s="98" t="str">
        <f>IF('Option 8'!D81="","",'Option 8'!D81)</f>
        <v>durchschnittliche Preissteigerungs-rate</v>
      </c>
      <c r="E81" s="23" t="str">
        <f>IF(OR(E$66="",$C81="",$A81=""),"",IF($D81="",$C81,IF($D81="durchschnittliche Preissteigerungs-rate",$C81*(1+(VLOOKUP($A81,Personalnormkosten!$G$1:$H$4,2,FALSE)))^E$65,IF($D81&lt;&gt;"",$C81*(1+(VLOOKUP($D81,Personalnormkosten!$E$1:$F$9,2,FALSE)))^E$65,""))))</f>
        <v/>
      </c>
      <c r="F81" s="23" t="str">
        <f>IF(OR(F$66="",$C81="",$A81=""),"",IF($D81="",$C81,IF($D81="durchschnittliche Preissteigerungs-rate",$C81*(1+(VLOOKUP($A81,Personalnormkosten!$G$1:$H$4,2,FALSE)))^F$65,IF($D81&lt;&gt;"",$C81*(1+(VLOOKUP($D81,Personalnormkosten!$E$1:$F$9,2,FALSE)))^F$65,""))))</f>
        <v/>
      </c>
      <c r="G81" s="23" t="str">
        <f>IF(OR(G$66="",$C81="",$A81=""),"",IF($D81="",$C81,IF($D81="durchschnittliche Preissteigerungs-rate",$C81*(1+(VLOOKUP($A81,Personalnormkosten!$G$1:$H$4,2,FALSE)))^G$65,IF($D81&lt;&gt;"",$C81*(1+(VLOOKUP($D81,Personalnormkosten!$E$1:$F$9,2,FALSE)))^G$65,""))))</f>
        <v/>
      </c>
      <c r="H81" s="23" t="str">
        <f>IF(OR(H$66="",$C81="",$A81=""),"",IF($D81="",$C81,IF($D81="durchschnittliche Preissteigerungs-rate",$C81*(1+(VLOOKUP($A81,Personalnormkosten!$G$1:$H$4,2,FALSE)))^H$65,IF($D81&lt;&gt;"",$C81*(1+(VLOOKUP($D81,Personalnormkosten!$E$1:$F$9,2,FALSE)))^H$65,""))))</f>
        <v/>
      </c>
      <c r="I81" s="23" t="str">
        <f>IF(OR(I$66="",$C81="",$A81=""),"",IF($D81="",$C81,IF($D81="durchschnittliche Preissteigerungs-rate",$C81*(1+(VLOOKUP($A81,Personalnormkosten!$G$1:$H$4,2,FALSE)))^I$65,IF($D81&lt;&gt;"",$C81*(1+(VLOOKUP($D81,Personalnormkosten!$E$1:$F$9,2,FALSE)))^I$65,""))))</f>
        <v/>
      </c>
      <c r="J81" s="23" t="str">
        <f>IF(OR(J$66="",$C81="",$A81=""),"",IF($D81="",$C81,IF($D81="durchschnittliche Preissteigerungs-rate",$C81*(1+(VLOOKUP($A81,Personalnormkosten!$G$1:$H$4,2,FALSE)))^J$65,IF($D81&lt;&gt;"",$C81*(1+(VLOOKUP($D81,Personalnormkosten!$E$1:$F$9,2,FALSE)))^J$65,""))))</f>
        <v/>
      </c>
      <c r="K81" s="23" t="str">
        <f>IF(OR(K$66="",$C81="",$A81=""),"",IF($D81="",$C81,IF($D81="durchschnittliche Preissteigerungs-rate",$C81*(1+(VLOOKUP($A81,Personalnormkosten!$G$1:$H$4,2,FALSE)))^K$65,IF($D81&lt;&gt;"",$C81*(1+(VLOOKUP($D81,Personalnormkosten!$E$1:$F$9,2,FALSE)))^K$65,""))))</f>
        <v/>
      </c>
      <c r="L81" s="23" t="str">
        <f>IF(OR(L$66="",$C81="",$A81=""),"",IF($D81="",$C81,IF($D81="durchschnittliche Preissteigerungs-rate",$C81*(1+(VLOOKUP($A81,Personalnormkosten!$G$1:$H$4,2,FALSE)))^L$65,IF($D81&lt;&gt;"",$C81*(1+(VLOOKUP($D81,Personalnormkosten!$E$1:$F$9,2,FALSE)))^L$65,""))))</f>
        <v/>
      </c>
      <c r="M81" s="23" t="str">
        <f>IF(OR(M$66="",$C81="",$A81=""),"",IF($D81="",$C81,IF($D81="durchschnittliche Preissteigerungs-rate",$C81*(1+(VLOOKUP($A81,Personalnormkosten!$G$1:$H$4,2,FALSE)))^M$65,IF($D81&lt;&gt;"",$C81*(1+(VLOOKUP($D81,Personalnormkosten!$E$1:$F$9,2,FALSE)))^M$65,""))))</f>
        <v/>
      </c>
      <c r="N81" s="23" t="str">
        <f>IF(OR(N$66="",$C81="",$A81=""),"",IF($D81="",$C81,IF($D81="durchschnittliche Preissteigerungs-rate",$C81*(1+(VLOOKUP($A81,Personalnormkosten!$G$1:$H$4,2,FALSE)))^N$65,IF($D81&lt;&gt;"",$C81*(1+(VLOOKUP($D81,Personalnormkosten!$E$1:$F$9,2,FALSE)))^N$65,""))))</f>
        <v/>
      </c>
      <c r="O81" s="23" t="str">
        <f>IF(OR(O$66="",$C81="",$A81=""),"",IF($D81="",$C81,IF($D81="durchschnittliche Preissteigerungs-rate",$C81*(1+(VLOOKUP($A81,Personalnormkosten!$G$1:$H$4,2,FALSE)))^O$65,IF($D81&lt;&gt;"",$C81*(1+(VLOOKUP($D81,Personalnormkosten!$E$1:$F$9,2,FALSE)))^O$65,""))))</f>
        <v/>
      </c>
      <c r="P81" s="23" t="str">
        <f>IF(OR(P$66="",$C81="",$A81=""),"",IF($D81="",$C81,IF($D81="durchschnittliche Preissteigerungs-rate",$C81*(1+(VLOOKUP($A81,Personalnormkosten!$G$1:$H$4,2,FALSE)))^P$65,IF($D81&lt;&gt;"",$C81*(1+(VLOOKUP($D81,Personalnormkosten!$E$1:$F$9,2,FALSE)))^P$65,""))))</f>
        <v/>
      </c>
      <c r="Q81" s="23" t="str">
        <f>IF(OR(Q$66="",$C81="",$A81=""),"",IF($D81="",$C81,IF($D81="durchschnittliche Preissteigerungs-rate",$C81*(1+(VLOOKUP($A81,Personalnormkosten!$G$1:$H$4,2,FALSE)))^Q$65,IF($D81&lt;&gt;"",$C81*(1+(VLOOKUP($D81,Personalnormkosten!$E$1:$F$9,2,FALSE)))^Q$65,""))))</f>
        <v/>
      </c>
      <c r="R81" s="23" t="str">
        <f>IF(OR(R$66="",$C81="",$A81=""),"",IF($D81="",$C81,IF($D81="durchschnittliche Preissteigerungs-rate",$C81*(1+(VLOOKUP($A81,Personalnormkosten!$G$1:$H$4,2,FALSE)))^R$65,IF($D81&lt;&gt;"",$C81*(1+(VLOOKUP($D81,Personalnormkosten!$E$1:$F$9,2,FALSE)))^R$65,""))))</f>
        <v/>
      </c>
      <c r="S81" s="23" t="str">
        <f>IF(OR(S$66="",$C81="",$A81=""),"",IF($D81="",$C81,IF($D81="durchschnittliche Preissteigerungs-rate",$C81*(1+(VLOOKUP($A81,Personalnormkosten!$G$1:$H$4,2,FALSE)))^S$65,IF($D81&lt;&gt;"",$C81*(1+(VLOOKUP($D81,Personalnormkosten!$E$1:$F$9,2,FALSE)))^S$65,""))))</f>
        <v/>
      </c>
      <c r="T81" s="23" t="str">
        <f>IF(OR(T$66="",$C81="",$A81=""),"",IF($D81="",$C81,IF($D81="durchschnittliche Preissteigerungs-rate",$C81*(1+(VLOOKUP($A81,Personalnormkosten!$G$1:$H$4,2,FALSE)))^T$65,IF($D81&lt;&gt;"",$C81*(1+(VLOOKUP($D81,Personalnormkosten!$E$1:$F$9,2,FALSE)))^T$65,""))))</f>
        <v/>
      </c>
      <c r="U81" s="23" t="str">
        <f>IF(OR(U$66="",$C81="",$A81=""),"",IF($D81="",$C81,IF($D81="durchschnittliche Preissteigerungs-rate",$C81*(1+(VLOOKUP($A81,Personalnormkosten!$G$1:$H$4,2,FALSE)))^U$65,IF($D81&lt;&gt;"",$C81*(1+(VLOOKUP($D81,Personalnormkosten!$E$1:$F$9,2,FALSE)))^U$65,""))))</f>
        <v/>
      </c>
      <c r="V81" s="23" t="str">
        <f>IF(OR(V$66="",$C81="",$A81=""),"",IF($D81="",$C81,IF($D81="durchschnittliche Preissteigerungs-rate",$C81*(1+(VLOOKUP($A81,Personalnormkosten!$G$1:$H$4,2,FALSE)))^V$65,IF($D81&lt;&gt;"",$C81*(1+(VLOOKUP($D81,Personalnormkosten!$E$1:$F$9,2,FALSE)))^V$65,""))))</f>
        <v/>
      </c>
      <c r="W81" s="23" t="str">
        <f>IF(OR(W$66="",$C81="",$A81=""),"",IF($D81="",$C81,IF($D81="durchschnittliche Preissteigerungs-rate",$C81*(1+(VLOOKUP($A81,Personalnormkosten!$G$1:$H$4,2,FALSE)))^W$65,IF($D81&lt;&gt;"",$C81*(1+(VLOOKUP($D81,Personalnormkosten!$E$1:$F$9,2,FALSE)))^W$65,""))))</f>
        <v/>
      </c>
      <c r="X81" s="23" t="str">
        <f>IF(OR(X$66="",$C81="",$A81=""),"",IF($D81="",$C81,IF($D81="durchschnittliche Preissteigerungs-rate",$C81*(1+(VLOOKUP($A81,Personalnormkosten!$G$1:$H$4,2,FALSE)))^X$65,IF($D81&lt;&gt;"",$C81*(1+(VLOOKUP($D81,Personalnormkosten!$E$1:$F$9,2,FALSE)))^X$65,""))))</f>
        <v/>
      </c>
      <c r="Y81" s="23" t="str">
        <f>IF(OR(Y$66="",$C81="",$A81=""),"",IF($D81="",$C81,IF($D81="durchschnittliche Preissteigerungs-rate",$C81*(1+(VLOOKUP($A81,Personalnormkosten!$G$1:$H$4,2,FALSE)))^Y$65,IF($D81&lt;&gt;"",$C81*(1+(VLOOKUP($D81,Personalnormkosten!$E$1:$F$9,2,FALSE)))^Y$65,""))))</f>
        <v/>
      </c>
      <c r="Z81" s="23" t="str">
        <f>IF(OR(Z$66="",$C81="",$A81=""),"",IF($D81="",$C81,IF($D81="durchschnittliche Preissteigerungs-rate",$C81*(1+(VLOOKUP($A81,Personalnormkosten!$G$1:$H$4,2,FALSE)))^Z$65,IF($D81&lt;&gt;"",$C81*(1+(VLOOKUP($D81,Personalnormkosten!$E$1:$F$9,2,FALSE)))^Z$65,""))))</f>
        <v/>
      </c>
      <c r="AA81" s="23" t="str">
        <f>IF(OR(AA$66="",$C81="",$A81=""),"",IF($D81="",$C81,IF($D81="durchschnittliche Preissteigerungs-rate",$C81*(1+(VLOOKUP($A81,Personalnormkosten!$G$1:$H$4,2,FALSE)))^AA$65,IF($D81&lt;&gt;"",$C81*(1+(VLOOKUP($D81,Personalnormkosten!$E$1:$F$9,2,FALSE)))^AA$65,""))))</f>
        <v/>
      </c>
      <c r="AB81" s="23" t="str">
        <f>IF(OR(AB$66="",$C81="",$A81=""),"",IF($D81="",$C81,IF($D81="durchschnittliche Preissteigerungs-rate",$C81*(1+(VLOOKUP($A81,Personalnormkosten!$G$1:$H$4,2,FALSE)))^AB$65,IF($D81&lt;&gt;"",$C81*(1+(VLOOKUP($D81,Personalnormkosten!$E$1:$F$9,2,FALSE)))^AB$65,""))))</f>
        <v/>
      </c>
      <c r="AC81" s="23" t="str">
        <f>IF(OR(AC$66="",$C81="",$A81=""),"",IF($D81="",$C81,IF($D81="durchschnittliche Preissteigerungs-rate",$C81*(1+(VLOOKUP($A81,Personalnormkosten!$G$1:$H$4,2,FALSE)))^AC$65,IF($D81&lt;&gt;"",$C81*(1+(VLOOKUP($D81,Personalnormkosten!$E$1:$F$9,2,FALSE)))^AC$65,""))))</f>
        <v/>
      </c>
      <c r="AD81" s="23" t="str">
        <f>IF(OR(AD$66="",$C81="",$A81=""),"",IF($D81="",$C81,IF($D81="durchschnittliche Preissteigerungs-rate",$C81*(1+(VLOOKUP($A81,Personalnormkosten!$G$1:$H$4,2,FALSE)))^AD$65,IF($D81&lt;&gt;"",$C81*(1+(VLOOKUP($D81,Personalnormkosten!$E$1:$F$9,2,FALSE)))^AD$65,""))))</f>
        <v/>
      </c>
      <c r="AE81" s="23" t="str">
        <f>IF(OR(AE$66="",$C81="",$A81=""),"",IF($D81="",$C81,IF($D81="durchschnittliche Preissteigerungs-rate",$C81*(1+(VLOOKUP($A81,Personalnormkosten!$G$1:$H$4,2,FALSE)))^AE$65,IF($D81&lt;&gt;"",$C81*(1+(VLOOKUP($D81,Personalnormkosten!$E$1:$F$9,2,FALSE)))^AE$65,""))))</f>
        <v/>
      </c>
      <c r="AF81" s="23" t="str">
        <f>IF(OR(AF$66="",$C81="",$A81=""),"",IF($D81="",$C81,IF($D81="durchschnittliche Preissteigerungs-rate",$C81*(1+(VLOOKUP($A81,Personalnormkosten!$G$1:$H$4,2,FALSE)))^AF$65,IF($D81&lt;&gt;"",$C81*(1+(VLOOKUP($D81,Personalnormkosten!$E$1:$F$9,2,FALSE)))^AF$65,""))))</f>
        <v/>
      </c>
      <c r="AG81" s="23" t="str">
        <f>IF(OR(AG$66="",$C81="",$A81=""),"",IF($D81="",$C81,IF($D81="durchschnittliche Preissteigerungs-rate",$C81*(1+(VLOOKUP($A81,Personalnormkosten!$G$1:$H$4,2,FALSE)))^AG$65,IF($D81&lt;&gt;"",$C81*(1+(VLOOKUP($D81,Personalnormkosten!$E$1:$F$9,2,FALSE)))^AG$65,""))))</f>
        <v/>
      </c>
      <c r="AH81" s="23" t="str">
        <f>IF(OR(AH$66="",$C81="",$A81=""),"",IF($D81="",$C81,IF($D81="durchschnittliche Preissteigerungs-rate",$C81*(1+(VLOOKUP($A81,Personalnormkosten!$G$1:$H$4,2,FALSE)))^AH$65,IF($D81&lt;&gt;"",$C81*(1+(VLOOKUP($D81,Personalnormkosten!$E$1:$F$9,2,FALSE)))^AH$65,""))))</f>
        <v/>
      </c>
      <c r="AI81" s="23" t="str">
        <f>IF(OR(AI$66="",$C81="",$A81=""),"",IF($D81="",$C81,IF($D81="durchschnittliche Preissteigerungs-rate",$C81*(1+(VLOOKUP($A81,Personalnormkosten!$G$1:$H$4,2,FALSE)))^AI$65,IF($D81&lt;&gt;"",$C81*(1+(VLOOKUP($D81,Personalnormkosten!$E$1:$F$9,2,FALSE)))^AI$65,""))))</f>
        <v/>
      </c>
      <c r="AJ81" s="23" t="str">
        <f>IF(OR(AJ$66="",$C81="",$A81=""),"",IF($D81="",$C81,IF($D81="durchschnittliche Preissteigerungs-rate",$C81*(1+(VLOOKUP($A81,Personalnormkosten!$G$1:$H$4,2,FALSE)))^AJ$65,IF($D81&lt;&gt;"",$C81*(1+(VLOOKUP($D81,Personalnormkosten!$E$1:$F$9,2,FALSE)))^AJ$65,""))))</f>
        <v/>
      </c>
      <c r="AK81" s="23" t="str">
        <f>IF(OR(AK$66="",$C81="",$A81=""),"",IF($D81="",$C81,IF($D81="durchschnittliche Preissteigerungs-rate",$C81*(1+(VLOOKUP($A81,Personalnormkosten!$G$1:$H$4,2,FALSE)))^AK$65,IF($D81&lt;&gt;"",$C81*(1+(VLOOKUP($D81,Personalnormkosten!$E$1:$F$9,2,FALSE)))^AK$65,""))))</f>
        <v/>
      </c>
      <c r="AL81" s="23" t="str">
        <f>IF(OR(AL$66="",$C81="",$A81=""),"",IF($D81="",$C81,IF($D81="durchschnittliche Preissteigerungs-rate",$C81*(1+(VLOOKUP($A81,Personalnormkosten!$G$1:$H$4,2,FALSE)))^AL$65,IF($D81&lt;&gt;"",$C81*(1+(VLOOKUP($D81,Personalnormkosten!$E$1:$F$9,2,FALSE)))^AL$65,""))))</f>
        <v/>
      </c>
      <c r="AM81" s="23" t="str">
        <f>IF(OR(AM$66="",$C81="",$A81=""),"",IF($D81="",$C81,IF($D81="durchschnittliche Preissteigerungs-rate",$C81*(1+(VLOOKUP($A81,Personalnormkosten!$G$1:$H$4,2,FALSE)))^AM$65,IF($D81&lt;&gt;"",$C81*(1+(VLOOKUP($D81,Personalnormkosten!$E$1:$F$9,2,FALSE)))^AM$65,""))))</f>
        <v/>
      </c>
      <c r="AN81" s="23" t="str">
        <f>IF(OR(AN$66="",$C81="",$A81=""),"",IF($D81="",$C81,IF($D81="durchschnittliche Preissteigerungs-rate",$C81*(1+(VLOOKUP($A81,Personalnormkosten!$G$1:$H$4,2,FALSE)))^AN$65,IF($D81&lt;&gt;"",$C81*(1+(VLOOKUP($D81,Personalnormkosten!$E$1:$F$9,2,FALSE)))^AN$65,""))))</f>
        <v/>
      </c>
      <c r="AO81" s="23" t="str">
        <f>IF(OR(AO$66="",$C81="",$A81=""),"",IF($D81="",$C81,IF($D81="durchschnittliche Preissteigerungs-rate",$C81*(1+(VLOOKUP($A81,Personalnormkosten!$G$1:$H$4,2,FALSE)))^AO$65,IF($D81&lt;&gt;"",$C81*(1+(VLOOKUP($D81,Personalnormkosten!$E$1:$F$9,2,FALSE)))^AO$65,""))))</f>
        <v/>
      </c>
      <c r="AP81" s="23" t="str">
        <f>IF(OR(AP$66="",$C81="",$A81=""),"",IF($D81="",$C81,IF($D81="durchschnittliche Preissteigerungs-rate",$C81*(1+(VLOOKUP($A81,Personalnormkosten!$G$1:$H$4,2,FALSE)))^AP$65,IF($D81&lt;&gt;"",$C81*(1+(VLOOKUP($D81,Personalnormkosten!$E$1:$F$9,2,FALSE)))^AP$65,""))))</f>
        <v/>
      </c>
      <c r="AQ81" s="23" t="str">
        <f>IF(OR(AQ$66="",$C81="",$A81=""),"",IF($D81="",$C81,IF($D81="durchschnittliche Preissteigerungs-rate",$C81*(1+(VLOOKUP($A81,Personalnormkosten!$G$1:$H$4,2,FALSE)))^AQ$65,IF($D81&lt;&gt;"",$C81*(1+(VLOOKUP($D81,Personalnormkosten!$E$1:$F$9,2,FALSE)))^AQ$65,""))))</f>
        <v/>
      </c>
      <c r="AR81" s="23" t="str">
        <f>IF(OR(AR$66="",$C81="",$A81=""),"",IF($D81="",$C81,IF($D81="durchschnittliche Preissteigerungs-rate",$C81*(1+(VLOOKUP($A81,Personalnormkosten!$G$1:$H$4,2,FALSE)))^AR$65,IF($D81&lt;&gt;"",$C81*(1+(VLOOKUP($D81,Personalnormkosten!$E$1:$F$9,2,FALSE)))^AR$65,""))))</f>
        <v/>
      </c>
      <c r="AS81" s="23" t="str">
        <f>IF(OR(AS$66="",$C81="",$A81=""),"",IF($D81="",$C81,IF($D81="durchschnittliche Preissteigerungs-rate",$C81*(1+(VLOOKUP($A81,Personalnormkosten!$G$1:$H$4,2,FALSE)))^AS$65,IF($D81&lt;&gt;"",$C81*(1+(VLOOKUP($D81,Personalnormkosten!$E$1:$F$9,2,FALSE)))^AS$65,""))))</f>
        <v/>
      </c>
      <c r="AT81" s="23" t="str">
        <f>IF(OR(AT$66="",$C81="",$A81=""),"",IF($D81="",$C81,IF($D81="durchschnittliche Preissteigerungs-rate",$C81*(1+(VLOOKUP($A81,Personalnormkosten!$G$1:$H$4,2,FALSE)))^AT$65,IF($D81&lt;&gt;"",$C81*(1+(VLOOKUP($D81,Personalnormkosten!$E$1:$F$9,2,FALSE)))^AT$65,""))))</f>
        <v/>
      </c>
      <c r="AU81" s="23" t="str">
        <f>IF(OR(AU$66="",$C81="",$A81=""),"",IF($D81="",$C81,IF($D81="durchschnittliche Preissteigerungs-rate",$C81*(1+(VLOOKUP($A81,Personalnormkosten!$G$1:$H$4,2,FALSE)))^AU$65,IF($D81&lt;&gt;"",$C81*(1+(VLOOKUP($D81,Personalnormkosten!$E$1:$F$9,2,FALSE)))^AU$65,""))))</f>
        <v/>
      </c>
      <c r="AV81" s="23" t="str">
        <f>IF(OR(AV$66="",$C81="",$A81=""),"",IF($D81="",$C81,IF($D81="durchschnittliche Preissteigerungs-rate",$C81*(1+(VLOOKUP($A81,Personalnormkosten!$G$1:$H$4,2,FALSE)))^AV$65,IF($D81&lt;&gt;"",$C81*(1+(VLOOKUP($D81,Personalnormkosten!$E$1:$F$9,2,FALSE)))^AV$65,""))))</f>
        <v/>
      </c>
      <c r="AW81" s="23" t="str">
        <f>IF(OR(AW$66="",$C81="",$A81=""),"",IF($D81="",$C81,IF($D81="durchschnittliche Preissteigerungs-rate",$C81*(1+(VLOOKUP($A81,Personalnormkosten!$G$1:$H$4,2,FALSE)))^AW$65,IF($D81&lt;&gt;"",$C81*(1+(VLOOKUP($D81,Personalnormkosten!$E$1:$F$9,2,FALSE)))^AW$65,""))))</f>
        <v/>
      </c>
      <c r="AX81" s="23" t="str">
        <f>IF(OR(AX$66="",$C81="",$A81=""),"",IF($D81="",$C81,IF($D81="durchschnittliche Preissteigerungs-rate",$C81*(1+(VLOOKUP($A81,Personalnormkosten!$G$1:$H$4,2,FALSE)))^AX$65,IF($D81&lt;&gt;"",$C81*(1+(VLOOKUP($D81,Personalnormkosten!$E$1:$F$9,2,FALSE)))^AX$65,""))))</f>
        <v/>
      </c>
      <c r="AY81" s="23" t="str">
        <f>IF(OR(AY$66="",$C81="",$A81=""),"",IF($D81="",$C81,IF($D81="durchschnittliche Preissteigerungs-rate",$C81*(1+(VLOOKUP($A81,Personalnormkosten!$G$1:$H$4,2,FALSE)))^AY$65,IF($D81&lt;&gt;"",$C81*(1+(VLOOKUP($D81,Personalnormkosten!$E$1:$F$9,2,FALSE)))^AY$65,""))))</f>
        <v/>
      </c>
      <c r="AZ81" s="23" t="str">
        <f>IF(OR(AZ$66="",$C81="",$A81=""),"",IF($D81="",$C81,IF($D81="durchschnittliche Preissteigerungs-rate",$C81*(1+(VLOOKUP($A81,Personalnormkosten!$G$1:$H$4,2,FALSE)))^AZ$65,IF($D81&lt;&gt;"",$C81*(1+(VLOOKUP($D81,Personalnormkosten!$E$1:$F$9,2,FALSE)))^AZ$65,""))))</f>
        <v/>
      </c>
      <c r="BA81" s="23" t="str">
        <f>IF(OR(BA$66="",$C81="",$A81=""),"",IF($D81="",$C81,IF($D81="durchschnittliche Preissteigerungs-rate",$C81*(1+(VLOOKUP($A81,Personalnormkosten!$G$1:$H$4,2,FALSE)))^BA$65,IF($D81&lt;&gt;"",$C81*(1+(VLOOKUP($D81,Personalnormkosten!$E$1:$F$9,2,FALSE)))^BA$65,""))))</f>
        <v/>
      </c>
      <c r="BB81" s="23" t="str">
        <f>IF(OR(BB$66="",$C81="",$A81=""),"",IF($D81="",$C81,IF($D81="durchschnittliche Preissteigerungs-rate",$C81*(1+(VLOOKUP($A81,Personalnormkosten!$G$1:$H$4,2,FALSE)))^BB$65,IF($D81&lt;&gt;"",$C81*(1+(VLOOKUP($D81,Personalnormkosten!$E$1:$F$9,2,FALSE)))^BB$65,""))))</f>
        <v/>
      </c>
    </row>
    <row r="82" spans="1:54" ht="41.4" x14ac:dyDescent="0.25">
      <c r="A82" s="41" t="str">
        <f>IF('Option 8'!A82="","",'Option 8'!A82)</f>
        <v/>
      </c>
      <c r="B82" s="33"/>
      <c r="C82" s="34" t="str">
        <f>IF('Option 8'!C82="","",'Option 8'!C82)</f>
        <v/>
      </c>
      <c r="D82" s="98" t="str">
        <f>IF('Option 8'!D82="","",'Option 8'!D82)</f>
        <v>durchschnittliche Preissteigerungs-rate</v>
      </c>
      <c r="E82" s="23" t="str">
        <f>IF(OR(E$66="",$C82="",$A82=""),"",IF($D82="",$C82,IF($D82="durchschnittliche Preissteigerungs-rate",$C82*(1+(VLOOKUP($A82,Personalnormkosten!$G$1:$H$4,2,FALSE)))^E$65,IF($D82&lt;&gt;"",$C82*(1+(VLOOKUP($D82,Personalnormkosten!$E$1:$F$9,2,FALSE)))^E$65,""))))</f>
        <v/>
      </c>
      <c r="F82" s="23" t="str">
        <f>IF(OR(F$66="",$C82="",$A82=""),"",IF($D82="",$C82,IF($D82="durchschnittliche Preissteigerungs-rate",$C82*(1+(VLOOKUP($A82,Personalnormkosten!$G$1:$H$4,2,FALSE)))^F$65,IF($D82&lt;&gt;"",$C82*(1+(VLOOKUP($D82,Personalnormkosten!$E$1:$F$9,2,FALSE)))^F$65,""))))</f>
        <v/>
      </c>
      <c r="G82" s="23" t="str">
        <f>IF(OR(G$66="",$C82="",$A82=""),"",IF($D82="",$C82,IF($D82="durchschnittliche Preissteigerungs-rate",$C82*(1+(VLOOKUP($A82,Personalnormkosten!$G$1:$H$4,2,FALSE)))^G$65,IF($D82&lt;&gt;"",$C82*(1+(VLOOKUP($D82,Personalnormkosten!$E$1:$F$9,2,FALSE)))^G$65,""))))</f>
        <v/>
      </c>
      <c r="H82" s="23" t="str">
        <f>IF(OR(H$66="",$C82="",$A82=""),"",IF($D82="",$C82,IF($D82="durchschnittliche Preissteigerungs-rate",$C82*(1+(VLOOKUP($A82,Personalnormkosten!$G$1:$H$4,2,FALSE)))^H$65,IF($D82&lt;&gt;"",$C82*(1+(VLOOKUP($D82,Personalnormkosten!$E$1:$F$9,2,FALSE)))^H$65,""))))</f>
        <v/>
      </c>
      <c r="I82" s="23" t="str">
        <f>IF(OR(I$66="",$C82="",$A82=""),"",IF($D82="",$C82,IF($D82="durchschnittliche Preissteigerungs-rate",$C82*(1+(VLOOKUP($A82,Personalnormkosten!$G$1:$H$4,2,FALSE)))^I$65,IF($D82&lt;&gt;"",$C82*(1+(VLOOKUP($D82,Personalnormkosten!$E$1:$F$9,2,FALSE)))^I$65,""))))</f>
        <v/>
      </c>
      <c r="J82" s="23" t="str">
        <f>IF(OR(J$66="",$C82="",$A82=""),"",IF($D82="",$C82,IF($D82="durchschnittliche Preissteigerungs-rate",$C82*(1+(VLOOKUP($A82,Personalnormkosten!$G$1:$H$4,2,FALSE)))^J$65,IF($D82&lt;&gt;"",$C82*(1+(VLOOKUP($D82,Personalnormkosten!$E$1:$F$9,2,FALSE)))^J$65,""))))</f>
        <v/>
      </c>
      <c r="K82" s="23" t="str">
        <f>IF(OR(K$66="",$C82="",$A82=""),"",IF($D82="",$C82,IF($D82="durchschnittliche Preissteigerungs-rate",$C82*(1+(VLOOKUP($A82,Personalnormkosten!$G$1:$H$4,2,FALSE)))^K$65,IF($D82&lt;&gt;"",$C82*(1+(VLOOKUP($D82,Personalnormkosten!$E$1:$F$9,2,FALSE)))^K$65,""))))</f>
        <v/>
      </c>
      <c r="L82" s="23" t="str">
        <f>IF(OR(L$66="",$C82="",$A82=""),"",IF($D82="",$C82,IF($D82="durchschnittliche Preissteigerungs-rate",$C82*(1+(VLOOKUP($A82,Personalnormkosten!$G$1:$H$4,2,FALSE)))^L$65,IF($D82&lt;&gt;"",$C82*(1+(VLOOKUP($D82,Personalnormkosten!$E$1:$F$9,2,FALSE)))^L$65,""))))</f>
        <v/>
      </c>
      <c r="M82" s="23" t="str">
        <f>IF(OR(M$66="",$C82="",$A82=""),"",IF($D82="",$C82,IF($D82="durchschnittliche Preissteigerungs-rate",$C82*(1+(VLOOKUP($A82,Personalnormkosten!$G$1:$H$4,2,FALSE)))^M$65,IF($D82&lt;&gt;"",$C82*(1+(VLOOKUP($D82,Personalnormkosten!$E$1:$F$9,2,FALSE)))^M$65,""))))</f>
        <v/>
      </c>
      <c r="N82" s="23" t="str">
        <f>IF(OR(N$66="",$C82="",$A82=""),"",IF($D82="",$C82,IF($D82="durchschnittliche Preissteigerungs-rate",$C82*(1+(VLOOKUP($A82,Personalnormkosten!$G$1:$H$4,2,FALSE)))^N$65,IF($D82&lt;&gt;"",$C82*(1+(VLOOKUP($D82,Personalnormkosten!$E$1:$F$9,2,FALSE)))^N$65,""))))</f>
        <v/>
      </c>
      <c r="O82" s="23" t="str">
        <f>IF(OR(O$66="",$C82="",$A82=""),"",IF($D82="",$C82,IF($D82="durchschnittliche Preissteigerungs-rate",$C82*(1+(VLOOKUP($A82,Personalnormkosten!$G$1:$H$4,2,FALSE)))^O$65,IF($D82&lt;&gt;"",$C82*(1+(VLOOKUP($D82,Personalnormkosten!$E$1:$F$9,2,FALSE)))^O$65,""))))</f>
        <v/>
      </c>
      <c r="P82" s="23" t="str">
        <f>IF(OR(P$66="",$C82="",$A82=""),"",IF($D82="",$C82,IF($D82="durchschnittliche Preissteigerungs-rate",$C82*(1+(VLOOKUP($A82,Personalnormkosten!$G$1:$H$4,2,FALSE)))^P$65,IF($D82&lt;&gt;"",$C82*(1+(VLOOKUP($D82,Personalnormkosten!$E$1:$F$9,2,FALSE)))^P$65,""))))</f>
        <v/>
      </c>
      <c r="Q82" s="23" t="str">
        <f>IF(OR(Q$66="",$C82="",$A82=""),"",IF($D82="",$C82,IF($D82="durchschnittliche Preissteigerungs-rate",$C82*(1+(VLOOKUP($A82,Personalnormkosten!$G$1:$H$4,2,FALSE)))^Q$65,IF($D82&lt;&gt;"",$C82*(1+(VLOOKUP($D82,Personalnormkosten!$E$1:$F$9,2,FALSE)))^Q$65,""))))</f>
        <v/>
      </c>
      <c r="R82" s="23" t="str">
        <f>IF(OR(R$66="",$C82="",$A82=""),"",IF($D82="",$C82,IF($D82="durchschnittliche Preissteigerungs-rate",$C82*(1+(VLOOKUP($A82,Personalnormkosten!$G$1:$H$4,2,FALSE)))^R$65,IF($D82&lt;&gt;"",$C82*(1+(VLOOKUP($D82,Personalnormkosten!$E$1:$F$9,2,FALSE)))^R$65,""))))</f>
        <v/>
      </c>
      <c r="S82" s="23" t="str">
        <f>IF(OR(S$66="",$C82="",$A82=""),"",IF($D82="",$C82,IF($D82="durchschnittliche Preissteigerungs-rate",$C82*(1+(VLOOKUP($A82,Personalnormkosten!$G$1:$H$4,2,FALSE)))^S$65,IF($D82&lt;&gt;"",$C82*(1+(VLOOKUP($D82,Personalnormkosten!$E$1:$F$9,2,FALSE)))^S$65,""))))</f>
        <v/>
      </c>
      <c r="T82" s="23" t="str">
        <f>IF(OR(T$66="",$C82="",$A82=""),"",IF($D82="",$C82,IF($D82="durchschnittliche Preissteigerungs-rate",$C82*(1+(VLOOKUP($A82,Personalnormkosten!$G$1:$H$4,2,FALSE)))^T$65,IF($D82&lt;&gt;"",$C82*(1+(VLOOKUP($D82,Personalnormkosten!$E$1:$F$9,2,FALSE)))^T$65,""))))</f>
        <v/>
      </c>
      <c r="U82" s="23" t="str">
        <f>IF(OR(U$66="",$C82="",$A82=""),"",IF($D82="",$C82,IF($D82="durchschnittliche Preissteigerungs-rate",$C82*(1+(VLOOKUP($A82,Personalnormkosten!$G$1:$H$4,2,FALSE)))^U$65,IF($D82&lt;&gt;"",$C82*(1+(VLOOKUP($D82,Personalnormkosten!$E$1:$F$9,2,FALSE)))^U$65,""))))</f>
        <v/>
      </c>
      <c r="V82" s="23" t="str">
        <f>IF(OR(V$66="",$C82="",$A82=""),"",IF($D82="",$C82,IF($D82="durchschnittliche Preissteigerungs-rate",$C82*(1+(VLOOKUP($A82,Personalnormkosten!$G$1:$H$4,2,FALSE)))^V$65,IF($D82&lt;&gt;"",$C82*(1+(VLOOKUP($D82,Personalnormkosten!$E$1:$F$9,2,FALSE)))^V$65,""))))</f>
        <v/>
      </c>
      <c r="W82" s="23" t="str">
        <f>IF(OR(W$66="",$C82="",$A82=""),"",IF($D82="",$C82,IF($D82="durchschnittliche Preissteigerungs-rate",$C82*(1+(VLOOKUP($A82,Personalnormkosten!$G$1:$H$4,2,FALSE)))^W$65,IF($D82&lt;&gt;"",$C82*(1+(VLOOKUP($D82,Personalnormkosten!$E$1:$F$9,2,FALSE)))^W$65,""))))</f>
        <v/>
      </c>
      <c r="X82" s="23" t="str">
        <f>IF(OR(X$66="",$C82="",$A82=""),"",IF($D82="",$C82,IF($D82="durchschnittliche Preissteigerungs-rate",$C82*(1+(VLOOKUP($A82,Personalnormkosten!$G$1:$H$4,2,FALSE)))^X$65,IF($D82&lt;&gt;"",$C82*(1+(VLOOKUP($D82,Personalnormkosten!$E$1:$F$9,2,FALSE)))^X$65,""))))</f>
        <v/>
      </c>
      <c r="Y82" s="23" t="str">
        <f>IF(OR(Y$66="",$C82="",$A82=""),"",IF($D82="",$C82,IF($D82="durchschnittliche Preissteigerungs-rate",$C82*(1+(VLOOKUP($A82,Personalnormkosten!$G$1:$H$4,2,FALSE)))^Y$65,IF($D82&lt;&gt;"",$C82*(1+(VLOOKUP($D82,Personalnormkosten!$E$1:$F$9,2,FALSE)))^Y$65,""))))</f>
        <v/>
      </c>
      <c r="Z82" s="23" t="str">
        <f>IF(OR(Z$66="",$C82="",$A82=""),"",IF($D82="",$C82,IF($D82="durchschnittliche Preissteigerungs-rate",$C82*(1+(VLOOKUP($A82,Personalnormkosten!$G$1:$H$4,2,FALSE)))^Z$65,IF($D82&lt;&gt;"",$C82*(1+(VLOOKUP($D82,Personalnormkosten!$E$1:$F$9,2,FALSE)))^Z$65,""))))</f>
        <v/>
      </c>
      <c r="AA82" s="23" t="str">
        <f>IF(OR(AA$66="",$C82="",$A82=""),"",IF($D82="",$C82,IF($D82="durchschnittliche Preissteigerungs-rate",$C82*(1+(VLOOKUP($A82,Personalnormkosten!$G$1:$H$4,2,FALSE)))^AA$65,IF($D82&lt;&gt;"",$C82*(1+(VLOOKUP($D82,Personalnormkosten!$E$1:$F$9,2,FALSE)))^AA$65,""))))</f>
        <v/>
      </c>
      <c r="AB82" s="23" t="str">
        <f>IF(OR(AB$66="",$C82="",$A82=""),"",IF($D82="",$C82,IF($D82="durchschnittliche Preissteigerungs-rate",$C82*(1+(VLOOKUP($A82,Personalnormkosten!$G$1:$H$4,2,FALSE)))^AB$65,IF($D82&lt;&gt;"",$C82*(1+(VLOOKUP($D82,Personalnormkosten!$E$1:$F$9,2,FALSE)))^AB$65,""))))</f>
        <v/>
      </c>
      <c r="AC82" s="23" t="str">
        <f>IF(OR(AC$66="",$C82="",$A82=""),"",IF($D82="",$C82,IF($D82="durchschnittliche Preissteigerungs-rate",$C82*(1+(VLOOKUP($A82,Personalnormkosten!$G$1:$H$4,2,FALSE)))^AC$65,IF($D82&lt;&gt;"",$C82*(1+(VLOOKUP($D82,Personalnormkosten!$E$1:$F$9,2,FALSE)))^AC$65,""))))</f>
        <v/>
      </c>
      <c r="AD82" s="23" t="str">
        <f>IF(OR(AD$66="",$C82="",$A82=""),"",IF($D82="",$C82,IF($D82="durchschnittliche Preissteigerungs-rate",$C82*(1+(VLOOKUP($A82,Personalnormkosten!$G$1:$H$4,2,FALSE)))^AD$65,IF($D82&lt;&gt;"",$C82*(1+(VLOOKUP($D82,Personalnormkosten!$E$1:$F$9,2,FALSE)))^AD$65,""))))</f>
        <v/>
      </c>
      <c r="AE82" s="23" t="str">
        <f>IF(OR(AE$66="",$C82="",$A82=""),"",IF($D82="",$C82,IF($D82="durchschnittliche Preissteigerungs-rate",$C82*(1+(VLOOKUP($A82,Personalnormkosten!$G$1:$H$4,2,FALSE)))^AE$65,IF($D82&lt;&gt;"",$C82*(1+(VLOOKUP($D82,Personalnormkosten!$E$1:$F$9,2,FALSE)))^AE$65,""))))</f>
        <v/>
      </c>
      <c r="AF82" s="23" t="str">
        <f>IF(OR(AF$66="",$C82="",$A82=""),"",IF($D82="",$C82,IF($D82="durchschnittliche Preissteigerungs-rate",$C82*(1+(VLOOKUP($A82,Personalnormkosten!$G$1:$H$4,2,FALSE)))^AF$65,IF($D82&lt;&gt;"",$C82*(1+(VLOOKUP($D82,Personalnormkosten!$E$1:$F$9,2,FALSE)))^AF$65,""))))</f>
        <v/>
      </c>
      <c r="AG82" s="23" t="str">
        <f>IF(OR(AG$66="",$C82="",$A82=""),"",IF($D82="",$C82,IF($D82="durchschnittliche Preissteigerungs-rate",$C82*(1+(VLOOKUP($A82,Personalnormkosten!$G$1:$H$4,2,FALSE)))^AG$65,IF($D82&lt;&gt;"",$C82*(1+(VLOOKUP($D82,Personalnormkosten!$E$1:$F$9,2,FALSE)))^AG$65,""))))</f>
        <v/>
      </c>
      <c r="AH82" s="23" t="str">
        <f>IF(OR(AH$66="",$C82="",$A82=""),"",IF($D82="",$C82,IF($D82="durchschnittliche Preissteigerungs-rate",$C82*(1+(VLOOKUP($A82,Personalnormkosten!$G$1:$H$4,2,FALSE)))^AH$65,IF($D82&lt;&gt;"",$C82*(1+(VLOOKUP($D82,Personalnormkosten!$E$1:$F$9,2,FALSE)))^AH$65,""))))</f>
        <v/>
      </c>
      <c r="AI82" s="23" t="str">
        <f>IF(OR(AI$66="",$C82="",$A82=""),"",IF($D82="",$C82,IF($D82="durchschnittliche Preissteigerungs-rate",$C82*(1+(VLOOKUP($A82,Personalnormkosten!$G$1:$H$4,2,FALSE)))^AI$65,IF($D82&lt;&gt;"",$C82*(1+(VLOOKUP($D82,Personalnormkosten!$E$1:$F$9,2,FALSE)))^AI$65,""))))</f>
        <v/>
      </c>
      <c r="AJ82" s="23" t="str">
        <f>IF(OR(AJ$66="",$C82="",$A82=""),"",IF($D82="",$C82,IF($D82="durchschnittliche Preissteigerungs-rate",$C82*(1+(VLOOKUP($A82,Personalnormkosten!$G$1:$H$4,2,FALSE)))^AJ$65,IF($D82&lt;&gt;"",$C82*(1+(VLOOKUP($D82,Personalnormkosten!$E$1:$F$9,2,FALSE)))^AJ$65,""))))</f>
        <v/>
      </c>
      <c r="AK82" s="23" t="str">
        <f>IF(OR(AK$66="",$C82="",$A82=""),"",IF($D82="",$C82,IF($D82="durchschnittliche Preissteigerungs-rate",$C82*(1+(VLOOKUP($A82,Personalnormkosten!$G$1:$H$4,2,FALSE)))^AK$65,IF($D82&lt;&gt;"",$C82*(1+(VLOOKUP($D82,Personalnormkosten!$E$1:$F$9,2,FALSE)))^AK$65,""))))</f>
        <v/>
      </c>
      <c r="AL82" s="23" t="str">
        <f>IF(OR(AL$66="",$C82="",$A82=""),"",IF($D82="",$C82,IF($D82="durchschnittliche Preissteigerungs-rate",$C82*(1+(VLOOKUP($A82,Personalnormkosten!$G$1:$H$4,2,FALSE)))^AL$65,IF($D82&lt;&gt;"",$C82*(1+(VLOOKUP($D82,Personalnormkosten!$E$1:$F$9,2,FALSE)))^AL$65,""))))</f>
        <v/>
      </c>
      <c r="AM82" s="23" t="str">
        <f>IF(OR(AM$66="",$C82="",$A82=""),"",IF($D82="",$C82,IF($D82="durchschnittliche Preissteigerungs-rate",$C82*(1+(VLOOKUP($A82,Personalnormkosten!$G$1:$H$4,2,FALSE)))^AM$65,IF($D82&lt;&gt;"",$C82*(1+(VLOOKUP($D82,Personalnormkosten!$E$1:$F$9,2,FALSE)))^AM$65,""))))</f>
        <v/>
      </c>
      <c r="AN82" s="23" t="str">
        <f>IF(OR(AN$66="",$C82="",$A82=""),"",IF($D82="",$C82,IF($D82="durchschnittliche Preissteigerungs-rate",$C82*(1+(VLOOKUP($A82,Personalnormkosten!$G$1:$H$4,2,FALSE)))^AN$65,IF($D82&lt;&gt;"",$C82*(1+(VLOOKUP($D82,Personalnormkosten!$E$1:$F$9,2,FALSE)))^AN$65,""))))</f>
        <v/>
      </c>
      <c r="AO82" s="23" t="str">
        <f>IF(OR(AO$66="",$C82="",$A82=""),"",IF($D82="",$C82,IF($D82="durchschnittliche Preissteigerungs-rate",$C82*(1+(VLOOKUP($A82,Personalnormkosten!$G$1:$H$4,2,FALSE)))^AO$65,IF($D82&lt;&gt;"",$C82*(1+(VLOOKUP($D82,Personalnormkosten!$E$1:$F$9,2,FALSE)))^AO$65,""))))</f>
        <v/>
      </c>
      <c r="AP82" s="23" t="str">
        <f>IF(OR(AP$66="",$C82="",$A82=""),"",IF($D82="",$C82,IF($D82="durchschnittliche Preissteigerungs-rate",$C82*(1+(VLOOKUP($A82,Personalnormkosten!$G$1:$H$4,2,FALSE)))^AP$65,IF($D82&lt;&gt;"",$C82*(1+(VLOOKUP($D82,Personalnormkosten!$E$1:$F$9,2,FALSE)))^AP$65,""))))</f>
        <v/>
      </c>
      <c r="AQ82" s="23" t="str">
        <f>IF(OR(AQ$66="",$C82="",$A82=""),"",IF($D82="",$C82,IF($D82="durchschnittliche Preissteigerungs-rate",$C82*(1+(VLOOKUP($A82,Personalnormkosten!$G$1:$H$4,2,FALSE)))^AQ$65,IF($D82&lt;&gt;"",$C82*(1+(VLOOKUP($D82,Personalnormkosten!$E$1:$F$9,2,FALSE)))^AQ$65,""))))</f>
        <v/>
      </c>
      <c r="AR82" s="23" t="str">
        <f>IF(OR(AR$66="",$C82="",$A82=""),"",IF($D82="",$C82,IF($D82="durchschnittliche Preissteigerungs-rate",$C82*(1+(VLOOKUP($A82,Personalnormkosten!$G$1:$H$4,2,FALSE)))^AR$65,IF($D82&lt;&gt;"",$C82*(1+(VLOOKUP($D82,Personalnormkosten!$E$1:$F$9,2,FALSE)))^AR$65,""))))</f>
        <v/>
      </c>
      <c r="AS82" s="23" t="str">
        <f>IF(OR(AS$66="",$C82="",$A82=""),"",IF($D82="",$C82,IF($D82="durchschnittliche Preissteigerungs-rate",$C82*(1+(VLOOKUP($A82,Personalnormkosten!$G$1:$H$4,2,FALSE)))^AS$65,IF($D82&lt;&gt;"",$C82*(1+(VLOOKUP($D82,Personalnormkosten!$E$1:$F$9,2,FALSE)))^AS$65,""))))</f>
        <v/>
      </c>
      <c r="AT82" s="23" t="str">
        <f>IF(OR(AT$66="",$C82="",$A82=""),"",IF($D82="",$C82,IF($D82="durchschnittliche Preissteigerungs-rate",$C82*(1+(VLOOKUP($A82,Personalnormkosten!$G$1:$H$4,2,FALSE)))^AT$65,IF($D82&lt;&gt;"",$C82*(1+(VLOOKUP($D82,Personalnormkosten!$E$1:$F$9,2,FALSE)))^AT$65,""))))</f>
        <v/>
      </c>
      <c r="AU82" s="23" t="str">
        <f>IF(OR(AU$66="",$C82="",$A82=""),"",IF($D82="",$C82,IF($D82="durchschnittliche Preissteigerungs-rate",$C82*(1+(VLOOKUP($A82,Personalnormkosten!$G$1:$H$4,2,FALSE)))^AU$65,IF($D82&lt;&gt;"",$C82*(1+(VLOOKUP($D82,Personalnormkosten!$E$1:$F$9,2,FALSE)))^AU$65,""))))</f>
        <v/>
      </c>
      <c r="AV82" s="23" t="str">
        <f>IF(OR(AV$66="",$C82="",$A82=""),"",IF($D82="",$C82,IF($D82="durchschnittliche Preissteigerungs-rate",$C82*(1+(VLOOKUP($A82,Personalnormkosten!$G$1:$H$4,2,FALSE)))^AV$65,IF($D82&lt;&gt;"",$C82*(1+(VLOOKUP($D82,Personalnormkosten!$E$1:$F$9,2,FALSE)))^AV$65,""))))</f>
        <v/>
      </c>
      <c r="AW82" s="23" t="str">
        <f>IF(OR(AW$66="",$C82="",$A82=""),"",IF($D82="",$C82,IF($D82="durchschnittliche Preissteigerungs-rate",$C82*(1+(VLOOKUP($A82,Personalnormkosten!$G$1:$H$4,2,FALSE)))^AW$65,IF($D82&lt;&gt;"",$C82*(1+(VLOOKUP($D82,Personalnormkosten!$E$1:$F$9,2,FALSE)))^AW$65,""))))</f>
        <v/>
      </c>
      <c r="AX82" s="23" t="str">
        <f>IF(OR(AX$66="",$C82="",$A82=""),"",IF($D82="",$C82,IF($D82="durchschnittliche Preissteigerungs-rate",$C82*(1+(VLOOKUP($A82,Personalnormkosten!$G$1:$H$4,2,FALSE)))^AX$65,IF($D82&lt;&gt;"",$C82*(1+(VLOOKUP($D82,Personalnormkosten!$E$1:$F$9,2,FALSE)))^AX$65,""))))</f>
        <v/>
      </c>
      <c r="AY82" s="23" t="str">
        <f>IF(OR(AY$66="",$C82="",$A82=""),"",IF($D82="",$C82,IF($D82="durchschnittliche Preissteigerungs-rate",$C82*(1+(VLOOKUP($A82,Personalnormkosten!$G$1:$H$4,2,FALSE)))^AY$65,IF($D82&lt;&gt;"",$C82*(1+(VLOOKUP($D82,Personalnormkosten!$E$1:$F$9,2,FALSE)))^AY$65,""))))</f>
        <v/>
      </c>
      <c r="AZ82" s="23" t="str">
        <f>IF(OR(AZ$66="",$C82="",$A82=""),"",IF($D82="",$C82,IF($D82="durchschnittliche Preissteigerungs-rate",$C82*(1+(VLOOKUP($A82,Personalnormkosten!$G$1:$H$4,2,FALSE)))^AZ$65,IF($D82&lt;&gt;"",$C82*(1+(VLOOKUP($D82,Personalnormkosten!$E$1:$F$9,2,FALSE)))^AZ$65,""))))</f>
        <v/>
      </c>
      <c r="BA82" s="23" t="str">
        <f>IF(OR(BA$66="",$C82="",$A82=""),"",IF($D82="",$C82,IF($D82="durchschnittliche Preissteigerungs-rate",$C82*(1+(VLOOKUP($A82,Personalnormkosten!$G$1:$H$4,2,FALSE)))^BA$65,IF($D82&lt;&gt;"",$C82*(1+(VLOOKUP($D82,Personalnormkosten!$E$1:$F$9,2,FALSE)))^BA$65,""))))</f>
        <v/>
      </c>
      <c r="BB82" s="23" t="str">
        <f>IF(OR(BB$66="",$C82="",$A82=""),"",IF($D82="",$C82,IF($D82="durchschnittliche Preissteigerungs-rate",$C82*(1+(VLOOKUP($A82,Personalnormkosten!$G$1:$H$4,2,FALSE)))^BB$65,IF($D82&lt;&gt;"",$C82*(1+(VLOOKUP($D82,Personalnormkosten!$E$1:$F$9,2,FALSE)))^BB$65,""))))</f>
        <v/>
      </c>
    </row>
    <row r="83" spans="1:54" ht="41.4" x14ac:dyDescent="0.25">
      <c r="A83" s="41" t="str">
        <f>IF('Option 8'!A83="","",'Option 8'!A83)</f>
        <v/>
      </c>
      <c r="B83" s="33"/>
      <c r="C83" s="34" t="str">
        <f>IF('Option 8'!C83="","",'Option 8'!C83)</f>
        <v/>
      </c>
      <c r="D83" s="98" t="str">
        <f>IF('Option 8'!D83="","",'Option 8'!D83)</f>
        <v>durchschnittliche Preissteigerungs-rate</v>
      </c>
      <c r="E83" s="23" t="str">
        <f>IF(OR(E$66="",$C83="",$A83=""),"",IF($D83="",$C83,IF($D83="durchschnittliche Preissteigerungs-rate",$C83*(1+(VLOOKUP($A83,Personalnormkosten!$G$1:$H$4,2,FALSE)))^E$65,IF($D83&lt;&gt;"",$C83*(1+(VLOOKUP($D83,Personalnormkosten!$E$1:$F$9,2,FALSE)))^E$65,""))))</f>
        <v/>
      </c>
      <c r="F83" s="23" t="str">
        <f>IF(OR(F$66="",$C83="",$A83=""),"",IF($D83="",$C83,IF($D83="durchschnittliche Preissteigerungs-rate",$C83*(1+(VLOOKUP($A83,Personalnormkosten!$G$1:$H$4,2,FALSE)))^F$65,IF($D83&lt;&gt;"",$C83*(1+(VLOOKUP($D83,Personalnormkosten!$E$1:$F$9,2,FALSE)))^F$65,""))))</f>
        <v/>
      </c>
      <c r="G83" s="23" t="str">
        <f>IF(OR(G$66="",$C83="",$A83=""),"",IF($D83="",$C83,IF($D83="durchschnittliche Preissteigerungs-rate",$C83*(1+(VLOOKUP($A83,Personalnormkosten!$G$1:$H$4,2,FALSE)))^G$65,IF($D83&lt;&gt;"",$C83*(1+(VLOOKUP($D83,Personalnormkosten!$E$1:$F$9,2,FALSE)))^G$65,""))))</f>
        <v/>
      </c>
      <c r="H83" s="23" t="str">
        <f>IF(OR(H$66="",$C83="",$A83=""),"",IF($D83="",$C83,IF($D83="durchschnittliche Preissteigerungs-rate",$C83*(1+(VLOOKUP($A83,Personalnormkosten!$G$1:$H$4,2,FALSE)))^H$65,IF($D83&lt;&gt;"",$C83*(1+(VLOOKUP($D83,Personalnormkosten!$E$1:$F$9,2,FALSE)))^H$65,""))))</f>
        <v/>
      </c>
      <c r="I83" s="23" t="str">
        <f>IF(OR(I$66="",$C83="",$A83=""),"",IF($D83="",$C83,IF($D83="durchschnittliche Preissteigerungs-rate",$C83*(1+(VLOOKUP($A83,Personalnormkosten!$G$1:$H$4,2,FALSE)))^I$65,IF($D83&lt;&gt;"",$C83*(1+(VLOOKUP($D83,Personalnormkosten!$E$1:$F$9,2,FALSE)))^I$65,""))))</f>
        <v/>
      </c>
      <c r="J83" s="23" t="str">
        <f>IF(OR(J$66="",$C83="",$A83=""),"",IF($D83="",$C83,IF($D83="durchschnittliche Preissteigerungs-rate",$C83*(1+(VLOOKUP($A83,Personalnormkosten!$G$1:$H$4,2,FALSE)))^J$65,IF($D83&lt;&gt;"",$C83*(1+(VLOOKUP($D83,Personalnormkosten!$E$1:$F$9,2,FALSE)))^J$65,""))))</f>
        <v/>
      </c>
      <c r="K83" s="23" t="str">
        <f>IF(OR(K$66="",$C83="",$A83=""),"",IF($D83="",$C83,IF($D83="durchschnittliche Preissteigerungs-rate",$C83*(1+(VLOOKUP($A83,Personalnormkosten!$G$1:$H$4,2,FALSE)))^K$65,IF($D83&lt;&gt;"",$C83*(1+(VLOOKUP($D83,Personalnormkosten!$E$1:$F$9,2,FALSE)))^K$65,""))))</f>
        <v/>
      </c>
      <c r="L83" s="23" t="str">
        <f>IF(OR(L$66="",$C83="",$A83=""),"",IF($D83="",$C83,IF($D83="durchschnittliche Preissteigerungs-rate",$C83*(1+(VLOOKUP($A83,Personalnormkosten!$G$1:$H$4,2,FALSE)))^L$65,IF($D83&lt;&gt;"",$C83*(1+(VLOOKUP($D83,Personalnormkosten!$E$1:$F$9,2,FALSE)))^L$65,""))))</f>
        <v/>
      </c>
      <c r="M83" s="23" t="str">
        <f>IF(OR(M$66="",$C83="",$A83=""),"",IF($D83="",$C83,IF($D83="durchschnittliche Preissteigerungs-rate",$C83*(1+(VLOOKUP($A83,Personalnormkosten!$G$1:$H$4,2,FALSE)))^M$65,IF($D83&lt;&gt;"",$C83*(1+(VLOOKUP($D83,Personalnormkosten!$E$1:$F$9,2,FALSE)))^M$65,""))))</f>
        <v/>
      </c>
      <c r="N83" s="23" t="str">
        <f>IF(OR(N$66="",$C83="",$A83=""),"",IF($D83="",$C83,IF($D83="durchschnittliche Preissteigerungs-rate",$C83*(1+(VLOOKUP($A83,Personalnormkosten!$G$1:$H$4,2,FALSE)))^N$65,IF($D83&lt;&gt;"",$C83*(1+(VLOOKUP($D83,Personalnormkosten!$E$1:$F$9,2,FALSE)))^N$65,""))))</f>
        <v/>
      </c>
      <c r="O83" s="23" t="str">
        <f>IF(OR(O$66="",$C83="",$A83=""),"",IF($D83="",$C83,IF($D83="durchschnittliche Preissteigerungs-rate",$C83*(1+(VLOOKUP($A83,Personalnormkosten!$G$1:$H$4,2,FALSE)))^O$65,IF($D83&lt;&gt;"",$C83*(1+(VLOOKUP($D83,Personalnormkosten!$E$1:$F$9,2,FALSE)))^O$65,""))))</f>
        <v/>
      </c>
      <c r="P83" s="23" t="str">
        <f>IF(OR(P$66="",$C83="",$A83=""),"",IF($D83="",$C83,IF($D83="durchschnittliche Preissteigerungs-rate",$C83*(1+(VLOOKUP($A83,Personalnormkosten!$G$1:$H$4,2,FALSE)))^P$65,IF($D83&lt;&gt;"",$C83*(1+(VLOOKUP($D83,Personalnormkosten!$E$1:$F$9,2,FALSE)))^P$65,""))))</f>
        <v/>
      </c>
      <c r="Q83" s="23" t="str">
        <f>IF(OR(Q$66="",$C83="",$A83=""),"",IF($D83="",$C83,IF($D83="durchschnittliche Preissteigerungs-rate",$C83*(1+(VLOOKUP($A83,Personalnormkosten!$G$1:$H$4,2,FALSE)))^Q$65,IF($D83&lt;&gt;"",$C83*(1+(VLOOKUP($D83,Personalnormkosten!$E$1:$F$9,2,FALSE)))^Q$65,""))))</f>
        <v/>
      </c>
      <c r="R83" s="23" t="str">
        <f>IF(OR(R$66="",$C83="",$A83=""),"",IF($D83="",$C83,IF($D83="durchschnittliche Preissteigerungs-rate",$C83*(1+(VLOOKUP($A83,Personalnormkosten!$G$1:$H$4,2,FALSE)))^R$65,IF($D83&lt;&gt;"",$C83*(1+(VLOOKUP($D83,Personalnormkosten!$E$1:$F$9,2,FALSE)))^R$65,""))))</f>
        <v/>
      </c>
      <c r="S83" s="23" t="str">
        <f>IF(OR(S$66="",$C83="",$A83=""),"",IF($D83="",$C83,IF($D83="durchschnittliche Preissteigerungs-rate",$C83*(1+(VLOOKUP($A83,Personalnormkosten!$G$1:$H$4,2,FALSE)))^S$65,IF($D83&lt;&gt;"",$C83*(1+(VLOOKUP($D83,Personalnormkosten!$E$1:$F$9,2,FALSE)))^S$65,""))))</f>
        <v/>
      </c>
      <c r="T83" s="23" t="str">
        <f>IF(OR(T$66="",$C83="",$A83=""),"",IF($D83="",$C83,IF($D83="durchschnittliche Preissteigerungs-rate",$C83*(1+(VLOOKUP($A83,Personalnormkosten!$G$1:$H$4,2,FALSE)))^T$65,IF($D83&lt;&gt;"",$C83*(1+(VLOOKUP($D83,Personalnormkosten!$E$1:$F$9,2,FALSE)))^T$65,""))))</f>
        <v/>
      </c>
      <c r="U83" s="23" t="str">
        <f>IF(OR(U$66="",$C83="",$A83=""),"",IF($D83="",$C83,IF($D83="durchschnittliche Preissteigerungs-rate",$C83*(1+(VLOOKUP($A83,Personalnormkosten!$G$1:$H$4,2,FALSE)))^U$65,IF($D83&lt;&gt;"",$C83*(1+(VLOOKUP($D83,Personalnormkosten!$E$1:$F$9,2,FALSE)))^U$65,""))))</f>
        <v/>
      </c>
      <c r="V83" s="23" t="str">
        <f>IF(OR(V$66="",$C83="",$A83=""),"",IF($D83="",$C83,IF($D83="durchschnittliche Preissteigerungs-rate",$C83*(1+(VLOOKUP($A83,Personalnormkosten!$G$1:$H$4,2,FALSE)))^V$65,IF($D83&lt;&gt;"",$C83*(1+(VLOOKUP($D83,Personalnormkosten!$E$1:$F$9,2,FALSE)))^V$65,""))))</f>
        <v/>
      </c>
      <c r="W83" s="23" t="str">
        <f>IF(OR(W$66="",$C83="",$A83=""),"",IF($D83="",$C83,IF($D83="durchschnittliche Preissteigerungs-rate",$C83*(1+(VLOOKUP($A83,Personalnormkosten!$G$1:$H$4,2,FALSE)))^W$65,IF($D83&lt;&gt;"",$C83*(1+(VLOOKUP($D83,Personalnormkosten!$E$1:$F$9,2,FALSE)))^W$65,""))))</f>
        <v/>
      </c>
      <c r="X83" s="23" t="str">
        <f>IF(OR(X$66="",$C83="",$A83=""),"",IF($D83="",$C83,IF($D83="durchschnittliche Preissteigerungs-rate",$C83*(1+(VLOOKUP($A83,Personalnormkosten!$G$1:$H$4,2,FALSE)))^X$65,IF($D83&lt;&gt;"",$C83*(1+(VLOOKUP($D83,Personalnormkosten!$E$1:$F$9,2,FALSE)))^X$65,""))))</f>
        <v/>
      </c>
      <c r="Y83" s="23" t="str">
        <f>IF(OR(Y$66="",$C83="",$A83=""),"",IF($D83="",$C83,IF($D83="durchschnittliche Preissteigerungs-rate",$C83*(1+(VLOOKUP($A83,Personalnormkosten!$G$1:$H$4,2,FALSE)))^Y$65,IF($D83&lt;&gt;"",$C83*(1+(VLOOKUP($D83,Personalnormkosten!$E$1:$F$9,2,FALSE)))^Y$65,""))))</f>
        <v/>
      </c>
      <c r="Z83" s="23" t="str">
        <f>IF(OR(Z$66="",$C83="",$A83=""),"",IF($D83="",$C83,IF($D83="durchschnittliche Preissteigerungs-rate",$C83*(1+(VLOOKUP($A83,Personalnormkosten!$G$1:$H$4,2,FALSE)))^Z$65,IF($D83&lt;&gt;"",$C83*(1+(VLOOKUP($D83,Personalnormkosten!$E$1:$F$9,2,FALSE)))^Z$65,""))))</f>
        <v/>
      </c>
      <c r="AA83" s="23" t="str">
        <f>IF(OR(AA$66="",$C83="",$A83=""),"",IF($D83="",$C83,IF($D83="durchschnittliche Preissteigerungs-rate",$C83*(1+(VLOOKUP($A83,Personalnormkosten!$G$1:$H$4,2,FALSE)))^AA$65,IF($D83&lt;&gt;"",$C83*(1+(VLOOKUP($D83,Personalnormkosten!$E$1:$F$9,2,FALSE)))^AA$65,""))))</f>
        <v/>
      </c>
      <c r="AB83" s="23" t="str">
        <f>IF(OR(AB$66="",$C83="",$A83=""),"",IF($D83="",$C83,IF($D83="durchschnittliche Preissteigerungs-rate",$C83*(1+(VLOOKUP($A83,Personalnormkosten!$G$1:$H$4,2,FALSE)))^AB$65,IF($D83&lt;&gt;"",$C83*(1+(VLOOKUP($D83,Personalnormkosten!$E$1:$F$9,2,FALSE)))^AB$65,""))))</f>
        <v/>
      </c>
      <c r="AC83" s="23" t="str">
        <f>IF(OR(AC$66="",$C83="",$A83=""),"",IF($D83="",$C83,IF($D83="durchschnittliche Preissteigerungs-rate",$C83*(1+(VLOOKUP($A83,Personalnormkosten!$G$1:$H$4,2,FALSE)))^AC$65,IF($D83&lt;&gt;"",$C83*(1+(VLOOKUP($D83,Personalnormkosten!$E$1:$F$9,2,FALSE)))^AC$65,""))))</f>
        <v/>
      </c>
      <c r="AD83" s="23" t="str">
        <f>IF(OR(AD$66="",$C83="",$A83=""),"",IF($D83="",$C83,IF($D83="durchschnittliche Preissteigerungs-rate",$C83*(1+(VLOOKUP($A83,Personalnormkosten!$G$1:$H$4,2,FALSE)))^AD$65,IF($D83&lt;&gt;"",$C83*(1+(VLOOKUP($D83,Personalnormkosten!$E$1:$F$9,2,FALSE)))^AD$65,""))))</f>
        <v/>
      </c>
      <c r="AE83" s="23" t="str">
        <f>IF(OR(AE$66="",$C83="",$A83=""),"",IF($D83="",$C83,IF($D83="durchschnittliche Preissteigerungs-rate",$C83*(1+(VLOOKUP($A83,Personalnormkosten!$G$1:$H$4,2,FALSE)))^AE$65,IF($D83&lt;&gt;"",$C83*(1+(VLOOKUP($D83,Personalnormkosten!$E$1:$F$9,2,FALSE)))^AE$65,""))))</f>
        <v/>
      </c>
      <c r="AF83" s="23" t="str">
        <f>IF(OR(AF$66="",$C83="",$A83=""),"",IF($D83="",$C83,IF($D83="durchschnittliche Preissteigerungs-rate",$C83*(1+(VLOOKUP($A83,Personalnormkosten!$G$1:$H$4,2,FALSE)))^AF$65,IF($D83&lt;&gt;"",$C83*(1+(VLOOKUP($D83,Personalnormkosten!$E$1:$F$9,2,FALSE)))^AF$65,""))))</f>
        <v/>
      </c>
      <c r="AG83" s="23" t="str">
        <f>IF(OR(AG$66="",$C83="",$A83=""),"",IF($D83="",$C83,IF($D83="durchschnittliche Preissteigerungs-rate",$C83*(1+(VLOOKUP($A83,Personalnormkosten!$G$1:$H$4,2,FALSE)))^AG$65,IF($D83&lt;&gt;"",$C83*(1+(VLOOKUP($D83,Personalnormkosten!$E$1:$F$9,2,FALSE)))^AG$65,""))))</f>
        <v/>
      </c>
      <c r="AH83" s="23" t="str">
        <f>IF(OR(AH$66="",$C83="",$A83=""),"",IF($D83="",$C83,IF($D83="durchschnittliche Preissteigerungs-rate",$C83*(1+(VLOOKUP($A83,Personalnormkosten!$G$1:$H$4,2,FALSE)))^AH$65,IF($D83&lt;&gt;"",$C83*(1+(VLOOKUP($D83,Personalnormkosten!$E$1:$F$9,2,FALSE)))^AH$65,""))))</f>
        <v/>
      </c>
      <c r="AI83" s="23" t="str">
        <f>IF(OR(AI$66="",$C83="",$A83=""),"",IF($D83="",$C83,IF($D83="durchschnittliche Preissteigerungs-rate",$C83*(1+(VLOOKUP($A83,Personalnormkosten!$G$1:$H$4,2,FALSE)))^AI$65,IF($D83&lt;&gt;"",$C83*(1+(VLOOKUP($D83,Personalnormkosten!$E$1:$F$9,2,FALSE)))^AI$65,""))))</f>
        <v/>
      </c>
      <c r="AJ83" s="23" t="str">
        <f>IF(OR(AJ$66="",$C83="",$A83=""),"",IF($D83="",$C83,IF($D83="durchschnittliche Preissteigerungs-rate",$C83*(1+(VLOOKUP($A83,Personalnormkosten!$G$1:$H$4,2,FALSE)))^AJ$65,IF($D83&lt;&gt;"",$C83*(1+(VLOOKUP($D83,Personalnormkosten!$E$1:$F$9,2,FALSE)))^AJ$65,""))))</f>
        <v/>
      </c>
      <c r="AK83" s="23" t="str">
        <f>IF(OR(AK$66="",$C83="",$A83=""),"",IF($D83="",$C83,IF($D83="durchschnittliche Preissteigerungs-rate",$C83*(1+(VLOOKUP($A83,Personalnormkosten!$G$1:$H$4,2,FALSE)))^AK$65,IF($D83&lt;&gt;"",$C83*(1+(VLOOKUP($D83,Personalnormkosten!$E$1:$F$9,2,FALSE)))^AK$65,""))))</f>
        <v/>
      </c>
      <c r="AL83" s="23" t="str">
        <f>IF(OR(AL$66="",$C83="",$A83=""),"",IF($D83="",$C83,IF($D83="durchschnittliche Preissteigerungs-rate",$C83*(1+(VLOOKUP($A83,Personalnormkosten!$G$1:$H$4,2,FALSE)))^AL$65,IF($D83&lt;&gt;"",$C83*(1+(VLOOKUP($D83,Personalnormkosten!$E$1:$F$9,2,FALSE)))^AL$65,""))))</f>
        <v/>
      </c>
      <c r="AM83" s="23" t="str">
        <f>IF(OR(AM$66="",$C83="",$A83=""),"",IF($D83="",$C83,IF($D83="durchschnittliche Preissteigerungs-rate",$C83*(1+(VLOOKUP($A83,Personalnormkosten!$G$1:$H$4,2,FALSE)))^AM$65,IF($D83&lt;&gt;"",$C83*(1+(VLOOKUP($D83,Personalnormkosten!$E$1:$F$9,2,FALSE)))^AM$65,""))))</f>
        <v/>
      </c>
      <c r="AN83" s="23" t="str">
        <f>IF(OR(AN$66="",$C83="",$A83=""),"",IF($D83="",$C83,IF($D83="durchschnittliche Preissteigerungs-rate",$C83*(1+(VLOOKUP($A83,Personalnormkosten!$G$1:$H$4,2,FALSE)))^AN$65,IF($D83&lt;&gt;"",$C83*(1+(VLOOKUP($D83,Personalnormkosten!$E$1:$F$9,2,FALSE)))^AN$65,""))))</f>
        <v/>
      </c>
      <c r="AO83" s="23" t="str">
        <f>IF(OR(AO$66="",$C83="",$A83=""),"",IF($D83="",$C83,IF($D83="durchschnittliche Preissteigerungs-rate",$C83*(1+(VLOOKUP($A83,Personalnormkosten!$G$1:$H$4,2,FALSE)))^AO$65,IF($D83&lt;&gt;"",$C83*(1+(VLOOKUP($D83,Personalnormkosten!$E$1:$F$9,2,FALSE)))^AO$65,""))))</f>
        <v/>
      </c>
      <c r="AP83" s="23" t="str">
        <f>IF(OR(AP$66="",$C83="",$A83=""),"",IF($D83="",$C83,IF($D83="durchschnittliche Preissteigerungs-rate",$C83*(1+(VLOOKUP($A83,Personalnormkosten!$G$1:$H$4,2,FALSE)))^AP$65,IF($D83&lt;&gt;"",$C83*(1+(VLOOKUP($D83,Personalnormkosten!$E$1:$F$9,2,FALSE)))^AP$65,""))))</f>
        <v/>
      </c>
      <c r="AQ83" s="23" t="str">
        <f>IF(OR(AQ$66="",$C83="",$A83=""),"",IF($D83="",$C83,IF($D83="durchschnittliche Preissteigerungs-rate",$C83*(1+(VLOOKUP($A83,Personalnormkosten!$G$1:$H$4,2,FALSE)))^AQ$65,IF($D83&lt;&gt;"",$C83*(1+(VLOOKUP($D83,Personalnormkosten!$E$1:$F$9,2,FALSE)))^AQ$65,""))))</f>
        <v/>
      </c>
      <c r="AR83" s="23" t="str">
        <f>IF(OR(AR$66="",$C83="",$A83=""),"",IF($D83="",$C83,IF($D83="durchschnittliche Preissteigerungs-rate",$C83*(1+(VLOOKUP($A83,Personalnormkosten!$G$1:$H$4,2,FALSE)))^AR$65,IF($D83&lt;&gt;"",$C83*(1+(VLOOKUP($D83,Personalnormkosten!$E$1:$F$9,2,FALSE)))^AR$65,""))))</f>
        <v/>
      </c>
      <c r="AS83" s="23" t="str">
        <f>IF(OR(AS$66="",$C83="",$A83=""),"",IF($D83="",$C83,IF($D83="durchschnittliche Preissteigerungs-rate",$C83*(1+(VLOOKUP($A83,Personalnormkosten!$G$1:$H$4,2,FALSE)))^AS$65,IF($D83&lt;&gt;"",$C83*(1+(VLOOKUP($D83,Personalnormkosten!$E$1:$F$9,2,FALSE)))^AS$65,""))))</f>
        <v/>
      </c>
      <c r="AT83" s="23" t="str">
        <f>IF(OR(AT$66="",$C83="",$A83=""),"",IF($D83="",$C83,IF($D83="durchschnittliche Preissteigerungs-rate",$C83*(1+(VLOOKUP($A83,Personalnormkosten!$G$1:$H$4,2,FALSE)))^AT$65,IF($D83&lt;&gt;"",$C83*(1+(VLOOKUP($D83,Personalnormkosten!$E$1:$F$9,2,FALSE)))^AT$65,""))))</f>
        <v/>
      </c>
      <c r="AU83" s="23" t="str">
        <f>IF(OR(AU$66="",$C83="",$A83=""),"",IF($D83="",$C83,IF($D83="durchschnittliche Preissteigerungs-rate",$C83*(1+(VLOOKUP($A83,Personalnormkosten!$G$1:$H$4,2,FALSE)))^AU$65,IF($D83&lt;&gt;"",$C83*(1+(VLOOKUP($D83,Personalnormkosten!$E$1:$F$9,2,FALSE)))^AU$65,""))))</f>
        <v/>
      </c>
      <c r="AV83" s="23" t="str">
        <f>IF(OR(AV$66="",$C83="",$A83=""),"",IF($D83="",$C83,IF($D83="durchschnittliche Preissteigerungs-rate",$C83*(1+(VLOOKUP($A83,Personalnormkosten!$G$1:$H$4,2,FALSE)))^AV$65,IF($D83&lt;&gt;"",$C83*(1+(VLOOKUP($D83,Personalnormkosten!$E$1:$F$9,2,FALSE)))^AV$65,""))))</f>
        <v/>
      </c>
      <c r="AW83" s="23" t="str">
        <f>IF(OR(AW$66="",$C83="",$A83=""),"",IF($D83="",$C83,IF($D83="durchschnittliche Preissteigerungs-rate",$C83*(1+(VLOOKUP($A83,Personalnormkosten!$G$1:$H$4,2,FALSE)))^AW$65,IF($D83&lt;&gt;"",$C83*(1+(VLOOKUP($D83,Personalnormkosten!$E$1:$F$9,2,FALSE)))^AW$65,""))))</f>
        <v/>
      </c>
      <c r="AX83" s="23" t="str">
        <f>IF(OR(AX$66="",$C83="",$A83=""),"",IF($D83="",$C83,IF($D83="durchschnittliche Preissteigerungs-rate",$C83*(1+(VLOOKUP($A83,Personalnormkosten!$G$1:$H$4,2,FALSE)))^AX$65,IF($D83&lt;&gt;"",$C83*(1+(VLOOKUP($D83,Personalnormkosten!$E$1:$F$9,2,FALSE)))^AX$65,""))))</f>
        <v/>
      </c>
      <c r="AY83" s="23" t="str">
        <f>IF(OR(AY$66="",$C83="",$A83=""),"",IF($D83="",$C83,IF($D83="durchschnittliche Preissteigerungs-rate",$C83*(1+(VLOOKUP($A83,Personalnormkosten!$G$1:$H$4,2,FALSE)))^AY$65,IF($D83&lt;&gt;"",$C83*(1+(VLOOKUP($D83,Personalnormkosten!$E$1:$F$9,2,FALSE)))^AY$65,""))))</f>
        <v/>
      </c>
      <c r="AZ83" s="23" t="str">
        <f>IF(OR(AZ$66="",$C83="",$A83=""),"",IF($D83="",$C83,IF($D83="durchschnittliche Preissteigerungs-rate",$C83*(1+(VLOOKUP($A83,Personalnormkosten!$G$1:$H$4,2,FALSE)))^AZ$65,IF($D83&lt;&gt;"",$C83*(1+(VLOOKUP($D83,Personalnormkosten!$E$1:$F$9,2,FALSE)))^AZ$65,""))))</f>
        <v/>
      </c>
      <c r="BA83" s="23" t="str">
        <f>IF(OR(BA$66="",$C83="",$A83=""),"",IF($D83="",$C83,IF($D83="durchschnittliche Preissteigerungs-rate",$C83*(1+(VLOOKUP($A83,Personalnormkosten!$G$1:$H$4,2,FALSE)))^BA$65,IF($D83&lt;&gt;"",$C83*(1+(VLOOKUP($D83,Personalnormkosten!$E$1:$F$9,2,FALSE)))^BA$65,""))))</f>
        <v/>
      </c>
      <c r="BB83" s="23" t="str">
        <f>IF(OR(BB$66="",$C83="",$A83=""),"",IF($D83="",$C83,IF($D83="durchschnittliche Preissteigerungs-rate",$C83*(1+(VLOOKUP($A83,Personalnormkosten!$G$1:$H$4,2,FALSE)))^BB$65,IF($D83&lt;&gt;"",$C83*(1+(VLOOKUP($D83,Personalnormkosten!$E$1:$F$9,2,FALSE)))^BB$65,""))))</f>
        <v/>
      </c>
    </row>
    <row r="84" spans="1:54" ht="41.4" x14ac:dyDescent="0.25">
      <c r="A84" s="41" t="str">
        <f>IF('Option 8'!A84="","",'Option 8'!A84)</f>
        <v/>
      </c>
      <c r="B84" s="33"/>
      <c r="C84" s="34" t="str">
        <f>IF('Option 8'!C84="","",'Option 8'!C84)</f>
        <v/>
      </c>
      <c r="D84" s="98" t="str">
        <f>IF('Option 8'!D84="","",'Option 8'!D84)</f>
        <v>durchschnittliche Preissteigerungs-rate</v>
      </c>
      <c r="E84" s="23" t="str">
        <f>IF(OR(E$66="",$C84="",$A84=""),"",IF($D84="",$C84,IF($D84="durchschnittliche Preissteigerungs-rate",$C84*(1+(VLOOKUP($A84,Personalnormkosten!$G$1:$H$4,2,FALSE)))^E$65,IF($D84&lt;&gt;"",$C84*(1+(VLOOKUP($D84,Personalnormkosten!$E$1:$F$9,2,FALSE)))^E$65,""))))</f>
        <v/>
      </c>
      <c r="F84" s="23" t="str">
        <f>IF(OR(F$66="",$C84="",$A84=""),"",IF($D84="",$C84,IF($D84="durchschnittliche Preissteigerungs-rate",$C84*(1+(VLOOKUP($A84,Personalnormkosten!$G$1:$H$4,2,FALSE)))^F$65,IF($D84&lt;&gt;"",$C84*(1+(VLOOKUP($D84,Personalnormkosten!$E$1:$F$9,2,FALSE)))^F$65,""))))</f>
        <v/>
      </c>
      <c r="G84" s="23" t="str">
        <f>IF(OR(G$66="",$C84="",$A84=""),"",IF($D84="",$C84,IF($D84="durchschnittliche Preissteigerungs-rate",$C84*(1+(VLOOKUP($A84,Personalnormkosten!$G$1:$H$4,2,FALSE)))^G$65,IF($D84&lt;&gt;"",$C84*(1+(VLOOKUP($D84,Personalnormkosten!$E$1:$F$9,2,FALSE)))^G$65,""))))</f>
        <v/>
      </c>
      <c r="H84" s="23" t="str">
        <f>IF(OR(H$66="",$C84="",$A84=""),"",IF($D84="",$C84,IF($D84="durchschnittliche Preissteigerungs-rate",$C84*(1+(VLOOKUP($A84,Personalnormkosten!$G$1:$H$4,2,FALSE)))^H$65,IF($D84&lt;&gt;"",$C84*(1+(VLOOKUP($D84,Personalnormkosten!$E$1:$F$9,2,FALSE)))^H$65,""))))</f>
        <v/>
      </c>
      <c r="I84" s="23" t="str">
        <f>IF(OR(I$66="",$C84="",$A84=""),"",IF($D84="",$C84,IF($D84="durchschnittliche Preissteigerungs-rate",$C84*(1+(VLOOKUP($A84,Personalnormkosten!$G$1:$H$4,2,FALSE)))^I$65,IF($D84&lt;&gt;"",$C84*(1+(VLOOKUP($D84,Personalnormkosten!$E$1:$F$9,2,FALSE)))^I$65,""))))</f>
        <v/>
      </c>
      <c r="J84" s="23" t="str">
        <f>IF(OR(J$66="",$C84="",$A84=""),"",IF($D84="",$C84,IF($D84="durchschnittliche Preissteigerungs-rate",$C84*(1+(VLOOKUP($A84,Personalnormkosten!$G$1:$H$4,2,FALSE)))^J$65,IF($D84&lt;&gt;"",$C84*(1+(VLOOKUP($D84,Personalnormkosten!$E$1:$F$9,2,FALSE)))^J$65,""))))</f>
        <v/>
      </c>
      <c r="K84" s="23" t="str">
        <f>IF(OR(K$66="",$C84="",$A84=""),"",IF($D84="",$C84,IF($D84="durchschnittliche Preissteigerungs-rate",$C84*(1+(VLOOKUP($A84,Personalnormkosten!$G$1:$H$4,2,FALSE)))^K$65,IF($D84&lt;&gt;"",$C84*(1+(VLOOKUP($D84,Personalnormkosten!$E$1:$F$9,2,FALSE)))^K$65,""))))</f>
        <v/>
      </c>
      <c r="L84" s="23" t="str">
        <f>IF(OR(L$66="",$C84="",$A84=""),"",IF($D84="",$C84,IF($D84="durchschnittliche Preissteigerungs-rate",$C84*(1+(VLOOKUP($A84,Personalnormkosten!$G$1:$H$4,2,FALSE)))^L$65,IF($D84&lt;&gt;"",$C84*(1+(VLOOKUP($D84,Personalnormkosten!$E$1:$F$9,2,FALSE)))^L$65,""))))</f>
        <v/>
      </c>
      <c r="M84" s="23" t="str">
        <f>IF(OR(M$66="",$C84="",$A84=""),"",IF($D84="",$C84,IF($D84="durchschnittliche Preissteigerungs-rate",$C84*(1+(VLOOKUP($A84,Personalnormkosten!$G$1:$H$4,2,FALSE)))^M$65,IF($D84&lt;&gt;"",$C84*(1+(VLOOKUP($D84,Personalnormkosten!$E$1:$F$9,2,FALSE)))^M$65,""))))</f>
        <v/>
      </c>
      <c r="N84" s="23" t="str">
        <f>IF(OR(N$66="",$C84="",$A84=""),"",IF($D84="",$C84,IF($D84="durchschnittliche Preissteigerungs-rate",$C84*(1+(VLOOKUP($A84,Personalnormkosten!$G$1:$H$4,2,FALSE)))^N$65,IF($D84&lt;&gt;"",$C84*(1+(VLOOKUP($D84,Personalnormkosten!$E$1:$F$9,2,FALSE)))^N$65,""))))</f>
        <v/>
      </c>
      <c r="O84" s="23" t="str">
        <f>IF(OR(O$66="",$C84="",$A84=""),"",IF($D84="",$C84,IF($D84="durchschnittliche Preissteigerungs-rate",$C84*(1+(VLOOKUP($A84,Personalnormkosten!$G$1:$H$4,2,FALSE)))^O$65,IF($D84&lt;&gt;"",$C84*(1+(VLOOKUP($D84,Personalnormkosten!$E$1:$F$9,2,FALSE)))^O$65,""))))</f>
        <v/>
      </c>
      <c r="P84" s="23" t="str">
        <f>IF(OR(P$66="",$C84="",$A84=""),"",IF($D84="",$C84,IF($D84="durchschnittliche Preissteigerungs-rate",$C84*(1+(VLOOKUP($A84,Personalnormkosten!$G$1:$H$4,2,FALSE)))^P$65,IF($D84&lt;&gt;"",$C84*(1+(VLOOKUP($D84,Personalnormkosten!$E$1:$F$9,2,FALSE)))^P$65,""))))</f>
        <v/>
      </c>
      <c r="Q84" s="23" t="str">
        <f>IF(OR(Q$66="",$C84="",$A84=""),"",IF($D84="",$C84,IF($D84="durchschnittliche Preissteigerungs-rate",$C84*(1+(VLOOKUP($A84,Personalnormkosten!$G$1:$H$4,2,FALSE)))^Q$65,IF($D84&lt;&gt;"",$C84*(1+(VLOOKUP($D84,Personalnormkosten!$E$1:$F$9,2,FALSE)))^Q$65,""))))</f>
        <v/>
      </c>
      <c r="R84" s="23" t="str">
        <f>IF(OR(R$66="",$C84="",$A84=""),"",IF($D84="",$C84,IF($D84="durchschnittliche Preissteigerungs-rate",$C84*(1+(VLOOKUP($A84,Personalnormkosten!$G$1:$H$4,2,FALSE)))^R$65,IF($D84&lt;&gt;"",$C84*(1+(VLOOKUP($D84,Personalnormkosten!$E$1:$F$9,2,FALSE)))^R$65,""))))</f>
        <v/>
      </c>
      <c r="S84" s="23" t="str">
        <f>IF(OR(S$66="",$C84="",$A84=""),"",IF($D84="",$C84,IF($D84="durchschnittliche Preissteigerungs-rate",$C84*(1+(VLOOKUP($A84,Personalnormkosten!$G$1:$H$4,2,FALSE)))^S$65,IF($D84&lt;&gt;"",$C84*(1+(VLOOKUP($D84,Personalnormkosten!$E$1:$F$9,2,FALSE)))^S$65,""))))</f>
        <v/>
      </c>
      <c r="T84" s="23" t="str">
        <f>IF(OR(T$66="",$C84="",$A84=""),"",IF($D84="",$C84,IF($D84="durchschnittliche Preissteigerungs-rate",$C84*(1+(VLOOKUP($A84,Personalnormkosten!$G$1:$H$4,2,FALSE)))^T$65,IF($D84&lt;&gt;"",$C84*(1+(VLOOKUP($D84,Personalnormkosten!$E$1:$F$9,2,FALSE)))^T$65,""))))</f>
        <v/>
      </c>
      <c r="U84" s="23" t="str">
        <f>IF(OR(U$66="",$C84="",$A84=""),"",IF($D84="",$C84,IF($D84="durchschnittliche Preissteigerungs-rate",$C84*(1+(VLOOKUP($A84,Personalnormkosten!$G$1:$H$4,2,FALSE)))^U$65,IF($D84&lt;&gt;"",$C84*(1+(VLOOKUP($D84,Personalnormkosten!$E$1:$F$9,2,FALSE)))^U$65,""))))</f>
        <v/>
      </c>
      <c r="V84" s="23" t="str">
        <f>IF(OR(V$66="",$C84="",$A84=""),"",IF($D84="",$C84,IF($D84="durchschnittliche Preissteigerungs-rate",$C84*(1+(VLOOKUP($A84,Personalnormkosten!$G$1:$H$4,2,FALSE)))^V$65,IF($D84&lt;&gt;"",$C84*(1+(VLOOKUP($D84,Personalnormkosten!$E$1:$F$9,2,FALSE)))^V$65,""))))</f>
        <v/>
      </c>
      <c r="W84" s="23" t="str">
        <f>IF(OR(W$66="",$C84="",$A84=""),"",IF($D84="",$C84,IF($D84="durchschnittliche Preissteigerungs-rate",$C84*(1+(VLOOKUP($A84,Personalnormkosten!$G$1:$H$4,2,FALSE)))^W$65,IF($D84&lt;&gt;"",$C84*(1+(VLOOKUP($D84,Personalnormkosten!$E$1:$F$9,2,FALSE)))^W$65,""))))</f>
        <v/>
      </c>
      <c r="X84" s="23" t="str">
        <f>IF(OR(X$66="",$C84="",$A84=""),"",IF($D84="",$C84,IF($D84="durchschnittliche Preissteigerungs-rate",$C84*(1+(VLOOKUP($A84,Personalnormkosten!$G$1:$H$4,2,FALSE)))^X$65,IF($D84&lt;&gt;"",$C84*(1+(VLOOKUP($D84,Personalnormkosten!$E$1:$F$9,2,FALSE)))^X$65,""))))</f>
        <v/>
      </c>
      <c r="Y84" s="23" t="str">
        <f>IF(OR(Y$66="",$C84="",$A84=""),"",IF($D84="",$C84,IF($D84="durchschnittliche Preissteigerungs-rate",$C84*(1+(VLOOKUP($A84,Personalnormkosten!$G$1:$H$4,2,FALSE)))^Y$65,IF($D84&lt;&gt;"",$C84*(1+(VLOOKUP($D84,Personalnormkosten!$E$1:$F$9,2,FALSE)))^Y$65,""))))</f>
        <v/>
      </c>
      <c r="Z84" s="23" t="str">
        <f>IF(OR(Z$66="",$C84="",$A84=""),"",IF($D84="",$C84,IF($D84="durchschnittliche Preissteigerungs-rate",$C84*(1+(VLOOKUP($A84,Personalnormkosten!$G$1:$H$4,2,FALSE)))^Z$65,IF($D84&lt;&gt;"",$C84*(1+(VLOOKUP($D84,Personalnormkosten!$E$1:$F$9,2,FALSE)))^Z$65,""))))</f>
        <v/>
      </c>
      <c r="AA84" s="23" t="str">
        <f>IF(OR(AA$66="",$C84="",$A84=""),"",IF($D84="",$C84,IF($D84="durchschnittliche Preissteigerungs-rate",$C84*(1+(VLOOKUP($A84,Personalnormkosten!$G$1:$H$4,2,FALSE)))^AA$65,IF($D84&lt;&gt;"",$C84*(1+(VLOOKUP($D84,Personalnormkosten!$E$1:$F$9,2,FALSE)))^AA$65,""))))</f>
        <v/>
      </c>
      <c r="AB84" s="23" t="str">
        <f>IF(OR(AB$66="",$C84="",$A84=""),"",IF($D84="",$C84,IF($D84="durchschnittliche Preissteigerungs-rate",$C84*(1+(VLOOKUP($A84,Personalnormkosten!$G$1:$H$4,2,FALSE)))^AB$65,IF($D84&lt;&gt;"",$C84*(1+(VLOOKUP($D84,Personalnormkosten!$E$1:$F$9,2,FALSE)))^AB$65,""))))</f>
        <v/>
      </c>
      <c r="AC84" s="23" t="str">
        <f>IF(OR(AC$66="",$C84="",$A84=""),"",IF($D84="",$C84,IF($D84="durchschnittliche Preissteigerungs-rate",$C84*(1+(VLOOKUP($A84,Personalnormkosten!$G$1:$H$4,2,FALSE)))^AC$65,IF($D84&lt;&gt;"",$C84*(1+(VLOOKUP($D84,Personalnormkosten!$E$1:$F$9,2,FALSE)))^AC$65,""))))</f>
        <v/>
      </c>
      <c r="AD84" s="23" t="str">
        <f>IF(OR(AD$66="",$C84="",$A84=""),"",IF($D84="",$C84,IF($D84="durchschnittliche Preissteigerungs-rate",$C84*(1+(VLOOKUP($A84,Personalnormkosten!$G$1:$H$4,2,FALSE)))^AD$65,IF($D84&lt;&gt;"",$C84*(1+(VLOOKUP($D84,Personalnormkosten!$E$1:$F$9,2,FALSE)))^AD$65,""))))</f>
        <v/>
      </c>
      <c r="AE84" s="23" t="str">
        <f>IF(OR(AE$66="",$C84="",$A84=""),"",IF($D84="",$C84,IF($D84="durchschnittliche Preissteigerungs-rate",$C84*(1+(VLOOKUP($A84,Personalnormkosten!$G$1:$H$4,2,FALSE)))^AE$65,IF($D84&lt;&gt;"",$C84*(1+(VLOOKUP($D84,Personalnormkosten!$E$1:$F$9,2,FALSE)))^AE$65,""))))</f>
        <v/>
      </c>
      <c r="AF84" s="23" t="str">
        <f>IF(OR(AF$66="",$C84="",$A84=""),"",IF($D84="",$C84,IF($D84="durchschnittliche Preissteigerungs-rate",$C84*(1+(VLOOKUP($A84,Personalnormkosten!$G$1:$H$4,2,FALSE)))^AF$65,IF($D84&lt;&gt;"",$C84*(1+(VLOOKUP($D84,Personalnormkosten!$E$1:$F$9,2,FALSE)))^AF$65,""))))</f>
        <v/>
      </c>
      <c r="AG84" s="23" t="str">
        <f>IF(OR(AG$66="",$C84="",$A84=""),"",IF($D84="",$C84,IF($D84="durchschnittliche Preissteigerungs-rate",$C84*(1+(VLOOKUP($A84,Personalnormkosten!$G$1:$H$4,2,FALSE)))^AG$65,IF($D84&lt;&gt;"",$C84*(1+(VLOOKUP($D84,Personalnormkosten!$E$1:$F$9,2,FALSE)))^AG$65,""))))</f>
        <v/>
      </c>
      <c r="AH84" s="23" t="str">
        <f>IF(OR(AH$66="",$C84="",$A84=""),"",IF($D84="",$C84,IF($D84="durchschnittliche Preissteigerungs-rate",$C84*(1+(VLOOKUP($A84,Personalnormkosten!$G$1:$H$4,2,FALSE)))^AH$65,IF($D84&lt;&gt;"",$C84*(1+(VLOOKUP($D84,Personalnormkosten!$E$1:$F$9,2,FALSE)))^AH$65,""))))</f>
        <v/>
      </c>
      <c r="AI84" s="23" t="str">
        <f>IF(OR(AI$66="",$C84="",$A84=""),"",IF($D84="",$C84,IF($D84="durchschnittliche Preissteigerungs-rate",$C84*(1+(VLOOKUP($A84,Personalnormkosten!$G$1:$H$4,2,FALSE)))^AI$65,IF($D84&lt;&gt;"",$C84*(1+(VLOOKUP($D84,Personalnormkosten!$E$1:$F$9,2,FALSE)))^AI$65,""))))</f>
        <v/>
      </c>
      <c r="AJ84" s="23" t="str">
        <f>IF(OR(AJ$66="",$C84="",$A84=""),"",IF($D84="",$C84,IF($D84="durchschnittliche Preissteigerungs-rate",$C84*(1+(VLOOKUP($A84,Personalnormkosten!$G$1:$H$4,2,FALSE)))^AJ$65,IF($D84&lt;&gt;"",$C84*(1+(VLOOKUP($D84,Personalnormkosten!$E$1:$F$9,2,FALSE)))^AJ$65,""))))</f>
        <v/>
      </c>
      <c r="AK84" s="23" t="str">
        <f>IF(OR(AK$66="",$C84="",$A84=""),"",IF($D84="",$C84,IF($D84="durchschnittliche Preissteigerungs-rate",$C84*(1+(VLOOKUP($A84,Personalnormkosten!$G$1:$H$4,2,FALSE)))^AK$65,IF($D84&lt;&gt;"",$C84*(1+(VLOOKUP($D84,Personalnormkosten!$E$1:$F$9,2,FALSE)))^AK$65,""))))</f>
        <v/>
      </c>
      <c r="AL84" s="23" t="str">
        <f>IF(OR(AL$66="",$C84="",$A84=""),"",IF($D84="",$C84,IF($D84="durchschnittliche Preissteigerungs-rate",$C84*(1+(VLOOKUP($A84,Personalnormkosten!$G$1:$H$4,2,FALSE)))^AL$65,IF($D84&lt;&gt;"",$C84*(1+(VLOOKUP($D84,Personalnormkosten!$E$1:$F$9,2,FALSE)))^AL$65,""))))</f>
        <v/>
      </c>
      <c r="AM84" s="23" t="str">
        <f>IF(OR(AM$66="",$C84="",$A84=""),"",IF($D84="",$C84,IF($D84="durchschnittliche Preissteigerungs-rate",$C84*(1+(VLOOKUP($A84,Personalnormkosten!$G$1:$H$4,2,FALSE)))^AM$65,IF($D84&lt;&gt;"",$C84*(1+(VLOOKUP($D84,Personalnormkosten!$E$1:$F$9,2,FALSE)))^AM$65,""))))</f>
        <v/>
      </c>
      <c r="AN84" s="23" t="str">
        <f>IF(OR(AN$66="",$C84="",$A84=""),"",IF($D84="",$C84,IF($D84="durchschnittliche Preissteigerungs-rate",$C84*(1+(VLOOKUP($A84,Personalnormkosten!$G$1:$H$4,2,FALSE)))^AN$65,IF($D84&lt;&gt;"",$C84*(1+(VLOOKUP($D84,Personalnormkosten!$E$1:$F$9,2,FALSE)))^AN$65,""))))</f>
        <v/>
      </c>
      <c r="AO84" s="23" t="str">
        <f>IF(OR(AO$66="",$C84="",$A84=""),"",IF($D84="",$C84,IF($D84="durchschnittliche Preissteigerungs-rate",$C84*(1+(VLOOKUP($A84,Personalnormkosten!$G$1:$H$4,2,FALSE)))^AO$65,IF($D84&lt;&gt;"",$C84*(1+(VLOOKUP($D84,Personalnormkosten!$E$1:$F$9,2,FALSE)))^AO$65,""))))</f>
        <v/>
      </c>
      <c r="AP84" s="23" t="str">
        <f>IF(OR(AP$66="",$C84="",$A84=""),"",IF($D84="",$C84,IF($D84="durchschnittliche Preissteigerungs-rate",$C84*(1+(VLOOKUP($A84,Personalnormkosten!$G$1:$H$4,2,FALSE)))^AP$65,IF($D84&lt;&gt;"",$C84*(1+(VLOOKUP($D84,Personalnormkosten!$E$1:$F$9,2,FALSE)))^AP$65,""))))</f>
        <v/>
      </c>
      <c r="AQ84" s="23" t="str">
        <f>IF(OR(AQ$66="",$C84="",$A84=""),"",IF($D84="",$C84,IF($D84="durchschnittliche Preissteigerungs-rate",$C84*(1+(VLOOKUP($A84,Personalnormkosten!$G$1:$H$4,2,FALSE)))^AQ$65,IF($D84&lt;&gt;"",$C84*(1+(VLOOKUP($D84,Personalnormkosten!$E$1:$F$9,2,FALSE)))^AQ$65,""))))</f>
        <v/>
      </c>
      <c r="AR84" s="23" t="str">
        <f>IF(OR(AR$66="",$C84="",$A84=""),"",IF($D84="",$C84,IF($D84="durchschnittliche Preissteigerungs-rate",$C84*(1+(VLOOKUP($A84,Personalnormkosten!$G$1:$H$4,2,FALSE)))^AR$65,IF($D84&lt;&gt;"",$C84*(1+(VLOOKUP($D84,Personalnormkosten!$E$1:$F$9,2,FALSE)))^AR$65,""))))</f>
        <v/>
      </c>
      <c r="AS84" s="23" t="str">
        <f>IF(OR(AS$66="",$C84="",$A84=""),"",IF($D84="",$C84,IF($D84="durchschnittliche Preissteigerungs-rate",$C84*(1+(VLOOKUP($A84,Personalnormkosten!$G$1:$H$4,2,FALSE)))^AS$65,IF($D84&lt;&gt;"",$C84*(1+(VLOOKUP($D84,Personalnormkosten!$E$1:$F$9,2,FALSE)))^AS$65,""))))</f>
        <v/>
      </c>
      <c r="AT84" s="23" t="str">
        <f>IF(OR(AT$66="",$C84="",$A84=""),"",IF($D84="",$C84,IF($D84="durchschnittliche Preissteigerungs-rate",$C84*(1+(VLOOKUP($A84,Personalnormkosten!$G$1:$H$4,2,FALSE)))^AT$65,IF($D84&lt;&gt;"",$C84*(1+(VLOOKUP($D84,Personalnormkosten!$E$1:$F$9,2,FALSE)))^AT$65,""))))</f>
        <v/>
      </c>
      <c r="AU84" s="23" t="str">
        <f>IF(OR(AU$66="",$C84="",$A84=""),"",IF($D84="",$C84,IF($D84="durchschnittliche Preissteigerungs-rate",$C84*(1+(VLOOKUP($A84,Personalnormkosten!$G$1:$H$4,2,FALSE)))^AU$65,IF($D84&lt;&gt;"",$C84*(1+(VLOOKUP($D84,Personalnormkosten!$E$1:$F$9,2,FALSE)))^AU$65,""))))</f>
        <v/>
      </c>
      <c r="AV84" s="23" t="str">
        <f>IF(OR(AV$66="",$C84="",$A84=""),"",IF($D84="",$C84,IF($D84="durchschnittliche Preissteigerungs-rate",$C84*(1+(VLOOKUP($A84,Personalnormkosten!$G$1:$H$4,2,FALSE)))^AV$65,IF($D84&lt;&gt;"",$C84*(1+(VLOOKUP($D84,Personalnormkosten!$E$1:$F$9,2,FALSE)))^AV$65,""))))</f>
        <v/>
      </c>
      <c r="AW84" s="23" t="str">
        <f>IF(OR(AW$66="",$C84="",$A84=""),"",IF($D84="",$C84,IF($D84="durchschnittliche Preissteigerungs-rate",$C84*(1+(VLOOKUP($A84,Personalnormkosten!$G$1:$H$4,2,FALSE)))^AW$65,IF($D84&lt;&gt;"",$C84*(1+(VLOOKUP($D84,Personalnormkosten!$E$1:$F$9,2,FALSE)))^AW$65,""))))</f>
        <v/>
      </c>
      <c r="AX84" s="23" t="str">
        <f>IF(OR(AX$66="",$C84="",$A84=""),"",IF($D84="",$C84,IF($D84="durchschnittliche Preissteigerungs-rate",$C84*(1+(VLOOKUP($A84,Personalnormkosten!$G$1:$H$4,2,FALSE)))^AX$65,IF($D84&lt;&gt;"",$C84*(1+(VLOOKUP($D84,Personalnormkosten!$E$1:$F$9,2,FALSE)))^AX$65,""))))</f>
        <v/>
      </c>
      <c r="AY84" s="23" t="str">
        <f>IF(OR(AY$66="",$C84="",$A84=""),"",IF($D84="",$C84,IF($D84="durchschnittliche Preissteigerungs-rate",$C84*(1+(VLOOKUP($A84,Personalnormkosten!$G$1:$H$4,2,FALSE)))^AY$65,IF($D84&lt;&gt;"",$C84*(1+(VLOOKUP($D84,Personalnormkosten!$E$1:$F$9,2,FALSE)))^AY$65,""))))</f>
        <v/>
      </c>
      <c r="AZ84" s="23" t="str">
        <f>IF(OR(AZ$66="",$C84="",$A84=""),"",IF($D84="",$C84,IF($D84="durchschnittliche Preissteigerungs-rate",$C84*(1+(VLOOKUP($A84,Personalnormkosten!$G$1:$H$4,2,FALSE)))^AZ$65,IF($D84&lt;&gt;"",$C84*(1+(VLOOKUP($D84,Personalnormkosten!$E$1:$F$9,2,FALSE)))^AZ$65,""))))</f>
        <v/>
      </c>
      <c r="BA84" s="23" t="str">
        <f>IF(OR(BA$66="",$C84="",$A84=""),"",IF($D84="",$C84,IF($D84="durchschnittliche Preissteigerungs-rate",$C84*(1+(VLOOKUP($A84,Personalnormkosten!$G$1:$H$4,2,FALSE)))^BA$65,IF($D84&lt;&gt;"",$C84*(1+(VLOOKUP($D84,Personalnormkosten!$E$1:$F$9,2,FALSE)))^BA$65,""))))</f>
        <v/>
      </c>
      <c r="BB84" s="23" t="str">
        <f>IF(OR(BB$66="",$C84="",$A84=""),"",IF($D84="",$C84,IF($D84="durchschnittliche Preissteigerungs-rate",$C84*(1+(VLOOKUP($A84,Personalnormkosten!$G$1:$H$4,2,FALSE)))^BB$65,IF($D84&lt;&gt;"",$C84*(1+(VLOOKUP($D84,Personalnormkosten!$E$1:$F$9,2,FALSE)))^BB$65,""))))</f>
        <v/>
      </c>
    </row>
    <row r="85" spans="1:54" ht="41.4" x14ac:dyDescent="0.25">
      <c r="A85" s="41" t="str">
        <f>IF('Option 8'!A85="","",'Option 8'!A85)</f>
        <v/>
      </c>
      <c r="B85" s="33"/>
      <c r="C85" s="34" t="str">
        <f>IF('Option 8'!C85="","",'Option 8'!C85)</f>
        <v/>
      </c>
      <c r="D85" s="98" t="str">
        <f>IF('Option 8'!D85="","",'Option 8'!D85)</f>
        <v>durchschnittliche Preissteigerungs-rate</v>
      </c>
      <c r="E85" s="23" t="str">
        <f>IF(OR(E$66="",$C85="",$A85=""),"",IF($D85="",$C85,IF($D85="durchschnittliche Preissteigerungs-rate",$C85*(1+(VLOOKUP($A85,Personalnormkosten!$G$1:$H$4,2,FALSE)))^E$65,IF($D85&lt;&gt;"",$C85*(1+(VLOOKUP($D85,Personalnormkosten!$E$1:$F$9,2,FALSE)))^E$65,""))))</f>
        <v/>
      </c>
      <c r="F85" s="23" t="str">
        <f>IF(OR(F$66="",$C85="",$A85=""),"",IF($D85="",$C85,IF($D85="durchschnittliche Preissteigerungs-rate",$C85*(1+(VLOOKUP($A85,Personalnormkosten!$G$1:$H$4,2,FALSE)))^F$65,IF($D85&lt;&gt;"",$C85*(1+(VLOOKUP($D85,Personalnormkosten!$E$1:$F$9,2,FALSE)))^F$65,""))))</f>
        <v/>
      </c>
      <c r="G85" s="23" t="str">
        <f>IF(OR(G$66="",$C85="",$A85=""),"",IF($D85="",$C85,IF($D85="durchschnittliche Preissteigerungs-rate",$C85*(1+(VLOOKUP($A85,Personalnormkosten!$G$1:$H$4,2,FALSE)))^G$65,IF($D85&lt;&gt;"",$C85*(1+(VLOOKUP($D85,Personalnormkosten!$E$1:$F$9,2,FALSE)))^G$65,""))))</f>
        <v/>
      </c>
      <c r="H85" s="23" t="str">
        <f>IF(OR(H$66="",$C85="",$A85=""),"",IF($D85="",$C85,IF($D85="durchschnittliche Preissteigerungs-rate",$C85*(1+(VLOOKUP($A85,Personalnormkosten!$G$1:$H$4,2,FALSE)))^H$65,IF($D85&lt;&gt;"",$C85*(1+(VLOOKUP($D85,Personalnormkosten!$E$1:$F$9,2,FALSE)))^H$65,""))))</f>
        <v/>
      </c>
      <c r="I85" s="23" t="str">
        <f>IF(OR(I$66="",$C85="",$A85=""),"",IF($D85="",$C85,IF($D85="durchschnittliche Preissteigerungs-rate",$C85*(1+(VLOOKUP($A85,Personalnormkosten!$G$1:$H$4,2,FALSE)))^I$65,IF($D85&lt;&gt;"",$C85*(1+(VLOOKUP($D85,Personalnormkosten!$E$1:$F$9,2,FALSE)))^I$65,""))))</f>
        <v/>
      </c>
      <c r="J85" s="23" t="str">
        <f>IF(OR(J$66="",$C85="",$A85=""),"",IF($D85="",$C85,IF($D85="durchschnittliche Preissteigerungs-rate",$C85*(1+(VLOOKUP($A85,Personalnormkosten!$G$1:$H$4,2,FALSE)))^J$65,IF($D85&lt;&gt;"",$C85*(1+(VLOOKUP($D85,Personalnormkosten!$E$1:$F$9,2,FALSE)))^J$65,""))))</f>
        <v/>
      </c>
      <c r="K85" s="23" t="str">
        <f>IF(OR(K$66="",$C85="",$A85=""),"",IF($D85="",$C85,IF($D85="durchschnittliche Preissteigerungs-rate",$C85*(1+(VLOOKUP($A85,Personalnormkosten!$G$1:$H$4,2,FALSE)))^K$65,IF($D85&lt;&gt;"",$C85*(1+(VLOOKUP($D85,Personalnormkosten!$E$1:$F$9,2,FALSE)))^K$65,""))))</f>
        <v/>
      </c>
      <c r="L85" s="23" t="str">
        <f>IF(OR(L$66="",$C85="",$A85=""),"",IF($D85="",$C85,IF($D85="durchschnittliche Preissteigerungs-rate",$C85*(1+(VLOOKUP($A85,Personalnormkosten!$G$1:$H$4,2,FALSE)))^L$65,IF($D85&lt;&gt;"",$C85*(1+(VLOOKUP($D85,Personalnormkosten!$E$1:$F$9,2,FALSE)))^L$65,""))))</f>
        <v/>
      </c>
      <c r="M85" s="23" t="str">
        <f>IF(OR(M$66="",$C85="",$A85=""),"",IF($D85="",$C85,IF($D85="durchschnittliche Preissteigerungs-rate",$C85*(1+(VLOOKUP($A85,Personalnormkosten!$G$1:$H$4,2,FALSE)))^M$65,IF($D85&lt;&gt;"",$C85*(1+(VLOOKUP($D85,Personalnormkosten!$E$1:$F$9,2,FALSE)))^M$65,""))))</f>
        <v/>
      </c>
      <c r="N85" s="23" t="str">
        <f>IF(OR(N$66="",$C85="",$A85=""),"",IF($D85="",$C85,IF($D85="durchschnittliche Preissteigerungs-rate",$C85*(1+(VLOOKUP($A85,Personalnormkosten!$G$1:$H$4,2,FALSE)))^N$65,IF($D85&lt;&gt;"",$C85*(1+(VLOOKUP($D85,Personalnormkosten!$E$1:$F$9,2,FALSE)))^N$65,""))))</f>
        <v/>
      </c>
      <c r="O85" s="23" t="str">
        <f>IF(OR(O$66="",$C85="",$A85=""),"",IF($D85="",$C85,IF($D85="durchschnittliche Preissteigerungs-rate",$C85*(1+(VLOOKUP($A85,Personalnormkosten!$G$1:$H$4,2,FALSE)))^O$65,IF($D85&lt;&gt;"",$C85*(1+(VLOOKUP($D85,Personalnormkosten!$E$1:$F$9,2,FALSE)))^O$65,""))))</f>
        <v/>
      </c>
      <c r="P85" s="23" t="str">
        <f>IF(OR(P$66="",$C85="",$A85=""),"",IF($D85="",$C85,IF($D85="durchschnittliche Preissteigerungs-rate",$C85*(1+(VLOOKUP($A85,Personalnormkosten!$G$1:$H$4,2,FALSE)))^P$65,IF($D85&lt;&gt;"",$C85*(1+(VLOOKUP($D85,Personalnormkosten!$E$1:$F$9,2,FALSE)))^P$65,""))))</f>
        <v/>
      </c>
      <c r="Q85" s="23" t="str">
        <f>IF(OR(Q$66="",$C85="",$A85=""),"",IF($D85="",$C85,IF($D85="durchschnittliche Preissteigerungs-rate",$C85*(1+(VLOOKUP($A85,Personalnormkosten!$G$1:$H$4,2,FALSE)))^Q$65,IF($D85&lt;&gt;"",$C85*(1+(VLOOKUP($D85,Personalnormkosten!$E$1:$F$9,2,FALSE)))^Q$65,""))))</f>
        <v/>
      </c>
      <c r="R85" s="23" t="str">
        <f>IF(OR(R$66="",$C85="",$A85=""),"",IF($D85="",$C85,IF($D85="durchschnittliche Preissteigerungs-rate",$C85*(1+(VLOOKUP($A85,Personalnormkosten!$G$1:$H$4,2,FALSE)))^R$65,IF($D85&lt;&gt;"",$C85*(1+(VLOOKUP($D85,Personalnormkosten!$E$1:$F$9,2,FALSE)))^R$65,""))))</f>
        <v/>
      </c>
      <c r="S85" s="23" t="str">
        <f>IF(OR(S$66="",$C85="",$A85=""),"",IF($D85="",$C85,IF($D85="durchschnittliche Preissteigerungs-rate",$C85*(1+(VLOOKUP($A85,Personalnormkosten!$G$1:$H$4,2,FALSE)))^S$65,IF($D85&lt;&gt;"",$C85*(1+(VLOOKUP($D85,Personalnormkosten!$E$1:$F$9,2,FALSE)))^S$65,""))))</f>
        <v/>
      </c>
      <c r="T85" s="23" t="str">
        <f>IF(OR(T$66="",$C85="",$A85=""),"",IF($D85="",$C85,IF($D85="durchschnittliche Preissteigerungs-rate",$C85*(1+(VLOOKUP($A85,Personalnormkosten!$G$1:$H$4,2,FALSE)))^T$65,IF($D85&lt;&gt;"",$C85*(1+(VLOOKUP($D85,Personalnormkosten!$E$1:$F$9,2,FALSE)))^T$65,""))))</f>
        <v/>
      </c>
      <c r="U85" s="23" t="str">
        <f>IF(OR(U$66="",$C85="",$A85=""),"",IF($D85="",$C85,IF($D85="durchschnittliche Preissteigerungs-rate",$C85*(1+(VLOOKUP($A85,Personalnormkosten!$G$1:$H$4,2,FALSE)))^U$65,IF($D85&lt;&gt;"",$C85*(1+(VLOOKUP($D85,Personalnormkosten!$E$1:$F$9,2,FALSE)))^U$65,""))))</f>
        <v/>
      </c>
      <c r="V85" s="23" t="str">
        <f>IF(OR(V$66="",$C85="",$A85=""),"",IF($D85="",$C85,IF($D85="durchschnittliche Preissteigerungs-rate",$C85*(1+(VLOOKUP($A85,Personalnormkosten!$G$1:$H$4,2,FALSE)))^V$65,IF($D85&lt;&gt;"",$C85*(1+(VLOOKUP($D85,Personalnormkosten!$E$1:$F$9,2,FALSE)))^V$65,""))))</f>
        <v/>
      </c>
      <c r="W85" s="23" t="str">
        <f>IF(OR(W$66="",$C85="",$A85=""),"",IF($D85="",$C85,IF($D85="durchschnittliche Preissteigerungs-rate",$C85*(1+(VLOOKUP($A85,Personalnormkosten!$G$1:$H$4,2,FALSE)))^W$65,IF($D85&lt;&gt;"",$C85*(1+(VLOOKUP($D85,Personalnormkosten!$E$1:$F$9,2,FALSE)))^W$65,""))))</f>
        <v/>
      </c>
      <c r="X85" s="23" t="str">
        <f>IF(OR(X$66="",$C85="",$A85=""),"",IF($D85="",$C85,IF($D85="durchschnittliche Preissteigerungs-rate",$C85*(1+(VLOOKUP($A85,Personalnormkosten!$G$1:$H$4,2,FALSE)))^X$65,IF($D85&lt;&gt;"",$C85*(1+(VLOOKUP($D85,Personalnormkosten!$E$1:$F$9,2,FALSE)))^X$65,""))))</f>
        <v/>
      </c>
      <c r="Y85" s="23" t="str">
        <f>IF(OR(Y$66="",$C85="",$A85=""),"",IF($D85="",$C85,IF($D85="durchschnittliche Preissteigerungs-rate",$C85*(1+(VLOOKUP($A85,Personalnormkosten!$G$1:$H$4,2,FALSE)))^Y$65,IF($D85&lt;&gt;"",$C85*(1+(VLOOKUP($D85,Personalnormkosten!$E$1:$F$9,2,FALSE)))^Y$65,""))))</f>
        <v/>
      </c>
      <c r="Z85" s="23" t="str">
        <f>IF(OR(Z$66="",$C85="",$A85=""),"",IF($D85="",$C85,IF($D85="durchschnittliche Preissteigerungs-rate",$C85*(1+(VLOOKUP($A85,Personalnormkosten!$G$1:$H$4,2,FALSE)))^Z$65,IF($D85&lt;&gt;"",$C85*(1+(VLOOKUP($D85,Personalnormkosten!$E$1:$F$9,2,FALSE)))^Z$65,""))))</f>
        <v/>
      </c>
      <c r="AA85" s="23" t="str">
        <f>IF(OR(AA$66="",$C85="",$A85=""),"",IF($D85="",$C85,IF($D85="durchschnittliche Preissteigerungs-rate",$C85*(1+(VLOOKUP($A85,Personalnormkosten!$G$1:$H$4,2,FALSE)))^AA$65,IF($D85&lt;&gt;"",$C85*(1+(VLOOKUP($D85,Personalnormkosten!$E$1:$F$9,2,FALSE)))^AA$65,""))))</f>
        <v/>
      </c>
      <c r="AB85" s="23" t="str">
        <f>IF(OR(AB$66="",$C85="",$A85=""),"",IF($D85="",$C85,IF($D85="durchschnittliche Preissteigerungs-rate",$C85*(1+(VLOOKUP($A85,Personalnormkosten!$G$1:$H$4,2,FALSE)))^AB$65,IF($D85&lt;&gt;"",$C85*(1+(VLOOKUP($D85,Personalnormkosten!$E$1:$F$9,2,FALSE)))^AB$65,""))))</f>
        <v/>
      </c>
      <c r="AC85" s="23" t="str">
        <f>IF(OR(AC$66="",$C85="",$A85=""),"",IF($D85="",$C85,IF($D85="durchschnittliche Preissteigerungs-rate",$C85*(1+(VLOOKUP($A85,Personalnormkosten!$G$1:$H$4,2,FALSE)))^AC$65,IF($D85&lt;&gt;"",$C85*(1+(VLOOKUP($D85,Personalnormkosten!$E$1:$F$9,2,FALSE)))^AC$65,""))))</f>
        <v/>
      </c>
      <c r="AD85" s="23" t="str">
        <f>IF(OR(AD$66="",$C85="",$A85=""),"",IF($D85="",$C85,IF($D85="durchschnittliche Preissteigerungs-rate",$C85*(1+(VLOOKUP($A85,Personalnormkosten!$G$1:$H$4,2,FALSE)))^AD$65,IF($D85&lt;&gt;"",$C85*(1+(VLOOKUP($D85,Personalnormkosten!$E$1:$F$9,2,FALSE)))^AD$65,""))))</f>
        <v/>
      </c>
      <c r="AE85" s="23" t="str">
        <f>IF(OR(AE$66="",$C85="",$A85=""),"",IF($D85="",$C85,IF($D85="durchschnittliche Preissteigerungs-rate",$C85*(1+(VLOOKUP($A85,Personalnormkosten!$G$1:$H$4,2,FALSE)))^AE$65,IF($D85&lt;&gt;"",$C85*(1+(VLOOKUP($D85,Personalnormkosten!$E$1:$F$9,2,FALSE)))^AE$65,""))))</f>
        <v/>
      </c>
      <c r="AF85" s="23" t="str">
        <f>IF(OR(AF$66="",$C85="",$A85=""),"",IF($D85="",$C85,IF($D85="durchschnittliche Preissteigerungs-rate",$C85*(1+(VLOOKUP($A85,Personalnormkosten!$G$1:$H$4,2,FALSE)))^AF$65,IF($D85&lt;&gt;"",$C85*(1+(VLOOKUP($D85,Personalnormkosten!$E$1:$F$9,2,FALSE)))^AF$65,""))))</f>
        <v/>
      </c>
      <c r="AG85" s="23" t="str">
        <f>IF(OR(AG$66="",$C85="",$A85=""),"",IF($D85="",$C85,IF($D85="durchschnittliche Preissteigerungs-rate",$C85*(1+(VLOOKUP($A85,Personalnormkosten!$G$1:$H$4,2,FALSE)))^AG$65,IF($D85&lt;&gt;"",$C85*(1+(VLOOKUP($D85,Personalnormkosten!$E$1:$F$9,2,FALSE)))^AG$65,""))))</f>
        <v/>
      </c>
      <c r="AH85" s="23" t="str">
        <f>IF(OR(AH$66="",$C85="",$A85=""),"",IF($D85="",$C85,IF($D85="durchschnittliche Preissteigerungs-rate",$C85*(1+(VLOOKUP($A85,Personalnormkosten!$G$1:$H$4,2,FALSE)))^AH$65,IF($D85&lt;&gt;"",$C85*(1+(VLOOKUP($D85,Personalnormkosten!$E$1:$F$9,2,FALSE)))^AH$65,""))))</f>
        <v/>
      </c>
      <c r="AI85" s="23" t="str">
        <f>IF(OR(AI$66="",$C85="",$A85=""),"",IF($D85="",$C85,IF($D85="durchschnittliche Preissteigerungs-rate",$C85*(1+(VLOOKUP($A85,Personalnormkosten!$G$1:$H$4,2,FALSE)))^AI$65,IF($D85&lt;&gt;"",$C85*(1+(VLOOKUP($D85,Personalnormkosten!$E$1:$F$9,2,FALSE)))^AI$65,""))))</f>
        <v/>
      </c>
      <c r="AJ85" s="23" t="str">
        <f>IF(OR(AJ$66="",$C85="",$A85=""),"",IF($D85="",$C85,IF($D85="durchschnittliche Preissteigerungs-rate",$C85*(1+(VLOOKUP($A85,Personalnormkosten!$G$1:$H$4,2,FALSE)))^AJ$65,IF($D85&lt;&gt;"",$C85*(1+(VLOOKUP($D85,Personalnormkosten!$E$1:$F$9,2,FALSE)))^AJ$65,""))))</f>
        <v/>
      </c>
      <c r="AK85" s="23" t="str">
        <f>IF(OR(AK$66="",$C85="",$A85=""),"",IF($D85="",$C85,IF($D85="durchschnittliche Preissteigerungs-rate",$C85*(1+(VLOOKUP($A85,Personalnormkosten!$G$1:$H$4,2,FALSE)))^AK$65,IF($D85&lt;&gt;"",$C85*(1+(VLOOKUP($D85,Personalnormkosten!$E$1:$F$9,2,FALSE)))^AK$65,""))))</f>
        <v/>
      </c>
      <c r="AL85" s="23" t="str">
        <f>IF(OR(AL$66="",$C85="",$A85=""),"",IF($D85="",$C85,IF($D85="durchschnittliche Preissteigerungs-rate",$C85*(1+(VLOOKUP($A85,Personalnormkosten!$G$1:$H$4,2,FALSE)))^AL$65,IF($D85&lt;&gt;"",$C85*(1+(VLOOKUP($D85,Personalnormkosten!$E$1:$F$9,2,FALSE)))^AL$65,""))))</f>
        <v/>
      </c>
      <c r="AM85" s="23" t="str">
        <f>IF(OR(AM$66="",$C85="",$A85=""),"",IF($D85="",$C85,IF($D85="durchschnittliche Preissteigerungs-rate",$C85*(1+(VLOOKUP($A85,Personalnormkosten!$G$1:$H$4,2,FALSE)))^AM$65,IF($D85&lt;&gt;"",$C85*(1+(VLOOKUP($D85,Personalnormkosten!$E$1:$F$9,2,FALSE)))^AM$65,""))))</f>
        <v/>
      </c>
      <c r="AN85" s="23" t="str">
        <f>IF(OR(AN$66="",$C85="",$A85=""),"",IF($D85="",$C85,IF($D85="durchschnittliche Preissteigerungs-rate",$C85*(1+(VLOOKUP($A85,Personalnormkosten!$G$1:$H$4,2,FALSE)))^AN$65,IF($D85&lt;&gt;"",$C85*(1+(VLOOKUP($D85,Personalnormkosten!$E$1:$F$9,2,FALSE)))^AN$65,""))))</f>
        <v/>
      </c>
      <c r="AO85" s="23" t="str">
        <f>IF(OR(AO$66="",$C85="",$A85=""),"",IF($D85="",$C85,IF($D85="durchschnittliche Preissteigerungs-rate",$C85*(1+(VLOOKUP($A85,Personalnormkosten!$G$1:$H$4,2,FALSE)))^AO$65,IF($D85&lt;&gt;"",$C85*(1+(VLOOKUP($D85,Personalnormkosten!$E$1:$F$9,2,FALSE)))^AO$65,""))))</f>
        <v/>
      </c>
      <c r="AP85" s="23" t="str">
        <f>IF(OR(AP$66="",$C85="",$A85=""),"",IF($D85="",$C85,IF($D85="durchschnittliche Preissteigerungs-rate",$C85*(1+(VLOOKUP($A85,Personalnormkosten!$G$1:$H$4,2,FALSE)))^AP$65,IF($D85&lt;&gt;"",$C85*(1+(VLOOKUP($D85,Personalnormkosten!$E$1:$F$9,2,FALSE)))^AP$65,""))))</f>
        <v/>
      </c>
      <c r="AQ85" s="23" t="str">
        <f>IF(OR(AQ$66="",$C85="",$A85=""),"",IF($D85="",$C85,IF($D85="durchschnittliche Preissteigerungs-rate",$C85*(1+(VLOOKUP($A85,Personalnormkosten!$G$1:$H$4,2,FALSE)))^AQ$65,IF($D85&lt;&gt;"",$C85*(1+(VLOOKUP($D85,Personalnormkosten!$E$1:$F$9,2,FALSE)))^AQ$65,""))))</f>
        <v/>
      </c>
      <c r="AR85" s="23" t="str">
        <f>IF(OR(AR$66="",$C85="",$A85=""),"",IF($D85="",$C85,IF($D85="durchschnittliche Preissteigerungs-rate",$C85*(1+(VLOOKUP($A85,Personalnormkosten!$G$1:$H$4,2,FALSE)))^AR$65,IF($D85&lt;&gt;"",$C85*(1+(VLOOKUP($D85,Personalnormkosten!$E$1:$F$9,2,FALSE)))^AR$65,""))))</f>
        <v/>
      </c>
      <c r="AS85" s="23" t="str">
        <f>IF(OR(AS$66="",$C85="",$A85=""),"",IF($D85="",$C85,IF($D85="durchschnittliche Preissteigerungs-rate",$C85*(1+(VLOOKUP($A85,Personalnormkosten!$G$1:$H$4,2,FALSE)))^AS$65,IF($D85&lt;&gt;"",$C85*(1+(VLOOKUP($D85,Personalnormkosten!$E$1:$F$9,2,FALSE)))^AS$65,""))))</f>
        <v/>
      </c>
      <c r="AT85" s="23" t="str">
        <f>IF(OR(AT$66="",$C85="",$A85=""),"",IF($D85="",$C85,IF($D85="durchschnittliche Preissteigerungs-rate",$C85*(1+(VLOOKUP($A85,Personalnormkosten!$G$1:$H$4,2,FALSE)))^AT$65,IF($D85&lt;&gt;"",$C85*(1+(VLOOKUP($D85,Personalnormkosten!$E$1:$F$9,2,FALSE)))^AT$65,""))))</f>
        <v/>
      </c>
      <c r="AU85" s="23" t="str">
        <f>IF(OR(AU$66="",$C85="",$A85=""),"",IF($D85="",$C85,IF($D85="durchschnittliche Preissteigerungs-rate",$C85*(1+(VLOOKUP($A85,Personalnormkosten!$G$1:$H$4,2,FALSE)))^AU$65,IF($D85&lt;&gt;"",$C85*(1+(VLOOKUP($D85,Personalnormkosten!$E$1:$F$9,2,FALSE)))^AU$65,""))))</f>
        <v/>
      </c>
      <c r="AV85" s="23" t="str">
        <f>IF(OR(AV$66="",$C85="",$A85=""),"",IF($D85="",$C85,IF($D85="durchschnittliche Preissteigerungs-rate",$C85*(1+(VLOOKUP($A85,Personalnormkosten!$G$1:$H$4,2,FALSE)))^AV$65,IF($D85&lt;&gt;"",$C85*(1+(VLOOKUP($D85,Personalnormkosten!$E$1:$F$9,2,FALSE)))^AV$65,""))))</f>
        <v/>
      </c>
      <c r="AW85" s="23" t="str">
        <f>IF(OR(AW$66="",$C85="",$A85=""),"",IF($D85="",$C85,IF($D85="durchschnittliche Preissteigerungs-rate",$C85*(1+(VLOOKUP($A85,Personalnormkosten!$G$1:$H$4,2,FALSE)))^AW$65,IF($D85&lt;&gt;"",$C85*(1+(VLOOKUP($D85,Personalnormkosten!$E$1:$F$9,2,FALSE)))^AW$65,""))))</f>
        <v/>
      </c>
      <c r="AX85" s="23" t="str">
        <f>IF(OR(AX$66="",$C85="",$A85=""),"",IF($D85="",$C85,IF($D85="durchschnittliche Preissteigerungs-rate",$C85*(1+(VLOOKUP($A85,Personalnormkosten!$G$1:$H$4,2,FALSE)))^AX$65,IF($D85&lt;&gt;"",$C85*(1+(VLOOKUP($D85,Personalnormkosten!$E$1:$F$9,2,FALSE)))^AX$65,""))))</f>
        <v/>
      </c>
      <c r="AY85" s="23" t="str">
        <f>IF(OR(AY$66="",$C85="",$A85=""),"",IF($D85="",$C85,IF($D85="durchschnittliche Preissteigerungs-rate",$C85*(1+(VLOOKUP($A85,Personalnormkosten!$G$1:$H$4,2,FALSE)))^AY$65,IF($D85&lt;&gt;"",$C85*(1+(VLOOKUP($D85,Personalnormkosten!$E$1:$F$9,2,FALSE)))^AY$65,""))))</f>
        <v/>
      </c>
      <c r="AZ85" s="23" t="str">
        <f>IF(OR(AZ$66="",$C85="",$A85=""),"",IF($D85="",$C85,IF($D85="durchschnittliche Preissteigerungs-rate",$C85*(1+(VLOOKUP($A85,Personalnormkosten!$G$1:$H$4,2,FALSE)))^AZ$65,IF($D85&lt;&gt;"",$C85*(1+(VLOOKUP($D85,Personalnormkosten!$E$1:$F$9,2,FALSE)))^AZ$65,""))))</f>
        <v/>
      </c>
      <c r="BA85" s="23" t="str">
        <f>IF(OR(BA$66="",$C85="",$A85=""),"",IF($D85="",$C85,IF($D85="durchschnittliche Preissteigerungs-rate",$C85*(1+(VLOOKUP($A85,Personalnormkosten!$G$1:$H$4,2,FALSE)))^BA$65,IF($D85&lt;&gt;"",$C85*(1+(VLOOKUP($D85,Personalnormkosten!$E$1:$F$9,2,FALSE)))^BA$65,""))))</f>
        <v/>
      </c>
      <c r="BB85" s="23" t="str">
        <f>IF(OR(BB$66="",$C85="",$A85=""),"",IF($D85="",$C85,IF($D85="durchschnittliche Preissteigerungs-rate",$C85*(1+(VLOOKUP($A85,Personalnormkosten!$G$1:$H$4,2,FALSE)))^BB$65,IF($D85&lt;&gt;"",$C85*(1+(VLOOKUP($D85,Personalnormkosten!$E$1:$F$9,2,FALSE)))^BB$65,""))))</f>
        <v/>
      </c>
    </row>
    <row r="86" spans="1:54" ht="41.4" x14ac:dyDescent="0.25">
      <c r="A86" s="41" t="str">
        <f>IF('Option 8'!A86="","",'Option 8'!A86)</f>
        <v/>
      </c>
      <c r="B86" s="33"/>
      <c r="C86" s="34" t="str">
        <f>IF('Option 8'!C86="","",'Option 8'!C86)</f>
        <v/>
      </c>
      <c r="D86" s="98" t="str">
        <f>IF('Option 8'!D86="","",'Option 8'!D86)</f>
        <v>durchschnittliche Preissteigerungs-rate</v>
      </c>
      <c r="E86" s="23" t="str">
        <f>IF(OR(E$66="",$C86="",$A86=""),"",IF($D86="",$C86,IF($D86="durchschnittliche Preissteigerungs-rate",$C86*(1+(VLOOKUP($A86,Personalnormkosten!$G$1:$H$4,2,FALSE)))^E$65,IF($D86&lt;&gt;"",$C86*(1+(VLOOKUP($D86,Personalnormkosten!$E$1:$F$9,2,FALSE)))^E$65,""))))</f>
        <v/>
      </c>
      <c r="F86" s="23" t="str">
        <f>IF(OR(F$66="",$C86="",$A86=""),"",IF($D86="",$C86,IF($D86="durchschnittliche Preissteigerungs-rate",$C86*(1+(VLOOKUP($A86,Personalnormkosten!$G$1:$H$4,2,FALSE)))^F$65,IF($D86&lt;&gt;"",$C86*(1+(VLOOKUP($D86,Personalnormkosten!$E$1:$F$9,2,FALSE)))^F$65,""))))</f>
        <v/>
      </c>
      <c r="G86" s="23" t="str">
        <f>IF(OR(G$66="",$C86="",$A86=""),"",IF($D86="",$C86,IF($D86="durchschnittliche Preissteigerungs-rate",$C86*(1+(VLOOKUP($A86,Personalnormkosten!$G$1:$H$4,2,FALSE)))^G$65,IF($D86&lt;&gt;"",$C86*(1+(VLOOKUP($D86,Personalnormkosten!$E$1:$F$9,2,FALSE)))^G$65,""))))</f>
        <v/>
      </c>
      <c r="H86" s="23" t="str">
        <f>IF(OR(H$66="",$C86="",$A86=""),"",IF($D86="",$C86,IF($D86="durchschnittliche Preissteigerungs-rate",$C86*(1+(VLOOKUP($A86,Personalnormkosten!$G$1:$H$4,2,FALSE)))^H$65,IF($D86&lt;&gt;"",$C86*(1+(VLOOKUP($D86,Personalnormkosten!$E$1:$F$9,2,FALSE)))^H$65,""))))</f>
        <v/>
      </c>
      <c r="I86" s="23" t="str">
        <f>IF(OR(I$66="",$C86="",$A86=""),"",IF($D86="",$C86,IF($D86="durchschnittliche Preissteigerungs-rate",$C86*(1+(VLOOKUP($A86,Personalnormkosten!$G$1:$H$4,2,FALSE)))^I$65,IF($D86&lt;&gt;"",$C86*(1+(VLOOKUP($D86,Personalnormkosten!$E$1:$F$9,2,FALSE)))^I$65,""))))</f>
        <v/>
      </c>
      <c r="J86" s="23" t="str">
        <f>IF(OR(J$66="",$C86="",$A86=""),"",IF($D86="",$C86,IF($D86="durchschnittliche Preissteigerungs-rate",$C86*(1+(VLOOKUP($A86,Personalnormkosten!$G$1:$H$4,2,FALSE)))^J$65,IF($D86&lt;&gt;"",$C86*(1+(VLOOKUP($D86,Personalnormkosten!$E$1:$F$9,2,FALSE)))^J$65,""))))</f>
        <v/>
      </c>
      <c r="K86" s="23" t="str">
        <f>IF(OR(K$66="",$C86="",$A86=""),"",IF($D86="",$C86,IF($D86="durchschnittliche Preissteigerungs-rate",$C86*(1+(VLOOKUP($A86,Personalnormkosten!$G$1:$H$4,2,FALSE)))^K$65,IF($D86&lt;&gt;"",$C86*(1+(VLOOKUP($D86,Personalnormkosten!$E$1:$F$9,2,FALSE)))^K$65,""))))</f>
        <v/>
      </c>
      <c r="L86" s="23" t="str">
        <f>IF(OR(L$66="",$C86="",$A86=""),"",IF($D86="",$C86,IF($D86="durchschnittliche Preissteigerungs-rate",$C86*(1+(VLOOKUP($A86,Personalnormkosten!$G$1:$H$4,2,FALSE)))^L$65,IF($D86&lt;&gt;"",$C86*(1+(VLOOKUP($D86,Personalnormkosten!$E$1:$F$9,2,FALSE)))^L$65,""))))</f>
        <v/>
      </c>
      <c r="M86" s="23" t="str">
        <f>IF(OR(M$66="",$C86="",$A86=""),"",IF($D86="",$C86,IF($D86="durchschnittliche Preissteigerungs-rate",$C86*(1+(VLOOKUP($A86,Personalnormkosten!$G$1:$H$4,2,FALSE)))^M$65,IF($D86&lt;&gt;"",$C86*(1+(VLOOKUP($D86,Personalnormkosten!$E$1:$F$9,2,FALSE)))^M$65,""))))</f>
        <v/>
      </c>
      <c r="N86" s="23" t="str">
        <f>IF(OR(N$66="",$C86="",$A86=""),"",IF($D86="",$C86,IF($D86="durchschnittliche Preissteigerungs-rate",$C86*(1+(VLOOKUP($A86,Personalnormkosten!$G$1:$H$4,2,FALSE)))^N$65,IF($D86&lt;&gt;"",$C86*(1+(VLOOKUP($D86,Personalnormkosten!$E$1:$F$9,2,FALSE)))^N$65,""))))</f>
        <v/>
      </c>
      <c r="O86" s="23" t="str">
        <f>IF(OR(O$66="",$C86="",$A86=""),"",IF($D86="",$C86,IF($D86="durchschnittliche Preissteigerungs-rate",$C86*(1+(VLOOKUP($A86,Personalnormkosten!$G$1:$H$4,2,FALSE)))^O$65,IF($D86&lt;&gt;"",$C86*(1+(VLOOKUP($D86,Personalnormkosten!$E$1:$F$9,2,FALSE)))^O$65,""))))</f>
        <v/>
      </c>
      <c r="P86" s="23" t="str">
        <f>IF(OR(P$66="",$C86="",$A86=""),"",IF($D86="",$C86,IF($D86="durchschnittliche Preissteigerungs-rate",$C86*(1+(VLOOKUP($A86,Personalnormkosten!$G$1:$H$4,2,FALSE)))^P$65,IF($D86&lt;&gt;"",$C86*(1+(VLOOKUP($D86,Personalnormkosten!$E$1:$F$9,2,FALSE)))^P$65,""))))</f>
        <v/>
      </c>
      <c r="Q86" s="23" t="str">
        <f>IF(OR(Q$66="",$C86="",$A86=""),"",IF($D86="",$C86,IF($D86="durchschnittliche Preissteigerungs-rate",$C86*(1+(VLOOKUP($A86,Personalnormkosten!$G$1:$H$4,2,FALSE)))^Q$65,IF($D86&lt;&gt;"",$C86*(1+(VLOOKUP($D86,Personalnormkosten!$E$1:$F$9,2,FALSE)))^Q$65,""))))</f>
        <v/>
      </c>
      <c r="R86" s="23" t="str">
        <f>IF(OR(R$66="",$C86="",$A86=""),"",IF($D86="",$C86,IF($D86="durchschnittliche Preissteigerungs-rate",$C86*(1+(VLOOKUP($A86,Personalnormkosten!$G$1:$H$4,2,FALSE)))^R$65,IF($D86&lt;&gt;"",$C86*(1+(VLOOKUP($D86,Personalnormkosten!$E$1:$F$9,2,FALSE)))^R$65,""))))</f>
        <v/>
      </c>
      <c r="S86" s="23" t="str">
        <f>IF(OR(S$66="",$C86="",$A86=""),"",IF($D86="",$C86,IF($D86="durchschnittliche Preissteigerungs-rate",$C86*(1+(VLOOKUP($A86,Personalnormkosten!$G$1:$H$4,2,FALSE)))^S$65,IF($D86&lt;&gt;"",$C86*(1+(VLOOKUP($D86,Personalnormkosten!$E$1:$F$9,2,FALSE)))^S$65,""))))</f>
        <v/>
      </c>
      <c r="T86" s="23" t="str">
        <f>IF(OR(T$66="",$C86="",$A86=""),"",IF($D86="",$C86,IF($D86="durchschnittliche Preissteigerungs-rate",$C86*(1+(VLOOKUP($A86,Personalnormkosten!$G$1:$H$4,2,FALSE)))^T$65,IF($D86&lt;&gt;"",$C86*(1+(VLOOKUP($D86,Personalnormkosten!$E$1:$F$9,2,FALSE)))^T$65,""))))</f>
        <v/>
      </c>
      <c r="U86" s="23" t="str">
        <f>IF(OR(U$66="",$C86="",$A86=""),"",IF($D86="",$C86,IF($D86="durchschnittliche Preissteigerungs-rate",$C86*(1+(VLOOKUP($A86,Personalnormkosten!$G$1:$H$4,2,FALSE)))^U$65,IF($D86&lt;&gt;"",$C86*(1+(VLOOKUP($D86,Personalnormkosten!$E$1:$F$9,2,FALSE)))^U$65,""))))</f>
        <v/>
      </c>
      <c r="V86" s="23" t="str">
        <f>IF(OR(V$66="",$C86="",$A86=""),"",IF($D86="",$C86,IF($D86="durchschnittliche Preissteigerungs-rate",$C86*(1+(VLOOKUP($A86,Personalnormkosten!$G$1:$H$4,2,FALSE)))^V$65,IF($D86&lt;&gt;"",$C86*(1+(VLOOKUP($D86,Personalnormkosten!$E$1:$F$9,2,FALSE)))^V$65,""))))</f>
        <v/>
      </c>
      <c r="W86" s="23" t="str">
        <f>IF(OR(W$66="",$C86="",$A86=""),"",IF($D86="",$C86,IF($D86="durchschnittliche Preissteigerungs-rate",$C86*(1+(VLOOKUP($A86,Personalnormkosten!$G$1:$H$4,2,FALSE)))^W$65,IF($D86&lt;&gt;"",$C86*(1+(VLOOKUP($D86,Personalnormkosten!$E$1:$F$9,2,FALSE)))^W$65,""))))</f>
        <v/>
      </c>
      <c r="X86" s="23" t="str">
        <f>IF(OR(X$66="",$C86="",$A86=""),"",IF($D86="",$C86,IF($D86="durchschnittliche Preissteigerungs-rate",$C86*(1+(VLOOKUP($A86,Personalnormkosten!$G$1:$H$4,2,FALSE)))^X$65,IF($D86&lt;&gt;"",$C86*(1+(VLOOKUP($D86,Personalnormkosten!$E$1:$F$9,2,FALSE)))^X$65,""))))</f>
        <v/>
      </c>
      <c r="Y86" s="23" t="str">
        <f>IF(OR(Y$66="",$C86="",$A86=""),"",IF($D86="",$C86,IF($D86="durchschnittliche Preissteigerungs-rate",$C86*(1+(VLOOKUP($A86,Personalnormkosten!$G$1:$H$4,2,FALSE)))^Y$65,IF($D86&lt;&gt;"",$C86*(1+(VLOOKUP($D86,Personalnormkosten!$E$1:$F$9,2,FALSE)))^Y$65,""))))</f>
        <v/>
      </c>
      <c r="Z86" s="23" t="str">
        <f>IF(OR(Z$66="",$C86="",$A86=""),"",IF($D86="",$C86,IF($D86="durchschnittliche Preissteigerungs-rate",$C86*(1+(VLOOKUP($A86,Personalnormkosten!$G$1:$H$4,2,FALSE)))^Z$65,IF($D86&lt;&gt;"",$C86*(1+(VLOOKUP($D86,Personalnormkosten!$E$1:$F$9,2,FALSE)))^Z$65,""))))</f>
        <v/>
      </c>
      <c r="AA86" s="23" t="str">
        <f>IF(OR(AA$66="",$C86="",$A86=""),"",IF($D86="",$C86,IF($D86="durchschnittliche Preissteigerungs-rate",$C86*(1+(VLOOKUP($A86,Personalnormkosten!$G$1:$H$4,2,FALSE)))^AA$65,IF($D86&lt;&gt;"",$C86*(1+(VLOOKUP($D86,Personalnormkosten!$E$1:$F$9,2,FALSE)))^AA$65,""))))</f>
        <v/>
      </c>
      <c r="AB86" s="23" t="str">
        <f>IF(OR(AB$66="",$C86="",$A86=""),"",IF($D86="",$C86,IF($D86="durchschnittliche Preissteigerungs-rate",$C86*(1+(VLOOKUP($A86,Personalnormkosten!$G$1:$H$4,2,FALSE)))^AB$65,IF($D86&lt;&gt;"",$C86*(1+(VLOOKUP($D86,Personalnormkosten!$E$1:$F$9,2,FALSE)))^AB$65,""))))</f>
        <v/>
      </c>
      <c r="AC86" s="23" t="str">
        <f>IF(OR(AC$66="",$C86="",$A86=""),"",IF($D86="",$C86,IF($D86="durchschnittliche Preissteigerungs-rate",$C86*(1+(VLOOKUP($A86,Personalnormkosten!$G$1:$H$4,2,FALSE)))^AC$65,IF($D86&lt;&gt;"",$C86*(1+(VLOOKUP($D86,Personalnormkosten!$E$1:$F$9,2,FALSE)))^AC$65,""))))</f>
        <v/>
      </c>
      <c r="AD86" s="23" t="str">
        <f>IF(OR(AD$66="",$C86="",$A86=""),"",IF($D86="",$C86,IF($D86="durchschnittliche Preissteigerungs-rate",$C86*(1+(VLOOKUP($A86,Personalnormkosten!$G$1:$H$4,2,FALSE)))^AD$65,IF($D86&lt;&gt;"",$C86*(1+(VLOOKUP($D86,Personalnormkosten!$E$1:$F$9,2,FALSE)))^AD$65,""))))</f>
        <v/>
      </c>
      <c r="AE86" s="23" t="str">
        <f>IF(OR(AE$66="",$C86="",$A86=""),"",IF($D86="",$C86,IF($D86="durchschnittliche Preissteigerungs-rate",$C86*(1+(VLOOKUP($A86,Personalnormkosten!$G$1:$H$4,2,FALSE)))^AE$65,IF($D86&lt;&gt;"",$C86*(1+(VLOOKUP($D86,Personalnormkosten!$E$1:$F$9,2,FALSE)))^AE$65,""))))</f>
        <v/>
      </c>
      <c r="AF86" s="23" t="str">
        <f>IF(OR(AF$66="",$C86="",$A86=""),"",IF($D86="",$C86,IF($D86="durchschnittliche Preissteigerungs-rate",$C86*(1+(VLOOKUP($A86,Personalnormkosten!$G$1:$H$4,2,FALSE)))^AF$65,IF($D86&lt;&gt;"",$C86*(1+(VLOOKUP($D86,Personalnormkosten!$E$1:$F$9,2,FALSE)))^AF$65,""))))</f>
        <v/>
      </c>
      <c r="AG86" s="23" t="str">
        <f>IF(OR(AG$66="",$C86="",$A86=""),"",IF($D86="",$C86,IF($D86="durchschnittliche Preissteigerungs-rate",$C86*(1+(VLOOKUP($A86,Personalnormkosten!$G$1:$H$4,2,FALSE)))^AG$65,IF($D86&lt;&gt;"",$C86*(1+(VLOOKUP($D86,Personalnormkosten!$E$1:$F$9,2,FALSE)))^AG$65,""))))</f>
        <v/>
      </c>
      <c r="AH86" s="23" t="str">
        <f>IF(OR(AH$66="",$C86="",$A86=""),"",IF($D86="",$C86,IF($D86="durchschnittliche Preissteigerungs-rate",$C86*(1+(VLOOKUP($A86,Personalnormkosten!$G$1:$H$4,2,FALSE)))^AH$65,IF($D86&lt;&gt;"",$C86*(1+(VLOOKUP($D86,Personalnormkosten!$E$1:$F$9,2,FALSE)))^AH$65,""))))</f>
        <v/>
      </c>
      <c r="AI86" s="23" t="str">
        <f>IF(OR(AI$66="",$C86="",$A86=""),"",IF($D86="",$C86,IF($D86="durchschnittliche Preissteigerungs-rate",$C86*(1+(VLOOKUP($A86,Personalnormkosten!$G$1:$H$4,2,FALSE)))^AI$65,IF($D86&lt;&gt;"",$C86*(1+(VLOOKUP($D86,Personalnormkosten!$E$1:$F$9,2,FALSE)))^AI$65,""))))</f>
        <v/>
      </c>
      <c r="AJ86" s="23" t="str">
        <f>IF(OR(AJ$66="",$C86="",$A86=""),"",IF($D86="",$C86,IF($D86="durchschnittliche Preissteigerungs-rate",$C86*(1+(VLOOKUP($A86,Personalnormkosten!$G$1:$H$4,2,FALSE)))^AJ$65,IF($D86&lt;&gt;"",$C86*(1+(VLOOKUP($D86,Personalnormkosten!$E$1:$F$9,2,FALSE)))^AJ$65,""))))</f>
        <v/>
      </c>
      <c r="AK86" s="23" t="str">
        <f>IF(OR(AK$66="",$C86="",$A86=""),"",IF($D86="",$C86,IF($D86="durchschnittliche Preissteigerungs-rate",$C86*(1+(VLOOKUP($A86,Personalnormkosten!$G$1:$H$4,2,FALSE)))^AK$65,IF($D86&lt;&gt;"",$C86*(1+(VLOOKUP($D86,Personalnormkosten!$E$1:$F$9,2,FALSE)))^AK$65,""))))</f>
        <v/>
      </c>
      <c r="AL86" s="23" t="str">
        <f>IF(OR(AL$66="",$C86="",$A86=""),"",IF($D86="",$C86,IF($D86="durchschnittliche Preissteigerungs-rate",$C86*(1+(VLOOKUP($A86,Personalnormkosten!$G$1:$H$4,2,FALSE)))^AL$65,IF($D86&lt;&gt;"",$C86*(1+(VLOOKUP($D86,Personalnormkosten!$E$1:$F$9,2,FALSE)))^AL$65,""))))</f>
        <v/>
      </c>
      <c r="AM86" s="23" t="str">
        <f>IF(OR(AM$66="",$C86="",$A86=""),"",IF($D86="",$C86,IF($D86="durchschnittliche Preissteigerungs-rate",$C86*(1+(VLOOKUP($A86,Personalnormkosten!$G$1:$H$4,2,FALSE)))^AM$65,IF($D86&lt;&gt;"",$C86*(1+(VLOOKUP($D86,Personalnormkosten!$E$1:$F$9,2,FALSE)))^AM$65,""))))</f>
        <v/>
      </c>
      <c r="AN86" s="23" t="str">
        <f>IF(OR(AN$66="",$C86="",$A86=""),"",IF($D86="",$C86,IF($D86="durchschnittliche Preissteigerungs-rate",$C86*(1+(VLOOKUP($A86,Personalnormkosten!$G$1:$H$4,2,FALSE)))^AN$65,IF($D86&lt;&gt;"",$C86*(1+(VLOOKUP($D86,Personalnormkosten!$E$1:$F$9,2,FALSE)))^AN$65,""))))</f>
        <v/>
      </c>
      <c r="AO86" s="23" t="str">
        <f>IF(OR(AO$66="",$C86="",$A86=""),"",IF($D86="",$C86,IF($D86="durchschnittliche Preissteigerungs-rate",$C86*(1+(VLOOKUP($A86,Personalnormkosten!$G$1:$H$4,2,FALSE)))^AO$65,IF($D86&lt;&gt;"",$C86*(1+(VLOOKUP($D86,Personalnormkosten!$E$1:$F$9,2,FALSE)))^AO$65,""))))</f>
        <v/>
      </c>
      <c r="AP86" s="23" t="str">
        <f>IF(OR(AP$66="",$C86="",$A86=""),"",IF($D86="",$C86,IF($D86="durchschnittliche Preissteigerungs-rate",$C86*(1+(VLOOKUP($A86,Personalnormkosten!$G$1:$H$4,2,FALSE)))^AP$65,IF($D86&lt;&gt;"",$C86*(1+(VLOOKUP($D86,Personalnormkosten!$E$1:$F$9,2,FALSE)))^AP$65,""))))</f>
        <v/>
      </c>
      <c r="AQ86" s="23" t="str">
        <f>IF(OR(AQ$66="",$C86="",$A86=""),"",IF($D86="",$C86,IF($D86="durchschnittliche Preissteigerungs-rate",$C86*(1+(VLOOKUP($A86,Personalnormkosten!$G$1:$H$4,2,FALSE)))^AQ$65,IF($D86&lt;&gt;"",$C86*(1+(VLOOKUP($D86,Personalnormkosten!$E$1:$F$9,2,FALSE)))^AQ$65,""))))</f>
        <v/>
      </c>
      <c r="AR86" s="23" t="str">
        <f>IF(OR(AR$66="",$C86="",$A86=""),"",IF($D86="",$C86,IF($D86="durchschnittliche Preissteigerungs-rate",$C86*(1+(VLOOKUP($A86,Personalnormkosten!$G$1:$H$4,2,FALSE)))^AR$65,IF($D86&lt;&gt;"",$C86*(1+(VLOOKUP($D86,Personalnormkosten!$E$1:$F$9,2,FALSE)))^AR$65,""))))</f>
        <v/>
      </c>
      <c r="AS86" s="23" t="str">
        <f>IF(OR(AS$66="",$C86="",$A86=""),"",IF($D86="",$C86,IF($D86="durchschnittliche Preissteigerungs-rate",$C86*(1+(VLOOKUP($A86,Personalnormkosten!$G$1:$H$4,2,FALSE)))^AS$65,IF($D86&lt;&gt;"",$C86*(1+(VLOOKUP($D86,Personalnormkosten!$E$1:$F$9,2,FALSE)))^AS$65,""))))</f>
        <v/>
      </c>
      <c r="AT86" s="23" t="str">
        <f>IF(OR(AT$66="",$C86="",$A86=""),"",IF($D86="",$C86,IF($D86="durchschnittliche Preissteigerungs-rate",$C86*(1+(VLOOKUP($A86,Personalnormkosten!$G$1:$H$4,2,FALSE)))^AT$65,IF($D86&lt;&gt;"",$C86*(1+(VLOOKUP($D86,Personalnormkosten!$E$1:$F$9,2,FALSE)))^AT$65,""))))</f>
        <v/>
      </c>
      <c r="AU86" s="23" t="str">
        <f>IF(OR(AU$66="",$C86="",$A86=""),"",IF($D86="",$C86,IF($D86="durchschnittliche Preissteigerungs-rate",$C86*(1+(VLOOKUP($A86,Personalnormkosten!$G$1:$H$4,2,FALSE)))^AU$65,IF($D86&lt;&gt;"",$C86*(1+(VLOOKUP($D86,Personalnormkosten!$E$1:$F$9,2,FALSE)))^AU$65,""))))</f>
        <v/>
      </c>
      <c r="AV86" s="23" t="str">
        <f>IF(OR(AV$66="",$C86="",$A86=""),"",IF($D86="",$C86,IF($D86="durchschnittliche Preissteigerungs-rate",$C86*(1+(VLOOKUP($A86,Personalnormkosten!$G$1:$H$4,2,FALSE)))^AV$65,IF($D86&lt;&gt;"",$C86*(1+(VLOOKUP($D86,Personalnormkosten!$E$1:$F$9,2,FALSE)))^AV$65,""))))</f>
        <v/>
      </c>
      <c r="AW86" s="23" t="str">
        <f>IF(OR(AW$66="",$C86="",$A86=""),"",IF($D86="",$C86,IF($D86="durchschnittliche Preissteigerungs-rate",$C86*(1+(VLOOKUP($A86,Personalnormkosten!$G$1:$H$4,2,FALSE)))^AW$65,IF($D86&lt;&gt;"",$C86*(1+(VLOOKUP($D86,Personalnormkosten!$E$1:$F$9,2,FALSE)))^AW$65,""))))</f>
        <v/>
      </c>
      <c r="AX86" s="23" t="str">
        <f>IF(OR(AX$66="",$C86="",$A86=""),"",IF($D86="",$C86,IF($D86="durchschnittliche Preissteigerungs-rate",$C86*(1+(VLOOKUP($A86,Personalnormkosten!$G$1:$H$4,2,FALSE)))^AX$65,IF($D86&lt;&gt;"",$C86*(1+(VLOOKUP($D86,Personalnormkosten!$E$1:$F$9,2,FALSE)))^AX$65,""))))</f>
        <v/>
      </c>
      <c r="AY86" s="23" t="str">
        <f>IF(OR(AY$66="",$C86="",$A86=""),"",IF($D86="",$C86,IF($D86="durchschnittliche Preissteigerungs-rate",$C86*(1+(VLOOKUP($A86,Personalnormkosten!$G$1:$H$4,2,FALSE)))^AY$65,IF($D86&lt;&gt;"",$C86*(1+(VLOOKUP($D86,Personalnormkosten!$E$1:$F$9,2,FALSE)))^AY$65,""))))</f>
        <v/>
      </c>
      <c r="AZ86" s="23" t="str">
        <f>IF(OR(AZ$66="",$C86="",$A86=""),"",IF($D86="",$C86,IF($D86="durchschnittliche Preissteigerungs-rate",$C86*(1+(VLOOKUP($A86,Personalnormkosten!$G$1:$H$4,2,FALSE)))^AZ$65,IF($D86&lt;&gt;"",$C86*(1+(VLOOKUP($D86,Personalnormkosten!$E$1:$F$9,2,FALSE)))^AZ$65,""))))</f>
        <v/>
      </c>
      <c r="BA86" s="23" t="str">
        <f>IF(OR(BA$66="",$C86="",$A86=""),"",IF($D86="",$C86,IF($D86="durchschnittliche Preissteigerungs-rate",$C86*(1+(VLOOKUP($A86,Personalnormkosten!$G$1:$H$4,2,FALSE)))^BA$65,IF($D86&lt;&gt;"",$C86*(1+(VLOOKUP($D86,Personalnormkosten!$E$1:$F$9,2,FALSE)))^BA$65,""))))</f>
        <v/>
      </c>
      <c r="BB86" s="23" t="str">
        <f>IF(OR(BB$66="",$C86="",$A86=""),"",IF($D86="",$C86,IF($D86="durchschnittliche Preissteigerungs-rate",$C86*(1+(VLOOKUP($A86,Personalnormkosten!$G$1:$H$4,2,FALSE)))^BB$65,IF($D86&lt;&gt;"",$C86*(1+(VLOOKUP($D86,Personalnormkosten!$E$1:$F$9,2,FALSE)))^BB$65,""))))</f>
        <v/>
      </c>
    </row>
    <row r="87" spans="1:54" ht="41.4" x14ac:dyDescent="0.25">
      <c r="A87" s="41" t="str">
        <f>IF('Option 8'!A87="","",'Option 8'!A87)</f>
        <v/>
      </c>
      <c r="B87" s="33"/>
      <c r="C87" s="34" t="str">
        <f>IF('Option 8'!C87="","",'Option 8'!C87)</f>
        <v/>
      </c>
      <c r="D87" s="98" t="str">
        <f>IF('Option 8'!D87="","",'Option 8'!D87)</f>
        <v>durchschnittliche Preissteigerungs-rate</v>
      </c>
      <c r="E87" s="23" t="str">
        <f>IF(OR(E$66="",$C87="",$A87=""),"",IF($D87="",$C87,IF($D87="durchschnittliche Preissteigerungs-rate",$C87*(1+(VLOOKUP($A87,Personalnormkosten!$G$1:$H$4,2,FALSE)))^E$65,IF($D87&lt;&gt;"",$C87*(1+(VLOOKUP($D87,Personalnormkosten!$E$1:$F$9,2,FALSE)))^E$65,""))))</f>
        <v/>
      </c>
      <c r="F87" s="23" t="str">
        <f>IF(OR(F$66="",$C87="",$A87=""),"",IF($D87="",$C87,IF($D87="durchschnittliche Preissteigerungs-rate",$C87*(1+(VLOOKUP($A87,Personalnormkosten!$G$1:$H$4,2,FALSE)))^F$65,IF($D87&lt;&gt;"",$C87*(1+(VLOOKUP($D87,Personalnormkosten!$E$1:$F$9,2,FALSE)))^F$65,""))))</f>
        <v/>
      </c>
      <c r="G87" s="23" t="str">
        <f>IF(OR(G$66="",$C87="",$A87=""),"",IF($D87="",$C87,IF($D87="durchschnittliche Preissteigerungs-rate",$C87*(1+(VLOOKUP($A87,Personalnormkosten!$G$1:$H$4,2,FALSE)))^G$65,IF($D87&lt;&gt;"",$C87*(1+(VLOOKUP($D87,Personalnormkosten!$E$1:$F$9,2,FALSE)))^G$65,""))))</f>
        <v/>
      </c>
      <c r="H87" s="23" t="str">
        <f>IF(OR(H$66="",$C87="",$A87=""),"",IF($D87="",$C87,IF($D87="durchschnittliche Preissteigerungs-rate",$C87*(1+(VLOOKUP($A87,Personalnormkosten!$G$1:$H$4,2,FALSE)))^H$65,IF($D87&lt;&gt;"",$C87*(1+(VLOOKUP($D87,Personalnormkosten!$E$1:$F$9,2,FALSE)))^H$65,""))))</f>
        <v/>
      </c>
      <c r="I87" s="23" t="str">
        <f>IF(OR(I$66="",$C87="",$A87=""),"",IF($D87="",$C87,IF($D87="durchschnittliche Preissteigerungs-rate",$C87*(1+(VLOOKUP($A87,Personalnormkosten!$G$1:$H$4,2,FALSE)))^I$65,IF($D87&lt;&gt;"",$C87*(1+(VLOOKUP($D87,Personalnormkosten!$E$1:$F$9,2,FALSE)))^I$65,""))))</f>
        <v/>
      </c>
      <c r="J87" s="23" t="str">
        <f>IF(OR(J$66="",$C87="",$A87=""),"",IF($D87="",$C87,IF($D87="durchschnittliche Preissteigerungs-rate",$C87*(1+(VLOOKUP($A87,Personalnormkosten!$G$1:$H$4,2,FALSE)))^J$65,IF($D87&lt;&gt;"",$C87*(1+(VLOOKUP($D87,Personalnormkosten!$E$1:$F$9,2,FALSE)))^J$65,""))))</f>
        <v/>
      </c>
      <c r="K87" s="23" t="str">
        <f>IF(OR(K$66="",$C87="",$A87=""),"",IF($D87="",$C87,IF($D87="durchschnittliche Preissteigerungs-rate",$C87*(1+(VLOOKUP($A87,Personalnormkosten!$G$1:$H$4,2,FALSE)))^K$65,IF($D87&lt;&gt;"",$C87*(1+(VLOOKUP($D87,Personalnormkosten!$E$1:$F$9,2,FALSE)))^K$65,""))))</f>
        <v/>
      </c>
      <c r="L87" s="23" t="str">
        <f>IF(OR(L$66="",$C87="",$A87=""),"",IF($D87="",$C87,IF($D87="durchschnittliche Preissteigerungs-rate",$C87*(1+(VLOOKUP($A87,Personalnormkosten!$G$1:$H$4,2,FALSE)))^L$65,IF($D87&lt;&gt;"",$C87*(1+(VLOOKUP($D87,Personalnormkosten!$E$1:$F$9,2,FALSE)))^L$65,""))))</f>
        <v/>
      </c>
      <c r="M87" s="23" t="str">
        <f>IF(OR(M$66="",$C87="",$A87=""),"",IF($D87="",$C87,IF($D87="durchschnittliche Preissteigerungs-rate",$C87*(1+(VLOOKUP($A87,Personalnormkosten!$G$1:$H$4,2,FALSE)))^M$65,IF($D87&lt;&gt;"",$C87*(1+(VLOOKUP($D87,Personalnormkosten!$E$1:$F$9,2,FALSE)))^M$65,""))))</f>
        <v/>
      </c>
      <c r="N87" s="23" t="str">
        <f>IF(OR(N$66="",$C87="",$A87=""),"",IF($D87="",$C87,IF($D87="durchschnittliche Preissteigerungs-rate",$C87*(1+(VLOOKUP($A87,Personalnormkosten!$G$1:$H$4,2,FALSE)))^N$65,IF($D87&lt;&gt;"",$C87*(1+(VLOOKUP($D87,Personalnormkosten!$E$1:$F$9,2,FALSE)))^N$65,""))))</f>
        <v/>
      </c>
      <c r="O87" s="23" t="str">
        <f>IF(OR(O$66="",$C87="",$A87=""),"",IF($D87="",$C87,IF($D87="durchschnittliche Preissteigerungs-rate",$C87*(1+(VLOOKUP($A87,Personalnormkosten!$G$1:$H$4,2,FALSE)))^O$65,IF($D87&lt;&gt;"",$C87*(1+(VLOOKUP($D87,Personalnormkosten!$E$1:$F$9,2,FALSE)))^O$65,""))))</f>
        <v/>
      </c>
      <c r="P87" s="23" t="str">
        <f>IF(OR(P$66="",$C87="",$A87=""),"",IF($D87="",$C87,IF($D87="durchschnittliche Preissteigerungs-rate",$C87*(1+(VLOOKUP($A87,Personalnormkosten!$G$1:$H$4,2,FALSE)))^P$65,IF($D87&lt;&gt;"",$C87*(1+(VLOOKUP($D87,Personalnormkosten!$E$1:$F$9,2,FALSE)))^P$65,""))))</f>
        <v/>
      </c>
      <c r="Q87" s="23" t="str">
        <f>IF(OR(Q$66="",$C87="",$A87=""),"",IF($D87="",$C87,IF($D87="durchschnittliche Preissteigerungs-rate",$C87*(1+(VLOOKUP($A87,Personalnormkosten!$G$1:$H$4,2,FALSE)))^Q$65,IF($D87&lt;&gt;"",$C87*(1+(VLOOKUP($D87,Personalnormkosten!$E$1:$F$9,2,FALSE)))^Q$65,""))))</f>
        <v/>
      </c>
      <c r="R87" s="23" t="str">
        <f>IF(OR(R$66="",$C87="",$A87=""),"",IF($D87="",$C87,IF($D87="durchschnittliche Preissteigerungs-rate",$C87*(1+(VLOOKUP($A87,Personalnormkosten!$G$1:$H$4,2,FALSE)))^R$65,IF($D87&lt;&gt;"",$C87*(1+(VLOOKUP($D87,Personalnormkosten!$E$1:$F$9,2,FALSE)))^R$65,""))))</f>
        <v/>
      </c>
      <c r="S87" s="23" t="str">
        <f>IF(OR(S$66="",$C87="",$A87=""),"",IF($D87="",$C87,IF($D87="durchschnittliche Preissteigerungs-rate",$C87*(1+(VLOOKUP($A87,Personalnormkosten!$G$1:$H$4,2,FALSE)))^S$65,IF($D87&lt;&gt;"",$C87*(1+(VLOOKUP($D87,Personalnormkosten!$E$1:$F$9,2,FALSE)))^S$65,""))))</f>
        <v/>
      </c>
      <c r="T87" s="23" t="str">
        <f>IF(OR(T$66="",$C87="",$A87=""),"",IF($D87="",$C87,IF($D87="durchschnittliche Preissteigerungs-rate",$C87*(1+(VLOOKUP($A87,Personalnormkosten!$G$1:$H$4,2,FALSE)))^T$65,IF($D87&lt;&gt;"",$C87*(1+(VLOOKUP($D87,Personalnormkosten!$E$1:$F$9,2,FALSE)))^T$65,""))))</f>
        <v/>
      </c>
      <c r="U87" s="23" t="str">
        <f>IF(OR(U$66="",$C87="",$A87=""),"",IF($D87="",$C87,IF($D87="durchschnittliche Preissteigerungs-rate",$C87*(1+(VLOOKUP($A87,Personalnormkosten!$G$1:$H$4,2,FALSE)))^U$65,IF($D87&lt;&gt;"",$C87*(1+(VLOOKUP($D87,Personalnormkosten!$E$1:$F$9,2,FALSE)))^U$65,""))))</f>
        <v/>
      </c>
      <c r="V87" s="23" t="str">
        <f>IF(OR(V$66="",$C87="",$A87=""),"",IF($D87="",$C87,IF($D87="durchschnittliche Preissteigerungs-rate",$C87*(1+(VLOOKUP($A87,Personalnormkosten!$G$1:$H$4,2,FALSE)))^V$65,IF($D87&lt;&gt;"",$C87*(1+(VLOOKUP($D87,Personalnormkosten!$E$1:$F$9,2,FALSE)))^V$65,""))))</f>
        <v/>
      </c>
      <c r="W87" s="23" t="str">
        <f>IF(OR(W$66="",$C87="",$A87=""),"",IF($D87="",$C87,IF($D87="durchschnittliche Preissteigerungs-rate",$C87*(1+(VLOOKUP($A87,Personalnormkosten!$G$1:$H$4,2,FALSE)))^W$65,IF($D87&lt;&gt;"",$C87*(1+(VLOOKUP($D87,Personalnormkosten!$E$1:$F$9,2,FALSE)))^W$65,""))))</f>
        <v/>
      </c>
      <c r="X87" s="23" t="str">
        <f>IF(OR(X$66="",$C87="",$A87=""),"",IF($D87="",$C87,IF($D87="durchschnittliche Preissteigerungs-rate",$C87*(1+(VLOOKUP($A87,Personalnormkosten!$G$1:$H$4,2,FALSE)))^X$65,IF($D87&lt;&gt;"",$C87*(1+(VLOOKUP($D87,Personalnormkosten!$E$1:$F$9,2,FALSE)))^X$65,""))))</f>
        <v/>
      </c>
      <c r="Y87" s="23" t="str">
        <f>IF(OR(Y$66="",$C87="",$A87=""),"",IF($D87="",$C87,IF($D87="durchschnittliche Preissteigerungs-rate",$C87*(1+(VLOOKUP($A87,Personalnormkosten!$G$1:$H$4,2,FALSE)))^Y$65,IF($D87&lt;&gt;"",$C87*(1+(VLOOKUP($D87,Personalnormkosten!$E$1:$F$9,2,FALSE)))^Y$65,""))))</f>
        <v/>
      </c>
      <c r="Z87" s="23" t="str">
        <f>IF(OR(Z$66="",$C87="",$A87=""),"",IF($D87="",$C87,IF($D87="durchschnittliche Preissteigerungs-rate",$C87*(1+(VLOOKUP($A87,Personalnormkosten!$G$1:$H$4,2,FALSE)))^Z$65,IF($D87&lt;&gt;"",$C87*(1+(VLOOKUP($D87,Personalnormkosten!$E$1:$F$9,2,FALSE)))^Z$65,""))))</f>
        <v/>
      </c>
      <c r="AA87" s="23" t="str">
        <f>IF(OR(AA$66="",$C87="",$A87=""),"",IF($D87="",$C87,IF($D87="durchschnittliche Preissteigerungs-rate",$C87*(1+(VLOOKUP($A87,Personalnormkosten!$G$1:$H$4,2,FALSE)))^AA$65,IF($D87&lt;&gt;"",$C87*(1+(VLOOKUP($D87,Personalnormkosten!$E$1:$F$9,2,FALSE)))^AA$65,""))))</f>
        <v/>
      </c>
      <c r="AB87" s="23" t="str">
        <f>IF(OR(AB$66="",$C87="",$A87=""),"",IF($D87="",$C87,IF($D87="durchschnittliche Preissteigerungs-rate",$C87*(1+(VLOOKUP($A87,Personalnormkosten!$G$1:$H$4,2,FALSE)))^AB$65,IF($D87&lt;&gt;"",$C87*(1+(VLOOKUP($D87,Personalnormkosten!$E$1:$F$9,2,FALSE)))^AB$65,""))))</f>
        <v/>
      </c>
      <c r="AC87" s="23" t="str">
        <f>IF(OR(AC$66="",$C87="",$A87=""),"",IF($D87="",$C87,IF($D87="durchschnittliche Preissteigerungs-rate",$C87*(1+(VLOOKUP($A87,Personalnormkosten!$G$1:$H$4,2,FALSE)))^AC$65,IF($D87&lt;&gt;"",$C87*(1+(VLOOKUP($D87,Personalnormkosten!$E$1:$F$9,2,FALSE)))^AC$65,""))))</f>
        <v/>
      </c>
      <c r="AD87" s="23" t="str">
        <f>IF(OR(AD$66="",$C87="",$A87=""),"",IF($D87="",$C87,IF($D87="durchschnittliche Preissteigerungs-rate",$C87*(1+(VLOOKUP($A87,Personalnormkosten!$G$1:$H$4,2,FALSE)))^AD$65,IF($D87&lt;&gt;"",$C87*(1+(VLOOKUP($D87,Personalnormkosten!$E$1:$F$9,2,FALSE)))^AD$65,""))))</f>
        <v/>
      </c>
      <c r="AE87" s="23" t="str">
        <f>IF(OR(AE$66="",$C87="",$A87=""),"",IF($D87="",$C87,IF($D87="durchschnittliche Preissteigerungs-rate",$C87*(1+(VLOOKUP($A87,Personalnormkosten!$G$1:$H$4,2,FALSE)))^AE$65,IF($D87&lt;&gt;"",$C87*(1+(VLOOKUP($D87,Personalnormkosten!$E$1:$F$9,2,FALSE)))^AE$65,""))))</f>
        <v/>
      </c>
      <c r="AF87" s="23" t="str">
        <f>IF(OR(AF$66="",$C87="",$A87=""),"",IF($D87="",$C87,IF($D87="durchschnittliche Preissteigerungs-rate",$C87*(1+(VLOOKUP($A87,Personalnormkosten!$G$1:$H$4,2,FALSE)))^AF$65,IF($D87&lt;&gt;"",$C87*(1+(VLOOKUP($D87,Personalnormkosten!$E$1:$F$9,2,FALSE)))^AF$65,""))))</f>
        <v/>
      </c>
      <c r="AG87" s="23" t="str">
        <f>IF(OR(AG$66="",$C87="",$A87=""),"",IF($D87="",$C87,IF($D87="durchschnittliche Preissteigerungs-rate",$C87*(1+(VLOOKUP($A87,Personalnormkosten!$G$1:$H$4,2,FALSE)))^AG$65,IF($D87&lt;&gt;"",$C87*(1+(VLOOKUP($D87,Personalnormkosten!$E$1:$F$9,2,FALSE)))^AG$65,""))))</f>
        <v/>
      </c>
      <c r="AH87" s="23" t="str">
        <f>IF(OR(AH$66="",$C87="",$A87=""),"",IF($D87="",$C87,IF($D87="durchschnittliche Preissteigerungs-rate",$C87*(1+(VLOOKUP($A87,Personalnormkosten!$G$1:$H$4,2,FALSE)))^AH$65,IF($D87&lt;&gt;"",$C87*(1+(VLOOKUP($D87,Personalnormkosten!$E$1:$F$9,2,FALSE)))^AH$65,""))))</f>
        <v/>
      </c>
      <c r="AI87" s="23" t="str">
        <f>IF(OR(AI$66="",$C87="",$A87=""),"",IF($D87="",$C87,IF($D87="durchschnittliche Preissteigerungs-rate",$C87*(1+(VLOOKUP($A87,Personalnormkosten!$G$1:$H$4,2,FALSE)))^AI$65,IF($D87&lt;&gt;"",$C87*(1+(VLOOKUP($D87,Personalnormkosten!$E$1:$F$9,2,FALSE)))^AI$65,""))))</f>
        <v/>
      </c>
      <c r="AJ87" s="23" t="str">
        <f>IF(OR(AJ$66="",$C87="",$A87=""),"",IF($D87="",$C87,IF($D87="durchschnittliche Preissteigerungs-rate",$C87*(1+(VLOOKUP($A87,Personalnormkosten!$G$1:$H$4,2,FALSE)))^AJ$65,IF($D87&lt;&gt;"",$C87*(1+(VLOOKUP($D87,Personalnormkosten!$E$1:$F$9,2,FALSE)))^AJ$65,""))))</f>
        <v/>
      </c>
      <c r="AK87" s="23" t="str">
        <f>IF(OR(AK$66="",$C87="",$A87=""),"",IF($D87="",$C87,IF($D87="durchschnittliche Preissteigerungs-rate",$C87*(1+(VLOOKUP($A87,Personalnormkosten!$G$1:$H$4,2,FALSE)))^AK$65,IF($D87&lt;&gt;"",$C87*(1+(VLOOKUP($D87,Personalnormkosten!$E$1:$F$9,2,FALSE)))^AK$65,""))))</f>
        <v/>
      </c>
      <c r="AL87" s="23" t="str">
        <f>IF(OR(AL$66="",$C87="",$A87=""),"",IF($D87="",$C87,IF($D87="durchschnittliche Preissteigerungs-rate",$C87*(1+(VLOOKUP($A87,Personalnormkosten!$G$1:$H$4,2,FALSE)))^AL$65,IF($D87&lt;&gt;"",$C87*(1+(VLOOKUP($D87,Personalnormkosten!$E$1:$F$9,2,FALSE)))^AL$65,""))))</f>
        <v/>
      </c>
      <c r="AM87" s="23" t="str">
        <f>IF(OR(AM$66="",$C87="",$A87=""),"",IF($D87="",$C87,IF($D87="durchschnittliche Preissteigerungs-rate",$C87*(1+(VLOOKUP($A87,Personalnormkosten!$G$1:$H$4,2,FALSE)))^AM$65,IF($D87&lt;&gt;"",$C87*(1+(VLOOKUP($D87,Personalnormkosten!$E$1:$F$9,2,FALSE)))^AM$65,""))))</f>
        <v/>
      </c>
      <c r="AN87" s="23" t="str">
        <f>IF(OR(AN$66="",$C87="",$A87=""),"",IF($D87="",$C87,IF($D87="durchschnittliche Preissteigerungs-rate",$C87*(1+(VLOOKUP($A87,Personalnormkosten!$G$1:$H$4,2,FALSE)))^AN$65,IF($D87&lt;&gt;"",$C87*(1+(VLOOKUP($D87,Personalnormkosten!$E$1:$F$9,2,FALSE)))^AN$65,""))))</f>
        <v/>
      </c>
      <c r="AO87" s="23" t="str">
        <f>IF(OR(AO$66="",$C87="",$A87=""),"",IF($D87="",$C87,IF($D87="durchschnittliche Preissteigerungs-rate",$C87*(1+(VLOOKUP($A87,Personalnormkosten!$G$1:$H$4,2,FALSE)))^AO$65,IF($D87&lt;&gt;"",$C87*(1+(VLOOKUP($D87,Personalnormkosten!$E$1:$F$9,2,FALSE)))^AO$65,""))))</f>
        <v/>
      </c>
      <c r="AP87" s="23" t="str">
        <f>IF(OR(AP$66="",$C87="",$A87=""),"",IF($D87="",$C87,IF($D87="durchschnittliche Preissteigerungs-rate",$C87*(1+(VLOOKUP($A87,Personalnormkosten!$G$1:$H$4,2,FALSE)))^AP$65,IF($D87&lt;&gt;"",$C87*(1+(VLOOKUP($D87,Personalnormkosten!$E$1:$F$9,2,FALSE)))^AP$65,""))))</f>
        <v/>
      </c>
      <c r="AQ87" s="23" t="str">
        <f>IF(OR(AQ$66="",$C87="",$A87=""),"",IF($D87="",$C87,IF($D87="durchschnittliche Preissteigerungs-rate",$C87*(1+(VLOOKUP($A87,Personalnormkosten!$G$1:$H$4,2,FALSE)))^AQ$65,IF($D87&lt;&gt;"",$C87*(1+(VLOOKUP($D87,Personalnormkosten!$E$1:$F$9,2,FALSE)))^AQ$65,""))))</f>
        <v/>
      </c>
      <c r="AR87" s="23" t="str">
        <f>IF(OR(AR$66="",$C87="",$A87=""),"",IF($D87="",$C87,IF($D87="durchschnittliche Preissteigerungs-rate",$C87*(1+(VLOOKUP($A87,Personalnormkosten!$G$1:$H$4,2,FALSE)))^AR$65,IF($D87&lt;&gt;"",$C87*(1+(VLOOKUP($D87,Personalnormkosten!$E$1:$F$9,2,FALSE)))^AR$65,""))))</f>
        <v/>
      </c>
      <c r="AS87" s="23" t="str">
        <f>IF(OR(AS$66="",$C87="",$A87=""),"",IF($D87="",$C87,IF($D87="durchschnittliche Preissteigerungs-rate",$C87*(1+(VLOOKUP($A87,Personalnormkosten!$G$1:$H$4,2,FALSE)))^AS$65,IF($D87&lt;&gt;"",$C87*(1+(VLOOKUP($D87,Personalnormkosten!$E$1:$F$9,2,FALSE)))^AS$65,""))))</f>
        <v/>
      </c>
      <c r="AT87" s="23" t="str">
        <f>IF(OR(AT$66="",$C87="",$A87=""),"",IF($D87="",$C87,IF($D87="durchschnittliche Preissteigerungs-rate",$C87*(1+(VLOOKUP($A87,Personalnormkosten!$G$1:$H$4,2,FALSE)))^AT$65,IF($D87&lt;&gt;"",$C87*(1+(VLOOKUP($D87,Personalnormkosten!$E$1:$F$9,2,FALSE)))^AT$65,""))))</f>
        <v/>
      </c>
      <c r="AU87" s="23" t="str">
        <f>IF(OR(AU$66="",$C87="",$A87=""),"",IF($D87="",$C87,IF($D87="durchschnittliche Preissteigerungs-rate",$C87*(1+(VLOOKUP($A87,Personalnormkosten!$G$1:$H$4,2,FALSE)))^AU$65,IF($D87&lt;&gt;"",$C87*(1+(VLOOKUP($D87,Personalnormkosten!$E$1:$F$9,2,FALSE)))^AU$65,""))))</f>
        <v/>
      </c>
      <c r="AV87" s="23" t="str">
        <f>IF(OR(AV$66="",$C87="",$A87=""),"",IF($D87="",$C87,IF($D87="durchschnittliche Preissteigerungs-rate",$C87*(1+(VLOOKUP($A87,Personalnormkosten!$G$1:$H$4,2,FALSE)))^AV$65,IF($D87&lt;&gt;"",$C87*(1+(VLOOKUP($D87,Personalnormkosten!$E$1:$F$9,2,FALSE)))^AV$65,""))))</f>
        <v/>
      </c>
      <c r="AW87" s="23" t="str">
        <f>IF(OR(AW$66="",$C87="",$A87=""),"",IF($D87="",$C87,IF($D87="durchschnittliche Preissteigerungs-rate",$C87*(1+(VLOOKUP($A87,Personalnormkosten!$G$1:$H$4,2,FALSE)))^AW$65,IF($D87&lt;&gt;"",$C87*(1+(VLOOKUP($D87,Personalnormkosten!$E$1:$F$9,2,FALSE)))^AW$65,""))))</f>
        <v/>
      </c>
      <c r="AX87" s="23" t="str">
        <f>IF(OR(AX$66="",$C87="",$A87=""),"",IF($D87="",$C87,IF($D87="durchschnittliche Preissteigerungs-rate",$C87*(1+(VLOOKUP($A87,Personalnormkosten!$G$1:$H$4,2,FALSE)))^AX$65,IF($D87&lt;&gt;"",$C87*(1+(VLOOKUP($D87,Personalnormkosten!$E$1:$F$9,2,FALSE)))^AX$65,""))))</f>
        <v/>
      </c>
      <c r="AY87" s="23" t="str">
        <f>IF(OR(AY$66="",$C87="",$A87=""),"",IF($D87="",$C87,IF($D87="durchschnittliche Preissteigerungs-rate",$C87*(1+(VLOOKUP($A87,Personalnormkosten!$G$1:$H$4,2,FALSE)))^AY$65,IF($D87&lt;&gt;"",$C87*(1+(VLOOKUP($D87,Personalnormkosten!$E$1:$F$9,2,FALSE)))^AY$65,""))))</f>
        <v/>
      </c>
      <c r="AZ87" s="23" t="str">
        <f>IF(OR(AZ$66="",$C87="",$A87=""),"",IF($D87="",$C87,IF($D87="durchschnittliche Preissteigerungs-rate",$C87*(1+(VLOOKUP($A87,Personalnormkosten!$G$1:$H$4,2,FALSE)))^AZ$65,IF($D87&lt;&gt;"",$C87*(1+(VLOOKUP($D87,Personalnormkosten!$E$1:$F$9,2,FALSE)))^AZ$65,""))))</f>
        <v/>
      </c>
      <c r="BA87" s="23" t="str">
        <f>IF(OR(BA$66="",$C87="",$A87=""),"",IF($D87="",$C87,IF($D87="durchschnittliche Preissteigerungs-rate",$C87*(1+(VLOOKUP($A87,Personalnormkosten!$G$1:$H$4,2,FALSE)))^BA$65,IF($D87&lt;&gt;"",$C87*(1+(VLOOKUP($D87,Personalnormkosten!$E$1:$F$9,2,FALSE)))^BA$65,""))))</f>
        <v/>
      </c>
      <c r="BB87" s="23" t="str">
        <f>IF(OR(BB$66="",$C87="",$A87=""),"",IF($D87="",$C87,IF($D87="durchschnittliche Preissteigerungs-rate",$C87*(1+(VLOOKUP($A87,Personalnormkosten!$G$1:$H$4,2,FALSE)))^BB$65,IF($D87&lt;&gt;"",$C87*(1+(VLOOKUP($D87,Personalnormkosten!$E$1:$F$9,2,FALSE)))^BB$65,""))))</f>
        <v/>
      </c>
    </row>
    <row r="88" spans="1:54" ht="41.4" x14ac:dyDescent="0.25">
      <c r="A88" s="41" t="str">
        <f>IF('Option 8'!A88="","",'Option 8'!A88)</f>
        <v/>
      </c>
      <c r="B88" s="33"/>
      <c r="C88" s="34" t="str">
        <f>IF('Option 8'!C88="","",'Option 8'!C88)</f>
        <v/>
      </c>
      <c r="D88" s="98" t="str">
        <f>IF('Option 8'!D88="","",'Option 8'!D88)</f>
        <v>durchschnittliche Preissteigerungs-rate</v>
      </c>
      <c r="E88" s="23" t="str">
        <f>IF(OR(E$66="",$C88="",$A88=""),"",IF($D88="",$C88,IF($D88="durchschnittliche Preissteigerungs-rate",$C88*(1+(VLOOKUP($A88,Personalnormkosten!$G$1:$H$4,2,FALSE)))^E$65,IF($D88&lt;&gt;"",$C88*(1+(VLOOKUP($D88,Personalnormkosten!$E$1:$F$9,2,FALSE)))^E$65,""))))</f>
        <v/>
      </c>
      <c r="F88" s="23" t="str">
        <f>IF(OR(F$66="",$C88="",$A88=""),"",IF($D88="",$C88,IF($D88="durchschnittliche Preissteigerungs-rate",$C88*(1+(VLOOKUP($A88,Personalnormkosten!$G$1:$H$4,2,FALSE)))^F$65,IF($D88&lt;&gt;"",$C88*(1+(VLOOKUP($D88,Personalnormkosten!$E$1:$F$9,2,FALSE)))^F$65,""))))</f>
        <v/>
      </c>
      <c r="G88" s="23" t="str">
        <f>IF(OR(G$66="",$C88="",$A88=""),"",IF($D88="",$C88,IF($D88="durchschnittliche Preissteigerungs-rate",$C88*(1+(VLOOKUP($A88,Personalnormkosten!$G$1:$H$4,2,FALSE)))^G$65,IF($D88&lt;&gt;"",$C88*(1+(VLOOKUP($D88,Personalnormkosten!$E$1:$F$9,2,FALSE)))^G$65,""))))</f>
        <v/>
      </c>
      <c r="H88" s="23" t="str">
        <f>IF(OR(H$66="",$C88="",$A88=""),"",IF($D88="",$C88,IF($D88="durchschnittliche Preissteigerungs-rate",$C88*(1+(VLOOKUP($A88,Personalnormkosten!$G$1:$H$4,2,FALSE)))^H$65,IF($D88&lt;&gt;"",$C88*(1+(VLOOKUP($D88,Personalnormkosten!$E$1:$F$9,2,FALSE)))^H$65,""))))</f>
        <v/>
      </c>
      <c r="I88" s="23" t="str">
        <f>IF(OR(I$66="",$C88="",$A88=""),"",IF($D88="",$C88,IF($D88="durchschnittliche Preissteigerungs-rate",$C88*(1+(VLOOKUP($A88,Personalnormkosten!$G$1:$H$4,2,FALSE)))^I$65,IF($D88&lt;&gt;"",$C88*(1+(VLOOKUP($D88,Personalnormkosten!$E$1:$F$9,2,FALSE)))^I$65,""))))</f>
        <v/>
      </c>
      <c r="J88" s="23" t="str">
        <f>IF(OR(J$66="",$C88="",$A88=""),"",IF($D88="",$C88,IF($D88="durchschnittliche Preissteigerungs-rate",$C88*(1+(VLOOKUP($A88,Personalnormkosten!$G$1:$H$4,2,FALSE)))^J$65,IF($D88&lt;&gt;"",$C88*(1+(VLOOKUP($D88,Personalnormkosten!$E$1:$F$9,2,FALSE)))^J$65,""))))</f>
        <v/>
      </c>
      <c r="K88" s="23" t="str">
        <f>IF(OR(K$66="",$C88="",$A88=""),"",IF($D88="",$C88,IF($D88="durchschnittliche Preissteigerungs-rate",$C88*(1+(VLOOKUP($A88,Personalnormkosten!$G$1:$H$4,2,FALSE)))^K$65,IF($D88&lt;&gt;"",$C88*(1+(VLOOKUP($D88,Personalnormkosten!$E$1:$F$9,2,FALSE)))^K$65,""))))</f>
        <v/>
      </c>
      <c r="L88" s="23" t="str">
        <f>IF(OR(L$66="",$C88="",$A88=""),"",IF($D88="",$C88,IF($D88="durchschnittliche Preissteigerungs-rate",$C88*(1+(VLOOKUP($A88,Personalnormkosten!$G$1:$H$4,2,FALSE)))^L$65,IF($D88&lt;&gt;"",$C88*(1+(VLOOKUP($D88,Personalnormkosten!$E$1:$F$9,2,FALSE)))^L$65,""))))</f>
        <v/>
      </c>
      <c r="M88" s="23" t="str">
        <f>IF(OR(M$66="",$C88="",$A88=""),"",IF($D88="",$C88,IF($D88="durchschnittliche Preissteigerungs-rate",$C88*(1+(VLOOKUP($A88,Personalnormkosten!$G$1:$H$4,2,FALSE)))^M$65,IF($D88&lt;&gt;"",$C88*(1+(VLOOKUP($D88,Personalnormkosten!$E$1:$F$9,2,FALSE)))^M$65,""))))</f>
        <v/>
      </c>
      <c r="N88" s="23" t="str">
        <f>IF(OR(N$66="",$C88="",$A88=""),"",IF($D88="",$C88,IF($D88="durchschnittliche Preissteigerungs-rate",$C88*(1+(VLOOKUP($A88,Personalnormkosten!$G$1:$H$4,2,FALSE)))^N$65,IF($D88&lt;&gt;"",$C88*(1+(VLOOKUP($D88,Personalnormkosten!$E$1:$F$9,2,FALSE)))^N$65,""))))</f>
        <v/>
      </c>
      <c r="O88" s="23" t="str">
        <f>IF(OR(O$66="",$C88="",$A88=""),"",IF($D88="",$C88,IF($D88="durchschnittliche Preissteigerungs-rate",$C88*(1+(VLOOKUP($A88,Personalnormkosten!$G$1:$H$4,2,FALSE)))^O$65,IF($D88&lt;&gt;"",$C88*(1+(VLOOKUP($D88,Personalnormkosten!$E$1:$F$9,2,FALSE)))^O$65,""))))</f>
        <v/>
      </c>
      <c r="P88" s="23" t="str">
        <f>IF(OR(P$66="",$C88="",$A88=""),"",IF($D88="",$C88,IF($D88="durchschnittliche Preissteigerungs-rate",$C88*(1+(VLOOKUP($A88,Personalnormkosten!$G$1:$H$4,2,FALSE)))^P$65,IF($D88&lt;&gt;"",$C88*(1+(VLOOKUP($D88,Personalnormkosten!$E$1:$F$9,2,FALSE)))^P$65,""))))</f>
        <v/>
      </c>
      <c r="Q88" s="23" t="str">
        <f>IF(OR(Q$66="",$C88="",$A88=""),"",IF($D88="",$C88,IF($D88="durchschnittliche Preissteigerungs-rate",$C88*(1+(VLOOKUP($A88,Personalnormkosten!$G$1:$H$4,2,FALSE)))^Q$65,IF($D88&lt;&gt;"",$C88*(1+(VLOOKUP($D88,Personalnormkosten!$E$1:$F$9,2,FALSE)))^Q$65,""))))</f>
        <v/>
      </c>
      <c r="R88" s="23" t="str">
        <f>IF(OR(R$66="",$C88="",$A88=""),"",IF($D88="",$C88,IF($D88="durchschnittliche Preissteigerungs-rate",$C88*(1+(VLOOKUP($A88,Personalnormkosten!$G$1:$H$4,2,FALSE)))^R$65,IF($D88&lt;&gt;"",$C88*(1+(VLOOKUP($D88,Personalnormkosten!$E$1:$F$9,2,FALSE)))^R$65,""))))</f>
        <v/>
      </c>
      <c r="S88" s="23" t="str">
        <f>IF(OR(S$66="",$C88="",$A88=""),"",IF($D88="",$C88,IF($D88="durchschnittliche Preissteigerungs-rate",$C88*(1+(VLOOKUP($A88,Personalnormkosten!$G$1:$H$4,2,FALSE)))^S$65,IF($D88&lt;&gt;"",$C88*(1+(VLOOKUP($D88,Personalnormkosten!$E$1:$F$9,2,FALSE)))^S$65,""))))</f>
        <v/>
      </c>
      <c r="T88" s="23" t="str">
        <f>IF(OR(T$66="",$C88="",$A88=""),"",IF($D88="",$C88,IF($D88="durchschnittliche Preissteigerungs-rate",$C88*(1+(VLOOKUP($A88,Personalnormkosten!$G$1:$H$4,2,FALSE)))^T$65,IF($D88&lt;&gt;"",$C88*(1+(VLOOKUP($D88,Personalnormkosten!$E$1:$F$9,2,FALSE)))^T$65,""))))</f>
        <v/>
      </c>
      <c r="U88" s="23" t="str">
        <f>IF(OR(U$66="",$C88="",$A88=""),"",IF($D88="",$C88,IF($D88="durchschnittliche Preissteigerungs-rate",$C88*(1+(VLOOKUP($A88,Personalnormkosten!$G$1:$H$4,2,FALSE)))^U$65,IF($D88&lt;&gt;"",$C88*(1+(VLOOKUP($D88,Personalnormkosten!$E$1:$F$9,2,FALSE)))^U$65,""))))</f>
        <v/>
      </c>
      <c r="V88" s="23" t="str">
        <f>IF(OR(V$66="",$C88="",$A88=""),"",IF($D88="",$C88,IF($D88="durchschnittliche Preissteigerungs-rate",$C88*(1+(VLOOKUP($A88,Personalnormkosten!$G$1:$H$4,2,FALSE)))^V$65,IF($D88&lt;&gt;"",$C88*(1+(VLOOKUP($D88,Personalnormkosten!$E$1:$F$9,2,FALSE)))^V$65,""))))</f>
        <v/>
      </c>
      <c r="W88" s="23" t="str">
        <f>IF(OR(W$66="",$C88="",$A88=""),"",IF($D88="",$C88,IF($D88="durchschnittliche Preissteigerungs-rate",$C88*(1+(VLOOKUP($A88,Personalnormkosten!$G$1:$H$4,2,FALSE)))^W$65,IF($D88&lt;&gt;"",$C88*(1+(VLOOKUP($D88,Personalnormkosten!$E$1:$F$9,2,FALSE)))^W$65,""))))</f>
        <v/>
      </c>
      <c r="X88" s="23" t="str">
        <f>IF(OR(X$66="",$C88="",$A88=""),"",IF($D88="",$C88,IF($D88="durchschnittliche Preissteigerungs-rate",$C88*(1+(VLOOKUP($A88,Personalnormkosten!$G$1:$H$4,2,FALSE)))^X$65,IF($D88&lt;&gt;"",$C88*(1+(VLOOKUP($D88,Personalnormkosten!$E$1:$F$9,2,FALSE)))^X$65,""))))</f>
        <v/>
      </c>
      <c r="Y88" s="23" t="str">
        <f>IF(OR(Y$66="",$C88="",$A88=""),"",IF($D88="",$C88,IF($D88="durchschnittliche Preissteigerungs-rate",$C88*(1+(VLOOKUP($A88,Personalnormkosten!$G$1:$H$4,2,FALSE)))^Y$65,IF($D88&lt;&gt;"",$C88*(1+(VLOOKUP($D88,Personalnormkosten!$E$1:$F$9,2,FALSE)))^Y$65,""))))</f>
        <v/>
      </c>
      <c r="Z88" s="23" t="str">
        <f>IF(OR(Z$66="",$C88="",$A88=""),"",IF($D88="",$C88,IF($D88="durchschnittliche Preissteigerungs-rate",$C88*(1+(VLOOKUP($A88,Personalnormkosten!$G$1:$H$4,2,FALSE)))^Z$65,IF($D88&lt;&gt;"",$C88*(1+(VLOOKUP($D88,Personalnormkosten!$E$1:$F$9,2,FALSE)))^Z$65,""))))</f>
        <v/>
      </c>
      <c r="AA88" s="23" t="str">
        <f>IF(OR(AA$66="",$C88="",$A88=""),"",IF($D88="",$C88,IF($D88="durchschnittliche Preissteigerungs-rate",$C88*(1+(VLOOKUP($A88,Personalnormkosten!$G$1:$H$4,2,FALSE)))^AA$65,IF($D88&lt;&gt;"",$C88*(1+(VLOOKUP($D88,Personalnormkosten!$E$1:$F$9,2,FALSE)))^AA$65,""))))</f>
        <v/>
      </c>
      <c r="AB88" s="23" t="str">
        <f>IF(OR(AB$66="",$C88="",$A88=""),"",IF($D88="",$C88,IF($D88="durchschnittliche Preissteigerungs-rate",$C88*(1+(VLOOKUP($A88,Personalnormkosten!$G$1:$H$4,2,FALSE)))^AB$65,IF($D88&lt;&gt;"",$C88*(1+(VLOOKUP($D88,Personalnormkosten!$E$1:$F$9,2,FALSE)))^AB$65,""))))</f>
        <v/>
      </c>
      <c r="AC88" s="23" t="str">
        <f>IF(OR(AC$66="",$C88="",$A88=""),"",IF($D88="",$C88,IF($D88="durchschnittliche Preissteigerungs-rate",$C88*(1+(VLOOKUP($A88,Personalnormkosten!$G$1:$H$4,2,FALSE)))^AC$65,IF($D88&lt;&gt;"",$C88*(1+(VLOOKUP($D88,Personalnormkosten!$E$1:$F$9,2,FALSE)))^AC$65,""))))</f>
        <v/>
      </c>
      <c r="AD88" s="23" t="str">
        <f>IF(OR(AD$66="",$C88="",$A88=""),"",IF($D88="",$C88,IF($D88="durchschnittliche Preissteigerungs-rate",$C88*(1+(VLOOKUP($A88,Personalnormkosten!$G$1:$H$4,2,FALSE)))^AD$65,IF($D88&lt;&gt;"",$C88*(1+(VLOOKUP($D88,Personalnormkosten!$E$1:$F$9,2,FALSE)))^AD$65,""))))</f>
        <v/>
      </c>
      <c r="AE88" s="23" t="str">
        <f>IF(OR(AE$66="",$C88="",$A88=""),"",IF($D88="",$C88,IF($D88="durchschnittliche Preissteigerungs-rate",$C88*(1+(VLOOKUP($A88,Personalnormkosten!$G$1:$H$4,2,FALSE)))^AE$65,IF($D88&lt;&gt;"",$C88*(1+(VLOOKUP($D88,Personalnormkosten!$E$1:$F$9,2,FALSE)))^AE$65,""))))</f>
        <v/>
      </c>
      <c r="AF88" s="23" t="str">
        <f>IF(OR(AF$66="",$C88="",$A88=""),"",IF($D88="",$C88,IF($D88="durchschnittliche Preissteigerungs-rate",$C88*(1+(VLOOKUP($A88,Personalnormkosten!$G$1:$H$4,2,FALSE)))^AF$65,IF($D88&lt;&gt;"",$C88*(1+(VLOOKUP($D88,Personalnormkosten!$E$1:$F$9,2,FALSE)))^AF$65,""))))</f>
        <v/>
      </c>
      <c r="AG88" s="23" t="str">
        <f>IF(OR(AG$66="",$C88="",$A88=""),"",IF($D88="",$C88,IF($D88="durchschnittliche Preissteigerungs-rate",$C88*(1+(VLOOKUP($A88,Personalnormkosten!$G$1:$H$4,2,FALSE)))^AG$65,IF($D88&lt;&gt;"",$C88*(1+(VLOOKUP($D88,Personalnormkosten!$E$1:$F$9,2,FALSE)))^AG$65,""))))</f>
        <v/>
      </c>
      <c r="AH88" s="23" t="str">
        <f>IF(OR(AH$66="",$C88="",$A88=""),"",IF($D88="",$C88,IF($D88="durchschnittliche Preissteigerungs-rate",$C88*(1+(VLOOKUP($A88,Personalnormkosten!$G$1:$H$4,2,FALSE)))^AH$65,IF($D88&lt;&gt;"",$C88*(1+(VLOOKUP($D88,Personalnormkosten!$E$1:$F$9,2,FALSE)))^AH$65,""))))</f>
        <v/>
      </c>
      <c r="AI88" s="23" t="str">
        <f>IF(OR(AI$66="",$C88="",$A88=""),"",IF($D88="",$C88,IF($D88="durchschnittliche Preissteigerungs-rate",$C88*(1+(VLOOKUP($A88,Personalnormkosten!$G$1:$H$4,2,FALSE)))^AI$65,IF($D88&lt;&gt;"",$C88*(1+(VLOOKUP($D88,Personalnormkosten!$E$1:$F$9,2,FALSE)))^AI$65,""))))</f>
        <v/>
      </c>
      <c r="AJ88" s="23" t="str">
        <f>IF(OR(AJ$66="",$C88="",$A88=""),"",IF($D88="",$C88,IF($D88="durchschnittliche Preissteigerungs-rate",$C88*(1+(VLOOKUP($A88,Personalnormkosten!$G$1:$H$4,2,FALSE)))^AJ$65,IF($D88&lt;&gt;"",$C88*(1+(VLOOKUP($D88,Personalnormkosten!$E$1:$F$9,2,FALSE)))^AJ$65,""))))</f>
        <v/>
      </c>
      <c r="AK88" s="23" t="str">
        <f>IF(OR(AK$66="",$C88="",$A88=""),"",IF($D88="",$C88,IF($D88="durchschnittliche Preissteigerungs-rate",$C88*(1+(VLOOKUP($A88,Personalnormkosten!$G$1:$H$4,2,FALSE)))^AK$65,IF($D88&lt;&gt;"",$C88*(1+(VLOOKUP($D88,Personalnormkosten!$E$1:$F$9,2,FALSE)))^AK$65,""))))</f>
        <v/>
      </c>
      <c r="AL88" s="23" t="str">
        <f>IF(OR(AL$66="",$C88="",$A88=""),"",IF($D88="",$C88,IF($D88="durchschnittliche Preissteigerungs-rate",$C88*(1+(VLOOKUP($A88,Personalnormkosten!$G$1:$H$4,2,FALSE)))^AL$65,IF($D88&lt;&gt;"",$C88*(1+(VLOOKUP($D88,Personalnormkosten!$E$1:$F$9,2,FALSE)))^AL$65,""))))</f>
        <v/>
      </c>
      <c r="AM88" s="23" t="str">
        <f>IF(OR(AM$66="",$C88="",$A88=""),"",IF($D88="",$C88,IF($D88="durchschnittliche Preissteigerungs-rate",$C88*(1+(VLOOKUP($A88,Personalnormkosten!$G$1:$H$4,2,FALSE)))^AM$65,IF($D88&lt;&gt;"",$C88*(1+(VLOOKUP($D88,Personalnormkosten!$E$1:$F$9,2,FALSE)))^AM$65,""))))</f>
        <v/>
      </c>
      <c r="AN88" s="23" t="str">
        <f>IF(OR(AN$66="",$C88="",$A88=""),"",IF($D88="",$C88,IF($D88="durchschnittliche Preissteigerungs-rate",$C88*(1+(VLOOKUP($A88,Personalnormkosten!$G$1:$H$4,2,FALSE)))^AN$65,IF($D88&lt;&gt;"",$C88*(1+(VLOOKUP($D88,Personalnormkosten!$E$1:$F$9,2,FALSE)))^AN$65,""))))</f>
        <v/>
      </c>
      <c r="AO88" s="23" t="str">
        <f>IF(OR(AO$66="",$C88="",$A88=""),"",IF($D88="",$C88,IF($D88="durchschnittliche Preissteigerungs-rate",$C88*(1+(VLOOKUP($A88,Personalnormkosten!$G$1:$H$4,2,FALSE)))^AO$65,IF($D88&lt;&gt;"",$C88*(1+(VLOOKUP($D88,Personalnormkosten!$E$1:$F$9,2,FALSE)))^AO$65,""))))</f>
        <v/>
      </c>
      <c r="AP88" s="23" t="str">
        <f>IF(OR(AP$66="",$C88="",$A88=""),"",IF($D88="",$C88,IF($D88="durchschnittliche Preissteigerungs-rate",$C88*(1+(VLOOKUP($A88,Personalnormkosten!$G$1:$H$4,2,FALSE)))^AP$65,IF($D88&lt;&gt;"",$C88*(1+(VLOOKUP($D88,Personalnormkosten!$E$1:$F$9,2,FALSE)))^AP$65,""))))</f>
        <v/>
      </c>
      <c r="AQ88" s="23" t="str">
        <f>IF(OR(AQ$66="",$C88="",$A88=""),"",IF($D88="",$C88,IF($D88="durchschnittliche Preissteigerungs-rate",$C88*(1+(VLOOKUP($A88,Personalnormkosten!$G$1:$H$4,2,FALSE)))^AQ$65,IF($D88&lt;&gt;"",$C88*(1+(VLOOKUP($D88,Personalnormkosten!$E$1:$F$9,2,FALSE)))^AQ$65,""))))</f>
        <v/>
      </c>
      <c r="AR88" s="23" t="str">
        <f>IF(OR(AR$66="",$C88="",$A88=""),"",IF($D88="",$C88,IF($D88="durchschnittliche Preissteigerungs-rate",$C88*(1+(VLOOKUP($A88,Personalnormkosten!$G$1:$H$4,2,FALSE)))^AR$65,IF($D88&lt;&gt;"",$C88*(1+(VLOOKUP($D88,Personalnormkosten!$E$1:$F$9,2,FALSE)))^AR$65,""))))</f>
        <v/>
      </c>
      <c r="AS88" s="23" t="str">
        <f>IF(OR(AS$66="",$C88="",$A88=""),"",IF($D88="",$C88,IF($D88="durchschnittliche Preissteigerungs-rate",$C88*(1+(VLOOKUP($A88,Personalnormkosten!$G$1:$H$4,2,FALSE)))^AS$65,IF($D88&lt;&gt;"",$C88*(1+(VLOOKUP($D88,Personalnormkosten!$E$1:$F$9,2,FALSE)))^AS$65,""))))</f>
        <v/>
      </c>
      <c r="AT88" s="23" t="str">
        <f>IF(OR(AT$66="",$C88="",$A88=""),"",IF($D88="",$C88,IF($D88="durchschnittliche Preissteigerungs-rate",$C88*(1+(VLOOKUP($A88,Personalnormkosten!$G$1:$H$4,2,FALSE)))^AT$65,IF($D88&lt;&gt;"",$C88*(1+(VLOOKUP($D88,Personalnormkosten!$E$1:$F$9,2,FALSE)))^AT$65,""))))</f>
        <v/>
      </c>
      <c r="AU88" s="23" t="str">
        <f>IF(OR(AU$66="",$C88="",$A88=""),"",IF($D88="",$C88,IF($D88="durchschnittliche Preissteigerungs-rate",$C88*(1+(VLOOKUP($A88,Personalnormkosten!$G$1:$H$4,2,FALSE)))^AU$65,IF($D88&lt;&gt;"",$C88*(1+(VLOOKUP($D88,Personalnormkosten!$E$1:$F$9,2,FALSE)))^AU$65,""))))</f>
        <v/>
      </c>
      <c r="AV88" s="23" t="str">
        <f>IF(OR(AV$66="",$C88="",$A88=""),"",IF($D88="",$C88,IF($D88="durchschnittliche Preissteigerungs-rate",$C88*(1+(VLOOKUP($A88,Personalnormkosten!$G$1:$H$4,2,FALSE)))^AV$65,IF($D88&lt;&gt;"",$C88*(1+(VLOOKUP($D88,Personalnormkosten!$E$1:$F$9,2,FALSE)))^AV$65,""))))</f>
        <v/>
      </c>
      <c r="AW88" s="23" t="str">
        <f>IF(OR(AW$66="",$C88="",$A88=""),"",IF($D88="",$C88,IF($D88="durchschnittliche Preissteigerungs-rate",$C88*(1+(VLOOKUP($A88,Personalnormkosten!$G$1:$H$4,2,FALSE)))^AW$65,IF($D88&lt;&gt;"",$C88*(1+(VLOOKUP($D88,Personalnormkosten!$E$1:$F$9,2,FALSE)))^AW$65,""))))</f>
        <v/>
      </c>
      <c r="AX88" s="23" t="str">
        <f>IF(OR(AX$66="",$C88="",$A88=""),"",IF($D88="",$C88,IF($D88="durchschnittliche Preissteigerungs-rate",$C88*(1+(VLOOKUP($A88,Personalnormkosten!$G$1:$H$4,2,FALSE)))^AX$65,IF($D88&lt;&gt;"",$C88*(1+(VLOOKUP($D88,Personalnormkosten!$E$1:$F$9,2,FALSE)))^AX$65,""))))</f>
        <v/>
      </c>
      <c r="AY88" s="23" t="str">
        <f>IF(OR(AY$66="",$C88="",$A88=""),"",IF($D88="",$C88,IF($D88="durchschnittliche Preissteigerungs-rate",$C88*(1+(VLOOKUP($A88,Personalnormkosten!$G$1:$H$4,2,FALSE)))^AY$65,IF($D88&lt;&gt;"",$C88*(1+(VLOOKUP($D88,Personalnormkosten!$E$1:$F$9,2,FALSE)))^AY$65,""))))</f>
        <v/>
      </c>
      <c r="AZ88" s="23" t="str">
        <f>IF(OR(AZ$66="",$C88="",$A88=""),"",IF($D88="",$C88,IF($D88="durchschnittliche Preissteigerungs-rate",$C88*(1+(VLOOKUP($A88,Personalnormkosten!$G$1:$H$4,2,FALSE)))^AZ$65,IF($D88&lt;&gt;"",$C88*(1+(VLOOKUP($D88,Personalnormkosten!$E$1:$F$9,2,FALSE)))^AZ$65,""))))</f>
        <v/>
      </c>
      <c r="BA88" s="23" t="str">
        <f>IF(OR(BA$66="",$C88="",$A88=""),"",IF($D88="",$C88,IF($D88="durchschnittliche Preissteigerungs-rate",$C88*(1+(VLOOKUP($A88,Personalnormkosten!$G$1:$H$4,2,FALSE)))^BA$65,IF($D88&lt;&gt;"",$C88*(1+(VLOOKUP($D88,Personalnormkosten!$E$1:$F$9,2,FALSE)))^BA$65,""))))</f>
        <v/>
      </c>
      <c r="BB88" s="23" t="str">
        <f>IF(OR(BB$66="",$C88="",$A88=""),"",IF($D88="",$C88,IF($D88="durchschnittliche Preissteigerungs-rate",$C88*(1+(VLOOKUP($A88,Personalnormkosten!$G$1:$H$4,2,FALSE)))^BB$65,IF($D88&lt;&gt;"",$C88*(1+(VLOOKUP($D88,Personalnormkosten!$E$1:$F$9,2,FALSE)))^BB$65,""))))</f>
        <v/>
      </c>
    </row>
    <row r="89" spans="1:54" ht="41.4" x14ac:dyDescent="0.25">
      <c r="A89" s="41" t="str">
        <f>IF('Option 8'!A89="","",'Option 8'!A89)</f>
        <v/>
      </c>
      <c r="B89" s="33"/>
      <c r="C89" s="34" t="str">
        <f>IF('Option 8'!C89="","",'Option 8'!C89)</f>
        <v/>
      </c>
      <c r="D89" s="98" t="str">
        <f>IF('Option 8'!D89="","",'Option 8'!D89)</f>
        <v>durchschnittliche Preissteigerungs-rate</v>
      </c>
      <c r="E89" s="23" t="str">
        <f>IF(OR(E$66="",$C89="",$A89=""),"",IF($D89="",$C89,IF($D89="durchschnittliche Preissteigerungs-rate",$C89*(1+(VLOOKUP($A89,Personalnormkosten!$G$1:$H$4,2,FALSE)))^E$65,IF($D89&lt;&gt;"",$C89*(1+(VLOOKUP($D89,Personalnormkosten!$E$1:$F$9,2,FALSE)))^E$65,""))))</f>
        <v/>
      </c>
      <c r="F89" s="23" t="str">
        <f>IF(OR(F$66="",$C89="",$A89=""),"",IF($D89="",$C89,IF($D89="durchschnittliche Preissteigerungs-rate",$C89*(1+(VLOOKUP($A89,Personalnormkosten!$G$1:$H$4,2,FALSE)))^F$65,IF($D89&lt;&gt;"",$C89*(1+(VLOOKUP($D89,Personalnormkosten!$E$1:$F$9,2,FALSE)))^F$65,""))))</f>
        <v/>
      </c>
      <c r="G89" s="23" t="str">
        <f>IF(OR(G$66="",$C89="",$A89=""),"",IF($D89="",$C89,IF($D89="durchschnittliche Preissteigerungs-rate",$C89*(1+(VLOOKUP($A89,Personalnormkosten!$G$1:$H$4,2,FALSE)))^G$65,IF($D89&lt;&gt;"",$C89*(1+(VLOOKUP($D89,Personalnormkosten!$E$1:$F$9,2,FALSE)))^G$65,""))))</f>
        <v/>
      </c>
      <c r="H89" s="23" t="str">
        <f>IF(OR(H$66="",$C89="",$A89=""),"",IF($D89="",$C89,IF($D89="durchschnittliche Preissteigerungs-rate",$C89*(1+(VLOOKUP($A89,Personalnormkosten!$G$1:$H$4,2,FALSE)))^H$65,IF($D89&lt;&gt;"",$C89*(1+(VLOOKUP($D89,Personalnormkosten!$E$1:$F$9,2,FALSE)))^H$65,""))))</f>
        <v/>
      </c>
      <c r="I89" s="23" t="str">
        <f>IF(OR(I$66="",$C89="",$A89=""),"",IF($D89="",$C89,IF($D89="durchschnittliche Preissteigerungs-rate",$C89*(1+(VLOOKUP($A89,Personalnormkosten!$G$1:$H$4,2,FALSE)))^I$65,IF($D89&lt;&gt;"",$C89*(1+(VLOOKUP($D89,Personalnormkosten!$E$1:$F$9,2,FALSE)))^I$65,""))))</f>
        <v/>
      </c>
      <c r="J89" s="23" t="str">
        <f>IF(OR(J$66="",$C89="",$A89=""),"",IF($D89="",$C89,IF($D89="durchschnittliche Preissteigerungs-rate",$C89*(1+(VLOOKUP($A89,Personalnormkosten!$G$1:$H$4,2,FALSE)))^J$65,IF($D89&lt;&gt;"",$C89*(1+(VLOOKUP($D89,Personalnormkosten!$E$1:$F$9,2,FALSE)))^J$65,""))))</f>
        <v/>
      </c>
      <c r="K89" s="23" t="str">
        <f>IF(OR(K$66="",$C89="",$A89=""),"",IF($D89="",$C89,IF($D89="durchschnittliche Preissteigerungs-rate",$C89*(1+(VLOOKUP($A89,Personalnormkosten!$G$1:$H$4,2,FALSE)))^K$65,IF($D89&lt;&gt;"",$C89*(1+(VLOOKUP($D89,Personalnormkosten!$E$1:$F$9,2,FALSE)))^K$65,""))))</f>
        <v/>
      </c>
      <c r="L89" s="23" t="str">
        <f>IF(OR(L$66="",$C89="",$A89=""),"",IF($D89="",$C89,IF($D89="durchschnittliche Preissteigerungs-rate",$C89*(1+(VLOOKUP($A89,Personalnormkosten!$G$1:$H$4,2,FALSE)))^L$65,IF($D89&lt;&gt;"",$C89*(1+(VLOOKUP($D89,Personalnormkosten!$E$1:$F$9,2,FALSE)))^L$65,""))))</f>
        <v/>
      </c>
      <c r="M89" s="23" t="str">
        <f>IF(OR(M$66="",$C89="",$A89=""),"",IF($D89="",$C89,IF($D89="durchschnittliche Preissteigerungs-rate",$C89*(1+(VLOOKUP($A89,Personalnormkosten!$G$1:$H$4,2,FALSE)))^M$65,IF($D89&lt;&gt;"",$C89*(1+(VLOOKUP($D89,Personalnormkosten!$E$1:$F$9,2,FALSE)))^M$65,""))))</f>
        <v/>
      </c>
      <c r="N89" s="23" t="str">
        <f>IF(OR(N$66="",$C89="",$A89=""),"",IF($D89="",$C89,IF($D89="durchschnittliche Preissteigerungs-rate",$C89*(1+(VLOOKUP($A89,Personalnormkosten!$G$1:$H$4,2,FALSE)))^N$65,IF($D89&lt;&gt;"",$C89*(1+(VLOOKUP($D89,Personalnormkosten!$E$1:$F$9,2,FALSE)))^N$65,""))))</f>
        <v/>
      </c>
      <c r="O89" s="23" t="str">
        <f>IF(OR(O$66="",$C89="",$A89=""),"",IF($D89="",$C89,IF($D89="durchschnittliche Preissteigerungs-rate",$C89*(1+(VLOOKUP($A89,Personalnormkosten!$G$1:$H$4,2,FALSE)))^O$65,IF($D89&lt;&gt;"",$C89*(1+(VLOOKUP($D89,Personalnormkosten!$E$1:$F$9,2,FALSE)))^O$65,""))))</f>
        <v/>
      </c>
      <c r="P89" s="23" t="str">
        <f>IF(OR(P$66="",$C89="",$A89=""),"",IF($D89="",$C89,IF($D89="durchschnittliche Preissteigerungs-rate",$C89*(1+(VLOOKUP($A89,Personalnormkosten!$G$1:$H$4,2,FALSE)))^P$65,IF($D89&lt;&gt;"",$C89*(1+(VLOOKUP($D89,Personalnormkosten!$E$1:$F$9,2,FALSE)))^P$65,""))))</f>
        <v/>
      </c>
      <c r="Q89" s="23" t="str">
        <f>IF(OR(Q$66="",$C89="",$A89=""),"",IF($D89="",$C89,IF($D89="durchschnittliche Preissteigerungs-rate",$C89*(1+(VLOOKUP($A89,Personalnormkosten!$G$1:$H$4,2,FALSE)))^Q$65,IF($D89&lt;&gt;"",$C89*(1+(VLOOKUP($D89,Personalnormkosten!$E$1:$F$9,2,FALSE)))^Q$65,""))))</f>
        <v/>
      </c>
      <c r="R89" s="23" t="str">
        <f>IF(OR(R$66="",$C89="",$A89=""),"",IF($D89="",$C89,IF($D89="durchschnittliche Preissteigerungs-rate",$C89*(1+(VLOOKUP($A89,Personalnormkosten!$G$1:$H$4,2,FALSE)))^R$65,IF($D89&lt;&gt;"",$C89*(1+(VLOOKUP($D89,Personalnormkosten!$E$1:$F$9,2,FALSE)))^R$65,""))))</f>
        <v/>
      </c>
      <c r="S89" s="23" t="str">
        <f>IF(OR(S$66="",$C89="",$A89=""),"",IF($D89="",$C89,IF($D89="durchschnittliche Preissteigerungs-rate",$C89*(1+(VLOOKUP($A89,Personalnormkosten!$G$1:$H$4,2,FALSE)))^S$65,IF($D89&lt;&gt;"",$C89*(1+(VLOOKUP($D89,Personalnormkosten!$E$1:$F$9,2,FALSE)))^S$65,""))))</f>
        <v/>
      </c>
      <c r="T89" s="23" t="str">
        <f>IF(OR(T$66="",$C89="",$A89=""),"",IF($D89="",$C89,IF($D89="durchschnittliche Preissteigerungs-rate",$C89*(1+(VLOOKUP($A89,Personalnormkosten!$G$1:$H$4,2,FALSE)))^T$65,IF($D89&lt;&gt;"",$C89*(1+(VLOOKUP($D89,Personalnormkosten!$E$1:$F$9,2,FALSE)))^T$65,""))))</f>
        <v/>
      </c>
      <c r="U89" s="23" t="str">
        <f>IF(OR(U$66="",$C89="",$A89=""),"",IF($D89="",$C89,IF($D89="durchschnittliche Preissteigerungs-rate",$C89*(1+(VLOOKUP($A89,Personalnormkosten!$G$1:$H$4,2,FALSE)))^U$65,IF($D89&lt;&gt;"",$C89*(1+(VLOOKUP($D89,Personalnormkosten!$E$1:$F$9,2,FALSE)))^U$65,""))))</f>
        <v/>
      </c>
      <c r="V89" s="23" t="str">
        <f>IF(OR(V$66="",$C89="",$A89=""),"",IF($D89="",$C89,IF($D89="durchschnittliche Preissteigerungs-rate",$C89*(1+(VLOOKUP($A89,Personalnormkosten!$G$1:$H$4,2,FALSE)))^V$65,IF($D89&lt;&gt;"",$C89*(1+(VLOOKUP($D89,Personalnormkosten!$E$1:$F$9,2,FALSE)))^V$65,""))))</f>
        <v/>
      </c>
      <c r="W89" s="23" t="str">
        <f>IF(OR(W$66="",$C89="",$A89=""),"",IF($D89="",$C89,IF($D89="durchschnittliche Preissteigerungs-rate",$C89*(1+(VLOOKUP($A89,Personalnormkosten!$G$1:$H$4,2,FALSE)))^W$65,IF($D89&lt;&gt;"",$C89*(1+(VLOOKUP($D89,Personalnormkosten!$E$1:$F$9,2,FALSE)))^W$65,""))))</f>
        <v/>
      </c>
      <c r="X89" s="23" t="str">
        <f>IF(OR(X$66="",$C89="",$A89=""),"",IF($D89="",$C89,IF($D89="durchschnittliche Preissteigerungs-rate",$C89*(1+(VLOOKUP($A89,Personalnormkosten!$G$1:$H$4,2,FALSE)))^X$65,IF($D89&lt;&gt;"",$C89*(1+(VLOOKUP($D89,Personalnormkosten!$E$1:$F$9,2,FALSE)))^X$65,""))))</f>
        <v/>
      </c>
      <c r="Y89" s="23" t="str">
        <f>IF(OR(Y$66="",$C89="",$A89=""),"",IF($D89="",$C89,IF($D89="durchschnittliche Preissteigerungs-rate",$C89*(1+(VLOOKUP($A89,Personalnormkosten!$G$1:$H$4,2,FALSE)))^Y$65,IF($D89&lt;&gt;"",$C89*(1+(VLOOKUP($D89,Personalnormkosten!$E$1:$F$9,2,FALSE)))^Y$65,""))))</f>
        <v/>
      </c>
      <c r="Z89" s="23" t="str">
        <f>IF(OR(Z$66="",$C89="",$A89=""),"",IF($D89="",$C89,IF($D89="durchschnittliche Preissteigerungs-rate",$C89*(1+(VLOOKUP($A89,Personalnormkosten!$G$1:$H$4,2,FALSE)))^Z$65,IF($D89&lt;&gt;"",$C89*(1+(VLOOKUP($D89,Personalnormkosten!$E$1:$F$9,2,FALSE)))^Z$65,""))))</f>
        <v/>
      </c>
      <c r="AA89" s="23" t="str">
        <f>IF(OR(AA$66="",$C89="",$A89=""),"",IF($D89="",$C89,IF($D89="durchschnittliche Preissteigerungs-rate",$C89*(1+(VLOOKUP($A89,Personalnormkosten!$G$1:$H$4,2,FALSE)))^AA$65,IF($D89&lt;&gt;"",$C89*(1+(VLOOKUP($D89,Personalnormkosten!$E$1:$F$9,2,FALSE)))^AA$65,""))))</f>
        <v/>
      </c>
      <c r="AB89" s="23" t="str">
        <f>IF(OR(AB$66="",$C89="",$A89=""),"",IF($D89="",$C89,IF($D89="durchschnittliche Preissteigerungs-rate",$C89*(1+(VLOOKUP($A89,Personalnormkosten!$G$1:$H$4,2,FALSE)))^AB$65,IF($D89&lt;&gt;"",$C89*(1+(VLOOKUP($D89,Personalnormkosten!$E$1:$F$9,2,FALSE)))^AB$65,""))))</f>
        <v/>
      </c>
      <c r="AC89" s="23" t="str">
        <f>IF(OR(AC$66="",$C89="",$A89=""),"",IF($D89="",$C89,IF($D89="durchschnittliche Preissteigerungs-rate",$C89*(1+(VLOOKUP($A89,Personalnormkosten!$G$1:$H$4,2,FALSE)))^AC$65,IF($D89&lt;&gt;"",$C89*(1+(VLOOKUP($D89,Personalnormkosten!$E$1:$F$9,2,FALSE)))^AC$65,""))))</f>
        <v/>
      </c>
      <c r="AD89" s="23" t="str">
        <f>IF(OR(AD$66="",$C89="",$A89=""),"",IF($D89="",$C89,IF($D89="durchschnittliche Preissteigerungs-rate",$C89*(1+(VLOOKUP($A89,Personalnormkosten!$G$1:$H$4,2,FALSE)))^AD$65,IF($D89&lt;&gt;"",$C89*(1+(VLOOKUP($D89,Personalnormkosten!$E$1:$F$9,2,FALSE)))^AD$65,""))))</f>
        <v/>
      </c>
      <c r="AE89" s="23" t="str">
        <f>IF(OR(AE$66="",$C89="",$A89=""),"",IF($D89="",$C89,IF($D89="durchschnittliche Preissteigerungs-rate",$C89*(1+(VLOOKUP($A89,Personalnormkosten!$G$1:$H$4,2,FALSE)))^AE$65,IF($D89&lt;&gt;"",$C89*(1+(VLOOKUP($D89,Personalnormkosten!$E$1:$F$9,2,FALSE)))^AE$65,""))))</f>
        <v/>
      </c>
      <c r="AF89" s="23" t="str">
        <f>IF(OR(AF$66="",$C89="",$A89=""),"",IF($D89="",$C89,IF($D89="durchschnittliche Preissteigerungs-rate",$C89*(1+(VLOOKUP($A89,Personalnormkosten!$G$1:$H$4,2,FALSE)))^AF$65,IF($D89&lt;&gt;"",$C89*(1+(VLOOKUP($D89,Personalnormkosten!$E$1:$F$9,2,FALSE)))^AF$65,""))))</f>
        <v/>
      </c>
      <c r="AG89" s="23" t="str">
        <f>IF(OR(AG$66="",$C89="",$A89=""),"",IF($D89="",$C89,IF($D89="durchschnittliche Preissteigerungs-rate",$C89*(1+(VLOOKUP($A89,Personalnormkosten!$G$1:$H$4,2,FALSE)))^AG$65,IF($D89&lt;&gt;"",$C89*(1+(VLOOKUP($D89,Personalnormkosten!$E$1:$F$9,2,FALSE)))^AG$65,""))))</f>
        <v/>
      </c>
      <c r="AH89" s="23" t="str">
        <f>IF(OR(AH$66="",$C89="",$A89=""),"",IF($D89="",$C89,IF($D89="durchschnittliche Preissteigerungs-rate",$C89*(1+(VLOOKUP($A89,Personalnormkosten!$G$1:$H$4,2,FALSE)))^AH$65,IF($D89&lt;&gt;"",$C89*(1+(VLOOKUP($D89,Personalnormkosten!$E$1:$F$9,2,FALSE)))^AH$65,""))))</f>
        <v/>
      </c>
      <c r="AI89" s="23" t="str">
        <f>IF(OR(AI$66="",$C89="",$A89=""),"",IF($D89="",$C89,IF($D89="durchschnittliche Preissteigerungs-rate",$C89*(1+(VLOOKUP($A89,Personalnormkosten!$G$1:$H$4,2,FALSE)))^AI$65,IF($D89&lt;&gt;"",$C89*(1+(VLOOKUP($D89,Personalnormkosten!$E$1:$F$9,2,FALSE)))^AI$65,""))))</f>
        <v/>
      </c>
      <c r="AJ89" s="23" t="str">
        <f>IF(OR(AJ$66="",$C89="",$A89=""),"",IF($D89="",$C89,IF($D89="durchschnittliche Preissteigerungs-rate",$C89*(1+(VLOOKUP($A89,Personalnormkosten!$G$1:$H$4,2,FALSE)))^AJ$65,IF($D89&lt;&gt;"",$C89*(1+(VLOOKUP($D89,Personalnormkosten!$E$1:$F$9,2,FALSE)))^AJ$65,""))))</f>
        <v/>
      </c>
      <c r="AK89" s="23" t="str">
        <f>IF(OR(AK$66="",$C89="",$A89=""),"",IF($D89="",$C89,IF($D89="durchschnittliche Preissteigerungs-rate",$C89*(1+(VLOOKUP($A89,Personalnormkosten!$G$1:$H$4,2,FALSE)))^AK$65,IF($D89&lt;&gt;"",$C89*(1+(VLOOKUP($D89,Personalnormkosten!$E$1:$F$9,2,FALSE)))^AK$65,""))))</f>
        <v/>
      </c>
      <c r="AL89" s="23" t="str">
        <f>IF(OR(AL$66="",$C89="",$A89=""),"",IF($D89="",$C89,IF($D89="durchschnittliche Preissteigerungs-rate",$C89*(1+(VLOOKUP($A89,Personalnormkosten!$G$1:$H$4,2,FALSE)))^AL$65,IF($D89&lt;&gt;"",$C89*(1+(VLOOKUP($D89,Personalnormkosten!$E$1:$F$9,2,FALSE)))^AL$65,""))))</f>
        <v/>
      </c>
      <c r="AM89" s="23" t="str">
        <f>IF(OR(AM$66="",$C89="",$A89=""),"",IF($D89="",$C89,IF($D89="durchschnittliche Preissteigerungs-rate",$C89*(1+(VLOOKUP($A89,Personalnormkosten!$G$1:$H$4,2,FALSE)))^AM$65,IF($D89&lt;&gt;"",$C89*(1+(VLOOKUP($D89,Personalnormkosten!$E$1:$F$9,2,FALSE)))^AM$65,""))))</f>
        <v/>
      </c>
      <c r="AN89" s="23" t="str">
        <f>IF(OR(AN$66="",$C89="",$A89=""),"",IF($D89="",$C89,IF($D89="durchschnittliche Preissteigerungs-rate",$C89*(1+(VLOOKUP($A89,Personalnormkosten!$G$1:$H$4,2,FALSE)))^AN$65,IF($D89&lt;&gt;"",$C89*(1+(VLOOKUP($D89,Personalnormkosten!$E$1:$F$9,2,FALSE)))^AN$65,""))))</f>
        <v/>
      </c>
      <c r="AO89" s="23" t="str">
        <f>IF(OR(AO$66="",$C89="",$A89=""),"",IF($D89="",$C89,IF($D89="durchschnittliche Preissteigerungs-rate",$C89*(1+(VLOOKUP($A89,Personalnormkosten!$G$1:$H$4,2,FALSE)))^AO$65,IF($D89&lt;&gt;"",$C89*(1+(VLOOKUP($D89,Personalnormkosten!$E$1:$F$9,2,FALSE)))^AO$65,""))))</f>
        <v/>
      </c>
      <c r="AP89" s="23" t="str">
        <f>IF(OR(AP$66="",$C89="",$A89=""),"",IF($D89="",$C89,IF($D89="durchschnittliche Preissteigerungs-rate",$C89*(1+(VLOOKUP($A89,Personalnormkosten!$G$1:$H$4,2,FALSE)))^AP$65,IF($D89&lt;&gt;"",$C89*(1+(VLOOKUP($D89,Personalnormkosten!$E$1:$F$9,2,FALSE)))^AP$65,""))))</f>
        <v/>
      </c>
      <c r="AQ89" s="23" t="str">
        <f>IF(OR(AQ$66="",$C89="",$A89=""),"",IF($D89="",$C89,IF($D89="durchschnittliche Preissteigerungs-rate",$C89*(1+(VLOOKUP($A89,Personalnormkosten!$G$1:$H$4,2,FALSE)))^AQ$65,IF($D89&lt;&gt;"",$C89*(1+(VLOOKUP($D89,Personalnormkosten!$E$1:$F$9,2,FALSE)))^AQ$65,""))))</f>
        <v/>
      </c>
      <c r="AR89" s="23" t="str">
        <f>IF(OR(AR$66="",$C89="",$A89=""),"",IF($D89="",$C89,IF($D89="durchschnittliche Preissteigerungs-rate",$C89*(1+(VLOOKUP($A89,Personalnormkosten!$G$1:$H$4,2,FALSE)))^AR$65,IF($D89&lt;&gt;"",$C89*(1+(VLOOKUP($D89,Personalnormkosten!$E$1:$F$9,2,FALSE)))^AR$65,""))))</f>
        <v/>
      </c>
      <c r="AS89" s="23" t="str">
        <f>IF(OR(AS$66="",$C89="",$A89=""),"",IF($D89="",$C89,IF($D89="durchschnittliche Preissteigerungs-rate",$C89*(1+(VLOOKUP($A89,Personalnormkosten!$G$1:$H$4,2,FALSE)))^AS$65,IF($D89&lt;&gt;"",$C89*(1+(VLOOKUP($D89,Personalnormkosten!$E$1:$F$9,2,FALSE)))^AS$65,""))))</f>
        <v/>
      </c>
      <c r="AT89" s="23" t="str">
        <f>IF(OR(AT$66="",$C89="",$A89=""),"",IF($D89="",$C89,IF($D89="durchschnittliche Preissteigerungs-rate",$C89*(1+(VLOOKUP($A89,Personalnormkosten!$G$1:$H$4,2,FALSE)))^AT$65,IF($D89&lt;&gt;"",$C89*(1+(VLOOKUP($D89,Personalnormkosten!$E$1:$F$9,2,FALSE)))^AT$65,""))))</f>
        <v/>
      </c>
      <c r="AU89" s="23" t="str">
        <f>IF(OR(AU$66="",$C89="",$A89=""),"",IF($D89="",$C89,IF($D89="durchschnittliche Preissteigerungs-rate",$C89*(1+(VLOOKUP($A89,Personalnormkosten!$G$1:$H$4,2,FALSE)))^AU$65,IF($D89&lt;&gt;"",$C89*(1+(VLOOKUP($D89,Personalnormkosten!$E$1:$F$9,2,FALSE)))^AU$65,""))))</f>
        <v/>
      </c>
      <c r="AV89" s="23" t="str">
        <f>IF(OR(AV$66="",$C89="",$A89=""),"",IF($D89="",$C89,IF($D89="durchschnittliche Preissteigerungs-rate",$C89*(1+(VLOOKUP($A89,Personalnormkosten!$G$1:$H$4,2,FALSE)))^AV$65,IF($D89&lt;&gt;"",$C89*(1+(VLOOKUP($D89,Personalnormkosten!$E$1:$F$9,2,FALSE)))^AV$65,""))))</f>
        <v/>
      </c>
      <c r="AW89" s="23" t="str">
        <f>IF(OR(AW$66="",$C89="",$A89=""),"",IF($D89="",$C89,IF($D89="durchschnittliche Preissteigerungs-rate",$C89*(1+(VLOOKUP($A89,Personalnormkosten!$G$1:$H$4,2,FALSE)))^AW$65,IF($D89&lt;&gt;"",$C89*(1+(VLOOKUP($D89,Personalnormkosten!$E$1:$F$9,2,FALSE)))^AW$65,""))))</f>
        <v/>
      </c>
      <c r="AX89" s="23" t="str">
        <f>IF(OR(AX$66="",$C89="",$A89=""),"",IF($D89="",$C89,IF($D89="durchschnittliche Preissteigerungs-rate",$C89*(1+(VLOOKUP($A89,Personalnormkosten!$G$1:$H$4,2,FALSE)))^AX$65,IF($D89&lt;&gt;"",$C89*(1+(VLOOKUP($D89,Personalnormkosten!$E$1:$F$9,2,FALSE)))^AX$65,""))))</f>
        <v/>
      </c>
      <c r="AY89" s="23" t="str">
        <f>IF(OR(AY$66="",$C89="",$A89=""),"",IF($D89="",$C89,IF($D89="durchschnittliche Preissteigerungs-rate",$C89*(1+(VLOOKUP($A89,Personalnormkosten!$G$1:$H$4,2,FALSE)))^AY$65,IF($D89&lt;&gt;"",$C89*(1+(VLOOKUP($D89,Personalnormkosten!$E$1:$F$9,2,FALSE)))^AY$65,""))))</f>
        <v/>
      </c>
      <c r="AZ89" s="23" t="str">
        <f>IF(OR(AZ$66="",$C89="",$A89=""),"",IF($D89="",$C89,IF($D89="durchschnittliche Preissteigerungs-rate",$C89*(1+(VLOOKUP($A89,Personalnormkosten!$G$1:$H$4,2,FALSE)))^AZ$65,IF($D89&lt;&gt;"",$C89*(1+(VLOOKUP($D89,Personalnormkosten!$E$1:$F$9,2,FALSE)))^AZ$65,""))))</f>
        <v/>
      </c>
      <c r="BA89" s="23" t="str">
        <f>IF(OR(BA$66="",$C89="",$A89=""),"",IF($D89="",$C89,IF($D89="durchschnittliche Preissteigerungs-rate",$C89*(1+(VLOOKUP($A89,Personalnormkosten!$G$1:$H$4,2,FALSE)))^BA$65,IF($D89&lt;&gt;"",$C89*(1+(VLOOKUP($D89,Personalnormkosten!$E$1:$F$9,2,FALSE)))^BA$65,""))))</f>
        <v/>
      </c>
      <c r="BB89" s="23" t="str">
        <f>IF(OR(BB$66="",$C89="",$A89=""),"",IF($D89="",$C89,IF($D89="durchschnittliche Preissteigerungs-rate",$C89*(1+(VLOOKUP($A89,Personalnormkosten!$G$1:$H$4,2,FALSE)))^BB$65,IF($D89&lt;&gt;"",$C89*(1+(VLOOKUP($D89,Personalnormkosten!$E$1:$F$9,2,FALSE)))^BB$65,""))))</f>
        <v/>
      </c>
    </row>
    <row r="90" spans="1:54" ht="41.4" x14ac:dyDescent="0.25">
      <c r="A90" s="41" t="str">
        <f>IF('Option 8'!A90="","",'Option 8'!A90)</f>
        <v/>
      </c>
      <c r="B90" s="33"/>
      <c r="C90" s="34" t="str">
        <f>IF('Option 8'!C90="","",'Option 8'!C90)</f>
        <v/>
      </c>
      <c r="D90" s="98" t="str">
        <f>IF('Option 8'!D90="","",'Option 8'!D90)</f>
        <v>durchschnittliche Preissteigerungs-rate</v>
      </c>
      <c r="E90" s="23" t="str">
        <f>IF(OR(E$66="",$C90="",$A90=""),"",IF($D90="",$C90,IF($D90="durchschnittliche Preissteigerungs-rate",$C90*(1+(VLOOKUP($A90,Personalnormkosten!$G$1:$H$4,2,FALSE)))^E$65,IF($D90&lt;&gt;"",$C90*(1+(VLOOKUP($D90,Personalnormkosten!$E$1:$F$9,2,FALSE)))^E$65,""))))</f>
        <v/>
      </c>
      <c r="F90" s="23" t="str">
        <f>IF(OR(F$66="",$C90="",$A90=""),"",IF($D90="",$C90,IF($D90="durchschnittliche Preissteigerungs-rate",$C90*(1+(VLOOKUP($A90,Personalnormkosten!$G$1:$H$4,2,FALSE)))^F$65,IF($D90&lt;&gt;"",$C90*(1+(VLOOKUP($D90,Personalnormkosten!$E$1:$F$9,2,FALSE)))^F$65,""))))</f>
        <v/>
      </c>
      <c r="G90" s="23" t="str">
        <f>IF(OR(G$66="",$C90="",$A90=""),"",IF($D90="",$C90,IF($D90="durchschnittliche Preissteigerungs-rate",$C90*(1+(VLOOKUP($A90,Personalnormkosten!$G$1:$H$4,2,FALSE)))^G$65,IF($D90&lt;&gt;"",$C90*(1+(VLOOKUP($D90,Personalnormkosten!$E$1:$F$9,2,FALSE)))^G$65,""))))</f>
        <v/>
      </c>
      <c r="H90" s="23" t="str">
        <f>IF(OR(H$66="",$C90="",$A90=""),"",IF($D90="",$C90,IF($D90="durchschnittliche Preissteigerungs-rate",$C90*(1+(VLOOKUP($A90,Personalnormkosten!$G$1:$H$4,2,FALSE)))^H$65,IF($D90&lt;&gt;"",$C90*(1+(VLOOKUP($D90,Personalnormkosten!$E$1:$F$9,2,FALSE)))^H$65,""))))</f>
        <v/>
      </c>
      <c r="I90" s="23" t="str">
        <f>IF(OR(I$66="",$C90="",$A90=""),"",IF($D90="",$C90,IF($D90="durchschnittliche Preissteigerungs-rate",$C90*(1+(VLOOKUP($A90,Personalnormkosten!$G$1:$H$4,2,FALSE)))^I$65,IF($D90&lt;&gt;"",$C90*(1+(VLOOKUP($D90,Personalnormkosten!$E$1:$F$9,2,FALSE)))^I$65,""))))</f>
        <v/>
      </c>
      <c r="J90" s="23" t="str">
        <f>IF(OR(J$66="",$C90="",$A90=""),"",IF($D90="",$C90,IF($D90="durchschnittliche Preissteigerungs-rate",$C90*(1+(VLOOKUP($A90,Personalnormkosten!$G$1:$H$4,2,FALSE)))^J$65,IF($D90&lt;&gt;"",$C90*(1+(VLOOKUP($D90,Personalnormkosten!$E$1:$F$9,2,FALSE)))^J$65,""))))</f>
        <v/>
      </c>
      <c r="K90" s="23" t="str">
        <f>IF(OR(K$66="",$C90="",$A90=""),"",IF($D90="",$C90,IF($D90="durchschnittliche Preissteigerungs-rate",$C90*(1+(VLOOKUP($A90,Personalnormkosten!$G$1:$H$4,2,FALSE)))^K$65,IF($D90&lt;&gt;"",$C90*(1+(VLOOKUP($D90,Personalnormkosten!$E$1:$F$9,2,FALSE)))^K$65,""))))</f>
        <v/>
      </c>
      <c r="L90" s="23" t="str">
        <f>IF(OR(L$66="",$C90="",$A90=""),"",IF($D90="",$C90,IF($D90="durchschnittliche Preissteigerungs-rate",$C90*(1+(VLOOKUP($A90,Personalnormkosten!$G$1:$H$4,2,FALSE)))^L$65,IF($D90&lt;&gt;"",$C90*(1+(VLOOKUP($D90,Personalnormkosten!$E$1:$F$9,2,FALSE)))^L$65,""))))</f>
        <v/>
      </c>
      <c r="M90" s="23" t="str">
        <f>IF(OR(M$66="",$C90="",$A90=""),"",IF($D90="",$C90,IF($D90="durchschnittliche Preissteigerungs-rate",$C90*(1+(VLOOKUP($A90,Personalnormkosten!$G$1:$H$4,2,FALSE)))^M$65,IF($D90&lt;&gt;"",$C90*(1+(VLOOKUP($D90,Personalnormkosten!$E$1:$F$9,2,FALSE)))^M$65,""))))</f>
        <v/>
      </c>
      <c r="N90" s="23" t="str">
        <f>IF(OR(N$66="",$C90="",$A90=""),"",IF($D90="",$C90,IF($D90="durchschnittliche Preissteigerungs-rate",$C90*(1+(VLOOKUP($A90,Personalnormkosten!$G$1:$H$4,2,FALSE)))^N$65,IF($D90&lt;&gt;"",$C90*(1+(VLOOKUP($D90,Personalnormkosten!$E$1:$F$9,2,FALSE)))^N$65,""))))</f>
        <v/>
      </c>
      <c r="O90" s="23" t="str">
        <f>IF(OR(O$66="",$C90="",$A90=""),"",IF($D90="",$C90,IF($D90="durchschnittliche Preissteigerungs-rate",$C90*(1+(VLOOKUP($A90,Personalnormkosten!$G$1:$H$4,2,FALSE)))^O$65,IF($D90&lt;&gt;"",$C90*(1+(VLOOKUP($D90,Personalnormkosten!$E$1:$F$9,2,FALSE)))^O$65,""))))</f>
        <v/>
      </c>
      <c r="P90" s="23" t="str">
        <f>IF(OR(P$66="",$C90="",$A90=""),"",IF($D90="",$C90,IF($D90="durchschnittliche Preissteigerungs-rate",$C90*(1+(VLOOKUP($A90,Personalnormkosten!$G$1:$H$4,2,FALSE)))^P$65,IF($D90&lt;&gt;"",$C90*(1+(VLOOKUP($D90,Personalnormkosten!$E$1:$F$9,2,FALSE)))^P$65,""))))</f>
        <v/>
      </c>
      <c r="Q90" s="23" t="str">
        <f>IF(OR(Q$66="",$C90="",$A90=""),"",IF($D90="",$C90,IF($D90="durchschnittliche Preissteigerungs-rate",$C90*(1+(VLOOKUP($A90,Personalnormkosten!$G$1:$H$4,2,FALSE)))^Q$65,IF($D90&lt;&gt;"",$C90*(1+(VLOOKUP($D90,Personalnormkosten!$E$1:$F$9,2,FALSE)))^Q$65,""))))</f>
        <v/>
      </c>
      <c r="R90" s="23" t="str">
        <f>IF(OR(R$66="",$C90="",$A90=""),"",IF($D90="",$C90,IF($D90="durchschnittliche Preissteigerungs-rate",$C90*(1+(VLOOKUP($A90,Personalnormkosten!$G$1:$H$4,2,FALSE)))^R$65,IF($D90&lt;&gt;"",$C90*(1+(VLOOKUP($D90,Personalnormkosten!$E$1:$F$9,2,FALSE)))^R$65,""))))</f>
        <v/>
      </c>
      <c r="S90" s="23" t="str">
        <f>IF(OR(S$66="",$C90="",$A90=""),"",IF($D90="",$C90,IF($D90="durchschnittliche Preissteigerungs-rate",$C90*(1+(VLOOKUP($A90,Personalnormkosten!$G$1:$H$4,2,FALSE)))^S$65,IF($D90&lt;&gt;"",$C90*(1+(VLOOKUP($D90,Personalnormkosten!$E$1:$F$9,2,FALSE)))^S$65,""))))</f>
        <v/>
      </c>
      <c r="T90" s="23" t="str">
        <f>IF(OR(T$66="",$C90="",$A90=""),"",IF($D90="",$C90,IF($D90="durchschnittliche Preissteigerungs-rate",$C90*(1+(VLOOKUP($A90,Personalnormkosten!$G$1:$H$4,2,FALSE)))^T$65,IF($D90&lt;&gt;"",$C90*(1+(VLOOKUP($D90,Personalnormkosten!$E$1:$F$9,2,FALSE)))^T$65,""))))</f>
        <v/>
      </c>
      <c r="U90" s="23" t="str">
        <f>IF(OR(U$66="",$C90="",$A90=""),"",IF($D90="",$C90,IF($D90="durchschnittliche Preissteigerungs-rate",$C90*(1+(VLOOKUP($A90,Personalnormkosten!$G$1:$H$4,2,FALSE)))^U$65,IF($D90&lt;&gt;"",$C90*(1+(VLOOKUP($D90,Personalnormkosten!$E$1:$F$9,2,FALSE)))^U$65,""))))</f>
        <v/>
      </c>
      <c r="V90" s="23" t="str">
        <f>IF(OR(V$66="",$C90="",$A90=""),"",IF($D90="",$C90,IF($D90="durchschnittliche Preissteigerungs-rate",$C90*(1+(VLOOKUP($A90,Personalnormkosten!$G$1:$H$4,2,FALSE)))^V$65,IF($D90&lt;&gt;"",$C90*(1+(VLOOKUP($D90,Personalnormkosten!$E$1:$F$9,2,FALSE)))^V$65,""))))</f>
        <v/>
      </c>
      <c r="W90" s="23" t="str">
        <f>IF(OR(W$66="",$C90="",$A90=""),"",IF($D90="",$C90,IF($D90="durchschnittliche Preissteigerungs-rate",$C90*(1+(VLOOKUP($A90,Personalnormkosten!$G$1:$H$4,2,FALSE)))^W$65,IF($D90&lt;&gt;"",$C90*(1+(VLOOKUP($D90,Personalnormkosten!$E$1:$F$9,2,FALSE)))^W$65,""))))</f>
        <v/>
      </c>
      <c r="X90" s="23" t="str">
        <f>IF(OR(X$66="",$C90="",$A90=""),"",IF($D90="",$C90,IF($D90="durchschnittliche Preissteigerungs-rate",$C90*(1+(VLOOKUP($A90,Personalnormkosten!$G$1:$H$4,2,FALSE)))^X$65,IF($D90&lt;&gt;"",$C90*(1+(VLOOKUP($D90,Personalnormkosten!$E$1:$F$9,2,FALSE)))^X$65,""))))</f>
        <v/>
      </c>
      <c r="Y90" s="23" t="str">
        <f>IF(OR(Y$66="",$C90="",$A90=""),"",IF($D90="",$C90,IF($D90="durchschnittliche Preissteigerungs-rate",$C90*(1+(VLOOKUP($A90,Personalnormkosten!$G$1:$H$4,2,FALSE)))^Y$65,IF($D90&lt;&gt;"",$C90*(1+(VLOOKUP($D90,Personalnormkosten!$E$1:$F$9,2,FALSE)))^Y$65,""))))</f>
        <v/>
      </c>
      <c r="Z90" s="23" t="str">
        <f>IF(OR(Z$66="",$C90="",$A90=""),"",IF($D90="",$C90,IF($D90="durchschnittliche Preissteigerungs-rate",$C90*(1+(VLOOKUP($A90,Personalnormkosten!$G$1:$H$4,2,FALSE)))^Z$65,IF($D90&lt;&gt;"",$C90*(1+(VLOOKUP($D90,Personalnormkosten!$E$1:$F$9,2,FALSE)))^Z$65,""))))</f>
        <v/>
      </c>
      <c r="AA90" s="23" t="str">
        <f>IF(OR(AA$66="",$C90="",$A90=""),"",IF($D90="",$C90,IF($D90="durchschnittliche Preissteigerungs-rate",$C90*(1+(VLOOKUP($A90,Personalnormkosten!$G$1:$H$4,2,FALSE)))^AA$65,IF($D90&lt;&gt;"",$C90*(1+(VLOOKUP($D90,Personalnormkosten!$E$1:$F$9,2,FALSE)))^AA$65,""))))</f>
        <v/>
      </c>
      <c r="AB90" s="23" t="str">
        <f>IF(OR(AB$66="",$C90="",$A90=""),"",IF($D90="",$C90,IF($D90="durchschnittliche Preissteigerungs-rate",$C90*(1+(VLOOKUP($A90,Personalnormkosten!$G$1:$H$4,2,FALSE)))^AB$65,IF($D90&lt;&gt;"",$C90*(1+(VLOOKUP($D90,Personalnormkosten!$E$1:$F$9,2,FALSE)))^AB$65,""))))</f>
        <v/>
      </c>
      <c r="AC90" s="23" t="str">
        <f>IF(OR(AC$66="",$C90="",$A90=""),"",IF($D90="",$C90,IF($D90="durchschnittliche Preissteigerungs-rate",$C90*(1+(VLOOKUP($A90,Personalnormkosten!$G$1:$H$4,2,FALSE)))^AC$65,IF($D90&lt;&gt;"",$C90*(1+(VLOOKUP($D90,Personalnormkosten!$E$1:$F$9,2,FALSE)))^AC$65,""))))</f>
        <v/>
      </c>
      <c r="AD90" s="23" t="str">
        <f>IF(OR(AD$66="",$C90="",$A90=""),"",IF($D90="",$C90,IF($D90="durchschnittliche Preissteigerungs-rate",$C90*(1+(VLOOKUP($A90,Personalnormkosten!$G$1:$H$4,2,FALSE)))^AD$65,IF($D90&lt;&gt;"",$C90*(1+(VLOOKUP($D90,Personalnormkosten!$E$1:$F$9,2,FALSE)))^AD$65,""))))</f>
        <v/>
      </c>
      <c r="AE90" s="23" t="str">
        <f>IF(OR(AE$66="",$C90="",$A90=""),"",IF($D90="",$C90,IF($D90="durchschnittliche Preissteigerungs-rate",$C90*(1+(VLOOKUP($A90,Personalnormkosten!$G$1:$H$4,2,FALSE)))^AE$65,IF($D90&lt;&gt;"",$C90*(1+(VLOOKUP($D90,Personalnormkosten!$E$1:$F$9,2,FALSE)))^AE$65,""))))</f>
        <v/>
      </c>
      <c r="AF90" s="23" t="str">
        <f>IF(OR(AF$66="",$C90="",$A90=""),"",IF($D90="",$C90,IF($D90="durchschnittliche Preissteigerungs-rate",$C90*(1+(VLOOKUP($A90,Personalnormkosten!$G$1:$H$4,2,FALSE)))^AF$65,IF($D90&lt;&gt;"",$C90*(1+(VLOOKUP($D90,Personalnormkosten!$E$1:$F$9,2,FALSE)))^AF$65,""))))</f>
        <v/>
      </c>
      <c r="AG90" s="23" t="str">
        <f>IF(OR(AG$66="",$C90="",$A90=""),"",IF($D90="",$C90,IF($D90="durchschnittliche Preissteigerungs-rate",$C90*(1+(VLOOKUP($A90,Personalnormkosten!$G$1:$H$4,2,FALSE)))^AG$65,IF($D90&lt;&gt;"",$C90*(1+(VLOOKUP($D90,Personalnormkosten!$E$1:$F$9,2,FALSE)))^AG$65,""))))</f>
        <v/>
      </c>
      <c r="AH90" s="23" t="str">
        <f>IF(OR(AH$66="",$C90="",$A90=""),"",IF($D90="",$C90,IF($D90="durchschnittliche Preissteigerungs-rate",$C90*(1+(VLOOKUP($A90,Personalnormkosten!$G$1:$H$4,2,FALSE)))^AH$65,IF($D90&lt;&gt;"",$C90*(1+(VLOOKUP($D90,Personalnormkosten!$E$1:$F$9,2,FALSE)))^AH$65,""))))</f>
        <v/>
      </c>
      <c r="AI90" s="23" t="str">
        <f>IF(OR(AI$66="",$C90="",$A90=""),"",IF($D90="",$C90,IF($D90="durchschnittliche Preissteigerungs-rate",$C90*(1+(VLOOKUP($A90,Personalnormkosten!$G$1:$H$4,2,FALSE)))^AI$65,IF($D90&lt;&gt;"",$C90*(1+(VLOOKUP($D90,Personalnormkosten!$E$1:$F$9,2,FALSE)))^AI$65,""))))</f>
        <v/>
      </c>
      <c r="AJ90" s="23" t="str">
        <f>IF(OR(AJ$66="",$C90="",$A90=""),"",IF($D90="",$C90,IF($D90="durchschnittliche Preissteigerungs-rate",$C90*(1+(VLOOKUP($A90,Personalnormkosten!$G$1:$H$4,2,FALSE)))^AJ$65,IF($D90&lt;&gt;"",$C90*(1+(VLOOKUP($D90,Personalnormkosten!$E$1:$F$9,2,FALSE)))^AJ$65,""))))</f>
        <v/>
      </c>
      <c r="AK90" s="23" t="str">
        <f>IF(OR(AK$66="",$C90="",$A90=""),"",IF($D90="",$C90,IF($D90="durchschnittliche Preissteigerungs-rate",$C90*(1+(VLOOKUP($A90,Personalnormkosten!$G$1:$H$4,2,FALSE)))^AK$65,IF($D90&lt;&gt;"",$C90*(1+(VLOOKUP($D90,Personalnormkosten!$E$1:$F$9,2,FALSE)))^AK$65,""))))</f>
        <v/>
      </c>
      <c r="AL90" s="23" t="str">
        <f>IF(OR(AL$66="",$C90="",$A90=""),"",IF($D90="",$C90,IF($D90="durchschnittliche Preissteigerungs-rate",$C90*(1+(VLOOKUP($A90,Personalnormkosten!$G$1:$H$4,2,FALSE)))^AL$65,IF($D90&lt;&gt;"",$C90*(1+(VLOOKUP($D90,Personalnormkosten!$E$1:$F$9,2,FALSE)))^AL$65,""))))</f>
        <v/>
      </c>
      <c r="AM90" s="23" t="str">
        <f>IF(OR(AM$66="",$C90="",$A90=""),"",IF($D90="",$C90,IF($D90="durchschnittliche Preissteigerungs-rate",$C90*(1+(VLOOKUP($A90,Personalnormkosten!$G$1:$H$4,2,FALSE)))^AM$65,IF($D90&lt;&gt;"",$C90*(1+(VLOOKUP($D90,Personalnormkosten!$E$1:$F$9,2,FALSE)))^AM$65,""))))</f>
        <v/>
      </c>
      <c r="AN90" s="23" t="str">
        <f>IF(OR(AN$66="",$C90="",$A90=""),"",IF($D90="",$C90,IF($D90="durchschnittliche Preissteigerungs-rate",$C90*(1+(VLOOKUP($A90,Personalnormkosten!$G$1:$H$4,2,FALSE)))^AN$65,IF($D90&lt;&gt;"",$C90*(1+(VLOOKUP($D90,Personalnormkosten!$E$1:$F$9,2,FALSE)))^AN$65,""))))</f>
        <v/>
      </c>
      <c r="AO90" s="23" t="str">
        <f>IF(OR(AO$66="",$C90="",$A90=""),"",IF($D90="",$C90,IF($D90="durchschnittliche Preissteigerungs-rate",$C90*(1+(VLOOKUP($A90,Personalnormkosten!$G$1:$H$4,2,FALSE)))^AO$65,IF($D90&lt;&gt;"",$C90*(1+(VLOOKUP($D90,Personalnormkosten!$E$1:$F$9,2,FALSE)))^AO$65,""))))</f>
        <v/>
      </c>
      <c r="AP90" s="23" t="str">
        <f>IF(OR(AP$66="",$C90="",$A90=""),"",IF($D90="",$C90,IF($D90="durchschnittliche Preissteigerungs-rate",$C90*(1+(VLOOKUP($A90,Personalnormkosten!$G$1:$H$4,2,FALSE)))^AP$65,IF($D90&lt;&gt;"",$C90*(1+(VLOOKUP($D90,Personalnormkosten!$E$1:$F$9,2,FALSE)))^AP$65,""))))</f>
        <v/>
      </c>
      <c r="AQ90" s="23" t="str">
        <f>IF(OR(AQ$66="",$C90="",$A90=""),"",IF($D90="",$C90,IF($D90="durchschnittliche Preissteigerungs-rate",$C90*(1+(VLOOKUP($A90,Personalnormkosten!$G$1:$H$4,2,FALSE)))^AQ$65,IF($D90&lt;&gt;"",$C90*(1+(VLOOKUP($D90,Personalnormkosten!$E$1:$F$9,2,FALSE)))^AQ$65,""))))</f>
        <v/>
      </c>
      <c r="AR90" s="23" t="str">
        <f>IF(OR(AR$66="",$C90="",$A90=""),"",IF($D90="",$C90,IF($D90="durchschnittliche Preissteigerungs-rate",$C90*(1+(VLOOKUP($A90,Personalnormkosten!$G$1:$H$4,2,FALSE)))^AR$65,IF($D90&lt;&gt;"",$C90*(1+(VLOOKUP($D90,Personalnormkosten!$E$1:$F$9,2,FALSE)))^AR$65,""))))</f>
        <v/>
      </c>
      <c r="AS90" s="23" t="str">
        <f>IF(OR(AS$66="",$C90="",$A90=""),"",IF($D90="",$C90,IF($D90="durchschnittliche Preissteigerungs-rate",$C90*(1+(VLOOKUP($A90,Personalnormkosten!$G$1:$H$4,2,FALSE)))^AS$65,IF($D90&lt;&gt;"",$C90*(1+(VLOOKUP($D90,Personalnormkosten!$E$1:$F$9,2,FALSE)))^AS$65,""))))</f>
        <v/>
      </c>
      <c r="AT90" s="23" t="str">
        <f>IF(OR(AT$66="",$C90="",$A90=""),"",IF($D90="",$C90,IF($D90="durchschnittliche Preissteigerungs-rate",$C90*(1+(VLOOKUP($A90,Personalnormkosten!$G$1:$H$4,2,FALSE)))^AT$65,IF($D90&lt;&gt;"",$C90*(1+(VLOOKUP($D90,Personalnormkosten!$E$1:$F$9,2,FALSE)))^AT$65,""))))</f>
        <v/>
      </c>
      <c r="AU90" s="23" t="str">
        <f>IF(OR(AU$66="",$C90="",$A90=""),"",IF($D90="",$C90,IF($D90="durchschnittliche Preissteigerungs-rate",$C90*(1+(VLOOKUP($A90,Personalnormkosten!$G$1:$H$4,2,FALSE)))^AU$65,IF($D90&lt;&gt;"",$C90*(1+(VLOOKUP($D90,Personalnormkosten!$E$1:$F$9,2,FALSE)))^AU$65,""))))</f>
        <v/>
      </c>
      <c r="AV90" s="23" t="str">
        <f>IF(OR(AV$66="",$C90="",$A90=""),"",IF($D90="",$C90,IF($D90="durchschnittliche Preissteigerungs-rate",$C90*(1+(VLOOKUP($A90,Personalnormkosten!$G$1:$H$4,2,FALSE)))^AV$65,IF($D90&lt;&gt;"",$C90*(1+(VLOOKUP($D90,Personalnormkosten!$E$1:$F$9,2,FALSE)))^AV$65,""))))</f>
        <v/>
      </c>
      <c r="AW90" s="23" t="str">
        <f>IF(OR(AW$66="",$C90="",$A90=""),"",IF($D90="",$C90,IF($D90="durchschnittliche Preissteigerungs-rate",$C90*(1+(VLOOKUP($A90,Personalnormkosten!$G$1:$H$4,2,FALSE)))^AW$65,IF($D90&lt;&gt;"",$C90*(1+(VLOOKUP($D90,Personalnormkosten!$E$1:$F$9,2,FALSE)))^AW$65,""))))</f>
        <v/>
      </c>
      <c r="AX90" s="23" t="str">
        <f>IF(OR(AX$66="",$C90="",$A90=""),"",IF($D90="",$C90,IF($D90="durchschnittliche Preissteigerungs-rate",$C90*(1+(VLOOKUP($A90,Personalnormkosten!$G$1:$H$4,2,FALSE)))^AX$65,IF($D90&lt;&gt;"",$C90*(1+(VLOOKUP($D90,Personalnormkosten!$E$1:$F$9,2,FALSE)))^AX$65,""))))</f>
        <v/>
      </c>
      <c r="AY90" s="23" t="str">
        <f>IF(OR(AY$66="",$C90="",$A90=""),"",IF($D90="",$C90,IF($D90="durchschnittliche Preissteigerungs-rate",$C90*(1+(VLOOKUP($A90,Personalnormkosten!$G$1:$H$4,2,FALSE)))^AY$65,IF($D90&lt;&gt;"",$C90*(1+(VLOOKUP($D90,Personalnormkosten!$E$1:$F$9,2,FALSE)))^AY$65,""))))</f>
        <v/>
      </c>
      <c r="AZ90" s="23" t="str">
        <f>IF(OR(AZ$66="",$C90="",$A90=""),"",IF($D90="",$C90,IF($D90="durchschnittliche Preissteigerungs-rate",$C90*(1+(VLOOKUP($A90,Personalnormkosten!$G$1:$H$4,2,FALSE)))^AZ$65,IF($D90&lt;&gt;"",$C90*(1+(VLOOKUP($D90,Personalnormkosten!$E$1:$F$9,2,FALSE)))^AZ$65,""))))</f>
        <v/>
      </c>
      <c r="BA90" s="23" t="str">
        <f>IF(OR(BA$66="",$C90="",$A90=""),"",IF($D90="",$C90,IF($D90="durchschnittliche Preissteigerungs-rate",$C90*(1+(VLOOKUP($A90,Personalnormkosten!$G$1:$H$4,2,FALSE)))^BA$65,IF($D90&lt;&gt;"",$C90*(1+(VLOOKUP($D90,Personalnormkosten!$E$1:$F$9,2,FALSE)))^BA$65,""))))</f>
        <v/>
      </c>
      <c r="BB90" s="23" t="str">
        <f>IF(OR(BB$66="",$C90="",$A90=""),"",IF($D90="",$C90,IF($D90="durchschnittliche Preissteigerungs-rate",$C90*(1+(VLOOKUP($A90,Personalnormkosten!$G$1:$H$4,2,FALSE)))^BB$65,IF($D90&lt;&gt;"",$C90*(1+(VLOOKUP($D90,Personalnormkosten!$E$1:$F$9,2,FALSE)))^BB$65,""))))</f>
        <v/>
      </c>
    </row>
    <row r="91" spans="1:54" ht="42" thickBot="1" x14ac:dyDescent="0.3">
      <c r="A91" s="41" t="str">
        <f>IF('Option 8'!A91="","",'Option 8'!A91)</f>
        <v/>
      </c>
      <c r="B91" s="33"/>
      <c r="C91" s="34" t="str">
        <f>IF('Option 8'!C91="","",'Option 8'!C91)</f>
        <v/>
      </c>
      <c r="D91" s="98" t="str">
        <f>IF('Option 8'!D91="","",'Option 8'!D91)</f>
        <v>durchschnittliche Preissteigerungs-rate</v>
      </c>
      <c r="E91" s="23" t="str">
        <f>IF(OR(E$66="",$C91="",$A91=""),"",IF($D91="",$C91,IF($D91="durchschnittliche Preissteigerungs-rate",$C91*(1+(VLOOKUP($A91,Personalnormkosten!$G$1:$H$4,2,FALSE)))^E$65,IF($D91&lt;&gt;"",$C91*(1+(VLOOKUP($D91,Personalnormkosten!$E$1:$F$9,2,FALSE)))^E$65,""))))</f>
        <v/>
      </c>
      <c r="F91" s="23" t="str">
        <f>IF(OR(F$66="",$C91="",$A91=""),"",IF($D91="",$C91,IF($D91="durchschnittliche Preissteigerungs-rate",$C91*(1+(VLOOKUP($A91,Personalnormkosten!$G$1:$H$4,2,FALSE)))^F$65,IF($D91&lt;&gt;"",$C91*(1+(VLOOKUP($D91,Personalnormkosten!$E$1:$F$9,2,FALSE)))^F$65,""))))</f>
        <v/>
      </c>
      <c r="G91" s="23" t="str">
        <f>IF(OR(G$66="",$C91="",$A91=""),"",IF($D91="",$C91,IF($D91="durchschnittliche Preissteigerungs-rate",$C91*(1+(VLOOKUP($A91,Personalnormkosten!$G$1:$H$4,2,FALSE)))^G$65,IF($D91&lt;&gt;"",$C91*(1+(VLOOKUP($D91,Personalnormkosten!$E$1:$F$9,2,FALSE)))^G$65,""))))</f>
        <v/>
      </c>
      <c r="H91" s="23" t="str">
        <f>IF(OR(H$66="",$C91="",$A91=""),"",IF($D91="",$C91,IF($D91="durchschnittliche Preissteigerungs-rate",$C91*(1+(VLOOKUP($A91,Personalnormkosten!$G$1:$H$4,2,FALSE)))^H$65,IF($D91&lt;&gt;"",$C91*(1+(VLOOKUP($D91,Personalnormkosten!$E$1:$F$9,2,FALSE)))^H$65,""))))</f>
        <v/>
      </c>
      <c r="I91" s="23" t="str">
        <f>IF(OR(I$66="",$C91="",$A91=""),"",IF($D91="",$C91,IF($D91="durchschnittliche Preissteigerungs-rate",$C91*(1+(VLOOKUP($A91,Personalnormkosten!$G$1:$H$4,2,FALSE)))^I$65,IF($D91&lt;&gt;"",$C91*(1+(VLOOKUP($D91,Personalnormkosten!$E$1:$F$9,2,FALSE)))^I$65,""))))</f>
        <v/>
      </c>
      <c r="J91" s="23" t="str">
        <f>IF(OR(J$66="",$C91="",$A91=""),"",IF($D91="",$C91,IF($D91="durchschnittliche Preissteigerungs-rate",$C91*(1+(VLOOKUP($A91,Personalnormkosten!$G$1:$H$4,2,FALSE)))^J$65,IF($D91&lt;&gt;"",$C91*(1+(VLOOKUP($D91,Personalnormkosten!$E$1:$F$9,2,FALSE)))^J$65,""))))</f>
        <v/>
      </c>
      <c r="K91" s="23" t="str">
        <f>IF(OR(K$66="",$C91="",$A91=""),"",IF($D91="",$C91,IF($D91="durchschnittliche Preissteigerungs-rate",$C91*(1+(VLOOKUP($A91,Personalnormkosten!$G$1:$H$4,2,FALSE)))^K$65,IF($D91&lt;&gt;"",$C91*(1+(VLOOKUP($D91,Personalnormkosten!$E$1:$F$9,2,FALSE)))^K$65,""))))</f>
        <v/>
      </c>
      <c r="L91" s="23" t="str">
        <f>IF(OR(L$66="",$C91="",$A91=""),"",IF($D91="",$C91,IF($D91="durchschnittliche Preissteigerungs-rate",$C91*(1+(VLOOKUP($A91,Personalnormkosten!$G$1:$H$4,2,FALSE)))^L$65,IF($D91&lt;&gt;"",$C91*(1+(VLOOKUP($D91,Personalnormkosten!$E$1:$F$9,2,FALSE)))^L$65,""))))</f>
        <v/>
      </c>
      <c r="M91" s="23" t="str">
        <f>IF(OR(M$66="",$C91="",$A91=""),"",IF($D91="",$C91,IF($D91="durchschnittliche Preissteigerungs-rate",$C91*(1+(VLOOKUP($A91,Personalnormkosten!$G$1:$H$4,2,FALSE)))^M$65,IF($D91&lt;&gt;"",$C91*(1+(VLOOKUP($D91,Personalnormkosten!$E$1:$F$9,2,FALSE)))^M$65,""))))</f>
        <v/>
      </c>
      <c r="N91" s="23" t="str">
        <f>IF(OR(N$66="",$C91="",$A91=""),"",IF($D91="",$C91,IF($D91="durchschnittliche Preissteigerungs-rate",$C91*(1+(VLOOKUP($A91,Personalnormkosten!$G$1:$H$4,2,FALSE)))^N$65,IF($D91&lt;&gt;"",$C91*(1+(VLOOKUP($D91,Personalnormkosten!$E$1:$F$9,2,FALSE)))^N$65,""))))</f>
        <v/>
      </c>
      <c r="O91" s="23" t="str">
        <f>IF(OR(O$66="",$C91="",$A91=""),"",IF($D91="",$C91,IF($D91="durchschnittliche Preissteigerungs-rate",$C91*(1+(VLOOKUP($A91,Personalnormkosten!$G$1:$H$4,2,FALSE)))^O$65,IF($D91&lt;&gt;"",$C91*(1+(VLOOKUP($D91,Personalnormkosten!$E$1:$F$9,2,FALSE)))^O$65,""))))</f>
        <v/>
      </c>
      <c r="P91" s="23" t="str">
        <f>IF(OR(P$66="",$C91="",$A91=""),"",IF($D91="",$C91,IF($D91="durchschnittliche Preissteigerungs-rate",$C91*(1+(VLOOKUP($A91,Personalnormkosten!$G$1:$H$4,2,FALSE)))^P$65,IF($D91&lt;&gt;"",$C91*(1+(VLOOKUP($D91,Personalnormkosten!$E$1:$F$9,2,FALSE)))^P$65,""))))</f>
        <v/>
      </c>
      <c r="Q91" s="23" t="str">
        <f>IF(OR(Q$66="",$C91="",$A91=""),"",IF($D91="",$C91,IF($D91="durchschnittliche Preissteigerungs-rate",$C91*(1+(VLOOKUP($A91,Personalnormkosten!$G$1:$H$4,2,FALSE)))^Q$65,IF($D91&lt;&gt;"",$C91*(1+(VLOOKUP($D91,Personalnormkosten!$E$1:$F$9,2,FALSE)))^Q$65,""))))</f>
        <v/>
      </c>
      <c r="R91" s="23" t="str">
        <f>IF(OR(R$66="",$C91="",$A91=""),"",IF($D91="",$C91,IF($D91="durchschnittliche Preissteigerungs-rate",$C91*(1+(VLOOKUP($A91,Personalnormkosten!$G$1:$H$4,2,FALSE)))^R$65,IF($D91&lt;&gt;"",$C91*(1+(VLOOKUP($D91,Personalnormkosten!$E$1:$F$9,2,FALSE)))^R$65,""))))</f>
        <v/>
      </c>
      <c r="S91" s="23" t="str">
        <f>IF(OR(S$66="",$C91="",$A91=""),"",IF($D91="",$C91,IF($D91="durchschnittliche Preissteigerungs-rate",$C91*(1+(VLOOKUP($A91,Personalnormkosten!$G$1:$H$4,2,FALSE)))^S$65,IF($D91&lt;&gt;"",$C91*(1+(VLOOKUP($D91,Personalnormkosten!$E$1:$F$9,2,FALSE)))^S$65,""))))</f>
        <v/>
      </c>
      <c r="T91" s="23" t="str">
        <f>IF(OR(T$66="",$C91="",$A91=""),"",IF($D91="",$C91,IF($D91="durchschnittliche Preissteigerungs-rate",$C91*(1+(VLOOKUP($A91,Personalnormkosten!$G$1:$H$4,2,FALSE)))^T$65,IF($D91&lt;&gt;"",$C91*(1+(VLOOKUP($D91,Personalnormkosten!$E$1:$F$9,2,FALSE)))^T$65,""))))</f>
        <v/>
      </c>
      <c r="U91" s="23" t="str">
        <f>IF(OR(U$66="",$C91="",$A91=""),"",IF($D91="",$C91,IF($D91="durchschnittliche Preissteigerungs-rate",$C91*(1+(VLOOKUP($A91,Personalnormkosten!$G$1:$H$4,2,FALSE)))^U$65,IF($D91&lt;&gt;"",$C91*(1+(VLOOKUP($D91,Personalnormkosten!$E$1:$F$9,2,FALSE)))^U$65,""))))</f>
        <v/>
      </c>
      <c r="V91" s="23" t="str">
        <f>IF(OR(V$66="",$C91="",$A91=""),"",IF($D91="",$C91,IF($D91="durchschnittliche Preissteigerungs-rate",$C91*(1+(VLOOKUP($A91,Personalnormkosten!$G$1:$H$4,2,FALSE)))^V$65,IF($D91&lt;&gt;"",$C91*(1+(VLOOKUP($D91,Personalnormkosten!$E$1:$F$9,2,FALSE)))^V$65,""))))</f>
        <v/>
      </c>
      <c r="W91" s="23" t="str">
        <f>IF(OR(W$66="",$C91="",$A91=""),"",IF($D91="",$C91,IF($D91="durchschnittliche Preissteigerungs-rate",$C91*(1+(VLOOKUP($A91,Personalnormkosten!$G$1:$H$4,2,FALSE)))^W$65,IF($D91&lt;&gt;"",$C91*(1+(VLOOKUP($D91,Personalnormkosten!$E$1:$F$9,2,FALSE)))^W$65,""))))</f>
        <v/>
      </c>
      <c r="X91" s="23" t="str">
        <f>IF(OR(X$66="",$C91="",$A91=""),"",IF($D91="",$C91,IF($D91="durchschnittliche Preissteigerungs-rate",$C91*(1+(VLOOKUP($A91,Personalnormkosten!$G$1:$H$4,2,FALSE)))^X$65,IF($D91&lt;&gt;"",$C91*(1+(VLOOKUP($D91,Personalnormkosten!$E$1:$F$9,2,FALSE)))^X$65,""))))</f>
        <v/>
      </c>
      <c r="Y91" s="23" t="str">
        <f>IF(OR(Y$66="",$C91="",$A91=""),"",IF($D91="",$C91,IF($D91="durchschnittliche Preissteigerungs-rate",$C91*(1+(VLOOKUP($A91,Personalnormkosten!$G$1:$H$4,2,FALSE)))^Y$65,IF($D91&lt;&gt;"",$C91*(1+(VLOOKUP($D91,Personalnormkosten!$E$1:$F$9,2,FALSE)))^Y$65,""))))</f>
        <v/>
      </c>
      <c r="Z91" s="23" t="str">
        <f>IF(OR(Z$66="",$C91="",$A91=""),"",IF($D91="",$C91,IF($D91="durchschnittliche Preissteigerungs-rate",$C91*(1+(VLOOKUP($A91,Personalnormkosten!$G$1:$H$4,2,FALSE)))^Z$65,IF($D91&lt;&gt;"",$C91*(1+(VLOOKUP($D91,Personalnormkosten!$E$1:$F$9,2,FALSE)))^Z$65,""))))</f>
        <v/>
      </c>
      <c r="AA91" s="23" t="str">
        <f>IF(OR(AA$66="",$C91="",$A91=""),"",IF($D91="",$C91,IF($D91="durchschnittliche Preissteigerungs-rate",$C91*(1+(VLOOKUP($A91,Personalnormkosten!$G$1:$H$4,2,FALSE)))^AA$65,IF($D91&lt;&gt;"",$C91*(1+(VLOOKUP($D91,Personalnormkosten!$E$1:$F$9,2,FALSE)))^AA$65,""))))</f>
        <v/>
      </c>
      <c r="AB91" s="23" t="str">
        <f>IF(OR(AB$66="",$C91="",$A91=""),"",IF($D91="",$C91,IF($D91="durchschnittliche Preissteigerungs-rate",$C91*(1+(VLOOKUP($A91,Personalnormkosten!$G$1:$H$4,2,FALSE)))^AB$65,IF($D91&lt;&gt;"",$C91*(1+(VLOOKUP($D91,Personalnormkosten!$E$1:$F$9,2,FALSE)))^AB$65,""))))</f>
        <v/>
      </c>
      <c r="AC91" s="23" t="str">
        <f>IF(OR(AC$66="",$C91="",$A91=""),"",IF($D91="",$C91,IF($D91="durchschnittliche Preissteigerungs-rate",$C91*(1+(VLOOKUP($A91,Personalnormkosten!$G$1:$H$4,2,FALSE)))^AC$65,IF($D91&lt;&gt;"",$C91*(1+(VLOOKUP($D91,Personalnormkosten!$E$1:$F$9,2,FALSE)))^AC$65,""))))</f>
        <v/>
      </c>
      <c r="AD91" s="23" t="str">
        <f>IF(OR(AD$66="",$C91="",$A91=""),"",IF($D91="",$C91,IF($D91="durchschnittliche Preissteigerungs-rate",$C91*(1+(VLOOKUP($A91,Personalnormkosten!$G$1:$H$4,2,FALSE)))^AD$65,IF($D91&lt;&gt;"",$C91*(1+(VLOOKUP($D91,Personalnormkosten!$E$1:$F$9,2,FALSE)))^AD$65,""))))</f>
        <v/>
      </c>
      <c r="AE91" s="23" t="str">
        <f>IF(OR(AE$66="",$C91="",$A91=""),"",IF($D91="",$C91,IF($D91="durchschnittliche Preissteigerungs-rate",$C91*(1+(VLOOKUP($A91,Personalnormkosten!$G$1:$H$4,2,FALSE)))^AE$65,IF($D91&lt;&gt;"",$C91*(1+(VLOOKUP($D91,Personalnormkosten!$E$1:$F$9,2,FALSE)))^AE$65,""))))</f>
        <v/>
      </c>
      <c r="AF91" s="23" t="str">
        <f>IF(OR(AF$66="",$C91="",$A91=""),"",IF($D91="",$C91,IF($D91="durchschnittliche Preissteigerungs-rate",$C91*(1+(VLOOKUP($A91,Personalnormkosten!$G$1:$H$4,2,FALSE)))^AF$65,IF($D91&lt;&gt;"",$C91*(1+(VLOOKUP($D91,Personalnormkosten!$E$1:$F$9,2,FALSE)))^AF$65,""))))</f>
        <v/>
      </c>
      <c r="AG91" s="23" t="str">
        <f>IF(OR(AG$66="",$C91="",$A91=""),"",IF($D91="",$C91,IF($D91="durchschnittliche Preissteigerungs-rate",$C91*(1+(VLOOKUP($A91,Personalnormkosten!$G$1:$H$4,2,FALSE)))^AG$65,IF($D91&lt;&gt;"",$C91*(1+(VLOOKUP($D91,Personalnormkosten!$E$1:$F$9,2,FALSE)))^AG$65,""))))</f>
        <v/>
      </c>
      <c r="AH91" s="23" t="str">
        <f>IF(OR(AH$66="",$C91="",$A91=""),"",IF($D91="",$C91,IF($D91="durchschnittliche Preissteigerungs-rate",$C91*(1+(VLOOKUP($A91,Personalnormkosten!$G$1:$H$4,2,FALSE)))^AH$65,IF($D91&lt;&gt;"",$C91*(1+(VLOOKUP($D91,Personalnormkosten!$E$1:$F$9,2,FALSE)))^AH$65,""))))</f>
        <v/>
      </c>
      <c r="AI91" s="23" t="str">
        <f>IF(OR(AI$66="",$C91="",$A91=""),"",IF($D91="",$C91,IF($D91="durchschnittliche Preissteigerungs-rate",$C91*(1+(VLOOKUP($A91,Personalnormkosten!$G$1:$H$4,2,FALSE)))^AI$65,IF($D91&lt;&gt;"",$C91*(1+(VLOOKUP($D91,Personalnormkosten!$E$1:$F$9,2,FALSE)))^AI$65,""))))</f>
        <v/>
      </c>
      <c r="AJ91" s="23" t="str">
        <f>IF(OR(AJ$66="",$C91="",$A91=""),"",IF($D91="",$C91,IF($D91="durchschnittliche Preissteigerungs-rate",$C91*(1+(VLOOKUP($A91,Personalnormkosten!$G$1:$H$4,2,FALSE)))^AJ$65,IF($D91&lt;&gt;"",$C91*(1+(VLOOKUP($D91,Personalnormkosten!$E$1:$F$9,2,FALSE)))^AJ$65,""))))</f>
        <v/>
      </c>
      <c r="AK91" s="23" t="str">
        <f>IF(OR(AK$66="",$C91="",$A91=""),"",IF($D91="",$C91,IF($D91="durchschnittliche Preissteigerungs-rate",$C91*(1+(VLOOKUP($A91,Personalnormkosten!$G$1:$H$4,2,FALSE)))^AK$65,IF($D91&lt;&gt;"",$C91*(1+(VLOOKUP($D91,Personalnormkosten!$E$1:$F$9,2,FALSE)))^AK$65,""))))</f>
        <v/>
      </c>
      <c r="AL91" s="23" t="str">
        <f>IF(OR(AL$66="",$C91="",$A91=""),"",IF($D91="",$C91,IF($D91="durchschnittliche Preissteigerungs-rate",$C91*(1+(VLOOKUP($A91,Personalnormkosten!$G$1:$H$4,2,FALSE)))^AL$65,IF($D91&lt;&gt;"",$C91*(1+(VLOOKUP($D91,Personalnormkosten!$E$1:$F$9,2,FALSE)))^AL$65,""))))</f>
        <v/>
      </c>
      <c r="AM91" s="23" t="str">
        <f>IF(OR(AM$66="",$C91="",$A91=""),"",IF($D91="",$C91,IF($D91="durchschnittliche Preissteigerungs-rate",$C91*(1+(VLOOKUP($A91,Personalnormkosten!$G$1:$H$4,2,FALSE)))^AM$65,IF($D91&lt;&gt;"",$C91*(1+(VLOOKUP($D91,Personalnormkosten!$E$1:$F$9,2,FALSE)))^AM$65,""))))</f>
        <v/>
      </c>
      <c r="AN91" s="23" t="str">
        <f>IF(OR(AN$66="",$C91="",$A91=""),"",IF($D91="",$C91,IF($D91="durchschnittliche Preissteigerungs-rate",$C91*(1+(VLOOKUP($A91,Personalnormkosten!$G$1:$H$4,2,FALSE)))^AN$65,IF($D91&lt;&gt;"",$C91*(1+(VLOOKUP($D91,Personalnormkosten!$E$1:$F$9,2,FALSE)))^AN$65,""))))</f>
        <v/>
      </c>
      <c r="AO91" s="23" t="str">
        <f>IF(OR(AO$66="",$C91="",$A91=""),"",IF($D91="",$C91,IF($D91="durchschnittliche Preissteigerungs-rate",$C91*(1+(VLOOKUP($A91,Personalnormkosten!$G$1:$H$4,2,FALSE)))^AO$65,IF($D91&lt;&gt;"",$C91*(1+(VLOOKUP($D91,Personalnormkosten!$E$1:$F$9,2,FALSE)))^AO$65,""))))</f>
        <v/>
      </c>
      <c r="AP91" s="23" t="str">
        <f>IF(OR(AP$66="",$C91="",$A91=""),"",IF($D91="",$C91,IF($D91="durchschnittliche Preissteigerungs-rate",$C91*(1+(VLOOKUP($A91,Personalnormkosten!$G$1:$H$4,2,FALSE)))^AP$65,IF($D91&lt;&gt;"",$C91*(1+(VLOOKUP($D91,Personalnormkosten!$E$1:$F$9,2,FALSE)))^AP$65,""))))</f>
        <v/>
      </c>
      <c r="AQ91" s="23" t="str">
        <f>IF(OR(AQ$66="",$C91="",$A91=""),"",IF($D91="",$C91,IF($D91="durchschnittliche Preissteigerungs-rate",$C91*(1+(VLOOKUP($A91,Personalnormkosten!$G$1:$H$4,2,FALSE)))^AQ$65,IF($D91&lt;&gt;"",$C91*(1+(VLOOKUP($D91,Personalnormkosten!$E$1:$F$9,2,FALSE)))^AQ$65,""))))</f>
        <v/>
      </c>
      <c r="AR91" s="23" t="str">
        <f>IF(OR(AR$66="",$C91="",$A91=""),"",IF($D91="",$C91,IF($D91="durchschnittliche Preissteigerungs-rate",$C91*(1+(VLOOKUP($A91,Personalnormkosten!$G$1:$H$4,2,FALSE)))^AR$65,IF($D91&lt;&gt;"",$C91*(1+(VLOOKUP($D91,Personalnormkosten!$E$1:$F$9,2,FALSE)))^AR$65,""))))</f>
        <v/>
      </c>
      <c r="AS91" s="23" t="str">
        <f>IF(OR(AS$66="",$C91="",$A91=""),"",IF($D91="",$C91,IF($D91="durchschnittliche Preissteigerungs-rate",$C91*(1+(VLOOKUP($A91,Personalnormkosten!$G$1:$H$4,2,FALSE)))^AS$65,IF($D91&lt;&gt;"",$C91*(1+(VLOOKUP($D91,Personalnormkosten!$E$1:$F$9,2,FALSE)))^AS$65,""))))</f>
        <v/>
      </c>
      <c r="AT91" s="23" t="str">
        <f>IF(OR(AT$66="",$C91="",$A91=""),"",IF($D91="",$C91,IF($D91="durchschnittliche Preissteigerungs-rate",$C91*(1+(VLOOKUP($A91,Personalnormkosten!$G$1:$H$4,2,FALSE)))^AT$65,IF($D91&lt;&gt;"",$C91*(1+(VLOOKUP($D91,Personalnormkosten!$E$1:$F$9,2,FALSE)))^AT$65,""))))</f>
        <v/>
      </c>
      <c r="AU91" s="23" t="str">
        <f>IF(OR(AU$66="",$C91="",$A91=""),"",IF($D91="",$C91,IF($D91="durchschnittliche Preissteigerungs-rate",$C91*(1+(VLOOKUP($A91,Personalnormkosten!$G$1:$H$4,2,FALSE)))^AU$65,IF($D91&lt;&gt;"",$C91*(1+(VLOOKUP($D91,Personalnormkosten!$E$1:$F$9,2,FALSE)))^AU$65,""))))</f>
        <v/>
      </c>
      <c r="AV91" s="23" t="str">
        <f>IF(OR(AV$66="",$C91="",$A91=""),"",IF($D91="",$C91,IF($D91="durchschnittliche Preissteigerungs-rate",$C91*(1+(VLOOKUP($A91,Personalnormkosten!$G$1:$H$4,2,FALSE)))^AV$65,IF($D91&lt;&gt;"",$C91*(1+(VLOOKUP($D91,Personalnormkosten!$E$1:$F$9,2,FALSE)))^AV$65,""))))</f>
        <v/>
      </c>
      <c r="AW91" s="23" t="str">
        <f>IF(OR(AW$66="",$C91="",$A91=""),"",IF($D91="",$C91,IF($D91="durchschnittliche Preissteigerungs-rate",$C91*(1+(VLOOKUP($A91,Personalnormkosten!$G$1:$H$4,2,FALSE)))^AW$65,IF($D91&lt;&gt;"",$C91*(1+(VLOOKUP($D91,Personalnormkosten!$E$1:$F$9,2,FALSE)))^AW$65,""))))</f>
        <v/>
      </c>
      <c r="AX91" s="23" t="str">
        <f>IF(OR(AX$66="",$C91="",$A91=""),"",IF($D91="",$C91,IF($D91="durchschnittliche Preissteigerungs-rate",$C91*(1+(VLOOKUP($A91,Personalnormkosten!$G$1:$H$4,2,FALSE)))^AX$65,IF($D91&lt;&gt;"",$C91*(1+(VLOOKUP($D91,Personalnormkosten!$E$1:$F$9,2,FALSE)))^AX$65,""))))</f>
        <v/>
      </c>
      <c r="AY91" s="23" t="str">
        <f>IF(OR(AY$66="",$C91="",$A91=""),"",IF($D91="",$C91,IF($D91="durchschnittliche Preissteigerungs-rate",$C91*(1+(VLOOKUP($A91,Personalnormkosten!$G$1:$H$4,2,FALSE)))^AY$65,IF($D91&lt;&gt;"",$C91*(1+(VLOOKUP($D91,Personalnormkosten!$E$1:$F$9,2,FALSE)))^AY$65,""))))</f>
        <v/>
      </c>
      <c r="AZ91" s="23" t="str">
        <f>IF(OR(AZ$66="",$C91="",$A91=""),"",IF($D91="",$C91,IF($D91="durchschnittliche Preissteigerungs-rate",$C91*(1+(VLOOKUP($A91,Personalnormkosten!$G$1:$H$4,2,FALSE)))^AZ$65,IF($D91&lt;&gt;"",$C91*(1+(VLOOKUP($D91,Personalnormkosten!$E$1:$F$9,2,FALSE)))^AZ$65,""))))</f>
        <v/>
      </c>
      <c r="BA91" s="23" t="str">
        <f>IF(OR(BA$66="",$C91="",$A91=""),"",IF($D91="",$C91,IF($D91="durchschnittliche Preissteigerungs-rate",$C91*(1+(VLOOKUP($A91,Personalnormkosten!$G$1:$H$4,2,FALSE)))^BA$65,IF($D91&lt;&gt;"",$C91*(1+(VLOOKUP($D91,Personalnormkosten!$E$1:$F$9,2,FALSE)))^BA$65,""))))</f>
        <v/>
      </c>
      <c r="BB91" s="23" t="str">
        <f>IF(OR(BB$66="",$C91="",$A91=""),"",IF($D91="",$C91,IF($D91="durchschnittliche Preissteigerungs-rate",$C91*(1+(VLOOKUP($A91,Personalnormkosten!$G$1:$H$4,2,FALSE)))^BB$65,IF($D91&lt;&gt;"",$C91*(1+(VLOOKUP($D91,Personalnormkosten!$E$1:$F$9,2,FALSE)))^BB$65,""))))</f>
        <v/>
      </c>
    </row>
    <row r="92" spans="1:54" ht="16.2" thickBot="1" x14ac:dyDescent="0.3">
      <c r="A92" s="197" t="s">
        <v>5</v>
      </c>
      <c r="B92" s="197"/>
      <c r="C92" s="198"/>
      <c r="D92" s="106"/>
      <c r="E92" s="30">
        <f>IF(SUMIF($A$67:$A$91,"Personal",E67:E91)=0,0,SUMIF($A$67:$A$91,"Personal",E67:E91))</f>
        <v>0</v>
      </c>
      <c r="F92" s="30">
        <f t="shared" ref="F92:Y92" si="112">IF(SUMIF($A$67:$A$91,"Personal",F67:F91)=0,0,SUMIF($A$67:$A$91,"Personal",F67:F91))</f>
        <v>0</v>
      </c>
      <c r="G92" s="30">
        <f t="shared" si="112"/>
        <v>0</v>
      </c>
      <c r="H92" s="30">
        <f t="shared" si="112"/>
        <v>0</v>
      </c>
      <c r="I92" s="30">
        <f t="shared" si="112"/>
        <v>0</v>
      </c>
      <c r="J92" s="30">
        <f t="shared" si="112"/>
        <v>0</v>
      </c>
      <c r="K92" s="30">
        <f t="shared" si="112"/>
        <v>0</v>
      </c>
      <c r="L92" s="30">
        <f t="shared" si="112"/>
        <v>0</v>
      </c>
      <c r="M92" s="30">
        <f t="shared" si="112"/>
        <v>0</v>
      </c>
      <c r="N92" s="30">
        <f t="shared" si="112"/>
        <v>0</v>
      </c>
      <c r="O92" s="30">
        <f t="shared" si="112"/>
        <v>0</v>
      </c>
      <c r="P92" s="30">
        <f t="shared" si="112"/>
        <v>0</v>
      </c>
      <c r="Q92" s="30">
        <f t="shared" si="112"/>
        <v>0</v>
      </c>
      <c r="R92" s="30">
        <f t="shared" si="112"/>
        <v>0</v>
      </c>
      <c r="S92" s="30">
        <f t="shared" si="112"/>
        <v>0</v>
      </c>
      <c r="T92" s="30">
        <f t="shared" si="112"/>
        <v>0</v>
      </c>
      <c r="U92" s="30">
        <f t="shared" si="112"/>
        <v>0</v>
      </c>
      <c r="V92" s="30">
        <f t="shared" si="112"/>
        <v>0</v>
      </c>
      <c r="W92" s="30">
        <f t="shared" si="112"/>
        <v>0</v>
      </c>
      <c r="X92" s="30">
        <f t="shared" si="112"/>
        <v>0</v>
      </c>
      <c r="Y92" s="30">
        <f t="shared" si="112"/>
        <v>0</v>
      </c>
      <c r="Z92" s="30">
        <f t="shared" ref="Z92:BB92" si="113">IF(SUMIF($A$67:$A$91,"Personal",Z67:Z91)=0,0,SUMIF($A$67:$A$91,"Personal",Z67:Z91))</f>
        <v>0</v>
      </c>
      <c r="AA92" s="30">
        <f t="shared" si="113"/>
        <v>0</v>
      </c>
      <c r="AB92" s="30">
        <f t="shared" si="113"/>
        <v>0</v>
      </c>
      <c r="AC92" s="30">
        <f t="shared" si="113"/>
        <v>0</v>
      </c>
      <c r="AD92" s="30">
        <f t="shared" si="113"/>
        <v>0</v>
      </c>
      <c r="AE92" s="30">
        <f t="shared" si="113"/>
        <v>0</v>
      </c>
      <c r="AF92" s="30">
        <f t="shared" si="113"/>
        <v>0</v>
      </c>
      <c r="AG92" s="30">
        <f t="shared" si="113"/>
        <v>0</v>
      </c>
      <c r="AH92" s="30">
        <f t="shared" si="113"/>
        <v>0</v>
      </c>
      <c r="AI92" s="30">
        <f t="shared" si="113"/>
        <v>0</v>
      </c>
      <c r="AJ92" s="30">
        <f t="shared" si="113"/>
        <v>0</v>
      </c>
      <c r="AK92" s="30">
        <f t="shared" si="113"/>
        <v>0</v>
      </c>
      <c r="AL92" s="30">
        <f t="shared" si="113"/>
        <v>0</v>
      </c>
      <c r="AM92" s="30">
        <f t="shared" si="113"/>
        <v>0</v>
      </c>
      <c r="AN92" s="30">
        <f t="shared" si="113"/>
        <v>0</v>
      </c>
      <c r="AO92" s="30">
        <f t="shared" si="113"/>
        <v>0</v>
      </c>
      <c r="AP92" s="30">
        <f t="shared" si="113"/>
        <v>0</v>
      </c>
      <c r="AQ92" s="30">
        <f t="shared" si="113"/>
        <v>0</v>
      </c>
      <c r="AR92" s="30">
        <f t="shared" si="113"/>
        <v>0</v>
      </c>
      <c r="AS92" s="30">
        <f t="shared" si="113"/>
        <v>0</v>
      </c>
      <c r="AT92" s="30">
        <f t="shared" si="113"/>
        <v>0</v>
      </c>
      <c r="AU92" s="30">
        <f t="shared" si="113"/>
        <v>0</v>
      </c>
      <c r="AV92" s="30">
        <f t="shared" si="113"/>
        <v>0</v>
      </c>
      <c r="AW92" s="30">
        <f t="shared" si="113"/>
        <v>0</v>
      </c>
      <c r="AX92" s="30">
        <f t="shared" si="113"/>
        <v>0</v>
      </c>
      <c r="AY92" s="30">
        <f t="shared" si="113"/>
        <v>0</v>
      </c>
      <c r="AZ92" s="30">
        <f t="shared" si="113"/>
        <v>0</v>
      </c>
      <c r="BA92" s="30">
        <f t="shared" si="113"/>
        <v>0</v>
      </c>
      <c r="BB92" s="30">
        <f t="shared" si="113"/>
        <v>0</v>
      </c>
    </row>
    <row r="93" spans="1:54" ht="16.2" thickBot="1" x14ac:dyDescent="0.3">
      <c r="A93" s="197" t="s">
        <v>52</v>
      </c>
      <c r="B93" s="197"/>
      <c r="C93" s="198"/>
      <c r="D93" s="106"/>
      <c r="E93" s="30">
        <f>IF(SUMIF($A$67:$A$91,"Material",E67:E91)=0,0,SUMIF($A$67:$A$91,"Material",E67:E91))</f>
        <v>0</v>
      </c>
      <c r="F93" s="30">
        <f t="shared" ref="F93:Y93" si="114">IF(SUMIF($A$67:$A$91,"Material",F67:F91)=0,0,SUMIF($A$67:$A$91,"Material",F67:F91))</f>
        <v>0</v>
      </c>
      <c r="G93" s="30">
        <f t="shared" si="114"/>
        <v>0</v>
      </c>
      <c r="H93" s="30">
        <f t="shared" si="114"/>
        <v>0</v>
      </c>
      <c r="I93" s="30">
        <f t="shared" si="114"/>
        <v>0</v>
      </c>
      <c r="J93" s="30">
        <f t="shared" si="114"/>
        <v>0</v>
      </c>
      <c r="K93" s="30">
        <f t="shared" si="114"/>
        <v>0</v>
      </c>
      <c r="L93" s="30">
        <f t="shared" si="114"/>
        <v>0</v>
      </c>
      <c r="M93" s="30">
        <f t="shared" si="114"/>
        <v>0</v>
      </c>
      <c r="N93" s="30">
        <f t="shared" si="114"/>
        <v>0</v>
      </c>
      <c r="O93" s="30">
        <f t="shared" si="114"/>
        <v>0</v>
      </c>
      <c r="P93" s="30">
        <f t="shared" si="114"/>
        <v>0</v>
      </c>
      <c r="Q93" s="30">
        <f t="shared" si="114"/>
        <v>0</v>
      </c>
      <c r="R93" s="30">
        <f t="shared" si="114"/>
        <v>0</v>
      </c>
      <c r="S93" s="30">
        <f t="shared" si="114"/>
        <v>0</v>
      </c>
      <c r="T93" s="30">
        <f t="shared" si="114"/>
        <v>0</v>
      </c>
      <c r="U93" s="30">
        <f t="shared" si="114"/>
        <v>0</v>
      </c>
      <c r="V93" s="30">
        <f t="shared" si="114"/>
        <v>0</v>
      </c>
      <c r="W93" s="30">
        <f t="shared" si="114"/>
        <v>0</v>
      </c>
      <c r="X93" s="30">
        <f t="shared" si="114"/>
        <v>0</v>
      </c>
      <c r="Y93" s="30">
        <f t="shared" si="114"/>
        <v>0</v>
      </c>
      <c r="Z93" s="30">
        <f t="shared" ref="Z93:BB93" si="115">IF(SUMIF($A$67:$A$91,"Material",Z67:Z91)=0,0,SUMIF($A$67:$A$91,"Material",Z67:Z91))</f>
        <v>0</v>
      </c>
      <c r="AA93" s="30">
        <f t="shared" si="115"/>
        <v>0</v>
      </c>
      <c r="AB93" s="30">
        <f t="shared" si="115"/>
        <v>0</v>
      </c>
      <c r="AC93" s="30">
        <f t="shared" si="115"/>
        <v>0</v>
      </c>
      <c r="AD93" s="30">
        <f t="shared" si="115"/>
        <v>0</v>
      </c>
      <c r="AE93" s="30">
        <f t="shared" si="115"/>
        <v>0</v>
      </c>
      <c r="AF93" s="30">
        <f t="shared" si="115"/>
        <v>0</v>
      </c>
      <c r="AG93" s="30">
        <f t="shared" si="115"/>
        <v>0</v>
      </c>
      <c r="AH93" s="30">
        <f t="shared" si="115"/>
        <v>0</v>
      </c>
      <c r="AI93" s="30">
        <f t="shared" si="115"/>
        <v>0</v>
      </c>
      <c r="AJ93" s="30">
        <f t="shared" si="115"/>
        <v>0</v>
      </c>
      <c r="AK93" s="30">
        <f t="shared" si="115"/>
        <v>0</v>
      </c>
      <c r="AL93" s="30">
        <f t="shared" si="115"/>
        <v>0</v>
      </c>
      <c r="AM93" s="30">
        <f t="shared" si="115"/>
        <v>0</v>
      </c>
      <c r="AN93" s="30">
        <f t="shared" si="115"/>
        <v>0</v>
      </c>
      <c r="AO93" s="30">
        <f t="shared" si="115"/>
        <v>0</v>
      </c>
      <c r="AP93" s="30">
        <f t="shared" si="115"/>
        <v>0</v>
      </c>
      <c r="AQ93" s="30">
        <f t="shared" si="115"/>
        <v>0</v>
      </c>
      <c r="AR93" s="30">
        <f t="shared" si="115"/>
        <v>0</v>
      </c>
      <c r="AS93" s="30">
        <f t="shared" si="115"/>
        <v>0</v>
      </c>
      <c r="AT93" s="30">
        <f t="shared" si="115"/>
        <v>0</v>
      </c>
      <c r="AU93" s="30">
        <f t="shared" si="115"/>
        <v>0</v>
      </c>
      <c r="AV93" s="30">
        <f t="shared" si="115"/>
        <v>0</v>
      </c>
      <c r="AW93" s="30">
        <f t="shared" si="115"/>
        <v>0</v>
      </c>
      <c r="AX93" s="30">
        <f t="shared" si="115"/>
        <v>0</v>
      </c>
      <c r="AY93" s="30">
        <f t="shared" si="115"/>
        <v>0</v>
      </c>
      <c r="AZ93" s="30">
        <f t="shared" si="115"/>
        <v>0</v>
      </c>
      <c r="BA93" s="30">
        <f t="shared" si="115"/>
        <v>0</v>
      </c>
      <c r="BB93" s="30">
        <f t="shared" si="115"/>
        <v>0</v>
      </c>
    </row>
    <row r="94" spans="1:54" ht="16.2" thickBot="1" x14ac:dyDescent="0.3">
      <c r="A94" s="197" t="s">
        <v>8</v>
      </c>
      <c r="B94" s="197"/>
      <c r="C94" s="198"/>
      <c r="D94" s="118"/>
      <c r="E94" s="30">
        <f>IF(SUMIF($A$67:$A$91,"Infrastruktur",E67:E91)=0,0,SUMIF($A$67:$A$91,"Infrastruktur",E67:E91))</f>
        <v>0</v>
      </c>
      <c r="F94" s="30">
        <f t="shared" ref="F94:Y94" si="116">IF(SUMIF($A$67:$A$91,"Infrastruktur",F67:F91)=0,0,SUMIF($A$67:$A$91,"Infrastruktur",F67:F91))</f>
        <v>0</v>
      </c>
      <c r="G94" s="30">
        <f t="shared" si="116"/>
        <v>0</v>
      </c>
      <c r="H94" s="30">
        <f t="shared" si="116"/>
        <v>0</v>
      </c>
      <c r="I94" s="30">
        <f t="shared" si="116"/>
        <v>0</v>
      </c>
      <c r="J94" s="30">
        <f t="shared" si="116"/>
        <v>0</v>
      </c>
      <c r="K94" s="30">
        <f t="shared" si="116"/>
        <v>0</v>
      </c>
      <c r="L94" s="30">
        <f t="shared" si="116"/>
        <v>0</v>
      </c>
      <c r="M94" s="30">
        <f t="shared" si="116"/>
        <v>0</v>
      </c>
      <c r="N94" s="30">
        <f t="shared" si="116"/>
        <v>0</v>
      </c>
      <c r="O94" s="30">
        <f t="shared" si="116"/>
        <v>0</v>
      </c>
      <c r="P94" s="30">
        <f t="shared" si="116"/>
        <v>0</v>
      </c>
      <c r="Q94" s="30">
        <f t="shared" si="116"/>
        <v>0</v>
      </c>
      <c r="R94" s="30">
        <f t="shared" si="116"/>
        <v>0</v>
      </c>
      <c r="S94" s="30">
        <f t="shared" si="116"/>
        <v>0</v>
      </c>
      <c r="T94" s="30">
        <f t="shared" si="116"/>
        <v>0</v>
      </c>
      <c r="U94" s="30">
        <f t="shared" si="116"/>
        <v>0</v>
      </c>
      <c r="V94" s="30">
        <f t="shared" si="116"/>
        <v>0</v>
      </c>
      <c r="W94" s="30">
        <f t="shared" si="116"/>
        <v>0</v>
      </c>
      <c r="X94" s="30">
        <f t="shared" si="116"/>
        <v>0</v>
      </c>
      <c r="Y94" s="30">
        <f t="shared" si="116"/>
        <v>0</v>
      </c>
      <c r="Z94" s="30">
        <f t="shared" ref="Z94:BB94" si="117">IF(SUMIF($A$67:$A$91,"Infrastruktur",Z67:Z91)=0,0,SUMIF($A$67:$A$91,"Infrastruktur",Z67:Z91))</f>
        <v>0</v>
      </c>
      <c r="AA94" s="30">
        <f t="shared" si="117"/>
        <v>0</v>
      </c>
      <c r="AB94" s="30">
        <f t="shared" si="117"/>
        <v>0</v>
      </c>
      <c r="AC94" s="30">
        <f t="shared" si="117"/>
        <v>0</v>
      </c>
      <c r="AD94" s="30">
        <f t="shared" si="117"/>
        <v>0</v>
      </c>
      <c r="AE94" s="30">
        <f t="shared" si="117"/>
        <v>0</v>
      </c>
      <c r="AF94" s="30">
        <f t="shared" si="117"/>
        <v>0</v>
      </c>
      <c r="AG94" s="30">
        <f t="shared" si="117"/>
        <v>0</v>
      </c>
      <c r="AH94" s="30">
        <f t="shared" si="117"/>
        <v>0</v>
      </c>
      <c r="AI94" s="30">
        <f t="shared" si="117"/>
        <v>0</v>
      </c>
      <c r="AJ94" s="30">
        <f t="shared" si="117"/>
        <v>0</v>
      </c>
      <c r="AK94" s="30">
        <f t="shared" si="117"/>
        <v>0</v>
      </c>
      <c r="AL94" s="30">
        <f t="shared" si="117"/>
        <v>0</v>
      </c>
      <c r="AM94" s="30">
        <f t="shared" si="117"/>
        <v>0</v>
      </c>
      <c r="AN94" s="30">
        <f t="shared" si="117"/>
        <v>0</v>
      </c>
      <c r="AO94" s="30">
        <f t="shared" si="117"/>
        <v>0</v>
      </c>
      <c r="AP94" s="30">
        <f t="shared" si="117"/>
        <v>0</v>
      </c>
      <c r="AQ94" s="30">
        <f t="shared" si="117"/>
        <v>0</v>
      </c>
      <c r="AR94" s="30">
        <f t="shared" si="117"/>
        <v>0</v>
      </c>
      <c r="AS94" s="30">
        <f t="shared" si="117"/>
        <v>0</v>
      </c>
      <c r="AT94" s="30">
        <f t="shared" si="117"/>
        <v>0</v>
      </c>
      <c r="AU94" s="30">
        <f t="shared" si="117"/>
        <v>0</v>
      </c>
      <c r="AV94" s="30">
        <f t="shared" si="117"/>
        <v>0</v>
      </c>
      <c r="AW94" s="30">
        <f t="shared" si="117"/>
        <v>0</v>
      </c>
      <c r="AX94" s="30">
        <f t="shared" si="117"/>
        <v>0</v>
      </c>
      <c r="AY94" s="30">
        <f t="shared" si="117"/>
        <v>0</v>
      </c>
      <c r="AZ94" s="30">
        <f t="shared" si="117"/>
        <v>0</v>
      </c>
      <c r="BA94" s="30">
        <f t="shared" si="117"/>
        <v>0</v>
      </c>
      <c r="BB94" s="30">
        <f t="shared" si="117"/>
        <v>0</v>
      </c>
    </row>
    <row r="95" spans="1:54" ht="16.2" thickBot="1" x14ac:dyDescent="0.3">
      <c r="A95" s="197" t="s">
        <v>174</v>
      </c>
      <c r="B95" s="197"/>
      <c r="C95" s="198"/>
      <c r="D95" s="118"/>
      <c r="E95" s="30">
        <f>IF(SUMIF($A$67:$A$91,"Dienstleistungen",E67:E91)=0,0,SUMIF($A$67:$A$91,"Dienstleistungen",E67:E91))</f>
        <v>0</v>
      </c>
      <c r="F95" s="30">
        <f t="shared" ref="F95:Y95" si="118">IF(SUMIF($A$67:$A$91,"Dienstleistungen",F67:F91)=0,0,SUMIF($A$67:$A$91,"Dienstleistungen",F67:F91))</f>
        <v>0</v>
      </c>
      <c r="G95" s="30">
        <f t="shared" si="118"/>
        <v>0</v>
      </c>
      <c r="H95" s="30">
        <f t="shared" si="118"/>
        <v>0</v>
      </c>
      <c r="I95" s="30">
        <f t="shared" si="118"/>
        <v>0</v>
      </c>
      <c r="J95" s="30">
        <f t="shared" si="118"/>
        <v>0</v>
      </c>
      <c r="K95" s="30">
        <f t="shared" si="118"/>
        <v>0</v>
      </c>
      <c r="L95" s="30">
        <f t="shared" si="118"/>
        <v>0</v>
      </c>
      <c r="M95" s="30">
        <f t="shared" si="118"/>
        <v>0</v>
      </c>
      <c r="N95" s="30">
        <f t="shared" si="118"/>
        <v>0</v>
      </c>
      <c r="O95" s="30">
        <f t="shared" si="118"/>
        <v>0</v>
      </c>
      <c r="P95" s="30">
        <f t="shared" si="118"/>
        <v>0</v>
      </c>
      <c r="Q95" s="30">
        <f t="shared" si="118"/>
        <v>0</v>
      </c>
      <c r="R95" s="30">
        <f t="shared" si="118"/>
        <v>0</v>
      </c>
      <c r="S95" s="30">
        <f t="shared" si="118"/>
        <v>0</v>
      </c>
      <c r="T95" s="30">
        <f t="shared" si="118"/>
        <v>0</v>
      </c>
      <c r="U95" s="30">
        <f t="shared" si="118"/>
        <v>0</v>
      </c>
      <c r="V95" s="30">
        <f t="shared" si="118"/>
        <v>0</v>
      </c>
      <c r="W95" s="30">
        <f t="shared" si="118"/>
        <v>0</v>
      </c>
      <c r="X95" s="30">
        <f t="shared" si="118"/>
        <v>0</v>
      </c>
      <c r="Y95" s="30">
        <f t="shared" si="118"/>
        <v>0</v>
      </c>
      <c r="Z95" s="30">
        <f t="shared" ref="Z95:BB95" si="119">IF(SUMIF($A$67:$A$91,"Dienstleistungen",Z67:Z91)=0,0,SUMIF($A$67:$A$91,"Dienstleistungen",Z67:Z91))</f>
        <v>0</v>
      </c>
      <c r="AA95" s="30">
        <f t="shared" si="119"/>
        <v>0</v>
      </c>
      <c r="AB95" s="30">
        <f t="shared" si="119"/>
        <v>0</v>
      </c>
      <c r="AC95" s="30">
        <f t="shared" si="119"/>
        <v>0</v>
      </c>
      <c r="AD95" s="30">
        <f t="shared" si="119"/>
        <v>0</v>
      </c>
      <c r="AE95" s="30">
        <f t="shared" si="119"/>
        <v>0</v>
      </c>
      <c r="AF95" s="30">
        <f t="shared" si="119"/>
        <v>0</v>
      </c>
      <c r="AG95" s="30">
        <f t="shared" si="119"/>
        <v>0</v>
      </c>
      <c r="AH95" s="30">
        <f t="shared" si="119"/>
        <v>0</v>
      </c>
      <c r="AI95" s="30">
        <f t="shared" si="119"/>
        <v>0</v>
      </c>
      <c r="AJ95" s="30">
        <f t="shared" si="119"/>
        <v>0</v>
      </c>
      <c r="AK95" s="30">
        <f t="shared" si="119"/>
        <v>0</v>
      </c>
      <c r="AL95" s="30">
        <f t="shared" si="119"/>
        <v>0</v>
      </c>
      <c r="AM95" s="30">
        <f t="shared" si="119"/>
        <v>0</v>
      </c>
      <c r="AN95" s="30">
        <f t="shared" si="119"/>
        <v>0</v>
      </c>
      <c r="AO95" s="30">
        <f t="shared" si="119"/>
        <v>0</v>
      </c>
      <c r="AP95" s="30">
        <f t="shared" si="119"/>
        <v>0</v>
      </c>
      <c r="AQ95" s="30">
        <f t="shared" si="119"/>
        <v>0</v>
      </c>
      <c r="AR95" s="30">
        <f t="shared" si="119"/>
        <v>0</v>
      </c>
      <c r="AS95" s="30">
        <f t="shared" si="119"/>
        <v>0</v>
      </c>
      <c r="AT95" s="30">
        <f t="shared" si="119"/>
        <v>0</v>
      </c>
      <c r="AU95" s="30">
        <f t="shared" si="119"/>
        <v>0</v>
      </c>
      <c r="AV95" s="30">
        <f t="shared" si="119"/>
        <v>0</v>
      </c>
      <c r="AW95" s="30">
        <f t="shared" si="119"/>
        <v>0</v>
      </c>
      <c r="AX95" s="30">
        <f t="shared" si="119"/>
        <v>0</v>
      </c>
      <c r="AY95" s="30">
        <f t="shared" si="119"/>
        <v>0</v>
      </c>
      <c r="AZ95" s="30">
        <f t="shared" si="119"/>
        <v>0</v>
      </c>
      <c r="BA95" s="30">
        <f t="shared" si="119"/>
        <v>0</v>
      </c>
      <c r="BB95" s="30">
        <f t="shared" si="119"/>
        <v>0</v>
      </c>
    </row>
    <row r="96" spans="1:54" ht="13.8" thickBot="1" x14ac:dyDescent="0.3"/>
    <row r="97" spans="1:54" ht="15" x14ac:dyDescent="0.25">
      <c r="A97" s="205" t="s">
        <v>50</v>
      </c>
      <c r="B97" s="207" t="s">
        <v>49</v>
      </c>
      <c r="C97" s="209" t="s">
        <v>154</v>
      </c>
      <c r="D97" s="199" t="s">
        <v>171</v>
      </c>
      <c r="E97" s="24">
        <f>Parameter!$B$2-Parameter!$E$1</f>
        <v>0</v>
      </c>
      <c r="F97" s="24">
        <f>E1+1</f>
        <v>1</v>
      </c>
      <c r="G97" s="24">
        <f t="shared" ref="G97:Y97" si="120">F1+1</f>
        <v>2</v>
      </c>
      <c r="H97" s="24">
        <f t="shared" si="120"/>
        <v>3</v>
      </c>
      <c r="I97" s="24">
        <f t="shared" si="120"/>
        <v>4</v>
      </c>
      <c r="J97" s="24">
        <f t="shared" si="120"/>
        <v>5</v>
      </c>
      <c r="K97" s="24">
        <f t="shared" si="120"/>
        <v>6</v>
      </c>
      <c r="L97" s="24">
        <f t="shared" si="120"/>
        <v>7</v>
      </c>
      <c r="M97" s="24">
        <f t="shared" si="120"/>
        <v>8</v>
      </c>
      <c r="N97" s="24">
        <f t="shared" si="120"/>
        <v>9</v>
      </c>
      <c r="O97" s="24">
        <f t="shared" si="120"/>
        <v>10</v>
      </c>
      <c r="P97" s="24">
        <f t="shared" si="120"/>
        <v>11</v>
      </c>
      <c r="Q97" s="24">
        <f t="shared" si="120"/>
        <v>12</v>
      </c>
      <c r="R97" s="24">
        <f t="shared" si="120"/>
        <v>13</v>
      </c>
      <c r="S97" s="24">
        <f t="shared" si="120"/>
        <v>14</v>
      </c>
      <c r="T97" s="24">
        <f t="shared" si="120"/>
        <v>15</v>
      </c>
      <c r="U97" s="24">
        <f t="shared" si="120"/>
        <v>16</v>
      </c>
      <c r="V97" s="24">
        <f t="shared" si="120"/>
        <v>17</v>
      </c>
      <c r="W97" s="24">
        <f t="shared" si="120"/>
        <v>18</v>
      </c>
      <c r="X97" s="24">
        <f t="shared" si="120"/>
        <v>19</v>
      </c>
      <c r="Y97" s="25">
        <f t="shared" si="120"/>
        <v>20</v>
      </c>
      <c r="Z97" s="25">
        <f t="shared" ref="Z97" si="121">Y1+1</f>
        <v>21</v>
      </c>
      <c r="AA97" s="25">
        <f t="shared" ref="AA97" si="122">Z1+1</f>
        <v>22</v>
      </c>
      <c r="AB97" s="25">
        <f t="shared" ref="AB97" si="123">AA1+1</f>
        <v>23</v>
      </c>
      <c r="AC97" s="25">
        <f t="shared" ref="AC97" si="124">AB1+1</f>
        <v>24</v>
      </c>
      <c r="AD97" s="25">
        <f t="shared" ref="AD97" si="125">AC1+1</f>
        <v>25</v>
      </c>
      <c r="AE97" s="25">
        <f t="shared" ref="AE97" si="126">AD1+1</f>
        <v>26</v>
      </c>
      <c r="AF97" s="25">
        <f t="shared" ref="AF97" si="127">AE1+1</f>
        <v>27</v>
      </c>
      <c r="AG97" s="25">
        <f t="shared" ref="AG97" si="128">AF1+1</f>
        <v>28</v>
      </c>
      <c r="AH97" s="25">
        <f t="shared" ref="AH97" si="129">AG1+1</f>
        <v>29</v>
      </c>
      <c r="AI97" s="25">
        <f t="shared" ref="AI97" si="130">AH1+1</f>
        <v>30</v>
      </c>
      <c r="AJ97" s="25">
        <f t="shared" ref="AJ97" si="131">AI1+1</f>
        <v>31</v>
      </c>
      <c r="AK97" s="25">
        <f t="shared" ref="AK97" si="132">AJ1+1</f>
        <v>32</v>
      </c>
      <c r="AL97" s="25">
        <f t="shared" ref="AL97" si="133">AK1+1</f>
        <v>33</v>
      </c>
      <c r="AM97" s="25">
        <f t="shared" ref="AM97" si="134">AL1+1</f>
        <v>34</v>
      </c>
      <c r="AN97" s="25">
        <f t="shared" ref="AN97" si="135">AM1+1</f>
        <v>35</v>
      </c>
      <c r="AO97" s="25">
        <f t="shared" ref="AO97" si="136">AN1+1</f>
        <v>36</v>
      </c>
      <c r="AP97" s="25">
        <f t="shared" ref="AP97" si="137">AO1+1</f>
        <v>37</v>
      </c>
      <c r="AQ97" s="25">
        <f t="shared" ref="AQ97" si="138">AP1+1</f>
        <v>38</v>
      </c>
      <c r="AR97" s="25">
        <f t="shared" ref="AR97" si="139">AQ1+1</f>
        <v>39</v>
      </c>
      <c r="AS97" s="25">
        <f t="shared" ref="AS97" si="140">AR1+1</f>
        <v>40</v>
      </c>
      <c r="AT97" s="25">
        <f t="shared" ref="AT97" si="141">AS1+1</f>
        <v>41</v>
      </c>
      <c r="AU97" s="25">
        <f t="shared" ref="AU97" si="142">AT1+1</f>
        <v>42</v>
      </c>
      <c r="AV97" s="25">
        <f t="shared" ref="AV97" si="143">AU1+1</f>
        <v>43</v>
      </c>
      <c r="AW97" s="25">
        <f t="shared" ref="AW97" si="144">AV1+1</f>
        <v>44</v>
      </c>
      <c r="AX97" s="25">
        <f t="shared" ref="AX97" si="145">AW1+1</f>
        <v>45</v>
      </c>
      <c r="AY97" s="25">
        <f t="shared" ref="AY97" si="146">AX1+1</f>
        <v>46</v>
      </c>
      <c r="AZ97" s="25">
        <f t="shared" ref="AZ97" si="147">AY1+1</f>
        <v>47</v>
      </c>
      <c r="BA97" s="25">
        <f t="shared" ref="BA97" si="148">AZ1+1</f>
        <v>48</v>
      </c>
      <c r="BB97" s="25">
        <f t="shared" ref="BB97" si="149">BA1+1</f>
        <v>49</v>
      </c>
    </row>
    <row r="98" spans="1:54" ht="15.6" thickBot="1" x14ac:dyDescent="0.3">
      <c r="A98" s="206"/>
      <c r="B98" s="208"/>
      <c r="C98" s="210"/>
      <c r="D98" s="200"/>
      <c r="E98" s="26">
        <f>Parameter!B6</f>
        <v>2025</v>
      </c>
      <c r="F98" s="26">
        <f>Parameter!C6</f>
        <v>2026</v>
      </c>
      <c r="G98" s="26">
        <f>Parameter!D6</f>
        <v>2027</v>
      </c>
      <c r="H98" s="26">
        <f>Parameter!E6</f>
        <v>2028</v>
      </c>
      <c r="I98" s="26">
        <f>Parameter!F6</f>
        <v>2029</v>
      </c>
      <c r="J98" s="26">
        <f>Parameter!G6</f>
        <v>2030</v>
      </c>
      <c r="K98" s="26">
        <f>Parameter!H6</f>
        <v>2031</v>
      </c>
      <c r="L98" s="26">
        <f>Parameter!I6</f>
        <v>2032</v>
      </c>
      <c r="M98" s="26">
        <f>Parameter!J6</f>
        <v>2033</v>
      </c>
      <c r="N98" s="26">
        <f>Parameter!K6</f>
        <v>2034</v>
      </c>
      <c r="O98" s="26">
        <f>Parameter!L6</f>
        <v>2035</v>
      </c>
      <c r="P98" s="26">
        <f>Parameter!M6</f>
        <v>2036</v>
      </c>
      <c r="Q98" s="26">
        <f>Parameter!N6</f>
        <v>2037</v>
      </c>
      <c r="R98" s="26">
        <f>Parameter!O6</f>
        <v>2038</v>
      </c>
      <c r="S98" s="26">
        <f>Parameter!P6</f>
        <v>2039</v>
      </c>
      <c r="T98" s="26">
        <f>Parameter!Q6</f>
        <v>2040</v>
      </c>
      <c r="U98" s="26" t="str">
        <f>Parameter!R6</f>
        <v/>
      </c>
      <c r="V98" s="26" t="str">
        <f>Parameter!S6</f>
        <v/>
      </c>
      <c r="W98" s="26" t="str">
        <f>Parameter!T6</f>
        <v/>
      </c>
      <c r="X98" s="26" t="str">
        <f>Parameter!U6</f>
        <v/>
      </c>
      <c r="Y98" s="27" t="str">
        <f>Parameter!V6</f>
        <v/>
      </c>
      <c r="Z98" s="27" t="str">
        <f>Parameter!W6</f>
        <v/>
      </c>
      <c r="AA98" s="27" t="str">
        <f>Parameter!X6</f>
        <v/>
      </c>
      <c r="AB98" s="27" t="str">
        <f>Parameter!Y6</f>
        <v/>
      </c>
      <c r="AC98" s="27" t="str">
        <f>Parameter!Z6</f>
        <v/>
      </c>
      <c r="AD98" s="27" t="str">
        <f>Parameter!AA6</f>
        <v/>
      </c>
      <c r="AE98" s="27" t="str">
        <f>Parameter!AB6</f>
        <v/>
      </c>
      <c r="AF98" s="27" t="str">
        <f>Parameter!AC6</f>
        <v/>
      </c>
      <c r="AG98" s="27" t="str">
        <f>Parameter!AD6</f>
        <v/>
      </c>
      <c r="AH98" s="27" t="str">
        <f>Parameter!AE6</f>
        <v/>
      </c>
      <c r="AI98" s="27" t="str">
        <f>Parameter!AF6</f>
        <v/>
      </c>
      <c r="AJ98" s="27" t="str">
        <f>Parameter!AG6</f>
        <v/>
      </c>
      <c r="AK98" s="27" t="str">
        <f>Parameter!AH6</f>
        <v/>
      </c>
      <c r="AL98" s="27" t="str">
        <f>Parameter!AI6</f>
        <v/>
      </c>
      <c r="AM98" s="27" t="str">
        <f>Parameter!AJ6</f>
        <v/>
      </c>
      <c r="AN98" s="27" t="str">
        <f>Parameter!AK6</f>
        <v/>
      </c>
      <c r="AO98" s="27" t="str">
        <f>Parameter!AL6</f>
        <v/>
      </c>
      <c r="AP98" s="27" t="str">
        <f>Parameter!AM6</f>
        <v/>
      </c>
      <c r="AQ98" s="27" t="str">
        <f>Parameter!AN6</f>
        <v/>
      </c>
      <c r="AR98" s="27" t="str">
        <f>Parameter!AO6</f>
        <v/>
      </c>
      <c r="AS98" s="27" t="str">
        <f>Parameter!AP6</f>
        <v/>
      </c>
      <c r="AT98" s="27" t="str">
        <f>Parameter!AQ6</f>
        <v/>
      </c>
      <c r="AU98" s="27" t="str">
        <f>Parameter!AR6</f>
        <v/>
      </c>
      <c r="AV98" s="27" t="str">
        <f>Parameter!AS6</f>
        <v/>
      </c>
      <c r="AW98" s="27" t="str">
        <f>Parameter!AT6</f>
        <v/>
      </c>
      <c r="AX98" s="27" t="str">
        <f>Parameter!AU6</f>
        <v/>
      </c>
      <c r="AY98" s="27" t="str">
        <f>Parameter!AV6</f>
        <v/>
      </c>
      <c r="AZ98" s="27" t="str">
        <f>Parameter!AW6</f>
        <v/>
      </c>
      <c r="BA98" s="27" t="str">
        <f>Parameter!AX6</f>
        <v/>
      </c>
      <c r="BB98" s="27" t="str">
        <f>Parameter!AY6</f>
        <v/>
      </c>
    </row>
    <row r="99" spans="1:54" ht="41.4" x14ac:dyDescent="0.25">
      <c r="A99" s="40" t="str">
        <f>IF('Option 8'!A99="","",'Option 8'!A99)</f>
        <v/>
      </c>
      <c r="B99" s="46"/>
      <c r="C99" s="34" t="str">
        <f>IF('Option 8'!C99="","",'Option 8'!C99)</f>
        <v/>
      </c>
      <c r="D99" s="97" t="str">
        <f>IF('Option 8'!D99="","",'Option 8'!D99)</f>
        <v>durchschnittliche Preissteigerungs-rate</v>
      </c>
      <c r="E99" s="23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3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3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3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3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3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3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3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3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3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3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3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3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3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3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3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3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3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3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3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3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3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3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3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3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3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3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3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3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3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3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3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3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3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3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3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3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3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3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3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3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3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3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3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3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3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3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3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3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3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1.4" x14ac:dyDescent="0.25">
      <c r="A100" s="49" t="str">
        <f>IF('Option 8'!A100="","",'Option 8'!A100)</f>
        <v/>
      </c>
      <c r="B100" s="47"/>
      <c r="C100" s="35" t="str">
        <f>IF('Option 8'!C100="","",'Option 8'!C100)</f>
        <v/>
      </c>
      <c r="D100" s="98" t="str">
        <f>IF('Option 8'!D100="","",'Option 8'!D100)</f>
        <v>durchschnittliche Preissteigerungs-rate</v>
      </c>
      <c r="E100" s="23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3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3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3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3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3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3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3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3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3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3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3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3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3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3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3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3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3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3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3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3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3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3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3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3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3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3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3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3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3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3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3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3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3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3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3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3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3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3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3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3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3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3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3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3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3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3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3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3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3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1.4" x14ac:dyDescent="0.25">
      <c r="A101" s="49" t="str">
        <f>IF('Option 8'!A101="","",'Option 8'!A101)</f>
        <v/>
      </c>
      <c r="B101" s="47"/>
      <c r="C101" s="35" t="str">
        <f>IF('Option 8'!C101="","",'Option 8'!C101)</f>
        <v/>
      </c>
      <c r="D101" s="98" t="str">
        <f>IF('Option 8'!D101="","",'Option 8'!D101)</f>
        <v>durchschnittliche Preissteigerungs-rate</v>
      </c>
      <c r="E101" s="23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3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3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3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3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3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3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3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3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3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3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3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3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3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3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3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3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3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3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3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3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3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3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3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3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3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3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3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3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3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3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3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3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3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3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3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3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3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3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3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3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3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3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3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3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3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3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3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3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3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1.4" x14ac:dyDescent="0.25">
      <c r="A102" s="49" t="str">
        <f>IF('Option 8'!A102="","",'Option 8'!A102)</f>
        <v/>
      </c>
      <c r="B102" s="47"/>
      <c r="C102" s="35" t="str">
        <f>IF('Option 8'!C102="","",'Option 8'!C102)</f>
        <v/>
      </c>
      <c r="D102" s="98" t="str">
        <f>IF('Option 8'!D102="","",'Option 8'!D102)</f>
        <v>durchschnittliche Preissteigerungs-rate</v>
      </c>
      <c r="E102" s="23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3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3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3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3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3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3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3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3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3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3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3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3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3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3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3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3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3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3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3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3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3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3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3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3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3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3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3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3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3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3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3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3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3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3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3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3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3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3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3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3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3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3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3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3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3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3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3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3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3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2" thickBot="1" x14ac:dyDescent="0.3">
      <c r="A103" s="50" t="str">
        <f>IF('Option 8'!A103="","",'Option 8'!A103)</f>
        <v/>
      </c>
      <c r="B103" s="48"/>
      <c r="C103" s="36" t="str">
        <f>IF('Option 8'!C103="","",'Option 8'!C103)</f>
        <v/>
      </c>
      <c r="D103" s="99" t="str">
        <f>IF('Option 8'!D103="","",'Option 8'!D103)</f>
        <v>durchschnittliche Preissteigerungs-rate</v>
      </c>
      <c r="E103" s="23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3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3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3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3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3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3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3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3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3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3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3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3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3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3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3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3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3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3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3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3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3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3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3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3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3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3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3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3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3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3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3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3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3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3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3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3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3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3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3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3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3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3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3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3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3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3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3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3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3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6.2" thickBot="1" x14ac:dyDescent="0.3">
      <c r="A104" s="197" t="s">
        <v>5</v>
      </c>
      <c r="B104" s="197"/>
      <c r="C104" s="198"/>
      <c r="D104" s="106"/>
      <c r="E104" s="30">
        <f>IF(SUMIF($A$99:$A$103,"Personal",E99:E103)=0,0,SUMIF($A$99:$A$103,"Personal",E99:E103))</f>
        <v>0</v>
      </c>
      <c r="F104" s="30">
        <f t="shared" ref="F104:Y104" si="150">IF(SUMIF($A$99:$A$103,"Personal",F99:F103)=0,0,SUMIF($A$99:$A$103,"Personal",F99:F103))</f>
        <v>0</v>
      </c>
      <c r="G104" s="30">
        <f t="shared" si="150"/>
        <v>0</v>
      </c>
      <c r="H104" s="30">
        <f t="shared" si="150"/>
        <v>0</v>
      </c>
      <c r="I104" s="30">
        <f t="shared" si="150"/>
        <v>0</v>
      </c>
      <c r="J104" s="30">
        <f t="shared" si="150"/>
        <v>0</v>
      </c>
      <c r="K104" s="30">
        <f t="shared" si="150"/>
        <v>0</v>
      </c>
      <c r="L104" s="30">
        <f t="shared" si="150"/>
        <v>0</v>
      </c>
      <c r="M104" s="30">
        <f t="shared" si="150"/>
        <v>0</v>
      </c>
      <c r="N104" s="30">
        <f t="shared" si="150"/>
        <v>0</v>
      </c>
      <c r="O104" s="30">
        <f t="shared" si="150"/>
        <v>0</v>
      </c>
      <c r="P104" s="30">
        <f t="shared" si="150"/>
        <v>0</v>
      </c>
      <c r="Q104" s="30">
        <f t="shared" si="150"/>
        <v>0</v>
      </c>
      <c r="R104" s="30">
        <f t="shared" si="150"/>
        <v>0</v>
      </c>
      <c r="S104" s="30">
        <f t="shared" si="150"/>
        <v>0</v>
      </c>
      <c r="T104" s="30">
        <f t="shared" si="150"/>
        <v>0</v>
      </c>
      <c r="U104" s="30">
        <f t="shared" si="150"/>
        <v>0</v>
      </c>
      <c r="V104" s="30">
        <f t="shared" si="150"/>
        <v>0</v>
      </c>
      <c r="W104" s="30">
        <f t="shared" si="150"/>
        <v>0</v>
      </c>
      <c r="X104" s="31">
        <f t="shared" si="150"/>
        <v>0</v>
      </c>
      <c r="Y104" s="31">
        <f t="shared" si="150"/>
        <v>0</v>
      </c>
      <c r="Z104" s="31">
        <f t="shared" ref="Z104:BB104" si="151">IF(SUMIF($A$99:$A$103,"Personal",Z99:Z103)=0,0,SUMIF($A$99:$A$103,"Personal",Z99:Z103))</f>
        <v>0</v>
      </c>
      <c r="AA104" s="31">
        <f t="shared" si="151"/>
        <v>0</v>
      </c>
      <c r="AB104" s="31">
        <f t="shared" si="151"/>
        <v>0</v>
      </c>
      <c r="AC104" s="31">
        <f t="shared" si="151"/>
        <v>0</v>
      </c>
      <c r="AD104" s="31">
        <f t="shared" si="151"/>
        <v>0</v>
      </c>
      <c r="AE104" s="31">
        <f t="shared" si="151"/>
        <v>0</v>
      </c>
      <c r="AF104" s="31">
        <f t="shared" si="151"/>
        <v>0</v>
      </c>
      <c r="AG104" s="31">
        <f t="shared" si="151"/>
        <v>0</v>
      </c>
      <c r="AH104" s="31">
        <f t="shared" si="151"/>
        <v>0</v>
      </c>
      <c r="AI104" s="31">
        <f t="shared" si="151"/>
        <v>0</v>
      </c>
      <c r="AJ104" s="31">
        <f t="shared" si="151"/>
        <v>0</v>
      </c>
      <c r="AK104" s="31">
        <f t="shared" si="151"/>
        <v>0</v>
      </c>
      <c r="AL104" s="31">
        <f t="shared" si="151"/>
        <v>0</v>
      </c>
      <c r="AM104" s="31">
        <f t="shared" si="151"/>
        <v>0</v>
      </c>
      <c r="AN104" s="31">
        <f t="shared" si="151"/>
        <v>0</v>
      </c>
      <c r="AO104" s="31">
        <f t="shared" si="151"/>
        <v>0</v>
      </c>
      <c r="AP104" s="31">
        <f t="shared" si="151"/>
        <v>0</v>
      </c>
      <c r="AQ104" s="31">
        <f t="shared" si="151"/>
        <v>0</v>
      </c>
      <c r="AR104" s="31">
        <f t="shared" si="151"/>
        <v>0</v>
      </c>
      <c r="AS104" s="31">
        <f t="shared" si="151"/>
        <v>0</v>
      </c>
      <c r="AT104" s="31">
        <f t="shared" si="151"/>
        <v>0</v>
      </c>
      <c r="AU104" s="31">
        <f t="shared" si="151"/>
        <v>0</v>
      </c>
      <c r="AV104" s="31">
        <f t="shared" si="151"/>
        <v>0</v>
      </c>
      <c r="AW104" s="31">
        <f t="shared" si="151"/>
        <v>0</v>
      </c>
      <c r="AX104" s="31">
        <f t="shared" si="151"/>
        <v>0</v>
      </c>
      <c r="AY104" s="31">
        <f t="shared" si="151"/>
        <v>0</v>
      </c>
      <c r="AZ104" s="31">
        <f t="shared" si="151"/>
        <v>0</v>
      </c>
      <c r="BA104" s="31">
        <f t="shared" si="151"/>
        <v>0</v>
      </c>
      <c r="BB104" s="31">
        <f t="shared" si="151"/>
        <v>0</v>
      </c>
    </row>
    <row r="105" spans="1:54" ht="16.2" thickBot="1" x14ac:dyDescent="0.3">
      <c r="A105" s="197" t="s">
        <v>52</v>
      </c>
      <c r="B105" s="197"/>
      <c r="C105" s="198"/>
      <c r="D105" s="118"/>
      <c r="E105" s="30">
        <f>IF(SUMIF($A$99:$A$103,"Material",E99:E103)=0,0,SUMIF($A$99:$A$103,"Material",E99:E103))</f>
        <v>0</v>
      </c>
      <c r="F105" s="30">
        <f t="shared" ref="F105:Y105" si="152">IF(SUMIF($A$99:$A$103,"Material",F99:F103)=0,0,SUMIF($A$99:$A$103,"Material",F99:F103))</f>
        <v>0</v>
      </c>
      <c r="G105" s="30">
        <f t="shared" si="152"/>
        <v>0</v>
      </c>
      <c r="H105" s="30">
        <f t="shared" si="152"/>
        <v>0</v>
      </c>
      <c r="I105" s="30">
        <f t="shared" si="152"/>
        <v>0</v>
      </c>
      <c r="J105" s="30">
        <f t="shared" si="152"/>
        <v>0</v>
      </c>
      <c r="K105" s="30">
        <f t="shared" si="152"/>
        <v>0</v>
      </c>
      <c r="L105" s="30">
        <f t="shared" si="152"/>
        <v>0</v>
      </c>
      <c r="M105" s="30">
        <f t="shared" si="152"/>
        <v>0</v>
      </c>
      <c r="N105" s="30">
        <f t="shared" si="152"/>
        <v>0</v>
      </c>
      <c r="O105" s="30">
        <f t="shared" si="152"/>
        <v>0</v>
      </c>
      <c r="P105" s="30">
        <f t="shared" si="152"/>
        <v>0</v>
      </c>
      <c r="Q105" s="30">
        <f t="shared" si="152"/>
        <v>0</v>
      </c>
      <c r="R105" s="30">
        <f t="shared" si="152"/>
        <v>0</v>
      </c>
      <c r="S105" s="30">
        <f t="shared" si="152"/>
        <v>0</v>
      </c>
      <c r="T105" s="30">
        <f t="shared" si="152"/>
        <v>0</v>
      </c>
      <c r="U105" s="30">
        <f t="shared" si="152"/>
        <v>0</v>
      </c>
      <c r="V105" s="30">
        <f t="shared" si="152"/>
        <v>0</v>
      </c>
      <c r="W105" s="30">
        <f t="shared" si="152"/>
        <v>0</v>
      </c>
      <c r="X105" s="30">
        <f t="shared" si="152"/>
        <v>0</v>
      </c>
      <c r="Y105" s="30">
        <f t="shared" si="152"/>
        <v>0</v>
      </c>
      <c r="Z105" s="30">
        <f t="shared" ref="Z105:BB105" si="153">IF(SUMIF($A$99:$A$103,"Material",Z99:Z103)=0,0,SUMIF($A$99:$A$103,"Material",Z99:Z103))</f>
        <v>0</v>
      </c>
      <c r="AA105" s="30">
        <f t="shared" si="153"/>
        <v>0</v>
      </c>
      <c r="AB105" s="30">
        <f t="shared" si="153"/>
        <v>0</v>
      </c>
      <c r="AC105" s="30">
        <f t="shared" si="153"/>
        <v>0</v>
      </c>
      <c r="AD105" s="30">
        <f t="shared" si="153"/>
        <v>0</v>
      </c>
      <c r="AE105" s="30">
        <f t="shared" si="153"/>
        <v>0</v>
      </c>
      <c r="AF105" s="30">
        <f t="shared" si="153"/>
        <v>0</v>
      </c>
      <c r="AG105" s="30">
        <f t="shared" si="153"/>
        <v>0</v>
      </c>
      <c r="AH105" s="30">
        <f t="shared" si="153"/>
        <v>0</v>
      </c>
      <c r="AI105" s="30">
        <f t="shared" si="153"/>
        <v>0</v>
      </c>
      <c r="AJ105" s="30">
        <f t="shared" si="153"/>
        <v>0</v>
      </c>
      <c r="AK105" s="30">
        <f t="shared" si="153"/>
        <v>0</v>
      </c>
      <c r="AL105" s="30">
        <f t="shared" si="153"/>
        <v>0</v>
      </c>
      <c r="AM105" s="30">
        <f t="shared" si="153"/>
        <v>0</v>
      </c>
      <c r="AN105" s="30">
        <f t="shared" si="153"/>
        <v>0</v>
      </c>
      <c r="AO105" s="30">
        <f t="shared" si="153"/>
        <v>0</v>
      </c>
      <c r="AP105" s="30">
        <f t="shared" si="153"/>
        <v>0</v>
      </c>
      <c r="AQ105" s="30">
        <f t="shared" si="153"/>
        <v>0</v>
      </c>
      <c r="AR105" s="30">
        <f t="shared" si="153"/>
        <v>0</v>
      </c>
      <c r="AS105" s="30">
        <f t="shared" si="153"/>
        <v>0</v>
      </c>
      <c r="AT105" s="30">
        <f t="shared" si="153"/>
        <v>0</v>
      </c>
      <c r="AU105" s="30">
        <f t="shared" si="153"/>
        <v>0</v>
      </c>
      <c r="AV105" s="30">
        <f t="shared" si="153"/>
        <v>0</v>
      </c>
      <c r="AW105" s="30">
        <f t="shared" si="153"/>
        <v>0</v>
      </c>
      <c r="AX105" s="30">
        <f t="shared" si="153"/>
        <v>0</v>
      </c>
      <c r="AY105" s="30">
        <f t="shared" si="153"/>
        <v>0</v>
      </c>
      <c r="AZ105" s="30">
        <f t="shared" si="153"/>
        <v>0</v>
      </c>
      <c r="BA105" s="30">
        <f t="shared" si="153"/>
        <v>0</v>
      </c>
      <c r="BB105" s="30">
        <f t="shared" si="153"/>
        <v>0</v>
      </c>
    </row>
    <row r="106" spans="1:54" ht="16.2" thickBot="1" x14ac:dyDescent="0.3">
      <c r="A106" s="197" t="s">
        <v>8</v>
      </c>
      <c r="B106" s="197"/>
      <c r="C106" s="198"/>
      <c r="D106" s="118"/>
      <c r="E106" s="30">
        <f>IF(SUMIF($A$99:$A$103,"Infrastruktur",E99:E103)=0,0,SUMIF($A$99:$A$103,"Infrastruktur",E99:E103))</f>
        <v>0</v>
      </c>
      <c r="F106" s="30">
        <f t="shared" ref="F106:Y106" si="154">IF(SUMIF($A$99:$A$103,"Infrastruktur",F99:F103)=0,0,SUMIF($A$99:$A$103,"Infrastruktur",F99:F103))</f>
        <v>0</v>
      </c>
      <c r="G106" s="30">
        <f t="shared" si="154"/>
        <v>0</v>
      </c>
      <c r="H106" s="30">
        <f t="shared" si="154"/>
        <v>0</v>
      </c>
      <c r="I106" s="30">
        <f t="shared" si="154"/>
        <v>0</v>
      </c>
      <c r="J106" s="30">
        <f t="shared" si="154"/>
        <v>0</v>
      </c>
      <c r="K106" s="30">
        <f t="shared" si="154"/>
        <v>0</v>
      </c>
      <c r="L106" s="30">
        <f t="shared" si="154"/>
        <v>0</v>
      </c>
      <c r="M106" s="30">
        <f t="shared" si="154"/>
        <v>0</v>
      </c>
      <c r="N106" s="30">
        <f t="shared" si="154"/>
        <v>0</v>
      </c>
      <c r="O106" s="30">
        <f t="shared" si="154"/>
        <v>0</v>
      </c>
      <c r="P106" s="30">
        <f t="shared" si="154"/>
        <v>0</v>
      </c>
      <c r="Q106" s="30">
        <f t="shared" si="154"/>
        <v>0</v>
      </c>
      <c r="R106" s="30">
        <f t="shared" si="154"/>
        <v>0</v>
      </c>
      <c r="S106" s="30">
        <f t="shared" si="154"/>
        <v>0</v>
      </c>
      <c r="T106" s="30">
        <f t="shared" si="154"/>
        <v>0</v>
      </c>
      <c r="U106" s="30">
        <f t="shared" si="154"/>
        <v>0</v>
      </c>
      <c r="V106" s="30">
        <f t="shared" si="154"/>
        <v>0</v>
      </c>
      <c r="W106" s="30">
        <f t="shared" si="154"/>
        <v>0</v>
      </c>
      <c r="X106" s="30">
        <f t="shared" si="154"/>
        <v>0</v>
      </c>
      <c r="Y106" s="30">
        <f t="shared" si="154"/>
        <v>0</v>
      </c>
      <c r="Z106" s="30">
        <f t="shared" ref="Z106:BB106" si="155">IF(SUMIF($A$99:$A$103,"Infrastruktur",Z99:Z103)=0,0,SUMIF($A$99:$A$103,"Infrastruktur",Z99:Z103))</f>
        <v>0</v>
      </c>
      <c r="AA106" s="30">
        <f t="shared" si="155"/>
        <v>0</v>
      </c>
      <c r="AB106" s="30">
        <f t="shared" si="155"/>
        <v>0</v>
      </c>
      <c r="AC106" s="30">
        <f t="shared" si="155"/>
        <v>0</v>
      </c>
      <c r="AD106" s="30">
        <f t="shared" si="155"/>
        <v>0</v>
      </c>
      <c r="AE106" s="30">
        <f t="shared" si="155"/>
        <v>0</v>
      </c>
      <c r="AF106" s="30">
        <f t="shared" si="155"/>
        <v>0</v>
      </c>
      <c r="AG106" s="30">
        <f t="shared" si="155"/>
        <v>0</v>
      </c>
      <c r="AH106" s="30">
        <f t="shared" si="155"/>
        <v>0</v>
      </c>
      <c r="AI106" s="30">
        <f t="shared" si="155"/>
        <v>0</v>
      </c>
      <c r="AJ106" s="30">
        <f t="shared" si="155"/>
        <v>0</v>
      </c>
      <c r="AK106" s="30">
        <f t="shared" si="155"/>
        <v>0</v>
      </c>
      <c r="AL106" s="30">
        <f t="shared" si="155"/>
        <v>0</v>
      </c>
      <c r="AM106" s="30">
        <f t="shared" si="155"/>
        <v>0</v>
      </c>
      <c r="AN106" s="30">
        <f t="shared" si="155"/>
        <v>0</v>
      </c>
      <c r="AO106" s="30">
        <f t="shared" si="155"/>
        <v>0</v>
      </c>
      <c r="AP106" s="30">
        <f t="shared" si="155"/>
        <v>0</v>
      </c>
      <c r="AQ106" s="30">
        <f t="shared" si="155"/>
        <v>0</v>
      </c>
      <c r="AR106" s="30">
        <f t="shared" si="155"/>
        <v>0</v>
      </c>
      <c r="AS106" s="30">
        <f t="shared" si="155"/>
        <v>0</v>
      </c>
      <c r="AT106" s="30">
        <f t="shared" si="155"/>
        <v>0</v>
      </c>
      <c r="AU106" s="30">
        <f t="shared" si="155"/>
        <v>0</v>
      </c>
      <c r="AV106" s="30">
        <f t="shared" si="155"/>
        <v>0</v>
      </c>
      <c r="AW106" s="30">
        <f t="shared" si="155"/>
        <v>0</v>
      </c>
      <c r="AX106" s="30">
        <f t="shared" si="155"/>
        <v>0</v>
      </c>
      <c r="AY106" s="30">
        <f t="shared" si="155"/>
        <v>0</v>
      </c>
      <c r="AZ106" s="30">
        <f t="shared" si="155"/>
        <v>0</v>
      </c>
      <c r="BA106" s="30">
        <f t="shared" si="155"/>
        <v>0</v>
      </c>
      <c r="BB106" s="30">
        <f t="shared" si="155"/>
        <v>0</v>
      </c>
    </row>
    <row r="107" spans="1:54" ht="16.2" thickBot="1" x14ac:dyDescent="0.3">
      <c r="A107" s="197" t="s">
        <v>174</v>
      </c>
      <c r="B107" s="197"/>
      <c r="C107" s="198"/>
      <c r="D107" s="118"/>
      <c r="E107" s="30">
        <f>IF(SUMIF($A$99:$A$103,"Dienstleistungen",E99:E103)=0,0,SUMIF($A$99:$A$103,"Dienstleistungen",E99:E103))</f>
        <v>0</v>
      </c>
      <c r="F107" s="30">
        <f t="shared" ref="F107:Y107" si="156">IF(SUMIF($A$99:$A$103,"Dienstleistungen",F99:F103)=0,0,SUMIF($A$99:$A$103,"Dienstleistungen",F99:F103))</f>
        <v>0</v>
      </c>
      <c r="G107" s="30">
        <f t="shared" si="156"/>
        <v>0</v>
      </c>
      <c r="H107" s="30">
        <f t="shared" si="156"/>
        <v>0</v>
      </c>
      <c r="I107" s="30">
        <f t="shared" si="156"/>
        <v>0</v>
      </c>
      <c r="J107" s="30">
        <f t="shared" si="156"/>
        <v>0</v>
      </c>
      <c r="K107" s="30">
        <f t="shared" si="156"/>
        <v>0</v>
      </c>
      <c r="L107" s="30">
        <f t="shared" si="156"/>
        <v>0</v>
      </c>
      <c r="M107" s="30">
        <f t="shared" si="156"/>
        <v>0</v>
      </c>
      <c r="N107" s="30">
        <f t="shared" si="156"/>
        <v>0</v>
      </c>
      <c r="O107" s="30">
        <f t="shared" si="156"/>
        <v>0</v>
      </c>
      <c r="P107" s="30">
        <f t="shared" si="156"/>
        <v>0</v>
      </c>
      <c r="Q107" s="30">
        <f t="shared" si="156"/>
        <v>0</v>
      </c>
      <c r="R107" s="30">
        <f t="shared" si="156"/>
        <v>0</v>
      </c>
      <c r="S107" s="30">
        <f t="shared" si="156"/>
        <v>0</v>
      </c>
      <c r="T107" s="30">
        <f t="shared" si="156"/>
        <v>0</v>
      </c>
      <c r="U107" s="30">
        <f t="shared" si="156"/>
        <v>0</v>
      </c>
      <c r="V107" s="30">
        <f t="shared" si="156"/>
        <v>0</v>
      </c>
      <c r="W107" s="30">
        <f t="shared" si="156"/>
        <v>0</v>
      </c>
      <c r="X107" s="30">
        <f t="shared" si="156"/>
        <v>0</v>
      </c>
      <c r="Y107" s="30">
        <f t="shared" si="156"/>
        <v>0</v>
      </c>
      <c r="Z107" s="30">
        <f t="shared" ref="Z107:BB107" si="157">IF(SUMIF($A$99:$A$103,"Dienstleistungen",Z99:Z103)=0,0,SUMIF($A$99:$A$103,"Dienstleistungen",Z99:Z103))</f>
        <v>0</v>
      </c>
      <c r="AA107" s="30">
        <f t="shared" si="157"/>
        <v>0</v>
      </c>
      <c r="AB107" s="30">
        <f t="shared" si="157"/>
        <v>0</v>
      </c>
      <c r="AC107" s="30">
        <f t="shared" si="157"/>
        <v>0</v>
      </c>
      <c r="AD107" s="30">
        <f t="shared" si="157"/>
        <v>0</v>
      </c>
      <c r="AE107" s="30">
        <f t="shared" si="157"/>
        <v>0</v>
      </c>
      <c r="AF107" s="30">
        <f t="shared" si="157"/>
        <v>0</v>
      </c>
      <c r="AG107" s="30">
        <f t="shared" si="157"/>
        <v>0</v>
      </c>
      <c r="AH107" s="30">
        <f t="shared" si="157"/>
        <v>0</v>
      </c>
      <c r="AI107" s="30">
        <f t="shared" si="157"/>
        <v>0</v>
      </c>
      <c r="AJ107" s="30">
        <f t="shared" si="157"/>
        <v>0</v>
      </c>
      <c r="AK107" s="30">
        <f t="shared" si="157"/>
        <v>0</v>
      </c>
      <c r="AL107" s="30">
        <f t="shared" si="157"/>
        <v>0</v>
      </c>
      <c r="AM107" s="30">
        <f t="shared" si="157"/>
        <v>0</v>
      </c>
      <c r="AN107" s="30">
        <f t="shared" si="157"/>
        <v>0</v>
      </c>
      <c r="AO107" s="30">
        <f t="shared" si="157"/>
        <v>0</v>
      </c>
      <c r="AP107" s="30">
        <f t="shared" si="157"/>
        <v>0</v>
      </c>
      <c r="AQ107" s="30">
        <f t="shared" si="157"/>
        <v>0</v>
      </c>
      <c r="AR107" s="30">
        <f t="shared" si="157"/>
        <v>0</v>
      </c>
      <c r="AS107" s="30">
        <f t="shared" si="157"/>
        <v>0</v>
      </c>
      <c r="AT107" s="30">
        <f t="shared" si="157"/>
        <v>0</v>
      </c>
      <c r="AU107" s="30">
        <f t="shared" si="157"/>
        <v>0</v>
      </c>
      <c r="AV107" s="30">
        <f t="shared" si="157"/>
        <v>0</v>
      </c>
      <c r="AW107" s="30">
        <f t="shared" si="157"/>
        <v>0</v>
      </c>
      <c r="AX107" s="30">
        <f t="shared" si="157"/>
        <v>0</v>
      </c>
      <c r="AY107" s="30">
        <f t="shared" si="157"/>
        <v>0</v>
      </c>
      <c r="AZ107" s="30">
        <f t="shared" si="157"/>
        <v>0</v>
      </c>
      <c r="BA107" s="30">
        <f t="shared" si="157"/>
        <v>0</v>
      </c>
      <c r="BB107" s="30">
        <f t="shared" si="157"/>
        <v>0</v>
      </c>
    </row>
    <row r="108" spans="1:54" ht="13.8" thickBot="1" x14ac:dyDescent="0.3"/>
    <row r="109" spans="1:54" ht="40.200000000000003" thickBot="1" x14ac:dyDescent="0.3">
      <c r="E109" s="79" t="s">
        <v>156</v>
      </c>
      <c r="F109" s="79" t="s">
        <v>156</v>
      </c>
      <c r="G109" s="79" t="s">
        <v>156</v>
      </c>
      <c r="H109" s="79" t="s">
        <v>156</v>
      </c>
      <c r="I109" s="79" t="s">
        <v>156</v>
      </c>
      <c r="J109" s="79" t="s">
        <v>156</v>
      </c>
      <c r="K109" s="79" t="s">
        <v>156</v>
      </c>
      <c r="L109" s="79" t="s">
        <v>156</v>
      </c>
      <c r="M109" s="79" t="s">
        <v>156</v>
      </c>
      <c r="N109" s="79" t="s">
        <v>156</v>
      </c>
      <c r="O109" s="79" t="s">
        <v>156</v>
      </c>
      <c r="P109" s="79" t="s">
        <v>156</v>
      </c>
      <c r="Q109" s="79" t="s">
        <v>156</v>
      </c>
      <c r="R109" s="79" t="s">
        <v>156</v>
      </c>
      <c r="S109" s="79" t="s">
        <v>156</v>
      </c>
      <c r="T109" s="79" t="s">
        <v>156</v>
      </c>
      <c r="U109" s="79" t="s">
        <v>156</v>
      </c>
      <c r="V109" s="79" t="s">
        <v>156</v>
      </c>
      <c r="W109" s="79" t="s">
        <v>156</v>
      </c>
      <c r="X109" s="79" t="s">
        <v>156</v>
      </c>
      <c r="Y109" s="79" t="s">
        <v>156</v>
      </c>
      <c r="Z109" s="79" t="s">
        <v>156</v>
      </c>
      <c r="AA109" s="79" t="s">
        <v>156</v>
      </c>
      <c r="AB109" s="79" t="s">
        <v>156</v>
      </c>
      <c r="AC109" s="79" t="s">
        <v>156</v>
      </c>
      <c r="AD109" s="79" t="s">
        <v>156</v>
      </c>
      <c r="AE109" s="79" t="s">
        <v>156</v>
      </c>
      <c r="AF109" s="79" t="s">
        <v>156</v>
      </c>
      <c r="AG109" s="79" t="s">
        <v>156</v>
      </c>
      <c r="AH109" s="79" t="s">
        <v>156</v>
      </c>
      <c r="AI109" s="79" t="s">
        <v>156</v>
      </c>
      <c r="AJ109" s="79" t="s">
        <v>156</v>
      </c>
      <c r="AK109" s="79" t="s">
        <v>156</v>
      </c>
      <c r="AL109" s="79" t="s">
        <v>156</v>
      </c>
      <c r="AM109" s="79" t="s">
        <v>156</v>
      </c>
      <c r="AN109" s="79" t="s">
        <v>156</v>
      </c>
      <c r="AO109" s="79" t="s">
        <v>156</v>
      </c>
      <c r="AP109" s="79" t="s">
        <v>156</v>
      </c>
      <c r="AQ109" s="79" t="s">
        <v>156</v>
      </c>
      <c r="AR109" s="79" t="s">
        <v>156</v>
      </c>
      <c r="AS109" s="79" t="s">
        <v>156</v>
      </c>
      <c r="AT109" s="79" t="s">
        <v>156</v>
      </c>
      <c r="AU109" s="79" t="s">
        <v>156</v>
      </c>
      <c r="AV109" s="79" t="s">
        <v>156</v>
      </c>
      <c r="AW109" s="79" t="s">
        <v>156</v>
      </c>
      <c r="AX109" s="79" t="s">
        <v>156</v>
      </c>
      <c r="AY109" s="79" t="s">
        <v>156</v>
      </c>
      <c r="AZ109" s="79" t="s">
        <v>156</v>
      </c>
      <c r="BA109" s="79" t="s">
        <v>156</v>
      </c>
      <c r="BB109" s="79" t="s">
        <v>156</v>
      </c>
    </row>
    <row r="110" spans="1:54" ht="15" x14ac:dyDescent="0.25">
      <c r="A110" s="205" t="s">
        <v>112</v>
      </c>
      <c r="B110" s="207" t="s">
        <v>49</v>
      </c>
      <c r="C110" s="209" t="s">
        <v>155</v>
      </c>
      <c r="D110" s="199" t="s">
        <v>171</v>
      </c>
      <c r="E110" s="28">
        <f>Parameter!$B$2-Parameter!$E$1</f>
        <v>0</v>
      </c>
      <c r="F110" s="24">
        <f>E1+1</f>
        <v>1</v>
      </c>
      <c r="G110" s="24">
        <f t="shared" ref="G110:Y110" si="158">F1+1</f>
        <v>2</v>
      </c>
      <c r="H110" s="24">
        <f t="shared" si="158"/>
        <v>3</v>
      </c>
      <c r="I110" s="24">
        <f t="shared" si="158"/>
        <v>4</v>
      </c>
      <c r="J110" s="24">
        <f t="shared" si="158"/>
        <v>5</v>
      </c>
      <c r="K110" s="24">
        <f t="shared" si="158"/>
        <v>6</v>
      </c>
      <c r="L110" s="24">
        <f t="shared" si="158"/>
        <v>7</v>
      </c>
      <c r="M110" s="24">
        <f t="shared" si="158"/>
        <v>8</v>
      </c>
      <c r="N110" s="24">
        <f t="shared" si="158"/>
        <v>9</v>
      </c>
      <c r="O110" s="24">
        <f t="shared" si="158"/>
        <v>10</v>
      </c>
      <c r="P110" s="24">
        <f t="shared" si="158"/>
        <v>11</v>
      </c>
      <c r="Q110" s="24">
        <f t="shared" si="158"/>
        <v>12</v>
      </c>
      <c r="R110" s="24">
        <f t="shared" si="158"/>
        <v>13</v>
      </c>
      <c r="S110" s="24">
        <f t="shared" si="158"/>
        <v>14</v>
      </c>
      <c r="T110" s="24">
        <f t="shared" si="158"/>
        <v>15</v>
      </c>
      <c r="U110" s="24">
        <f t="shared" si="158"/>
        <v>16</v>
      </c>
      <c r="V110" s="24">
        <f t="shared" si="158"/>
        <v>17</v>
      </c>
      <c r="W110" s="24">
        <f t="shared" si="158"/>
        <v>18</v>
      </c>
      <c r="X110" s="24">
        <f t="shared" si="158"/>
        <v>19</v>
      </c>
      <c r="Y110" s="25">
        <f t="shared" si="158"/>
        <v>20</v>
      </c>
      <c r="Z110" s="25">
        <f t="shared" ref="Z110" si="159">Y1+1</f>
        <v>21</v>
      </c>
      <c r="AA110" s="25">
        <f t="shared" ref="AA110" si="160">Z1+1</f>
        <v>22</v>
      </c>
      <c r="AB110" s="25">
        <f t="shared" ref="AB110" si="161">AA1+1</f>
        <v>23</v>
      </c>
      <c r="AC110" s="25">
        <f t="shared" ref="AC110" si="162">AB1+1</f>
        <v>24</v>
      </c>
      <c r="AD110" s="25">
        <f t="shared" ref="AD110" si="163">AC1+1</f>
        <v>25</v>
      </c>
      <c r="AE110" s="25">
        <f t="shared" ref="AE110" si="164">AD1+1</f>
        <v>26</v>
      </c>
      <c r="AF110" s="25">
        <f t="shared" ref="AF110" si="165">AE1+1</f>
        <v>27</v>
      </c>
      <c r="AG110" s="25">
        <f t="shared" ref="AG110" si="166">AF1+1</f>
        <v>28</v>
      </c>
      <c r="AH110" s="25">
        <f t="shared" ref="AH110" si="167">AG1+1</f>
        <v>29</v>
      </c>
      <c r="AI110" s="25">
        <f t="shared" ref="AI110" si="168">AH1+1</f>
        <v>30</v>
      </c>
      <c r="AJ110" s="25">
        <f t="shared" ref="AJ110" si="169">AI1+1</f>
        <v>31</v>
      </c>
      <c r="AK110" s="25">
        <f t="shared" ref="AK110" si="170">AJ1+1</f>
        <v>32</v>
      </c>
      <c r="AL110" s="25">
        <f t="shared" ref="AL110" si="171">AK1+1</f>
        <v>33</v>
      </c>
      <c r="AM110" s="25">
        <f t="shared" ref="AM110" si="172">AL1+1</f>
        <v>34</v>
      </c>
      <c r="AN110" s="25">
        <f t="shared" ref="AN110" si="173">AM1+1</f>
        <v>35</v>
      </c>
      <c r="AO110" s="25">
        <f t="shared" ref="AO110" si="174">AN1+1</f>
        <v>36</v>
      </c>
      <c r="AP110" s="25">
        <f t="shared" ref="AP110" si="175">AO1+1</f>
        <v>37</v>
      </c>
      <c r="AQ110" s="25">
        <f t="shared" ref="AQ110" si="176">AP1+1</f>
        <v>38</v>
      </c>
      <c r="AR110" s="25">
        <f t="shared" ref="AR110" si="177">AQ1+1</f>
        <v>39</v>
      </c>
      <c r="AS110" s="25">
        <f t="shared" ref="AS110" si="178">AR1+1</f>
        <v>40</v>
      </c>
      <c r="AT110" s="25">
        <f t="shared" ref="AT110" si="179">AS1+1</f>
        <v>41</v>
      </c>
      <c r="AU110" s="25">
        <f t="shared" ref="AU110" si="180">AT1+1</f>
        <v>42</v>
      </c>
      <c r="AV110" s="25">
        <f t="shared" ref="AV110" si="181">AU1+1</f>
        <v>43</v>
      </c>
      <c r="AW110" s="25">
        <f t="shared" ref="AW110" si="182">AV1+1</f>
        <v>44</v>
      </c>
      <c r="AX110" s="25">
        <f t="shared" ref="AX110" si="183">AW1+1</f>
        <v>45</v>
      </c>
      <c r="AY110" s="25">
        <f t="shared" ref="AY110" si="184">AX1+1</f>
        <v>46</v>
      </c>
      <c r="AZ110" s="25">
        <f t="shared" ref="AZ110" si="185">AY1+1</f>
        <v>47</v>
      </c>
      <c r="BA110" s="25">
        <f t="shared" ref="BA110" si="186">AZ1+1</f>
        <v>48</v>
      </c>
      <c r="BB110" s="25">
        <f t="shared" ref="BB110" si="187">BA1+1</f>
        <v>49</v>
      </c>
    </row>
    <row r="111" spans="1:54" ht="15.6" thickBot="1" x14ac:dyDescent="0.3">
      <c r="A111" s="211"/>
      <c r="B111" s="208"/>
      <c r="C111" s="210"/>
      <c r="D111" s="200"/>
      <c r="E111" s="29">
        <f>Parameter!B6</f>
        <v>2025</v>
      </c>
      <c r="F111" s="26">
        <f>Parameter!C6</f>
        <v>2026</v>
      </c>
      <c r="G111" s="26">
        <f>Parameter!D6</f>
        <v>2027</v>
      </c>
      <c r="H111" s="26">
        <f>Parameter!E6</f>
        <v>2028</v>
      </c>
      <c r="I111" s="26">
        <f>Parameter!F6</f>
        <v>2029</v>
      </c>
      <c r="J111" s="26">
        <f>Parameter!G6</f>
        <v>2030</v>
      </c>
      <c r="K111" s="26">
        <f>Parameter!H6</f>
        <v>2031</v>
      </c>
      <c r="L111" s="26">
        <f>Parameter!I6</f>
        <v>2032</v>
      </c>
      <c r="M111" s="26">
        <f>Parameter!J6</f>
        <v>2033</v>
      </c>
      <c r="N111" s="26">
        <f>Parameter!K6</f>
        <v>2034</v>
      </c>
      <c r="O111" s="26">
        <f>Parameter!L6</f>
        <v>2035</v>
      </c>
      <c r="P111" s="26">
        <f>Parameter!M6</f>
        <v>2036</v>
      </c>
      <c r="Q111" s="26">
        <f>Parameter!N6</f>
        <v>2037</v>
      </c>
      <c r="R111" s="26">
        <f>Parameter!O6</f>
        <v>2038</v>
      </c>
      <c r="S111" s="26">
        <f>Parameter!P6</f>
        <v>2039</v>
      </c>
      <c r="T111" s="26">
        <f>Parameter!Q6</f>
        <v>2040</v>
      </c>
      <c r="U111" s="26" t="str">
        <f>Parameter!R6</f>
        <v/>
      </c>
      <c r="V111" s="26" t="str">
        <f>Parameter!S6</f>
        <v/>
      </c>
      <c r="W111" s="26" t="str">
        <f>Parameter!T6</f>
        <v/>
      </c>
      <c r="X111" s="26" t="str">
        <f>Parameter!U6</f>
        <v/>
      </c>
      <c r="Y111" s="27" t="str">
        <f>Parameter!V6</f>
        <v/>
      </c>
      <c r="Z111" s="27" t="str">
        <f>Parameter!W6</f>
        <v/>
      </c>
      <c r="AA111" s="27" t="str">
        <f>Parameter!X6</f>
        <v/>
      </c>
      <c r="AB111" s="27" t="str">
        <f>Parameter!Y6</f>
        <v/>
      </c>
      <c r="AC111" s="27" t="str">
        <f>Parameter!Z6</f>
        <v/>
      </c>
      <c r="AD111" s="27" t="str">
        <f>Parameter!AA6</f>
        <v/>
      </c>
      <c r="AE111" s="27" t="str">
        <f>Parameter!AB6</f>
        <v/>
      </c>
      <c r="AF111" s="27" t="str">
        <f>Parameter!AC6</f>
        <v/>
      </c>
      <c r="AG111" s="27" t="str">
        <f>Parameter!AD6</f>
        <v/>
      </c>
      <c r="AH111" s="27" t="str">
        <f>Parameter!AE6</f>
        <v/>
      </c>
      <c r="AI111" s="27" t="str">
        <f>Parameter!AF6</f>
        <v/>
      </c>
      <c r="AJ111" s="27" t="str">
        <f>Parameter!AG6</f>
        <v/>
      </c>
      <c r="AK111" s="27" t="str">
        <f>Parameter!AH6</f>
        <v/>
      </c>
      <c r="AL111" s="27" t="str">
        <f>Parameter!AI6</f>
        <v/>
      </c>
      <c r="AM111" s="27" t="str">
        <f>Parameter!AJ6</f>
        <v/>
      </c>
      <c r="AN111" s="27" t="str">
        <f>Parameter!AK6</f>
        <v/>
      </c>
      <c r="AO111" s="27" t="str">
        <f>Parameter!AL6</f>
        <v/>
      </c>
      <c r="AP111" s="27" t="str">
        <f>Parameter!AM6</f>
        <v/>
      </c>
      <c r="AQ111" s="27" t="str">
        <f>Parameter!AN6</f>
        <v/>
      </c>
      <c r="AR111" s="27" t="str">
        <f>Parameter!AO6</f>
        <v/>
      </c>
      <c r="AS111" s="27" t="str">
        <f>Parameter!AP6</f>
        <v/>
      </c>
      <c r="AT111" s="27" t="str">
        <f>Parameter!AQ6</f>
        <v/>
      </c>
      <c r="AU111" s="27" t="str">
        <f>Parameter!AR6</f>
        <v/>
      </c>
      <c r="AV111" s="27" t="str">
        <f>Parameter!AS6</f>
        <v/>
      </c>
      <c r="AW111" s="27" t="str">
        <f>Parameter!AT6</f>
        <v/>
      </c>
      <c r="AX111" s="27" t="str">
        <f>Parameter!AU6</f>
        <v/>
      </c>
      <c r="AY111" s="27" t="str">
        <f>Parameter!AV6</f>
        <v/>
      </c>
      <c r="AZ111" s="27" t="str">
        <f>Parameter!AW6</f>
        <v/>
      </c>
      <c r="BA111" s="27" t="str">
        <f>Parameter!AX6</f>
        <v/>
      </c>
      <c r="BB111" s="27" t="str">
        <f>Parameter!AY6</f>
        <v/>
      </c>
    </row>
    <row r="112" spans="1:54" ht="41.4" x14ac:dyDescent="0.25">
      <c r="A112" s="40" t="str">
        <f>IF('Option 8'!A112="","",'Option 8'!A112)</f>
        <v/>
      </c>
      <c r="B112" s="51" t="s">
        <v>113</v>
      </c>
      <c r="C112" s="35" t="str">
        <f>IF('Option 8'!C112="","",'Option 8'!C112)</f>
        <v/>
      </c>
      <c r="D112" s="97" t="str">
        <f>IF('Option 8'!D112="","",'Option 8'!D112)</f>
        <v>durchschnittliche Preissteigerungs-rate</v>
      </c>
      <c r="E112" s="2" t="str">
        <f>IF(OR(E$111="",$C112="",$A112=""),"",IF($D112="",$C112*Parameter!B50,IF($D112="durchschnittliche Preissteigerungs-rate",($C112*Parameter!B50)*(1+(VLOOKUP($A112,Personalnormkosten!$G$1:$H$4,2,FALSE)))^E$110,($C112*Parameter!B50)*(1+(VLOOKUP($D112,Personalnormkosten!$E$1:$F$9,2,FALSE)))^E$110)))</f>
        <v/>
      </c>
      <c r="F112" s="2" t="str">
        <f>IF(OR(F$111="",$C112="",$A112=""),"",IF($D112="",$C112*Parameter!C50,IF($D112="durchschnittliche Preissteigerungs-rate",($C112*Parameter!C50)*(1+(VLOOKUP($A112,Personalnormkosten!$G$1:$H$4,2,FALSE)))^F$110,($C112*Parameter!C50)*(1+(VLOOKUP($D112,Personalnormkosten!$E$1:$F$9,2,FALSE)))^F$110)))</f>
        <v/>
      </c>
      <c r="G112" s="2" t="str">
        <f>IF(OR(G$111="",$C112="",$A112=""),"",IF($D112="",$C112*Parameter!D50,IF($D112="durchschnittliche Preissteigerungs-rate",($C112*Parameter!D50)*(1+(VLOOKUP($A112,Personalnormkosten!$G$1:$H$4,2,FALSE)))^G$110,($C112*Parameter!D50)*(1+(VLOOKUP($D112,Personalnormkosten!$E$1:$F$9,2,FALSE)))^G$110)))</f>
        <v/>
      </c>
      <c r="H112" s="2" t="str">
        <f>IF(OR(H$111="",$C112="",$A112=""),"",IF($D112="",$C112*Parameter!E50,IF($D112="durchschnittliche Preissteigerungs-rate",($C112*Parameter!E50)*(1+(VLOOKUP($A112,Personalnormkosten!$G$1:$H$4,2,FALSE)))^H$110,($C112*Parameter!E50)*(1+(VLOOKUP($D112,Personalnormkosten!$E$1:$F$9,2,FALSE)))^H$110)))</f>
        <v/>
      </c>
      <c r="I112" s="2" t="str">
        <f>IF(OR(I$111="",$C112="",$A112=""),"",IF($D112="",$C112*Parameter!F50,IF($D112="durchschnittliche Preissteigerungs-rate",($C112*Parameter!F50)*(1+(VLOOKUP($A112,Personalnormkosten!$G$1:$H$4,2,FALSE)))^I$110,($C112*Parameter!F50)*(1+(VLOOKUP($D112,Personalnormkosten!$E$1:$F$9,2,FALSE)))^I$110)))</f>
        <v/>
      </c>
      <c r="J112" s="2" t="str">
        <f>IF(OR(J$111="",$C112="",$A112=""),"",IF($D112="",$C112*Parameter!G50,IF($D112="durchschnittliche Preissteigerungs-rate",($C112*Parameter!G50)*(1+(VLOOKUP($A112,Personalnormkosten!$G$1:$H$4,2,FALSE)))^J$110,($C112*Parameter!G50)*(1+(VLOOKUP($D112,Personalnormkosten!$E$1:$F$9,2,FALSE)))^J$110)))</f>
        <v/>
      </c>
      <c r="K112" s="2" t="str">
        <f>IF(OR(K$111="",$C112="",$A112=""),"",IF($D112="",$C112*Parameter!H50,IF($D112="durchschnittliche Preissteigerungs-rate",($C112*Parameter!H50)*(1+(VLOOKUP($A112,Personalnormkosten!$G$1:$H$4,2,FALSE)))^K$110,($C112*Parameter!H50)*(1+(VLOOKUP($D112,Personalnormkosten!$E$1:$F$9,2,FALSE)))^K$110)))</f>
        <v/>
      </c>
      <c r="L112" s="2" t="str">
        <f>IF(OR(L$111="",$C112="",$A112=""),"",IF($D112="",$C112*Parameter!I50,IF($D112="durchschnittliche Preissteigerungs-rate",($C112*Parameter!I50)*(1+(VLOOKUP($A112,Personalnormkosten!$G$1:$H$4,2,FALSE)))^L$110,($C112*Parameter!I50)*(1+(VLOOKUP($D112,Personalnormkosten!$E$1:$F$9,2,FALSE)))^L$110)))</f>
        <v/>
      </c>
      <c r="M112" s="2" t="str">
        <f>IF(OR(M$111="",$C112="",$A112=""),"",IF($D112="",$C112*Parameter!J50,IF($D112="durchschnittliche Preissteigerungs-rate",($C112*Parameter!J50)*(1+(VLOOKUP($A112,Personalnormkosten!$G$1:$H$4,2,FALSE)))^M$110,($C112*Parameter!J50)*(1+(VLOOKUP($D112,Personalnormkosten!$E$1:$F$9,2,FALSE)))^M$110)))</f>
        <v/>
      </c>
      <c r="N112" s="2" t="str">
        <f>IF(OR(N$111="",$C112="",$A112=""),"",IF($D112="",$C112*Parameter!K50,IF($D112="durchschnittliche Preissteigerungs-rate",($C112*Parameter!K50)*(1+(VLOOKUP($A112,Personalnormkosten!$G$1:$H$4,2,FALSE)))^N$110,($C112*Parameter!K50)*(1+(VLOOKUP($D112,Personalnormkosten!$E$1:$F$9,2,FALSE)))^N$110)))</f>
        <v/>
      </c>
      <c r="O112" s="2" t="str">
        <f>IF(OR(O$111="",$C112="",$A112=""),"",IF($D112="",$C112*Parameter!L50,IF($D112="durchschnittliche Preissteigerungs-rate",($C112*Parameter!L50)*(1+(VLOOKUP($A112,Personalnormkosten!$G$1:$H$4,2,FALSE)))^O$110,($C112*Parameter!L50)*(1+(VLOOKUP($D112,Personalnormkosten!$E$1:$F$9,2,FALSE)))^O$110)))</f>
        <v/>
      </c>
      <c r="P112" s="2" t="str">
        <f>IF(OR(P$111="",$C112="",$A112=""),"",IF($D112="",$C112*Parameter!M50,IF($D112="durchschnittliche Preissteigerungs-rate",($C112*Parameter!M50)*(1+(VLOOKUP($A112,Personalnormkosten!$G$1:$H$4,2,FALSE)))^P$110,($C112*Parameter!M50)*(1+(VLOOKUP($D112,Personalnormkosten!$E$1:$F$9,2,FALSE)))^P$110)))</f>
        <v/>
      </c>
      <c r="Q112" s="2" t="str">
        <f>IF(OR(Q$111="",$C112="",$A112=""),"",IF($D112="",$C112*Parameter!N50,IF($D112="durchschnittliche Preissteigerungs-rate",($C112*Parameter!N50)*(1+(VLOOKUP($A112,Personalnormkosten!$G$1:$H$4,2,FALSE)))^Q$110,($C112*Parameter!N50)*(1+(VLOOKUP($D112,Personalnormkosten!$E$1:$F$9,2,FALSE)))^Q$110)))</f>
        <v/>
      </c>
      <c r="R112" s="2" t="str">
        <f>IF(OR(R$111="",$C112="",$A112=""),"",IF($D112="",$C112*Parameter!O50,IF($D112="durchschnittliche Preissteigerungs-rate",($C112*Parameter!O50)*(1+(VLOOKUP($A112,Personalnormkosten!$G$1:$H$4,2,FALSE)))^R$110,($C112*Parameter!O50)*(1+(VLOOKUP($D112,Personalnormkosten!$E$1:$F$9,2,FALSE)))^R$110)))</f>
        <v/>
      </c>
      <c r="S112" s="2" t="str">
        <f>IF(OR(S$111="",$C112="",$A112=""),"",IF($D112="",$C112*Parameter!P50,IF($D112="durchschnittliche Preissteigerungs-rate",($C112*Parameter!P50)*(1+(VLOOKUP($A112,Personalnormkosten!$G$1:$H$4,2,FALSE)))^S$110,($C112*Parameter!P50)*(1+(VLOOKUP($D112,Personalnormkosten!$E$1:$F$9,2,FALSE)))^S$110)))</f>
        <v/>
      </c>
      <c r="T112" s="2" t="str">
        <f>IF(OR(T$111="",$C112="",$A112=""),"",IF($D112="",$C112*Parameter!Q50,IF($D112="durchschnittliche Preissteigerungs-rate",($C112*Parameter!Q50)*(1+(VLOOKUP($A112,Personalnormkosten!$G$1:$H$4,2,FALSE)))^T$110,($C112*Parameter!Q50)*(1+(VLOOKUP($D112,Personalnormkosten!$E$1:$F$9,2,FALSE)))^T$110)))</f>
        <v/>
      </c>
      <c r="U112" s="2" t="str">
        <f>IF(OR(U$111="",$C112="",$A112=""),"",IF($D112="",$C112*Parameter!R50,IF($D112="durchschnittliche Preissteigerungs-rate",($C112*Parameter!R50)*(1+(VLOOKUP($A112,Personalnormkosten!$G$1:$H$4,2,FALSE)))^U$110,($C112*Parameter!R50)*(1+(VLOOKUP($D112,Personalnormkosten!$E$1:$F$9,2,FALSE)))^U$110)))</f>
        <v/>
      </c>
      <c r="V112" s="2" t="str">
        <f>IF(OR(V$111="",$C112="",$A112=""),"",IF($D112="",$C112*Parameter!S50,IF($D112="durchschnittliche Preissteigerungs-rate",($C112*Parameter!S50)*(1+(VLOOKUP($A112,Personalnormkosten!$G$1:$H$4,2,FALSE)))^V$110,($C112*Parameter!S50)*(1+(VLOOKUP($D112,Personalnormkosten!$E$1:$F$9,2,FALSE)))^V$110)))</f>
        <v/>
      </c>
      <c r="W112" s="2" t="str">
        <f>IF(OR(W$111="",$C112="",$A112=""),"",IF($D112="",$C112*Parameter!T50,IF($D112="durchschnittliche Preissteigerungs-rate",($C112*Parameter!T50)*(1+(VLOOKUP($A112,Personalnormkosten!$G$1:$H$4,2,FALSE)))^W$110,($C112*Parameter!T50)*(1+(VLOOKUP($D112,Personalnormkosten!$E$1:$F$9,2,FALSE)))^W$110)))</f>
        <v/>
      </c>
      <c r="X112" s="2" t="str">
        <f>IF(OR(X$111="",$C112="",$A112=""),"",IF($D112="",$C112*Parameter!U50,IF($D112="durchschnittliche Preissteigerungs-rate",($C112*Parameter!U50)*(1+(VLOOKUP($A112,Personalnormkosten!$G$1:$H$4,2,FALSE)))^X$110,($C112*Parameter!U50)*(1+(VLOOKUP($D112,Personalnormkosten!$E$1:$F$9,2,FALSE)))^X$110)))</f>
        <v/>
      </c>
      <c r="Y112" s="2" t="str">
        <f>IF(OR(Y$111="",$C112="",$A112=""),"",IF($D112="",$C112*Parameter!V50,IF($D112="durchschnittliche Preissteigerungs-rate",($C112*Parameter!V50)*(1+(VLOOKUP($A112,Personalnormkosten!$G$1:$H$4,2,FALSE)))^Y$110,($C112*Parameter!V50)*(1+(VLOOKUP($D112,Personalnormkosten!$E$1:$F$9,2,FALSE)))^Y$110)))</f>
        <v/>
      </c>
      <c r="Z112" s="2" t="str">
        <f>IF(OR(Z$111="",$C112="",$A112=""),"",IF($D112="",$C112*Parameter!W50,IF($D112="durchschnittliche Preissteigerungs-rate",($C112*Parameter!W50)*(1+(VLOOKUP($A112,Personalnormkosten!$G$1:$H$4,2,FALSE)))^Z$110,($C112*Parameter!W50)*(1+(VLOOKUP($D112,Personalnormkosten!$E$1:$F$9,2,FALSE)))^Z$110)))</f>
        <v/>
      </c>
      <c r="AA112" s="2" t="str">
        <f>IF(OR(AA$111="",$C112="",$A112=""),"",IF($D112="",$C112*Parameter!X50,IF($D112="durchschnittliche Preissteigerungs-rate",($C112*Parameter!X50)*(1+(VLOOKUP($A112,Personalnormkosten!$G$1:$H$4,2,FALSE)))^AA$110,($C112*Parameter!X50)*(1+(VLOOKUP($D112,Personalnormkosten!$E$1:$F$9,2,FALSE)))^AA$110)))</f>
        <v/>
      </c>
      <c r="AB112" s="2" t="str">
        <f>IF(OR(AB$111="",$C112="",$A112=""),"",IF($D112="",$C112*Parameter!Y50,IF($D112="durchschnittliche Preissteigerungs-rate",($C112*Parameter!Y50)*(1+(VLOOKUP($A112,Personalnormkosten!$G$1:$H$4,2,FALSE)))^AB$110,($C112*Parameter!Y50)*(1+(VLOOKUP($D112,Personalnormkosten!$E$1:$F$9,2,FALSE)))^AB$110)))</f>
        <v/>
      </c>
      <c r="AC112" s="2" t="str">
        <f>IF(OR(AC$111="",$C112="",$A112=""),"",IF($D112="",$C112*Parameter!Z50,IF($D112="durchschnittliche Preissteigerungs-rate",($C112*Parameter!Z50)*(1+(VLOOKUP($A112,Personalnormkosten!$G$1:$H$4,2,FALSE)))^AC$110,($C112*Parameter!Z50)*(1+(VLOOKUP($D112,Personalnormkosten!$E$1:$F$9,2,FALSE)))^AC$110)))</f>
        <v/>
      </c>
      <c r="AD112" s="2" t="str">
        <f>IF(OR(AD$111="",$C112="",$A112=""),"",IF($D112="",$C112*Parameter!AA50,IF($D112="durchschnittliche Preissteigerungs-rate",($C112*Parameter!AA50)*(1+(VLOOKUP($A112,Personalnormkosten!$G$1:$H$4,2,FALSE)))^AD$110,($C112*Parameter!AA50)*(1+(VLOOKUP($D112,Personalnormkosten!$E$1:$F$9,2,FALSE)))^AD$110)))</f>
        <v/>
      </c>
      <c r="AE112" s="2" t="str">
        <f>IF(OR(AE$111="",$C112="",$A112=""),"",IF($D112="",$C112*Parameter!AB50,IF($D112="durchschnittliche Preissteigerungs-rate",($C112*Parameter!AB50)*(1+(VLOOKUP($A112,Personalnormkosten!$G$1:$H$4,2,FALSE)))^AE$110,($C112*Parameter!AB50)*(1+(VLOOKUP($D112,Personalnormkosten!$E$1:$F$9,2,FALSE)))^AE$110)))</f>
        <v/>
      </c>
      <c r="AF112" s="2" t="str">
        <f>IF(OR(AF$111="",$C112="",$A112=""),"",IF($D112="",$C112*Parameter!AC50,IF($D112="durchschnittliche Preissteigerungs-rate",($C112*Parameter!AC50)*(1+(VLOOKUP($A112,Personalnormkosten!$G$1:$H$4,2,FALSE)))^AF$110,($C112*Parameter!AC50)*(1+(VLOOKUP($D112,Personalnormkosten!$E$1:$F$9,2,FALSE)))^AF$110)))</f>
        <v/>
      </c>
      <c r="AG112" s="2" t="str">
        <f>IF(OR(AG$111="",$C112="",$A112=""),"",IF($D112="",$C112*Parameter!AD50,IF($D112="durchschnittliche Preissteigerungs-rate",($C112*Parameter!AD50)*(1+(VLOOKUP($A112,Personalnormkosten!$G$1:$H$4,2,FALSE)))^AG$110,($C112*Parameter!AD50)*(1+(VLOOKUP($D112,Personalnormkosten!$E$1:$F$9,2,FALSE)))^AG$110)))</f>
        <v/>
      </c>
      <c r="AH112" s="2" t="str">
        <f>IF(OR(AH$111="",$C112="",$A112=""),"",IF($D112="",$C112*Parameter!AE50,IF($D112="durchschnittliche Preissteigerungs-rate",($C112*Parameter!AE50)*(1+(VLOOKUP($A112,Personalnormkosten!$G$1:$H$4,2,FALSE)))^AH$110,($C112*Parameter!AE50)*(1+(VLOOKUP($D112,Personalnormkosten!$E$1:$F$9,2,FALSE)))^AH$110)))</f>
        <v/>
      </c>
      <c r="AI112" s="2" t="str">
        <f>IF(OR(AI$111="",$C112="",$A112=""),"",IF($D112="",$C112*Parameter!AF50,IF($D112="durchschnittliche Preissteigerungs-rate",($C112*Parameter!AF50)*(1+(VLOOKUP($A112,Personalnormkosten!$G$1:$H$4,2,FALSE)))^AI$110,($C112*Parameter!AF50)*(1+(VLOOKUP($D112,Personalnormkosten!$E$1:$F$9,2,FALSE)))^AI$110)))</f>
        <v/>
      </c>
      <c r="AJ112" s="2" t="str">
        <f>IF(OR(AJ$111="",$C112="",$A112=""),"",IF($D112="",$C112*Parameter!AG50,IF($D112="durchschnittliche Preissteigerungs-rate",($C112*Parameter!AG50)*(1+(VLOOKUP($A112,Personalnormkosten!$G$1:$H$4,2,FALSE)))^AJ$110,($C112*Parameter!AG50)*(1+(VLOOKUP($D112,Personalnormkosten!$E$1:$F$9,2,FALSE)))^AJ$110)))</f>
        <v/>
      </c>
      <c r="AK112" s="2" t="str">
        <f>IF(OR(AK$111="",$C112="",$A112=""),"",IF($D112="",$C112*Parameter!AH50,IF($D112="durchschnittliche Preissteigerungs-rate",($C112*Parameter!AH50)*(1+(VLOOKUP($A112,Personalnormkosten!$G$1:$H$4,2,FALSE)))^AK$110,($C112*Parameter!AH50)*(1+(VLOOKUP($D112,Personalnormkosten!$E$1:$F$9,2,FALSE)))^AK$110)))</f>
        <v/>
      </c>
      <c r="AL112" s="2" t="str">
        <f>IF(OR(AL$111="",$C112="",$A112=""),"",IF($D112="",$C112*Parameter!AI50,IF($D112="durchschnittliche Preissteigerungs-rate",($C112*Parameter!AI50)*(1+(VLOOKUP($A112,Personalnormkosten!$G$1:$H$4,2,FALSE)))^AL$110,($C112*Parameter!AI50)*(1+(VLOOKUP($D112,Personalnormkosten!$E$1:$F$9,2,FALSE)))^AL$110)))</f>
        <v/>
      </c>
      <c r="AM112" s="2" t="str">
        <f>IF(OR(AM$111="",$C112="",$A112=""),"",IF($D112="",$C112*Parameter!AJ50,IF($D112="durchschnittliche Preissteigerungs-rate",($C112*Parameter!AJ50)*(1+(VLOOKUP($A112,Personalnormkosten!$G$1:$H$4,2,FALSE)))^AM$110,($C112*Parameter!AJ50)*(1+(VLOOKUP($D112,Personalnormkosten!$E$1:$F$9,2,FALSE)))^AM$110)))</f>
        <v/>
      </c>
      <c r="AN112" s="2" t="str">
        <f>IF(OR(AN$111="",$C112="",$A112=""),"",IF($D112="",$C112*Parameter!AK50,IF($D112="durchschnittliche Preissteigerungs-rate",($C112*Parameter!AK50)*(1+(VLOOKUP($A112,Personalnormkosten!$G$1:$H$4,2,FALSE)))^AN$110,($C112*Parameter!AK50)*(1+(VLOOKUP($D112,Personalnormkosten!$E$1:$F$9,2,FALSE)))^AN$110)))</f>
        <v/>
      </c>
      <c r="AO112" s="2" t="str">
        <f>IF(OR(AO$111="",$C112="",$A112=""),"",IF($D112="",$C112*Parameter!AL50,IF($D112="durchschnittliche Preissteigerungs-rate",($C112*Parameter!AL50)*(1+(VLOOKUP($A112,Personalnormkosten!$G$1:$H$4,2,FALSE)))^AO$110,($C112*Parameter!AL50)*(1+(VLOOKUP($D112,Personalnormkosten!$E$1:$F$9,2,FALSE)))^AO$110)))</f>
        <v/>
      </c>
      <c r="AP112" s="2" t="str">
        <f>IF(OR(AP$111="",$C112="",$A112=""),"",IF($D112="",$C112*Parameter!AM50,IF($D112="durchschnittliche Preissteigerungs-rate",($C112*Parameter!AM50)*(1+(VLOOKUP($A112,Personalnormkosten!$G$1:$H$4,2,FALSE)))^AP$110,($C112*Parameter!AM50)*(1+(VLOOKUP($D112,Personalnormkosten!$E$1:$F$9,2,FALSE)))^AP$110)))</f>
        <v/>
      </c>
      <c r="AQ112" s="2" t="str">
        <f>IF(OR(AQ$111="",$C112="",$A112=""),"",IF($D112="",$C112*Parameter!AN50,IF($D112="durchschnittliche Preissteigerungs-rate",($C112*Parameter!AN50)*(1+(VLOOKUP($A112,Personalnormkosten!$G$1:$H$4,2,FALSE)))^AQ$110,($C112*Parameter!AN50)*(1+(VLOOKUP($D112,Personalnormkosten!$E$1:$F$9,2,FALSE)))^AQ$110)))</f>
        <v/>
      </c>
      <c r="AR112" s="2" t="str">
        <f>IF(OR(AR$111="",$C112="",$A112=""),"",IF($D112="",$C112*Parameter!AO50,IF($D112="durchschnittliche Preissteigerungs-rate",($C112*Parameter!AO50)*(1+(VLOOKUP($A112,Personalnormkosten!$G$1:$H$4,2,FALSE)))^AR$110,($C112*Parameter!AO50)*(1+(VLOOKUP($D112,Personalnormkosten!$E$1:$F$9,2,FALSE)))^AR$110)))</f>
        <v/>
      </c>
      <c r="AS112" s="2" t="str">
        <f>IF(OR(AS$111="",$C112="",$A112=""),"",IF($D112="",$C112*Parameter!AP50,IF($D112="durchschnittliche Preissteigerungs-rate",($C112*Parameter!AP50)*(1+(VLOOKUP($A112,Personalnormkosten!$G$1:$H$4,2,FALSE)))^AS$110,($C112*Parameter!AP50)*(1+(VLOOKUP($D112,Personalnormkosten!$E$1:$F$9,2,FALSE)))^AS$110)))</f>
        <v/>
      </c>
      <c r="AT112" s="2" t="str">
        <f>IF(OR(AT$111="",$C112="",$A112=""),"",IF($D112="",$C112*Parameter!AQ50,IF($D112="durchschnittliche Preissteigerungs-rate",($C112*Parameter!AQ50)*(1+(VLOOKUP($A112,Personalnormkosten!$G$1:$H$4,2,FALSE)))^AT$110,($C112*Parameter!AQ50)*(1+(VLOOKUP($D112,Personalnormkosten!$E$1:$F$9,2,FALSE)))^AT$110)))</f>
        <v/>
      </c>
      <c r="AU112" s="2" t="str">
        <f>IF(OR(AU$111="",$C112="",$A112=""),"",IF($D112="",$C112*Parameter!AR50,IF($D112="durchschnittliche Preissteigerungs-rate",($C112*Parameter!AR50)*(1+(VLOOKUP($A112,Personalnormkosten!$G$1:$H$4,2,FALSE)))^AU$110,($C112*Parameter!AR50)*(1+(VLOOKUP($D112,Personalnormkosten!$E$1:$F$9,2,FALSE)))^AU$110)))</f>
        <v/>
      </c>
      <c r="AV112" s="2" t="str">
        <f>IF(OR(AV$111="",$C112="",$A112=""),"",IF($D112="",$C112*Parameter!AS50,IF($D112="durchschnittliche Preissteigerungs-rate",($C112*Parameter!AS50)*(1+(VLOOKUP($A112,Personalnormkosten!$G$1:$H$4,2,FALSE)))^AV$110,($C112*Parameter!AS50)*(1+(VLOOKUP($D112,Personalnormkosten!$E$1:$F$9,2,FALSE)))^AV$110)))</f>
        <v/>
      </c>
      <c r="AW112" s="2" t="str">
        <f>IF(OR(AW$111="",$C112="",$A112=""),"",IF($D112="",$C112*Parameter!AT50,IF($D112="durchschnittliche Preissteigerungs-rate",($C112*Parameter!AT50)*(1+(VLOOKUP($A112,Personalnormkosten!$G$1:$H$4,2,FALSE)))^AW$110,($C112*Parameter!AT50)*(1+(VLOOKUP($D112,Personalnormkosten!$E$1:$F$9,2,FALSE)))^AW$110)))</f>
        <v/>
      </c>
      <c r="AX112" s="2" t="str">
        <f>IF(OR(AX$111="",$C112="",$A112=""),"",IF($D112="",$C112*Parameter!AU50,IF($D112="durchschnittliche Preissteigerungs-rate",($C112*Parameter!AU50)*(1+(VLOOKUP($A112,Personalnormkosten!$G$1:$H$4,2,FALSE)))^AX$110,($C112*Parameter!AU50)*(1+(VLOOKUP($D112,Personalnormkosten!$E$1:$F$9,2,FALSE)))^AX$110)))</f>
        <v/>
      </c>
      <c r="AY112" s="2" t="str">
        <f>IF(OR(AY$111="",$C112="",$A112=""),"",IF($D112="",$C112*Parameter!AV50,IF($D112="durchschnittliche Preissteigerungs-rate",($C112*Parameter!AV50)*(1+(VLOOKUP($A112,Personalnormkosten!$G$1:$H$4,2,FALSE)))^AY$110,($C112*Parameter!AV50)*(1+(VLOOKUP($D112,Personalnormkosten!$E$1:$F$9,2,FALSE)))^AY$110)))</f>
        <v/>
      </c>
      <c r="AZ112" s="2" t="str">
        <f>IF(OR(AZ$111="",$C112="",$A112=""),"",IF($D112="",$C112*Parameter!AW50,IF($D112="durchschnittliche Preissteigerungs-rate",($C112*Parameter!AW50)*(1+(VLOOKUP($A112,Personalnormkosten!$G$1:$H$4,2,FALSE)))^AZ$110,($C112*Parameter!AW50)*(1+(VLOOKUP($D112,Personalnormkosten!$E$1:$F$9,2,FALSE)))^AZ$110)))</f>
        <v/>
      </c>
      <c r="BA112" s="2" t="str">
        <f>IF(OR(BA$111="",$C112="",$A112=""),"",IF($D112="",$C112*Parameter!AX50,IF($D112="durchschnittliche Preissteigerungs-rate",($C112*Parameter!AX50)*(1+(VLOOKUP($A112,Personalnormkosten!$G$1:$H$4,2,FALSE)))^BA$110,($C112*Parameter!AX50)*(1+(VLOOKUP($D112,Personalnormkosten!$E$1:$F$9,2,FALSE)))^BA$110)))</f>
        <v/>
      </c>
      <c r="BB112" s="2" t="str">
        <f>IF(OR(BB$111="",$C112="",$A112=""),"",IF($D112="",$C112*Parameter!AY50,IF($D112="durchschnittliche Preissteigerungs-rate",($C112*Parameter!AY50)*(1+(VLOOKUP($A112,Personalnormkosten!$G$1:$H$4,2,FALSE)))^BB$110,($C112*Parameter!AY50)*(1+(VLOOKUP($D112,Personalnormkosten!$E$1:$F$9,2,FALSE)))^BB$110)))</f>
        <v/>
      </c>
    </row>
    <row r="113" spans="1:54" ht="41.4" x14ac:dyDescent="0.25">
      <c r="A113" s="49" t="str">
        <f>IF('Option 8'!A113="","",'Option 8'!A113)</f>
        <v/>
      </c>
      <c r="B113" s="52" t="s">
        <v>114</v>
      </c>
      <c r="C113" s="35" t="str">
        <f>IF('Option 8'!C113="","",'Option 8'!C113)</f>
        <v/>
      </c>
      <c r="D113" s="98" t="str">
        <f>IF('Option 8'!D113="","",'Option 8'!D113)</f>
        <v>durchschnittliche Preissteigerungs-rate</v>
      </c>
      <c r="E113" s="2" t="str">
        <f>IF(OR(E$111="",$C113="",$A113=""),"",IF($D113="",$C113*Parameter!B51,IF($D113="durchschnittliche Preissteigerungs-rate",($C113*Parameter!B51)*(1+(VLOOKUP($A113,Personalnormkosten!$G$1:$H$4,2,FALSE)))^E$110,($C113*Parameter!B51)*(1+(VLOOKUP($D113,Personalnormkosten!$E$1:$F$9,2,FALSE)))^E$110)))</f>
        <v/>
      </c>
      <c r="F113" s="2" t="str">
        <f>IF(OR(F$111="",$C113="",$A113=""),"",IF($D113="",$C113*Parameter!C51,IF($D113="durchschnittliche Preissteigerungs-rate",($C113*Parameter!C51)*(1+(VLOOKUP($A113,Personalnormkosten!$G$1:$H$4,2,FALSE)))^F$110,($C113*Parameter!C51)*(1+(VLOOKUP($D113,Personalnormkosten!$E$1:$F$9,2,FALSE)))^F$110)))</f>
        <v/>
      </c>
      <c r="G113" s="2" t="str">
        <f>IF(OR(G$111="",$C113="",$A113=""),"",IF($D113="",$C113*Parameter!D51,IF($D113="durchschnittliche Preissteigerungs-rate",($C113*Parameter!D51)*(1+(VLOOKUP($A113,Personalnormkosten!$G$1:$H$4,2,FALSE)))^G$110,($C113*Parameter!D51)*(1+(VLOOKUP($D113,Personalnormkosten!$E$1:$F$9,2,FALSE)))^G$110)))</f>
        <v/>
      </c>
      <c r="H113" s="2" t="str">
        <f>IF(OR(H$111="",$C113="",$A113=""),"",IF($D113="",$C113*Parameter!E51,IF($D113="durchschnittliche Preissteigerungs-rate",($C113*Parameter!E51)*(1+(VLOOKUP($A113,Personalnormkosten!$G$1:$H$4,2,FALSE)))^H$110,($C113*Parameter!E51)*(1+(VLOOKUP($D113,Personalnormkosten!$E$1:$F$9,2,FALSE)))^H$110)))</f>
        <v/>
      </c>
      <c r="I113" s="2" t="str">
        <f>IF(OR(I$111="",$C113="",$A113=""),"",IF($D113="",$C113*Parameter!F51,IF($D113="durchschnittliche Preissteigerungs-rate",($C113*Parameter!F51)*(1+(VLOOKUP($A113,Personalnormkosten!$G$1:$H$4,2,FALSE)))^I$110,($C113*Parameter!F51)*(1+(VLOOKUP($D113,Personalnormkosten!$E$1:$F$9,2,FALSE)))^I$110)))</f>
        <v/>
      </c>
      <c r="J113" s="2" t="str">
        <f>IF(OR(J$111="",$C113="",$A113=""),"",IF($D113="",$C113*Parameter!G51,IF($D113="durchschnittliche Preissteigerungs-rate",($C113*Parameter!G51)*(1+(VLOOKUP($A113,Personalnormkosten!$G$1:$H$4,2,FALSE)))^J$110,($C113*Parameter!G51)*(1+(VLOOKUP($D113,Personalnormkosten!$E$1:$F$9,2,FALSE)))^J$110)))</f>
        <v/>
      </c>
      <c r="K113" s="2" t="str">
        <f>IF(OR(K$111="",$C113="",$A113=""),"",IF($D113="",$C113*Parameter!H51,IF($D113="durchschnittliche Preissteigerungs-rate",($C113*Parameter!H51)*(1+(VLOOKUP($A113,Personalnormkosten!$G$1:$H$4,2,FALSE)))^K$110,($C113*Parameter!H51)*(1+(VLOOKUP($D113,Personalnormkosten!$E$1:$F$9,2,FALSE)))^K$110)))</f>
        <v/>
      </c>
      <c r="L113" s="2" t="str">
        <f>IF(OR(L$111="",$C113="",$A113=""),"",IF($D113="",$C113*Parameter!I51,IF($D113="durchschnittliche Preissteigerungs-rate",($C113*Parameter!I51)*(1+(VLOOKUP($A113,Personalnormkosten!$G$1:$H$4,2,FALSE)))^L$110,($C113*Parameter!I51)*(1+(VLOOKUP($D113,Personalnormkosten!$E$1:$F$9,2,FALSE)))^L$110)))</f>
        <v/>
      </c>
      <c r="M113" s="2" t="str">
        <f>IF(OR(M$111="",$C113="",$A113=""),"",IF($D113="",$C113*Parameter!J51,IF($D113="durchschnittliche Preissteigerungs-rate",($C113*Parameter!J51)*(1+(VLOOKUP($A113,Personalnormkosten!$G$1:$H$4,2,FALSE)))^M$110,($C113*Parameter!J51)*(1+(VLOOKUP($D113,Personalnormkosten!$E$1:$F$9,2,FALSE)))^M$110)))</f>
        <v/>
      </c>
      <c r="N113" s="2" t="str">
        <f>IF(OR(N$111="",$C113="",$A113=""),"",IF($D113="",$C113*Parameter!K51,IF($D113="durchschnittliche Preissteigerungs-rate",($C113*Parameter!K51)*(1+(VLOOKUP($A113,Personalnormkosten!$G$1:$H$4,2,FALSE)))^N$110,($C113*Parameter!K51)*(1+(VLOOKUP($D113,Personalnormkosten!$E$1:$F$9,2,FALSE)))^N$110)))</f>
        <v/>
      </c>
      <c r="O113" s="2" t="str">
        <f>IF(OR(O$111="",$C113="",$A113=""),"",IF($D113="",$C113*Parameter!L51,IF($D113="durchschnittliche Preissteigerungs-rate",($C113*Parameter!L51)*(1+(VLOOKUP($A113,Personalnormkosten!$G$1:$H$4,2,FALSE)))^O$110,($C113*Parameter!L51)*(1+(VLOOKUP($D113,Personalnormkosten!$E$1:$F$9,2,FALSE)))^O$110)))</f>
        <v/>
      </c>
      <c r="P113" s="2" t="str">
        <f>IF(OR(P$111="",$C113="",$A113=""),"",IF($D113="",$C113*Parameter!M51,IF($D113="durchschnittliche Preissteigerungs-rate",($C113*Parameter!M51)*(1+(VLOOKUP($A113,Personalnormkosten!$G$1:$H$4,2,FALSE)))^P$110,($C113*Parameter!M51)*(1+(VLOOKUP($D113,Personalnormkosten!$E$1:$F$9,2,FALSE)))^P$110)))</f>
        <v/>
      </c>
      <c r="Q113" s="2" t="str">
        <f>IF(OR(Q$111="",$C113="",$A113=""),"",IF($D113="",$C113*Parameter!N51,IF($D113="durchschnittliche Preissteigerungs-rate",($C113*Parameter!N51)*(1+(VLOOKUP($A113,Personalnormkosten!$G$1:$H$4,2,FALSE)))^Q$110,($C113*Parameter!N51)*(1+(VLOOKUP($D113,Personalnormkosten!$E$1:$F$9,2,FALSE)))^Q$110)))</f>
        <v/>
      </c>
      <c r="R113" s="2" t="str">
        <f>IF(OR(R$111="",$C113="",$A113=""),"",IF($D113="",$C113*Parameter!O51,IF($D113="durchschnittliche Preissteigerungs-rate",($C113*Parameter!O51)*(1+(VLOOKUP($A113,Personalnormkosten!$G$1:$H$4,2,FALSE)))^R$110,($C113*Parameter!O51)*(1+(VLOOKUP($D113,Personalnormkosten!$E$1:$F$9,2,FALSE)))^R$110)))</f>
        <v/>
      </c>
      <c r="S113" s="2" t="str">
        <f>IF(OR(S$111="",$C113="",$A113=""),"",IF($D113="",$C113*Parameter!P51,IF($D113="durchschnittliche Preissteigerungs-rate",($C113*Parameter!P51)*(1+(VLOOKUP($A113,Personalnormkosten!$G$1:$H$4,2,FALSE)))^S$110,($C113*Parameter!P51)*(1+(VLOOKUP($D113,Personalnormkosten!$E$1:$F$9,2,FALSE)))^S$110)))</f>
        <v/>
      </c>
      <c r="T113" s="2" t="str">
        <f>IF(OR(T$111="",$C113="",$A113=""),"",IF($D113="",$C113*Parameter!Q51,IF($D113="durchschnittliche Preissteigerungs-rate",($C113*Parameter!Q51)*(1+(VLOOKUP($A113,Personalnormkosten!$G$1:$H$4,2,FALSE)))^T$110,($C113*Parameter!Q51)*(1+(VLOOKUP($D113,Personalnormkosten!$E$1:$F$9,2,FALSE)))^T$110)))</f>
        <v/>
      </c>
      <c r="U113" s="2" t="str">
        <f>IF(OR(U$111="",$C113="",$A113=""),"",IF($D113="",$C113*Parameter!R51,IF($D113="durchschnittliche Preissteigerungs-rate",($C113*Parameter!R51)*(1+(VLOOKUP($A113,Personalnormkosten!$G$1:$H$4,2,FALSE)))^U$110,($C113*Parameter!R51)*(1+(VLOOKUP($D113,Personalnormkosten!$E$1:$F$9,2,FALSE)))^U$110)))</f>
        <v/>
      </c>
      <c r="V113" s="2" t="str">
        <f>IF(OR(V$111="",$C113="",$A113=""),"",IF($D113="",$C113*Parameter!S51,IF($D113="durchschnittliche Preissteigerungs-rate",($C113*Parameter!S51)*(1+(VLOOKUP($A113,Personalnormkosten!$G$1:$H$4,2,FALSE)))^V$110,($C113*Parameter!S51)*(1+(VLOOKUP($D113,Personalnormkosten!$E$1:$F$9,2,FALSE)))^V$110)))</f>
        <v/>
      </c>
      <c r="W113" s="2" t="str">
        <f>IF(OR(W$111="",$C113="",$A113=""),"",IF($D113="",$C113*Parameter!T51,IF($D113="durchschnittliche Preissteigerungs-rate",($C113*Parameter!T51)*(1+(VLOOKUP($A113,Personalnormkosten!$G$1:$H$4,2,FALSE)))^W$110,($C113*Parameter!T51)*(1+(VLOOKUP($D113,Personalnormkosten!$E$1:$F$9,2,FALSE)))^W$110)))</f>
        <v/>
      </c>
      <c r="X113" s="2" t="str">
        <f>IF(OR(X$111="",$C113="",$A113=""),"",IF($D113="",$C113*Parameter!U51,IF($D113="durchschnittliche Preissteigerungs-rate",($C113*Parameter!U51)*(1+(VLOOKUP($A113,Personalnormkosten!$G$1:$H$4,2,FALSE)))^X$110,($C113*Parameter!U51)*(1+(VLOOKUP($D113,Personalnormkosten!$E$1:$F$9,2,FALSE)))^X$110)))</f>
        <v/>
      </c>
      <c r="Y113" s="2" t="str">
        <f>IF(OR(Y$111="",$C113="",$A113=""),"",IF($D113="",$C113*Parameter!V51,IF($D113="durchschnittliche Preissteigerungs-rate",($C113*Parameter!V51)*(1+(VLOOKUP($A113,Personalnormkosten!$G$1:$H$4,2,FALSE)))^Y$110,($C113*Parameter!V51)*(1+(VLOOKUP($D113,Personalnormkosten!$E$1:$F$9,2,FALSE)))^Y$110)))</f>
        <v/>
      </c>
      <c r="Z113" s="2" t="str">
        <f>IF(OR(Z$111="",$C113="",$A113=""),"",IF($D113="",$C113*Parameter!W51,IF($D113="durchschnittliche Preissteigerungs-rate",($C113*Parameter!W51)*(1+(VLOOKUP($A113,Personalnormkosten!$G$1:$H$4,2,FALSE)))^Z$110,($C113*Parameter!W51)*(1+(VLOOKUP($D113,Personalnormkosten!$E$1:$F$9,2,FALSE)))^Z$110)))</f>
        <v/>
      </c>
      <c r="AA113" s="2" t="str">
        <f>IF(OR(AA$111="",$C113="",$A113=""),"",IF($D113="",$C113*Parameter!X51,IF($D113="durchschnittliche Preissteigerungs-rate",($C113*Parameter!X51)*(1+(VLOOKUP($A113,Personalnormkosten!$G$1:$H$4,2,FALSE)))^AA$110,($C113*Parameter!X51)*(1+(VLOOKUP($D113,Personalnormkosten!$E$1:$F$9,2,FALSE)))^AA$110)))</f>
        <v/>
      </c>
      <c r="AB113" s="2" t="str">
        <f>IF(OR(AB$111="",$C113="",$A113=""),"",IF($D113="",$C113*Parameter!Y51,IF($D113="durchschnittliche Preissteigerungs-rate",($C113*Parameter!Y51)*(1+(VLOOKUP($A113,Personalnormkosten!$G$1:$H$4,2,FALSE)))^AB$110,($C113*Parameter!Y51)*(1+(VLOOKUP($D113,Personalnormkosten!$E$1:$F$9,2,FALSE)))^AB$110)))</f>
        <v/>
      </c>
      <c r="AC113" s="2" t="str">
        <f>IF(OR(AC$111="",$C113="",$A113=""),"",IF($D113="",$C113*Parameter!Z51,IF($D113="durchschnittliche Preissteigerungs-rate",($C113*Parameter!Z51)*(1+(VLOOKUP($A113,Personalnormkosten!$G$1:$H$4,2,FALSE)))^AC$110,($C113*Parameter!Z51)*(1+(VLOOKUP($D113,Personalnormkosten!$E$1:$F$9,2,FALSE)))^AC$110)))</f>
        <v/>
      </c>
      <c r="AD113" s="2" t="str">
        <f>IF(OR(AD$111="",$C113="",$A113=""),"",IF($D113="",$C113*Parameter!AA51,IF($D113="durchschnittliche Preissteigerungs-rate",($C113*Parameter!AA51)*(1+(VLOOKUP($A113,Personalnormkosten!$G$1:$H$4,2,FALSE)))^AD$110,($C113*Parameter!AA51)*(1+(VLOOKUP($D113,Personalnormkosten!$E$1:$F$9,2,FALSE)))^AD$110)))</f>
        <v/>
      </c>
      <c r="AE113" s="2" t="str">
        <f>IF(OR(AE$111="",$C113="",$A113=""),"",IF($D113="",$C113*Parameter!AB51,IF($D113="durchschnittliche Preissteigerungs-rate",($C113*Parameter!AB51)*(1+(VLOOKUP($A113,Personalnormkosten!$G$1:$H$4,2,FALSE)))^AE$110,($C113*Parameter!AB51)*(1+(VLOOKUP($D113,Personalnormkosten!$E$1:$F$9,2,FALSE)))^AE$110)))</f>
        <v/>
      </c>
      <c r="AF113" s="2" t="str">
        <f>IF(OR(AF$111="",$C113="",$A113=""),"",IF($D113="",$C113*Parameter!AC51,IF($D113="durchschnittliche Preissteigerungs-rate",($C113*Parameter!AC51)*(1+(VLOOKUP($A113,Personalnormkosten!$G$1:$H$4,2,FALSE)))^AF$110,($C113*Parameter!AC51)*(1+(VLOOKUP($D113,Personalnormkosten!$E$1:$F$9,2,FALSE)))^AF$110)))</f>
        <v/>
      </c>
      <c r="AG113" s="2" t="str">
        <f>IF(OR(AG$111="",$C113="",$A113=""),"",IF($D113="",$C113*Parameter!AD51,IF($D113="durchschnittliche Preissteigerungs-rate",($C113*Parameter!AD51)*(1+(VLOOKUP($A113,Personalnormkosten!$G$1:$H$4,2,FALSE)))^AG$110,($C113*Parameter!AD51)*(1+(VLOOKUP($D113,Personalnormkosten!$E$1:$F$9,2,FALSE)))^AG$110)))</f>
        <v/>
      </c>
      <c r="AH113" s="2" t="str">
        <f>IF(OR(AH$111="",$C113="",$A113=""),"",IF($D113="",$C113*Parameter!AE51,IF($D113="durchschnittliche Preissteigerungs-rate",($C113*Parameter!AE51)*(1+(VLOOKUP($A113,Personalnormkosten!$G$1:$H$4,2,FALSE)))^AH$110,($C113*Parameter!AE51)*(1+(VLOOKUP($D113,Personalnormkosten!$E$1:$F$9,2,FALSE)))^AH$110)))</f>
        <v/>
      </c>
      <c r="AI113" s="2" t="str">
        <f>IF(OR(AI$111="",$C113="",$A113=""),"",IF($D113="",$C113*Parameter!AF51,IF($D113="durchschnittliche Preissteigerungs-rate",($C113*Parameter!AF51)*(1+(VLOOKUP($A113,Personalnormkosten!$G$1:$H$4,2,FALSE)))^AI$110,($C113*Parameter!AF51)*(1+(VLOOKUP($D113,Personalnormkosten!$E$1:$F$9,2,FALSE)))^AI$110)))</f>
        <v/>
      </c>
      <c r="AJ113" s="2" t="str">
        <f>IF(OR(AJ$111="",$C113="",$A113=""),"",IF($D113="",$C113*Parameter!AG51,IF($D113="durchschnittliche Preissteigerungs-rate",($C113*Parameter!AG51)*(1+(VLOOKUP($A113,Personalnormkosten!$G$1:$H$4,2,FALSE)))^AJ$110,($C113*Parameter!AG51)*(1+(VLOOKUP($D113,Personalnormkosten!$E$1:$F$9,2,FALSE)))^AJ$110)))</f>
        <v/>
      </c>
      <c r="AK113" s="2" t="str">
        <f>IF(OR(AK$111="",$C113="",$A113=""),"",IF($D113="",$C113*Parameter!AH51,IF($D113="durchschnittliche Preissteigerungs-rate",($C113*Parameter!AH51)*(1+(VLOOKUP($A113,Personalnormkosten!$G$1:$H$4,2,FALSE)))^AK$110,($C113*Parameter!AH51)*(1+(VLOOKUP($D113,Personalnormkosten!$E$1:$F$9,2,FALSE)))^AK$110)))</f>
        <v/>
      </c>
      <c r="AL113" s="2" t="str">
        <f>IF(OR(AL$111="",$C113="",$A113=""),"",IF($D113="",$C113*Parameter!AI51,IF($D113="durchschnittliche Preissteigerungs-rate",($C113*Parameter!AI51)*(1+(VLOOKUP($A113,Personalnormkosten!$G$1:$H$4,2,FALSE)))^AL$110,($C113*Parameter!AI51)*(1+(VLOOKUP($D113,Personalnormkosten!$E$1:$F$9,2,FALSE)))^AL$110)))</f>
        <v/>
      </c>
      <c r="AM113" s="2" t="str">
        <f>IF(OR(AM$111="",$C113="",$A113=""),"",IF($D113="",$C113*Parameter!AJ51,IF($D113="durchschnittliche Preissteigerungs-rate",($C113*Parameter!AJ51)*(1+(VLOOKUP($A113,Personalnormkosten!$G$1:$H$4,2,FALSE)))^AM$110,($C113*Parameter!AJ51)*(1+(VLOOKUP($D113,Personalnormkosten!$E$1:$F$9,2,FALSE)))^AM$110)))</f>
        <v/>
      </c>
      <c r="AN113" s="2" t="str">
        <f>IF(OR(AN$111="",$C113="",$A113=""),"",IF($D113="",$C113*Parameter!AK51,IF($D113="durchschnittliche Preissteigerungs-rate",($C113*Parameter!AK51)*(1+(VLOOKUP($A113,Personalnormkosten!$G$1:$H$4,2,FALSE)))^AN$110,($C113*Parameter!AK51)*(1+(VLOOKUP($D113,Personalnormkosten!$E$1:$F$9,2,FALSE)))^AN$110)))</f>
        <v/>
      </c>
      <c r="AO113" s="2" t="str">
        <f>IF(OR(AO$111="",$C113="",$A113=""),"",IF($D113="",$C113*Parameter!AL51,IF($D113="durchschnittliche Preissteigerungs-rate",($C113*Parameter!AL51)*(1+(VLOOKUP($A113,Personalnormkosten!$G$1:$H$4,2,FALSE)))^AO$110,($C113*Parameter!AL51)*(1+(VLOOKUP($D113,Personalnormkosten!$E$1:$F$9,2,FALSE)))^AO$110)))</f>
        <v/>
      </c>
      <c r="AP113" s="2" t="str">
        <f>IF(OR(AP$111="",$C113="",$A113=""),"",IF($D113="",$C113*Parameter!AM51,IF($D113="durchschnittliche Preissteigerungs-rate",($C113*Parameter!AM51)*(1+(VLOOKUP($A113,Personalnormkosten!$G$1:$H$4,2,FALSE)))^AP$110,($C113*Parameter!AM51)*(1+(VLOOKUP($D113,Personalnormkosten!$E$1:$F$9,2,FALSE)))^AP$110)))</f>
        <v/>
      </c>
      <c r="AQ113" s="2" t="str">
        <f>IF(OR(AQ$111="",$C113="",$A113=""),"",IF($D113="",$C113*Parameter!AN51,IF($D113="durchschnittliche Preissteigerungs-rate",($C113*Parameter!AN51)*(1+(VLOOKUP($A113,Personalnormkosten!$G$1:$H$4,2,FALSE)))^AQ$110,($C113*Parameter!AN51)*(1+(VLOOKUP($D113,Personalnormkosten!$E$1:$F$9,2,FALSE)))^AQ$110)))</f>
        <v/>
      </c>
      <c r="AR113" s="2" t="str">
        <f>IF(OR(AR$111="",$C113="",$A113=""),"",IF($D113="",$C113*Parameter!AO51,IF($D113="durchschnittliche Preissteigerungs-rate",($C113*Parameter!AO51)*(1+(VLOOKUP($A113,Personalnormkosten!$G$1:$H$4,2,FALSE)))^AR$110,($C113*Parameter!AO51)*(1+(VLOOKUP($D113,Personalnormkosten!$E$1:$F$9,2,FALSE)))^AR$110)))</f>
        <v/>
      </c>
      <c r="AS113" s="2" t="str">
        <f>IF(OR(AS$111="",$C113="",$A113=""),"",IF($D113="",$C113*Parameter!AP51,IF($D113="durchschnittliche Preissteigerungs-rate",($C113*Parameter!AP51)*(1+(VLOOKUP($A113,Personalnormkosten!$G$1:$H$4,2,FALSE)))^AS$110,($C113*Parameter!AP51)*(1+(VLOOKUP($D113,Personalnormkosten!$E$1:$F$9,2,FALSE)))^AS$110)))</f>
        <v/>
      </c>
      <c r="AT113" s="2" t="str">
        <f>IF(OR(AT$111="",$C113="",$A113=""),"",IF($D113="",$C113*Parameter!AQ51,IF($D113="durchschnittliche Preissteigerungs-rate",($C113*Parameter!AQ51)*(1+(VLOOKUP($A113,Personalnormkosten!$G$1:$H$4,2,FALSE)))^AT$110,($C113*Parameter!AQ51)*(1+(VLOOKUP($D113,Personalnormkosten!$E$1:$F$9,2,FALSE)))^AT$110)))</f>
        <v/>
      </c>
      <c r="AU113" s="2" t="str">
        <f>IF(OR(AU$111="",$C113="",$A113=""),"",IF($D113="",$C113*Parameter!AR51,IF($D113="durchschnittliche Preissteigerungs-rate",($C113*Parameter!AR51)*(1+(VLOOKUP($A113,Personalnormkosten!$G$1:$H$4,2,FALSE)))^AU$110,($C113*Parameter!AR51)*(1+(VLOOKUP($D113,Personalnormkosten!$E$1:$F$9,2,FALSE)))^AU$110)))</f>
        <v/>
      </c>
      <c r="AV113" s="2" t="str">
        <f>IF(OR(AV$111="",$C113="",$A113=""),"",IF($D113="",$C113*Parameter!AS51,IF($D113="durchschnittliche Preissteigerungs-rate",($C113*Parameter!AS51)*(1+(VLOOKUP($A113,Personalnormkosten!$G$1:$H$4,2,FALSE)))^AV$110,($C113*Parameter!AS51)*(1+(VLOOKUP($D113,Personalnormkosten!$E$1:$F$9,2,FALSE)))^AV$110)))</f>
        <v/>
      </c>
      <c r="AW113" s="2" t="str">
        <f>IF(OR(AW$111="",$C113="",$A113=""),"",IF($D113="",$C113*Parameter!AT51,IF($D113="durchschnittliche Preissteigerungs-rate",($C113*Parameter!AT51)*(1+(VLOOKUP($A113,Personalnormkosten!$G$1:$H$4,2,FALSE)))^AW$110,($C113*Parameter!AT51)*(1+(VLOOKUP($D113,Personalnormkosten!$E$1:$F$9,2,FALSE)))^AW$110)))</f>
        <v/>
      </c>
      <c r="AX113" s="2" t="str">
        <f>IF(OR(AX$111="",$C113="",$A113=""),"",IF($D113="",$C113*Parameter!AU51,IF($D113="durchschnittliche Preissteigerungs-rate",($C113*Parameter!AU51)*(1+(VLOOKUP($A113,Personalnormkosten!$G$1:$H$4,2,FALSE)))^AX$110,($C113*Parameter!AU51)*(1+(VLOOKUP($D113,Personalnormkosten!$E$1:$F$9,2,FALSE)))^AX$110)))</f>
        <v/>
      </c>
      <c r="AY113" s="2" t="str">
        <f>IF(OR(AY$111="",$C113="",$A113=""),"",IF($D113="",$C113*Parameter!AV51,IF($D113="durchschnittliche Preissteigerungs-rate",($C113*Parameter!AV51)*(1+(VLOOKUP($A113,Personalnormkosten!$G$1:$H$4,2,FALSE)))^AY$110,($C113*Parameter!AV51)*(1+(VLOOKUP($D113,Personalnormkosten!$E$1:$F$9,2,FALSE)))^AY$110)))</f>
        <v/>
      </c>
      <c r="AZ113" s="2" t="str">
        <f>IF(OR(AZ$111="",$C113="",$A113=""),"",IF($D113="",$C113*Parameter!AW51,IF($D113="durchschnittliche Preissteigerungs-rate",($C113*Parameter!AW51)*(1+(VLOOKUP($A113,Personalnormkosten!$G$1:$H$4,2,FALSE)))^AZ$110,($C113*Parameter!AW51)*(1+(VLOOKUP($D113,Personalnormkosten!$E$1:$F$9,2,FALSE)))^AZ$110)))</f>
        <v/>
      </c>
      <c r="BA113" s="2" t="str">
        <f>IF(OR(BA$111="",$C113="",$A113=""),"",IF($D113="",$C113*Parameter!AX51,IF($D113="durchschnittliche Preissteigerungs-rate",($C113*Parameter!AX51)*(1+(VLOOKUP($A113,Personalnormkosten!$G$1:$H$4,2,FALSE)))^BA$110,($C113*Parameter!AX51)*(1+(VLOOKUP($D113,Personalnormkosten!$E$1:$F$9,2,FALSE)))^BA$110)))</f>
        <v/>
      </c>
      <c r="BB113" s="2" t="str">
        <f>IF(OR(BB$111="",$C113="",$A113=""),"",IF($D113="",$C113*Parameter!AY51,IF($D113="durchschnittliche Preissteigerungs-rate",($C113*Parameter!AY51)*(1+(VLOOKUP($A113,Personalnormkosten!$G$1:$H$4,2,FALSE)))^BB$110,($C113*Parameter!AY51)*(1+(VLOOKUP($D113,Personalnormkosten!$E$1:$F$9,2,FALSE)))^BB$110)))</f>
        <v/>
      </c>
    </row>
    <row r="114" spans="1:54" ht="41.4" x14ac:dyDescent="0.25">
      <c r="A114" s="75" t="str">
        <f>IF('Option 8'!A114="","",'Option 8'!A114)</f>
        <v/>
      </c>
      <c r="B114" s="76" t="s">
        <v>115</v>
      </c>
      <c r="C114" s="35" t="str">
        <f>IF('Option 8'!C114="","",'Option 8'!C114)</f>
        <v/>
      </c>
      <c r="D114" s="98" t="str">
        <f>IF('Option 8'!D114="","",'Option 8'!D114)</f>
        <v>durchschnittliche Preissteigerungs-rate</v>
      </c>
      <c r="E114" s="2" t="str">
        <f>IF(OR(E$111="",$C114="",$A114=""),"",IF($D114="",$C114*Parameter!B52,IF($D114="durchschnittliche Preissteigerungs-rate",($C114*Parameter!B52)*(1+(VLOOKUP($A114,Personalnormkosten!$G$1:$H$4,2,FALSE)))^E$110,($C114*Parameter!B52)*(1+(VLOOKUP($D114,Personalnormkosten!$E$1:$F$9,2,FALSE)))^E$110)))</f>
        <v/>
      </c>
      <c r="F114" s="2" t="str">
        <f>IF(OR(F$111="",$C114="",$A114=""),"",IF($D114="",$C114*Parameter!C52,IF($D114="durchschnittliche Preissteigerungs-rate",($C114*Parameter!C52)*(1+(VLOOKUP($A114,Personalnormkosten!$G$1:$H$4,2,FALSE)))^F$110,($C114*Parameter!C52)*(1+(VLOOKUP($D114,Personalnormkosten!$E$1:$F$9,2,FALSE)))^F$110)))</f>
        <v/>
      </c>
      <c r="G114" s="2" t="str">
        <f>IF(OR(G$111="",$C114="",$A114=""),"",IF($D114="",$C114*Parameter!D52,IF($D114="durchschnittliche Preissteigerungs-rate",($C114*Parameter!D52)*(1+(VLOOKUP($A114,Personalnormkosten!$G$1:$H$4,2,FALSE)))^G$110,($C114*Parameter!D52)*(1+(VLOOKUP($D114,Personalnormkosten!$E$1:$F$9,2,FALSE)))^G$110)))</f>
        <v/>
      </c>
      <c r="H114" s="2" t="str">
        <f>IF(OR(H$111="",$C114="",$A114=""),"",IF($D114="",$C114*Parameter!E52,IF($D114="durchschnittliche Preissteigerungs-rate",($C114*Parameter!E52)*(1+(VLOOKUP($A114,Personalnormkosten!$G$1:$H$4,2,FALSE)))^H$110,($C114*Parameter!E52)*(1+(VLOOKUP($D114,Personalnormkosten!$E$1:$F$9,2,FALSE)))^H$110)))</f>
        <v/>
      </c>
      <c r="I114" s="2" t="str">
        <f>IF(OR(I$111="",$C114="",$A114=""),"",IF($D114="",$C114*Parameter!F52,IF($D114="durchschnittliche Preissteigerungs-rate",($C114*Parameter!F52)*(1+(VLOOKUP($A114,Personalnormkosten!$G$1:$H$4,2,FALSE)))^I$110,($C114*Parameter!F52)*(1+(VLOOKUP($D114,Personalnormkosten!$E$1:$F$9,2,FALSE)))^I$110)))</f>
        <v/>
      </c>
      <c r="J114" s="2" t="str">
        <f>IF(OR(J$111="",$C114="",$A114=""),"",IF($D114="",$C114*Parameter!G52,IF($D114="durchschnittliche Preissteigerungs-rate",($C114*Parameter!G52)*(1+(VLOOKUP($A114,Personalnormkosten!$G$1:$H$4,2,FALSE)))^J$110,($C114*Parameter!G52)*(1+(VLOOKUP($D114,Personalnormkosten!$E$1:$F$9,2,FALSE)))^J$110)))</f>
        <v/>
      </c>
      <c r="K114" s="2" t="str">
        <f>IF(OR(K$111="",$C114="",$A114=""),"",IF($D114="",$C114*Parameter!H52,IF($D114="durchschnittliche Preissteigerungs-rate",($C114*Parameter!H52)*(1+(VLOOKUP($A114,Personalnormkosten!$G$1:$H$4,2,FALSE)))^K$110,($C114*Parameter!H52)*(1+(VLOOKUP($D114,Personalnormkosten!$E$1:$F$9,2,FALSE)))^K$110)))</f>
        <v/>
      </c>
      <c r="L114" s="2" t="str">
        <f>IF(OR(L$111="",$C114="",$A114=""),"",IF($D114="",$C114*Parameter!I52,IF($D114="durchschnittliche Preissteigerungs-rate",($C114*Parameter!I52)*(1+(VLOOKUP($A114,Personalnormkosten!$G$1:$H$4,2,FALSE)))^L$110,($C114*Parameter!I52)*(1+(VLOOKUP($D114,Personalnormkosten!$E$1:$F$9,2,FALSE)))^L$110)))</f>
        <v/>
      </c>
      <c r="M114" s="2" t="str">
        <f>IF(OR(M$111="",$C114="",$A114=""),"",IF($D114="",$C114*Parameter!J52,IF($D114="durchschnittliche Preissteigerungs-rate",($C114*Parameter!J52)*(1+(VLOOKUP($A114,Personalnormkosten!$G$1:$H$4,2,FALSE)))^M$110,($C114*Parameter!J52)*(1+(VLOOKUP($D114,Personalnormkosten!$E$1:$F$9,2,FALSE)))^M$110)))</f>
        <v/>
      </c>
      <c r="N114" s="2" t="str">
        <f>IF(OR(N$111="",$C114="",$A114=""),"",IF($D114="",$C114*Parameter!K52,IF($D114="durchschnittliche Preissteigerungs-rate",($C114*Parameter!K52)*(1+(VLOOKUP($A114,Personalnormkosten!$G$1:$H$4,2,FALSE)))^N$110,($C114*Parameter!K52)*(1+(VLOOKUP($D114,Personalnormkosten!$E$1:$F$9,2,FALSE)))^N$110)))</f>
        <v/>
      </c>
      <c r="O114" s="2" t="str">
        <f>IF(OR(O$111="",$C114="",$A114=""),"",IF($D114="",$C114*Parameter!L52,IF($D114="durchschnittliche Preissteigerungs-rate",($C114*Parameter!L52)*(1+(VLOOKUP($A114,Personalnormkosten!$G$1:$H$4,2,FALSE)))^O$110,($C114*Parameter!L52)*(1+(VLOOKUP($D114,Personalnormkosten!$E$1:$F$9,2,FALSE)))^O$110)))</f>
        <v/>
      </c>
      <c r="P114" s="2" t="str">
        <f>IF(OR(P$111="",$C114="",$A114=""),"",IF($D114="",$C114*Parameter!M52,IF($D114="durchschnittliche Preissteigerungs-rate",($C114*Parameter!M52)*(1+(VLOOKUP($A114,Personalnormkosten!$G$1:$H$4,2,FALSE)))^P$110,($C114*Parameter!M52)*(1+(VLOOKUP($D114,Personalnormkosten!$E$1:$F$9,2,FALSE)))^P$110)))</f>
        <v/>
      </c>
      <c r="Q114" s="2" t="str">
        <f>IF(OR(Q$111="",$C114="",$A114=""),"",IF($D114="",$C114*Parameter!N52,IF($D114="durchschnittliche Preissteigerungs-rate",($C114*Parameter!N52)*(1+(VLOOKUP($A114,Personalnormkosten!$G$1:$H$4,2,FALSE)))^Q$110,($C114*Parameter!N52)*(1+(VLOOKUP($D114,Personalnormkosten!$E$1:$F$9,2,FALSE)))^Q$110)))</f>
        <v/>
      </c>
      <c r="R114" s="2" t="str">
        <f>IF(OR(R$111="",$C114="",$A114=""),"",IF($D114="",$C114*Parameter!O52,IF($D114="durchschnittliche Preissteigerungs-rate",($C114*Parameter!O52)*(1+(VLOOKUP($A114,Personalnormkosten!$G$1:$H$4,2,FALSE)))^R$110,($C114*Parameter!O52)*(1+(VLOOKUP($D114,Personalnormkosten!$E$1:$F$9,2,FALSE)))^R$110)))</f>
        <v/>
      </c>
      <c r="S114" s="2" t="str">
        <f>IF(OR(S$111="",$C114="",$A114=""),"",IF($D114="",$C114*Parameter!P52,IF($D114="durchschnittliche Preissteigerungs-rate",($C114*Parameter!P52)*(1+(VLOOKUP($A114,Personalnormkosten!$G$1:$H$4,2,FALSE)))^S$110,($C114*Parameter!P52)*(1+(VLOOKUP($D114,Personalnormkosten!$E$1:$F$9,2,FALSE)))^S$110)))</f>
        <v/>
      </c>
      <c r="T114" s="2" t="str">
        <f>IF(OR(T$111="",$C114="",$A114=""),"",IF($D114="",$C114*Parameter!Q52,IF($D114="durchschnittliche Preissteigerungs-rate",($C114*Parameter!Q52)*(1+(VLOOKUP($A114,Personalnormkosten!$G$1:$H$4,2,FALSE)))^T$110,($C114*Parameter!Q52)*(1+(VLOOKUP($D114,Personalnormkosten!$E$1:$F$9,2,FALSE)))^T$110)))</f>
        <v/>
      </c>
      <c r="U114" s="2" t="str">
        <f>IF(OR(U$111="",$C114="",$A114=""),"",IF($D114="",$C114*Parameter!R52,IF($D114="durchschnittliche Preissteigerungs-rate",($C114*Parameter!R52)*(1+(VLOOKUP($A114,Personalnormkosten!$G$1:$H$4,2,FALSE)))^U$110,($C114*Parameter!R52)*(1+(VLOOKUP($D114,Personalnormkosten!$E$1:$F$9,2,FALSE)))^U$110)))</f>
        <v/>
      </c>
      <c r="V114" s="2" t="str">
        <f>IF(OR(V$111="",$C114="",$A114=""),"",IF($D114="",$C114*Parameter!S52,IF($D114="durchschnittliche Preissteigerungs-rate",($C114*Parameter!S52)*(1+(VLOOKUP($A114,Personalnormkosten!$G$1:$H$4,2,FALSE)))^V$110,($C114*Parameter!S52)*(1+(VLOOKUP($D114,Personalnormkosten!$E$1:$F$9,2,FALSE)))^V$110)))</f>
        <v/>
      </c>
      <c r="W114" s="2" t="str">
        <f>IF(OR(W$111="",$C114="",$A114=""),"",IF($D114="",$C114*Parameter!T52,IF($D114="durchschnittliche Preissteigerungs-rate",($C114*Parameter!T52)*(1+(VLOOKUP($A114,Personalnormkosten!$G$1:$H$4,2,FALSE)))^W$110,($C114*Parameter!T52)*(1+(VLOOKUP($D114,Personalnormkosten!$E$1:$F$9,2,FALSE)))^W$110)))</f>
        <v/>
      </c>
      <c r="X114" s="2" t="str">
        <f>IF(OR(X$111="",$C114="",$A114=""),"",IF($D114="",$C114*Parameter!U52,IF($D114="durchschnittliche Preissteigerungs-rate",($C114*Parameter!U52)*(1+(VLOOKUP($A114,Personalnormkosten!$G$1:$H$4,2,FALSE)))^X$110,($C114*Parameter!U52)*(1+(VLOOKUP($D114,Personalnormkosten!$E$1:$F$9,2,FALSE)))^X$110)))</f>
        <v/>
      </c>
      <c r="Y114" s="2" t="str">
        <f>IF(OR(Y$111="",$C114="",$A114=""),"",IF($D114="",$C114*Parameter!V52,IF($D114="durchschnittliche Preissteigerungs-rate",($C114*Parameter!V52)*(1+(VLOOKUP($A114,Personalnormkosten!$G$1:$H$4,2,FALSE)))^Y$110,($C114*Parameter!V52)*(1+(VLOOKUP($D114,Personalnormkosten!$E$1:$F$9,2,FALSE)))^Y$110)))</f>
        <v/>
      </c>
      <c r="Z114" s="2" t="str">
        <f>IF(OR(Z$111="",$C114="",$A114=""),"",IF($D114="",$C114*Parameter!W52,IF($D114="durchschnittliche Preissteigerungs-rate",($C114*Parameter!W52)*(1+(VLOOKUP($A114,Personalnormkosten!$G$1:$H$4,2,FALSE)))^Z$110,($C114*Parameter!W52)*(1+(VLOOKUP($D114,Personalnormkosten!$E$1:$F$9,2,FALSE)))^Z$110)))</f>
        <v/>
      </c>
      <c r="AA114" s="2" t="str">
        <f>IF(OR(AA$111="",$C114="",$A114=""),"",IF($D114="",$C114*Parameter!X52,IF($D114="durchschnittliche Preissteigerungs-rate",($C114*Parameter!X52)*(1+(VLOOKUP($A114,Personalnormkosten!$G$1:$H$4,2,FALSE)))^AA$110,($C114*Parameter!X52)*(1+(VLOOKUP($D114,Personalnormkosten!$E$1:$F$9,2,FALSE)))^AA$110)))</f>
        <v/>
      </c>
      <c r="AB114" s="2" t="str">
        <f>IF(OR(AB$111="",$C114="",$A114=""),"",IF($D114="",$C114*Parameter!Y52,IF($D114="durchschnittliche Preissteigerungs-rate",($C114*Parameter!Y52)*(1+(VLOOKUP($A114,Personalnormkosten!$G$1:$H$4,2,FALSE)))^AB$110,($C114*Parameter!Y52)*(1+(VLOOKUP($D114,Personalnormkosten!$E$1:$F$9,2,FALSE)))^AB$110)))</f>
        <v/>
      </c>
      <c r="AC114" s="2" t="str">
        <f>IF(OR(AC$111="",$C114="",$A114=""),"",IF($D114="",$C114*Parameter!Z52,IF($D114="durchschnittliche Preissteigerungs-rate",($C114*Parameter!Z52)*(1+(VLOOKUP($A114,Personalnormkosten!$G$1:$H$4,2,FALSE)))^AC$110,($C114*Parameter!Z52)*(1+(VLOOKUP($D114,Personalnormkosten!$E$1:$F$9,2,FALSE)))^AC$110)))</f>
        <v/>
      </c>
      <c r="AD114" s="2" t="str">
        <f>IF(OR(AD$111="",$C114="",$A114=""),"",IF($D114="",$C114*Parameter!AA52,IF($D114="durchschnittliche Preissteigerungs-rate",($C114*Parameter!AA52)*(1+(VLOOKUP($A114,Personalnormkosten!$G$1:$H$4,2,FALSE)))^AD$110,($C114*Parameter!AA52)*(1+(VLOOKUP($D114,Personalnormkosten!$E$1:$F$9,2,FALSE)))^AD$110)))</f>
        <v/>
      </c>
      <c r="AE114" s="2" t="str">
        <f>IF(OR(AE$111="",$C114="",$A114=""),"",IF($D114="",$C114*Parameter!AB52,IF($D114="durchschnittliche Preissteigerungs-rate",($C114*Parameter!AB52)*(1+(VLOOKUP($A114,Personalnormkosten!$G$1:$H$4,2,FALSE)))^AE$110,($C114*Parameter!AB52)*(1+(VLOOKUP($D114,Personalnormkosten!$E$1:$F$9,2,FALSE)))^AE$110)))</f>
        <v/>
      </c>
      <c r="AF114" s="2" t="str">
        <f>IF(OR(AF$111="",$C114="",$A114=""),"",IF($D114="",$C114*Parameter!AC52,IF($D114="durchschnittliche Preissteigerungs-rate",($C114*Parameter!AC52)*(1+(VLOOKUP($A114,Personalnormkosten!$G$1:$H$4,2,FALSE)))^AF$110,($C114*Parameter!AC52)*(1+(VLOOKUP($D114,Personalnormkosten!$E$1:$F$9,2,FALSE)))^AF$110)))</f>
        <v/>
      </c>
      <c r="AG114" s="2" t="str">
        <f>IF(OR(AG$111="",$C114="",$A114=""),"",IF($D114="",$C114*Parameter!AD52,IF($D114="durchschnittliche Preissteigerungs-rate",($C114*Parameter!AD52)*(1+(VLOOKUP($A114,Personalnormkosten!$G$1:$H$4,2,FALSE)))^AG$110,($C114*Parameter!AD52)*(1+(VLOOKUP($D114,Personalnormkosten!$E$1:$F$9,2,FALSE)))^AG$110)))</f>
        <v/>
      </c>
      <c r="AH114" s="2" t="str">
        <f>IF(OR(AH$111="",$C114="",$A114=""),"",IF($D114="",$C114*Parameter!AE52,IF($D114="durchschnittliche Preissteigerungs-rate",($C114*Parameter!AE52)*(1+(VLOOKUP($A114,Personalnormkosten!$G$1:$H$4,2,FALSE)))^AH$110,($C114*Parameter!AE52)*(1+(VLOOKUP($D114,Personalnormkosten!$E$1:$F$9,2,FALSE)))^AH$110)))</f>
        <v/>
      </c>
      <c r="AI114" s="2" t="str">
        <f>IF(OR(AI$111="",$C114="",$A114=""),"",IF($D114="",$C114*Parameter!AF52,IF($D114="durchschnittliche Preissteigerungs-rate",($C114*Parameter!AF52)*(1+(VLOOKUP($A114,Personalnormkosten!$G$1:$H$4,2,FALSE)))^AI$110,($C114*Parameter!AF52)*(1+(VLOOKUP($D114,Personalnormkosten!$E$1:$F$9,2,FALSE)))^AI$110)))</f>
        <v/>
      </c>
      <c r="AJ114" s="2" t="str">
        <f>IF(OR(AJ$111="",$C114="",$A114=""),"",IF($D114="",$C114*Parameter!AG52,IF($D114="durchschnittliche Preissteigerungs-rate",($C114*Parameter!AG52)*(1+(VLOOKUP($A114,Personalnormkosten!$G$1:$H$4,2,FALSE)))^AJ$110,($C114*Parameter!AG52)*(1+(VLOOKUP($D114,Personalnormkosten!$E$1:$F$9,2,FALSE)))^AJ$110)))</f>
        <v/>
      </c>
      <c r="AK114" s="2" t="str">
        <f>IF(OR(AK$111="",$C114="",$A114=""),"",IF($D114="",$C114*Parameter!AH52,IF($D114="durchschnittliche Preissteigerungs-rate",($C114*Parameter!AH52)*(1+(VLOOKUP($A114,Personalnormkosten!$G$1:$H$4,2,FALSE)))^AK$110,($C114*Parameter!AH52)*(1+(VLOOKUP($D114,Personalnormkosten!$E$1:$F$9,2,FALSE)))^AK$110)))</f>
        <v/>
      </c>
      <c r="AL114" s="2" t="str">
        <f>IF(OR(AL$111="",$C114="",$A114=""),"",IF($D114="",$C114*Parameter!AI52,IF($D114="durchschnittliche Preissteigerungs-rate",($C114*Parameter!AI52)*(1+(VLOOKUP($A114,Personalnormkosten!$G$1:$H$4,2,FALSE)))^AL$110,($C114*Parameter!AI52)*(1+(VLOOKUP($D114,Personalnormkosten!$E$1:$F$9,2,FALSE)))^AL$110)))</f>
        <v/>
      </c>
      <c r="AM114" s="2" t="str">
        <f>IF(OR(AM$111="",$C114="",$A114=""),"",IF($D114="",$C114*Parameter!AJ52,IF($D114="durchschnittliche Preissteigerungs-rate",($C114*Parameter!AJ52)*(1+(VLOOKUP($A114,Personalnormkosten!$G$1:$H$4,2,FALSE)))^AM$110,($C114*Parameter!AJ52)*(1+(VLOOKUP($D114,Personalnormkosten!$E$1:$F$9,2,FALSE)))^AM$110)))</f>
        <v/>
      </c>
      <c r="AN114" s="2" t="str">
        <f>IF(OR(AN$111="",$C114="",$A114=""),"",IF($D114="",$C114*Parameter!AK52,IF($D114="durchschnittliche Preissteigerungs-rate",($C114*Parameter!AK52)*(1+(VLOOKUP($A114,Personalnormkosten!$G$1:$H$4,2,FALSE)))^AN$110,($C114*Parameter!AK52)*(1+(VLOOKUP($D114,Personalnormkosten!$E$1:$F$9,2,FALSE)))^AN$110)))</f>
        <v/>
      </c>
      <c r="AO114" s="2" t="str">
        <f>IF(OR(AO$111="",$C114="",$A114=""),"",IF($D114="",$C114*Parameter!AL52,IF($D114="durchschnittliche Preissteigerungs-rate",($C114*Parameter!AL52)*(1+(VLOOKUP($A114,Personalnormkosten!$G$1:$H$4,2,FALSE)))^AO$110,($C114*Parameter!AL52)*(1+(VLOOKUP($D114,Personalnormkosten!$E$1:$F$9,2,FALSE)))^AO$110)))</f>
        <v/>
      </c>
      <c r="AP114" s="2" t="str">
        <f>IF(OR(AP$111="",$C114="",$A114=""),"",IF($D114="",$C114*Parameter!AM52,IF($D114="durchschnittliche Preissteigerungs-rate",($C114*Parameter!AM52)*(1+(VLOOKUP($A114,Personalnormkosten!$G$1:$H$4,2,FALSE)))^AP$110,($C114*Parameter!AM52)*(1+(VLOOKUP($D114,Personalnormkosten!$E$1:$F$9,2,FALSE)))^AP$110)))</f>
        <v/>
      </c>
      <c r="AQ114" s="2" t="str">
        <f>IF(OR(AQ$111="",$C114="",$A114=""),"",IF($D114="",$C114*Parameter!AN52,IF($D114="durchschnittliche Preissteigerungs-rate",($C114*Parameter!AN52)*(1+(VLOOKUP($A114,Personalnormkosten!$G$1:$H$4,2,FALSE)))^AQ$110,($C114*Parameter!AN52)*(1+(VLOOKUP($D114,Personalnormkosten!$E$1:$F$9,2,FALSE)))^AQ$110)))</f>
        <v/>
      </c>
      <c r="AR114" s="2" t="str">
        <f>IF(OR(AR$111="",$C114="",$A114=""),"",IF($D114="",$C114*Parameter!AO52,IF($D114="durchschnittliche Preissteigerungs-rate",($C114*Parameter!AO52)*(1+(VLOOKUP($A114,Personalnormkosten!$G$1:$H$4,2,FALSE)))^AR$110,($C114*Parameter!AO52)*(1+(VLOOKUP($D114,Personalnormkosten!$E$1:$F$9,2,FALSE)))^AR$110)))</f>
        <v/>
      </c>
      <c r="AS114" s="2" t="str">
        <f>IF(OR(AS$111="",$C114="",$A114=""),"",IF($D114="",$C114*Parameter!AP52,IF($D114="durchschnittliche Preissteigerungs-rate",($C114*Parameter!AP52)*(1+(VLOOKUP($A114,Personalnormkosten!$G$1:$H$4,2,FALSE)))^AS$110,($C114*Parameter!AP52)*(1+(VLOOKUP($D114,Personalnormkosten!$E$1:$F$9,2,FALSE)))^AS$110)))</f>
        <v/>
      </c>
      <c r="AT114" s="2" t="str">
        <f>IF(OR(AT$111="",$C114="",$A114=""),"",IF($D114="",$C114*Parameter!AQ52,IF($D114="durchschnittliche Preissteigerungs-rate",($C114*Parameter!AQ52)*(1+(VLOOKUP($A114,Personalnormkosten!$G$1:$H$4,2,FALSE)))^AT$110,($C114*Parameter!AQ52)*(1+(VLOOKUP($D114,Personalnormkosten!$E$1:$F$9,2,FALSE)))^AT$110)))</f>
        <v/>
      </c>
      <c r="AU114" s="2" t="str">
        <f>IF(OR(AU$111="",$C114="",$A114=""),"",IF($D114="",$C114*Parameter!AR52,IF($D114="durchschnittliche Preissteigerungs-rate",($C114*Parameter!AR52)*(1+(VLOOKUP($A114,Personalnormkosten!$G$1:$H$4,2,FALSE)))^AU$110,($C114*Parameter!AR52)*(1+(VLOOKUP($D114,Personalnormkosten!$E$1:$F$9,2,FALSE)))^AU$110)))</f>
        <v/>
      </c>
      <c r="AV114" s="2" t="str">
        <f>IF(OR(AV$111="",$C114="",$A114=""),"",IF($D114="",$C114*Parameter!AS52,IF($D114="durchschnittliche Preissteigerungs-rate",($C114*Parameter!AS52)*(1+(VLOOKUP($A114,Personalnormkosten!$G$1:$H$4,2,FALSE)))^AV$110,($C114*Parameter!AS52)*(1+(VLOOKUP($D114,Personalnormkosten!$E$1:$F$9,2,FALSE)))^AV$110)))</f>
        <v/>
      </c>
      <c r="AW114" s="2" t="str">
        <f>IF(OR(AW$111="",$C114="",$A114=""),"",IF($D114="",$C114*Parameter!AT52,IF($D114="durchschnittliche Preissteigerungs-rate",($C114*Parameter!AT52)*(1+(VLOOKUP($A114,Personalnormkosten!$G$1:$H$4,2,FALSE)))^AW$110,($C114*Parameter!AT52)*(1+(VLOOKUP($D114,Personalnormkosten!$E$1:$F$9,2,FALSE)))^AW$110)))</f>
        <v/>
      </c>
      <c r="AX114" s="2" t="str">
        <f>IF(OR(AX$111="",$C114="",$A114=""),"",IF($D114="",$C114*Parameter!AU52,IF($D114="durchschnittliche Preissteigerungs-rate",($C114*Parameter!AU52)*(1+(VLOOKUP($A114,Personalnormkosten!$G$1:$H$4,2,FALSE)))^AX$110,($C114*Parameter!AU52)*(1+(VLOOKUP($D114,Personalnormkosten!$E$1:$F$9,2,FALSE)))^AX$110)))</f>
        <v/>
      </c>
      <c r="AY114" s="2" t="str">
        <f>IF(OR(AY$111="",$C114="",$A114=""),"",IF($D114="",$C114*Parameter!AV52,IF($D114="durchschnittliche Preissteigerungs-rate",($C114*Parameter!AV52)*(1+(VLOOKUP($A114,Personalnormkosten!$G$1:$H$4,2,FALSE)))^AY$110,($C114*Parameter!AV52)*(1+(VLOOKUP($D114,Personalnormkosten!$E$1:$F$9,2,FALSE)))^AY$110)))</f>
        <v/>
      </c>
      <c r="AZ114" s="2" t="str">
        <f>IF(OR(AZ$111="",$C114="",$A114=""),"",IF($D114="",$C114*Parameter!AW52,IF($D114="durchschnittliche Preissteigerungs-rate",($C114*Parameter!AW52)*(1+(VLOOKUP($A114,Personalnormkosten!$G$1:$H$4,2,FALSE)))^AZ$110,($C114*Parameter!AW52)*(1+(VLOOKUP($D114,Personalnormkosten!$E$1:$F$9,2,FALSE)))^AZ$110)))</f>
        <v/>
      </c>
      <c r="BA114" s="2" t="str">
        <f>IF(OR(BA$111="",$C114="",$A114=""),"",IF($D114="",$C114*Parameter!AX52,IF($D114="durchschnittliche Preissteigerungs-rate",($C114*Parameter!AX52)*(1+(VLOOKUP($A114,Personalnormkosten!$G$1:$H$4,2,FALSE)))^BA$110,($C114*Parameter!AX52)*(1+(VLOOKUP($D114,Personalnormkosten!$E$1:$F$9,2,FALSE)))^BA$110)))</f>
        <v/>
      </c>
      <c r="BB114" s="2" t="str">
        <f>IF(OR(BB$111="",$C114="",$A114=""),"",IF($D114="",$C114*Parameter!AY52,IF($D114="durchschnittliche Preissteigerungs-rate",($C114*Parameter!AY52)*(1+(VLOOKUP($A114,Personalnormkosten!$G$1:$H$4,2,FALSE)))^BB$110,($C114*Parameter!AY52)*(1+(VLOOKUP($D114,Personalnormkosten!$E$1:$F$9,2,FALSE)))^BB$110)))</f>
        <v/>
      </c>
    </row>
    <row r="115" spans="1:54" ht="41.4" x14ac:dyDescent="0.25">
      <c r="A115" s="75" t="str">
        <f>IF('Option 8'!A115="","",'Option 8'!A115)</f>
        <v/>
      </c>
      <c r="B115" s="76" t="s">
        <v>147</v>
      </c>
      <c r="C115" s="35" t="str">
        <f>IF('Option 8'!C115="","",'Option 8'!C115)</f>
        <v/>
      </c>
      <c r="D115" s="98" t="str">
        <f>IF('Option 8'!D115="","",'Option 8'!D115)</f>
        <v>durchschnittliche Preissteigerungs-rate</v>
      </c>
      <c r="E115" s="2" t="str">
        <f>IF(OR(E$111="",$C115="",$A115=""),"",IF($D115="",$C115*Parameter!B53,IF($D115="durchschnittliche Preissteigerungs-rate",($C115*Parameter!B53)*(1+(VLOOKUP($A115,Personalnormkosten!$G$1:$H$4,2,FALSE)))^E$110,($C115*Parameter!B53)*(1+(VLOOKUP($D115,Personalnormkosten!$E$1:$F$9,2,FALSE)))^E$110)))</f>
        <v/>
      </c>
      <c r="F115" s="2" t="str">
        <f>IF(OR(F$111="",$C115="",$A115=""),"",IF($D115="",$C115*Parameter!C53,IF($D115="durchschnittliche Preissteigerungs-rate",($C115*Parameter!C53)*(1+(VLOOKUP($A115,Personalnormkosten!$G$1:$H$4,2,FALSE)))^F$110,($C115*Parameter!C53)*(1+(VLOOKUP($D115,Personalnormkosten!$E$1:$F$9,2,FALSE)))^F$110)))</f>
        <v/>
      </c>
      <c r="G115" s="2" t="str">
        <f>IF(OR(G$111="",$C115="",$A115=""),"",IF($D115="",$C115*Parameter!D53,IF($D115="durchschnittliche Preissteigerungs-rate",($C115*Parameter!D53)*(1+(VLOOKUP($A115,Personalnormkosten!$G$1:$H$4,2,FALSE)))^G$110,($C115*Parameter!D53)*(1+(VLOOKUP($D115,Personalnormkosten!$E$1:$F$9,2,FALSE)))^G$110)))</f>
        <v/>
      </c>
      <c r="H115" s="2" t="str">
        <f>IF(OR(H$111="",$C115="",$A115=""),"",IF($D115="",$C115*Parameter!E53,IF($D115="durchschnittliche Preissteigerungs-rate",($C115*Parameter!E53)*(1+(VLOOKUP($A115,Personalnormkosten!$G$1:$H$4,2,FALSE)))^H$110,($C115*Parameter!E53)*(1+(VLOOKUP($D115,Personalnormkosten!$E$1:$F$9,2,FALSE)))^H$110)))</f>
        <v/>
      </c>
      <c r="I115" s="2" t="str">
        <f>IF(OR(I$111="",$C115="",$A115=""),"",IF($D115="",$C115*Parameter!F53,IF($D115="durchschnittliche Preissteigerungs-rate",($C115*Parameter!F53)*(1+(VLOOKUP($A115,Personalnormkosten!$G$1:$H$4,2,FALSE)))^I$110,($C115*Parameter!F53)*(1+(VLOOKUP($D115,Personalnormkosten!$E$1:$F$9,2,FALSE)))^I$110)))</f>
        <v/>
      </c>
      <c r="J115" s="2" t="str">
        <f>IF(OR(J$111="",$C115="",$A115=""),"",IF($D115="",$C115*Parameter!G53,IF($D115="durchschnittliche Preissteigerungs-rate",($C115*Parameter!G53)*(1+(VLOOKUP($A115,Personalnormkosten!$G$1:$H$4,2,FALSE)))^J$110,($C115*Parameter!G53)*(1+(VLOOKUP($D115,Personalnormkosten!$E$1:$F$9,2,FALSE)))^J$110)))</f>
        <v/>
      </c>
      <c r="K115" s="2" t="str">
        <f>IF(OR(K$111="",$C115="",$A115=""),"",IF($D115="",$C115*Parameter!H53,IF($D115="durchschnittliche Preissteigerungs-rate",($C115*Parameter!H53)*(1+(VLOOKUP($A115,Personalnormkosten!$G$1:$H$4,2,FALSE)))^K$110,($C115*Parameter!H53)*(1+(VLOOKUP($D115,Personalnormkosten!$E$1:$F$9,2,FALSE)))^K$110)))</f>
        <v/>
      </c>
      <c r="L115" s="2" t="str">
        <f>IF(OR(L$111="",$C115="",$A115=""),"",IF($D115="",$C115*Parameter!I53,IF($D115="durchschnittliche Preissteigerungs-rate",($C115*Parameter!I53)*(1+(VLOOKUP($A115,Personalnormkosten!$G$1:$H$4,2,FALSE)))^L$110,($C115*Parameter!I53)*(1+(VLOOKUP($D115,Personalnormkosten!$E$1:$F$9,2,FALSE)))^L$110)))</f>
        <v/>
      </c>
      <c r="M115" s="2" t="str">
        <f>IF(OR(M$111="",$C115="",$A115=""),"",IF($D115="",$C115*Parameter!J53,IF($D115="durchschnittliche Preissteigerungs-rate",($C115*Parameter!J53)*(1+(VLOOKUP($A115,Personalnormkosten!$G$1:$H$4,2,FALSE)))^M$110,($C115*Parameter!J53)*(1+(VLOOKUP($D115,Personalnormkosten!$E$1:$F$9,2,FALSE)))^M$110)))</f>
        <v/>
      </c>
      <c r="N115" s="2" t="str">
        <f>IF(OR(N$111="",$C115="",$A115=""),"",IF($D115="",$C115*Parameter!K53,IF($D115="durchschnittliche Preissteigerungs-rate",($C115*Parameter!K53)*(1+(VLOOKUP($A115,Personalnormkosten!$G$1:$H$4,2,FALSE)))^N$110,($C115*Parameter!K53)*(1+(VLOOKUP($D115,Personalnormkosten!$E$1:$F$9,2,FALSE)))^N$110)))</f>
        <v/>
      </c>
      <c r="O115" s="2" t="str">
        <f>IF(OR(O$111="",$C115="",$A115=""),"",IF($D115="",$C115*Parameter!L53,IF($D115="durchschnittliche Preissteigerungs-rate",($C115*Parameter!L53)*(1+(VLOOKUP($A115,Personalnormkosten!$G$1:$H$4,2,FALSE)))^O$110,($C115*Parameter!L53)*(1+(VLOOKUP($D115,Personalnormkosten!$E$1:$F$9,2,FALSE)))^O$110)))</f>
        <v/>
      </c>
      <c r="P115" s="2" t="str">
        <f>IF(OR(P$111="",$C115="",$A115=""),"",IF($D115="",$C115*Parameter!M53,IF($D115="durchschnittliche Preissteigerungs-rate",($C115*Parameter!M53)*(1+(VLOOKUP($A115,Personalnormkosten!$G$1:$H$4,2,FALSE)))^P$110,($C115*Parameter!M53)*(1+(VLOOKUP($D115,Personalnormkosten!$E$1:$F$9,2,FALSE)))^P$110)))</f>
        <v/>
      </c>
      <c r="Q115" s="2" t="str">
        <f>IF(OR(Q$111="",$C115="",$A115=""),"",IF($D115="",$C115*Parameter!N53,IF($D115="durchschnittliche Preissteigerungs-rate",($C115*Parameter!N53)*(1+(VLOOKUP($A115,Personalnormkosten!$G$1:$H$4,2,FALSE)))^Q$110,($C115*Parameter!N53)*(1+(VLOOKUP($D115,Personalnormkosten!$E$1:$F$9,2,FALSE)))^Q$110)))</f>
        <v/>
      </c>
      <c r="R115" s="2" t="str">
        <f>IF(OR(R$111="",$C115="",$A115=""),"",IF($D115="",$C115*Parameter!O53,IF($D115="durchschnittliche Preissteigerungs-rate",($C115*Parameter!O53)*(1+(VLOOKUP($A115,Personalnormkosten!$G$1:$H$4,2,FALSE)))^R$110,($C115*Parameter!O53)*(1+(VLOOKUP($D115,Personalnormkosten!$E$1:$F$9,2,FALSE)))^R$110)))</f>
        <v/>
      </c>
      <c r="S115" s="2" t="str">
        <f>IF(OR(S$111="",$C115="",$A115=""),"",IF($D115="",$C115*Parameter!P53,IF($D115="durchschnittliche Preissteigerungs-rate",($C115*Parameter!P53)*(1+(VLOOKUP($A115,Personalnormkosten!$G$1:$H$4,2,FALSE)))^S$110,($C115*Parameter!P53)*(1+(VLOOKUP($D115,Personalnormkosten!$E$1:$F$9,2,FALSE)))^S$110)))</f>
        <v/>
      </c>
      <c r="T115" s="2" t="str">
        <f>IF(OR(T$111="",$C115="",$A115=""),"",IF($D115="",$C115*Parameter!Q53,IF($D115="durchschnittliche Preissteigerungs-rate",($C115*Parameter!Q53)*(1+(VLOOKUP($A115,Personalnormkosten!$G$1:$H$4,2,FALSE)))^T$110,($C115*Parameter!Q53)*(1+(VLOOKUP($D115,Personalnormkosten!$E$1:$F$9,2,FALSE)))^T$110)))</f>
        <v/>
      </c>
      <c r="U115" s="2" t="str">
        <f>IF(OR(U$111="",$C115="",$A115=""),"",IF($D115="",$C115*Parameter!R53,IF($D115="durchschnittliche Preissteigerungs-rate",($C115*Parameter!R53)*(1+(VLOOKUP($A115,Personalnormkosten!$G$1:$H$4,2,FALSE)))^U$110,($C115*Parameter!R53)*(1+(VLOOKUP($D115,Personalnormkosten!$E$1:$F$9,2,FALSE)))^U$110)))</f>
        <v/>
      </c>
      <c r="V115" s="2" t="str">
        <f>IF(OR(V$111="",$C115="",$A115=""),"",IF($D115="",$C115*Parameter!S53,IF($D115="durchschnittliche Preissteigerungs-rate",($C115*Parameter!S53)*(1+(VLOOKUP($A115,Personalnormkosten!$G$1:$H$4,2,FALSE)))^V$110,($C115*Parameter!S53)*(1+(VLOOKUP($D115,Personalnormkosten!$E$1:$F$9,2,FALSE)))^V$110)))</f>
        <v/>
      </c>
      <c r="W115" s="2" t="str">
        <f>IF(OR(W$111="",$C115="",$A115=""),"",IF($D115="",$C115*Parameter!T53,IF($D115="durchschnittliche Preissteigerungs-rate",($C115*Parameter!T53)*(1+(VLOOKUP($A115,Personalnormkosten!$G$1:$H$4,2,FALSE)))^W$110,($C115*Parameter!T53)*(1+(VLOOKUP($D115,Personalnormkosten!$E$1:$F$9,2,FALSE)))^W$110)))</f>
        <v/>
      </c>
      <c r="X115" s="2" t="str">
        <f>IF(OR(X$111="",$C115="",$A115=""),"",IF($D115="",$C115*Parameter!U53,IF($D115="durchschnittliche Preissteigerungs-rate",($C115*Parameter!U53)*(1+(VLOOKUP($A115,Personalnormkosten!$G$1:$H$4,2,FALSE)))^X$110,($C115*Parameter!U53)*(1+(VLOOKUP($D115,Personalnormkosten!$E$1:$F$9,2,FALSE)))^X$110)))</f>
        <v/>
      </c>
      <c r="Y115" s="2" t="str">
        <f>IF(OR(Y$111="",$C115="",$A115=""),"",IF($D115="",$C115*Parameter!V53,IF($D115="durchschnittliche Preissteigerungs-rate",($C115*Parameter!V53)*(1+(VLOOKUP($A115,Personalnormkosten!$G$1:$H$4,2,FALSE)))^Y$110,($C115*Parameter!V53)*(1+(VLOOKUP($D115,Personalnormkosten!$E$1:$F$9,2,FALSE)))^Y$110)))</f>
        <v/>
      </c>
      <c r="Z115" s="2" t="str">
        <f>IF(OR(Z$111="",$C115="",$A115=""),"",IF($D115="",$C115*Parameter!W53,IF($D115="durchschnittliche Preissteigerungs-rate",($C115*Parameter!W53)*(1+(VLOOKUP($A115,Personalnormkosten!$G$1:$H$4,2,FALSE)))^Z$110,($C115*Parameter!W53)*(1+(VLOOKUP($D115,Personalnormkosten!$E$1:$F$9,2,FALSE)))^Z$110)))</f>
        <v/>
      </c>
      <c r="AA115" s="2" t="str">
        <f>IF(OR(AA$111="",$C115="",$A115=""),"",IF($D115="",$C115*Parameter!X53,IF($D115="durchschnittliche Preissteigerungs-rate",($C115*Parameter!X53)*(1+(VLOOKUP($A115,Personalnormkosten!$G$1:$H$4,2,FALSE)))^AA$110,($C115*Parameter!X53)*(1+(VLOOKUP($D115,Personalnormkosten!$E$1:$F$9,2,FALSE)))^AA$110)))</f>
        <v/>
      </c>
      <c r="AB115" s="2" t="str">
        <f>IF(OR(AB$111="",$C115="",$A115=""),"",IF($D115="",$C115*Parameter!Y53,IF($D115="durchschnittliche Preissteigerungs-rate",($C115*Parameter!Y53)*(1+(VLOOKUP($A115,Personalnormkosten!$G$1:$H$4,2,FALSE)))^AB$110,($C115*Parameter!Y53)*(1+(VLOOKUP($D115,Personalnormkosten!$E$1:$F$9,2,FALSE)))^AB$110)))</f>
        <v/>
      </c>
      <c r="AC115" s="2" t="str">
        <f>IF(OR(AC$111="",$C115="",$A115=""),"",IF($D115="",$C115*Parameter!Z53,IF($D115="durchschnittliche Preissteigerungs-rate",($C115*Parameter!Z53)*(1+(VLOOKUP($A115,Personalnormkosten!$G$1:$H$4,2,FALSE)))^AC$110,($C115*Parameter!Z53)*(1+(VLOOKUP($D115,Personalnormkosten!$E$1:$F$9,2,FALSE)))^AC$110)))</f>
        <v/>
      </c>
      <c r="AD115" s="2" t="str">
        <f>IF(OR(AD$111="",$C115="",$A115=""),"",IF($D115="",$C115*Parameter!AA53,IF($D115="durchschnittliche Preissteigerungs-rate",($C115*Parameter!AA53)*(1+(VLOOKUP($A115,Personalnormkosten!$G$1:$H$4,2,FALSE)))^AD$110,($C115*Parameter!AA53)*(1+(VLOOKUP($D115,Personalnormkosten!$E$1:$F$9,2,FALSE)))^AD$110)))</f>
        <v/>
      </c>
      <c r="AE115" s="2" t="str">
        <f>IF(OR(AE$111="",$C115="",$A115=""),"",IF($D115="",$C115*Parameter!AB53,IF($D115="durchschnittliche Preissteigerungs-rate",($C115*Parameter!AB53)*(1+(VLOOKUP($A115,Personalnormkosten!$G$1:$H$4,2,FALSE)))^AE$110,($C115*Parameter!AB53)*(1+(VLOOKUP($D115,Personalnormkosten!$E$1:$F$9,2,FALSE)))^AE$110)))</f>
        <v/>
      </c>
      <c r="AF115" s="2" t="str">
        <f>IF(OR(AF$111="",$C115="",$A115=""),"",IF($D115="",$C115*Parameter!AC53,IF($D115="durchschnittliche Preissteigerungs-rate",($C115*Parameter!AC53)*(1+(VLOOKUP($A115,Personalnormkosten!$G$1:$H$4,2,FALSE)))^AF$110,($C115*Parameter!AC53)*(1+(VLOOKUP($D115,Personalnormkosten!$E$1:$F$9,2,FALSE)))^AF$110)))</f>
        <v/>
      </c>
      <c r="AG115" s="2" t="str">
        <f>IF(OR(AG$111="",$C115="",$A115=""),"",IF($D115="",$C115*Parameter!AD53,IF($D115="durchschnittliche Preissteigerungs-rate",($C115*Parameter!AD53)*(1+(VLOOKUP($A115,Personalnormkosten!$G$1:$H$4,2,FALSE)))^AG$110,($C115*Parameter!AD53)*(1+(VLOOKUP($D115,Personalnormkosten!$E$1:$F$9,2,FALSE)))^AG$110)))</f>
        <v/>
      </c>
      <c r="AH115" s="2" t="str">
        <f>IF(OR(AH$111="",$C115="",$A115=""),"",IF($D115="",$C115*Parameter!AE53,IF($D115="durchschnittliche Preissteigerungs-rate",($C115*Parameter!AE53)*(1+(VLOOKUP($A115,Personalnormkosten!$G$1:$H$4,2,FALSE)))^AH$110,($C115*Parameter!AE53)*(1+(VLOOKUP($D115,Personalnormkosten!$E$1:$F$9,2,FALSE)))^AH$110)))</f>
        <v/>
      </c>
      <c r="AI115" s="2" t="str">
        <f>IF(OR(AI$111="",$C115="",$A115=""),"",IF($D115="",$C115*Parameter!AF53,IF($D115="durchschnittliche Preissteigerungs-rate",($C115*Parameter!AF53)*(1+(VLOOKUP($A115,Personalnormkosten!$G$1:$H$4,2,FALSE)))^AI$110,($C115*Parameter!AF53)*(1+(VLOOKUP($D115,Personalnormkosten!$E$1:$F$9,2,FALSE)))^AI$110)))</f>
        <v/>
      </c>
      <c r="AJ115" s="2" t="str">
        <f>IF(OR(AJ$111="",$C115="",$A115=""),"",IF($D115="",$C115*Parameter!AG53,IF($D115="durchschnittliche Preissteigerungs-rate",($C115*Parameter!AG53)*(1+(VLOOKUP($A115,Personalnormkosten!$G$1:$H$4,2,FALSE)))^AJ$110,($C115*Parameter!AG53)*(1+(VLOOKUP($D115,Personalnormkosten!$E$1:$F$9,2,FALSE)))^AJ$110)))</f>
        <v/>
      </c>
      <c r="AK115" s="2" t="str">
        <f>IF(OR(AK$111="",$C115="",$A115=""),"",IF($D115="",$C115*Parameter!AH53,IF($D115="durchschnittliche Preissteigerungs-rate",($C115*Parameter!AH53)*(1+(VLOOKUP($A115,Personalnormkosten!$G$1:$H$4,2,FALSE)))^AK$110,($C115*Parameter!AH53)*(1+(VLOOKUP($D115,Personalnormkosten!$E$1:$F$9,2,FALSE)))^AK$110)))</f>
        <v/>
      </c>
      <c r="AL115" s="2" t="str">
        <f>IF(OR(AL$111="",$C115="",$A115=""),"",IF($D115="",$C115*Parameter!AI53,IF($D115="durchschnittliche Preissteigerungs-rate",($C115*Parameter!AI53)*(1+(VLOOKUP($A115,Personalnormkosten!$G$1:$H$4,2,FALSE)))^AL$110,($C115*Parameter!AI53)*(1+(VLOOKUP($D115,Personalnormkosten!$E$1:$F$9,2,FALSE)))^AL$110)))</f>
        <v/>
      </c>
      <c r="AM115" s="2" t="str">
        <f>IF(OR(AM$111="",$C115="",$A115=""),"",IF($D115="",$C115*Parameter!AJ53,IF($D115="durchschnittliche Preissteigerungs-rate",($C115*Parameter!AJ53)*(1+(VLOOKUP($A115,Personalnormkosten!$G$1:$H$4,2,FALSE)))^AM$110,($C115*Parameter!AJ53)*(1+(VLOOKUP($D115,Personalnormkosten!$E$1:$F$9,2,FALSE)))^AM$110)))</f>
        <v/>
      </c>
      <c r="AN115" s="2" t="str">
        <f>IF(OR(AN$111="",$C115="",$A115=""),"",IF($D115="",$C115*Parameter!AK53,IF($D115="durchschnittliche Preissteigerungs-rate",($C115*Parameter!AK53)*(1+(VLOOKUP($A115,Personalnormkosten!$G$1:$H$4,2,FALSE)))^AN$110,($C115*Parameter!AK53)*(1+(VLOOKUP($D115,Personalnormkosten!$E$1:$F$9,2,FALSE)))^AN$110)))</f>
        <v/>
      </c>
      <c r="AO115" s="2" t="str">
        <f>IF(OR(AO$111="",$C115="",$A115=""),"",IF($D115="",$C115*Parameter!AL53,IF($D115="durchschnittliche Preissteigerungs-rate",($C115*Parameter!AL53)*(1+(VLOOKUP($A115,Personalnormkosten!$G$1:$H$4,2,FALSE)))^AO$110,($C115*Parameter!AL53)*(1+(VLOOKUP($D115,Personalnormkosten!$E$1:$F$9,2,FALSE)))^AO$110)))</f>
        <v/>
      </c>
      <c r="AP115" s="2" t="str">
        <f>IF(OR(AP$111="",$C115="",$A115=""),"",IF($D115="",$C115*Parameter!AM53,IF($D115="durchschnittliche Preissteigerungs-rate",($C115*Parameter!AM53)*(1+(VLOOKUP($A115,Personalnormkosten!$G$1:$H$4,2,FALSE)))^AP$110,($C115*Parameter!AM53)*(1+(VLOOKUP($D115,Personalnormkosten!$E$1:$F$9,2,FALSE)))^AP$110)))</f>
        <v/>
      </c>
      <c r="AQ115" s="2" t="str">
        <f>IF(OR(AQ$111="",$C115="",$A115=""),"",IF($D115="",$C115*Parameter!AN53,IF($D115="durchschnittliche Preissteigerungs-rate",($C115*Parameter!AN53)*(1+(VLOOKUP($A115,Personalnormkosten!$G$1:$H$4,2,FALSE)))^AQ$110,($C115*Parameter!AN53)*(1+(VLOOKUP($D115,Personalnormkosten!$E$1:$F$9,2,FALSE)))^AQ$110)))</f>
        <v/>
      </c>
      <c r="AR115" s="2" t="str">
        <f>IF(OR(AR$111="",$C115="",$A115=""),"",IF($D115="",$C115*Parameter!AO53,IF($D115="durchschnittliche Preissteigerungs-rate",($C115*Parameter!AO53)*(1+(VLOOKUP($A115,Personalnormkosten!$G$1:$H$4,2,FALSE)))^AR$110,($C115*Parameter!AO53)*(1+(VLOOKUP($D115,Personalnormkosten!$E$1:$F$9,2,FALSE)))^AR$110)))</f>
        <v/>
      </c>
      <c r="AS115" s="2" t="str">
        <f>IF(OR(AS$111="",$C115="",$A115=""),"",IF($D115="",$C115*Parameter!AP53,IF($D115="durchschnittliche Preissteigerungs-rate",($C115*Parameter!AP53)*(1+(VLOOKUP($A115,Personalnormkosten!$G$1:$H$4,2,FALSE)))^AS$110,($C115*Parameter!AP53)*(1+(VLOOKUP($D115,Personalnormkosten!$E$1:$F$9,2,FALSE)))^AS$110)))</f>
        <v/>
      </c>
      <c r="AT115" s="2" t="str">
        <f>IF(OR(AT$111="",$C115="",$A115=""),"",IF($D115="",$C115*Parameter!AQ53,IF($D115="durchschnittliche Preissteigerungs-rate",($C115*Parameter!AQ53)*(1+(VLOOKUP($A115,Personalnormkosten!$G$1:$H$4,2,FALSE)))^AT$110,($C115*Parameter!AQ53)*(1+(VLOOKUP($D115,Personalnormkosten!$E$1:$F$9,2,FALSE)))^AT$110)))</f>
        <v/>
      </c>
      <c r="AU115" s="2" t="str">
        <f>IF(OR(AU$111="",$C115="",$A115=""),"",IF($D115="",$C115*Parameter!AR53,IF($D115="durchschnittliche Preissteigerungs-rate",($C115*Parameter!AR53)*(1+(VLOOKUP($A115,Personalnormkosten!$G$1:$H$4,2,FALSE)))^AU$110,($C115*Parameter!AR53)*(1+(VLOOKUP($D115,Personalnormkosten!$E$1:$F$9,2,FALSE)))^AU$110)))</f>
        <v/>
      </c>
      <c r="AV115" s="2" t="str">
        <f>IF(OR(AV$111="",$C115="",$A115=""),"",IF($D115="",$C115*Parameter!AS53,IF($D115="durchschnittliche Preissteigerungs-rate",($C115*Parameter!AS53)*(1+(VLOOKUP($A115,Personalnormkosten!$G$1:$H$4,2,FALSE)))^AV$110,($C115*Parameter!AS53)*(1+(VLOOKUP($D115,Personalnormkosten!$E$1:$F$9,2,FALSE)))^AV$110)))</f>
        <v/>
      </c>
      <c r="AW115" s="2" t="str">
        <f>IF(OR(AW$111="",$C115="",$A115=""),"",IF($D115="",$C115*Parameter!AT53,IF($D115="durchschnittliche Preissteigerungs-rate",($C115*Parameter!AT53)*(1+(VLOOKUP($A115,Personalnormkosten!$G$1:$H$4,2,FALSE)))^AW$110,($C115*Parameter!AT53)*(1+(VLOOKUP($D115,Personalnormkosten!$E$1:$F$9,2,FALSE)))^AW$110)))</f>
        <v/>
      </c>
      <c r="AX115" s="2" t="str">
        <f>IF(OR(AX$111="",$C115="",$A115=""),"",IF($D115="",$C115*Parameter!AU53,IF($D115="durchschnittliche Preissteigerungs-rate",($C115*Parameter!AU53)*(1+(VLOOKUP($A115,Personalnormkosten!$G$1:$H$4,2,FALSE)))^AX$110,($C115*Parameter!AU53)*(1+(VLOOKUP($D115,Personalnormkosten!$E$1:$F$9,2,FALSE)))^AX$110)))</f>
        <v/>
      </c>
      <c r="AY115" s="2" t="str">
        <f>IF(OR(AY$111="",$C115="",$A115=""),"",IF($D115="",$C115*Parameter!AV53,IF($D115="durchschnittliche Preissteigerungs-rate",($C115*Parameter!AV53)*(1+(VLOOKUP($A115,Personalnormkosten!$G$1:$H$4,2,FALSE)))^AY$110,($C115*Parameter!AV53)*(1+(VLOOKUP($D115,Personalnormkosten!$E$1:$F$9,2,FALSE)))^AY$110)))</f>
        <v/>
      </c>
      <c r="AZ115" s="2" t="str">
        <f>IF(OR(AZ$111="",$C115="",$A115=""),"",IF($D115="",$C115*Parameter!AW53,IF($D115="durchschnittliche Preissteigerungs-rate",($C115*Parameter!AW53)*(1+(VLOOKUP($A115,Personalnormkosten!$G$1:$H$4,2,FALSE)))^AZ$110,($C115*Parameter!AW53)*(1+(VLOOKUP($D115,Personalnormkosten!$E$1:$F$9,2,FALSE)))^AZ$110)))</f>
        <v/>
      </c>
      <c r="BA115" s="2" t="str">
        <f>IF(OR(BA$111="",$C115="",$A115=""),"",IF($D115="",$C115*Parameter!AX53,IF($D115="durchschnittliche Preissteigerungs-rate",($C115*Parameter!AX53)*(1+(VLOOKUP($A115,Personalnormkosten!$G$1:$H$4,2,FALSE)))^BA$110,($C115*Parameter!AX53)*(1+(VLOOKUP($D115,Personalnormkosten!$E$1:$F$9,2,FALSE)))^BA$110)))</f>
        <v/>
      </c>
      <c r="BB115" s="2" t="str">
        <f>IF(OR(BB$111="",$C115="",$A115=""),"",IF($D115="",$C115*Parameter!AY53,IF($D115="durchschnittliche Preissteigerungs-rate",($C115*Parameter!AY53)*(1+(VLOOKUP($A115,Personalnormkosten!$G$1:$H$4,2,FALSE)))^BB$110,($C115*Parameter!AY53)*(1+(VLOOKUP($D115,Personalnormkosten!$E$1:$F$9,2,FALSE)))^BB$110)))</f>
        <v/>
      </c>
    </row>
    <row r="116" spans="1:54" ht="42" thickBot="1" x14ac:dyDescent="0.3">
      <c r="A116" s="50" t="str">
        <f>IF('Option 8'!A116="","",'Option 8'!A116)</f>
        <v/>
      </c>
      <c r="B116" s="53" t="s">
        <v>148</v>
      </c>
      <c r="C116" s="35" t="str">
        <f>IF('Option 8'!C116="","",'Option 8'!C116)</f>
        <v/>
      </c>
      <c r="D116" s="99" t="str">
        <f>IF('Option 8'!D116="","",'Option 8'!D116)</f>
        <v>durchschnittliche Preissteigerungs-rate</v>
      </c>
      <c r="E116" s="2" t="str">
        <f>IF(OR(E$111="",$C116="",$A116=""),"",IF($D116="",$C116*Parameter!B54,IF($D116="durchschnittliche Preissteigerungs-rate",($C116*Parameter!B54)*(1+(VLOOKUP($A116,Personalnormkosten!$G$1:$H$4,2,FALSE)))^E$110,($C116*Parameter!B54)*(1+(VLOOKUP($D116,Personalnormkosten!$E$1:$F$9,2,FALSE)))^E$110)))</f>
        <v/>
      </c>
      <c r="F116" s="2" t="str">
        <f>IF(OR(F$111="",$C116="",$A116=""),"",IF($D116="",$C116*Parameter!C54,IF($D116="durchschnittliche Preissteigerungs-rate",($C116*Parameter!C54)*(1+(VLOOKUP($A116,Personalnormkosten!$G$1:$H$4,2,FALSE)))^F$110,($C116*Parameter!C54)*(1+(VLOOKUP($D116,Personalnormkosten!$E$1:$F$9,2,FALSE)))^F$110)))</f>
        <v/>
      </c>
      <c r="G116" s="2" t="str">
        <f>IF(OR(G$111="",$C116="",$A116=""),"",IF($D116="",$C116*Parameter!D54,IF($D116="durchschnittliche Preissteigerungs-rate",($C116*Parameter!D54)*(1+(VLOOKUP($A116,Personalnormkosten!$G$1:$H$4,2,FALSE)))^G$110,($C116*Parameter!D54)*(1+(VLOOKUP($D116,Personalnormkosten!$E$1:$F$9,2,FALSE)))^G$110)))</f>
        <v/>
      </c>
      <c r="H116" s="2" t="str">
        <f>IF(OR(H$111="",$C116="",$A116=""),"",IF($D116="",$C116*Parameter!E54,IF($D116="durchschnittliche Preissteigerungs-rate",($C116*Parameter!E54)*(1+(VLOOKUP($A116,Personalnormkosten!$G$1:$H$4,2,FALSE)))^H$110,($C116*Parameter!E54)*(1+(VLOOKUP($D116,Personalnormkosten!$E$1:$F$9,2,FALSE)))^H$110)))</f>
        <v/>
      </c>
      <c r="I116" s="2" t="str">
        <f>IF(OR(I$111="",$C116="",$A116=""),"",IF($D116="",$C116*Parameter!F54,IF($D116="durchschnittliche Preissteigerungs-rate",($C116*Parameter!F54)*(1+(VLOOKUP($A116,Personalnormkosten!$G$1:$H$4,2,FALSE)))^I$110,($C116*Parameter!F54)*(1+(VLOOKUP($D116,Personalnormkosten!$E$1:$F$9,2,FALSE)))^I$110)))</f>
        <v/>
      </c>
      <c r="J116" s="2" t="str">
        <f>IF(OR(J$111="",$C116="",$A116=""),"",IF($D116="",$C116*Parameter!G54,IF($D116="durchschnittliche Preissteigerungs-rate",($C116*Parameter!G54)*(1+(VLOOKUP($A116,Personalnormkosten!$G$1:$H$4,2,FALSE)))^J$110,($C116*Parameter!G54)*(1+(VLOOKUP($D116,Personalnormkosten!$E$1:$F$9,2,FALSE)))^J$110)))</f>
        <v/>
      </c>
      <c r="K116" s="2" t="str">
        <f>IF(OR(K$111="",$C116="",$A116=""),"",IF($D116="",$C116*Parameter!H54,IF($D116="durchschnittliche Preissteigerungs-rate",($C116*Parameter!H54)*(1+(VLOOKUP($A116,Personalnormkosten!$G$1:$H$4,2,FALSE)))^K$110,($C116*Parameter!H54)*(1+(VLOOKUP($D116,Personalnormkosten!$E$1:$F$9,2,FALSE)))^K$110)))</f>
        <v/>
      </c>
      <c r="L116" s="2" t="str">
        <f>IF(OR(L$111="",$C116="",$A116=""),"",IF($D116="",$C116*Parameter!I54,IF($D116="durchschnittliche Preissteigerungs-rate",($C116*Parameter!I54)*(1+(VLOOKUP($A116,Personalnormkosten!$G$1:$H$4,2,FALSE)))^L$110,($C116*Parameter!I54)*(1+(VLOOKUP($D116,Personalnormkosten!$E$1:$F$9,2,FALSE)))^L$110)))</f>
        <v/>
      </c>
      <c r="M116" s="2" t="str">
        <f>IF(OR(M$111="",$C116="",$A116=""),"",IF($D116="",$C116*Parameter!J54,IF($D116="durchschnittliche Preissteigerungs-rate",($C116*Parameter!J54)*(1+(VLOOKUP($A116,Personalnormkosten!$G$1:$H$4,2,FALSE)))^M$110,($C116*Parameter!J54)*(1+(VLOOKUP($D116,Personalnormkosten!$E$1:$F$9,2,FALSE)))^M$110)))</f>
        <v/>
      </c>
      <c r="N116" s="2" t="str">
        <f>IF(OR(N$111="",$C116="",$A116=""),"",IF($D116="",$C116*Parameter!K54,IF($D116="durchschnittliche Preissteigerungs-rate",($C116*Parameter!K54)*(1+(VLOOKUP($A116,Personalnormkosten!$G$1:$H$4,2,FALSE)))^N$110,($C116*Parameter!K54)*(1+(VLOOKUP($D116,Personalnormkosten!$E$1:$F$9,2,FALSE)))^N$110)))</f>
        <v/>
      </c>
      <c r="O116" s="2" t="str">
        <f>IF(OR(O$111="",$C116="",$A116=""),"",IF($D116="",$C116*Parameter!L54,IF($D116="durchschnittliche Preissteigerungs-rate",($C116*Parameter!L54)*(1+(VLOOKUP($A116,Personalnormkosten!$G$1:$H$4,2,FALSE)))^O$110,($C116*Parameter!L54)*(1+(VLOOKUP($D116,Personalnormkosten!$E$1:$F$9,2,FALSE)))^O$110)))</f>
        <v/>
      </c>
      <c r="P116" s="2" t="str">
        <f>IF(OR(P$111="",$C116="",$A116=""),"",IF($D116="",$C116*Parameter!M54,IF($D116="durchschnittliche Preissteigerungs-rate",($C116*Parameter!M54)*(1+(VLOOKUP($A116,Personalnormkosten!$G$1:$H$4,2,FALSE)))^P$110,($C116*Parameter!M54)*(1+(VLOOKUP($D116,Personalnormkosten!$E$1:$F$9,2,FALSE)))^P$110)))</f>
        <v/>
      </c>
      <c r="Q116" s="2" t="str">
        <f>IF(OR(Q$111="",$C116="",$A116=""),"",IF($D116="",$C116*Parameter!N54,IF($D116="durchschnittliche Preissteigerungs-rate",($C116*Parameter!N54)*(1+(VLOOKUP($A116,Personalnormkosten!$G$1:$H$4,2,FALSE)))^Q$110,($C116*Parameter!N54)*(1+(VLOOKUP($D116,Personalnormkosten!$E$1:$F$9,2,FALSE)))^Q$110)))</f>
        <v/>
      </c>
      <c r="R116" s="2" t="str">
        <f>IF(OR(R$111="",$C116="",$A116=""),"",IF($D116="",$C116*Parameter!O54,IF($D116="durchschnittliche Preissteigerungs-rate",($C116*Parameter!O54)*(1+(VLOOKUP($A116,Personalnormkosten!$G$1:$H$4,2,FALSE)))^R$110,($C116*Parameter!O54)*(1+(VLOOKUP($D116,Personalnormkosten!$E$1:$F$9,2,FALSE)))^R$110)))</f>
        <v/>
      </c>
      <c r="S116" s="2" t="str">
        <f>IF(OR(S$111="",$C116="",$A116=""),"",IF($D116="",$C116*Parameter!P54,IF($D116="durchschnittliche Preissteigerungs-rate",($C116*Parameter!P54)*(1+(VLOOKUP($A116,Personalnormkosten!$G$1:$H$4,2,FALSE)))^S$110,($C116*Parameter!P54)*(1+(VLOOKUP($D116,Personalnormkosten!$E$1:$F$9,2,FALSE)))^S$110)))</f>
        <v/>
      </c>
      <c r="T116" s="2" t="str">
        <f>IF(OR(T$111="",$C116="",$A116=""),"",IF($D116="",$C116*Parameter!Q54,IF($D116="durchschnittliche Preissteigerungs-rate",($C116*Parameter!Q54)*(1+(VLOOKUP($A116,Personalnormkosten!$G$1:$H$4,2,FALSE)))^T$110,($C116*Parameter!Q54)*(1+(VLOOKUP($D116,Personalnormkosten!$E$1:$F$9,2,FALSE)))^T$110)))</f>
        <v/>
      </c>
      <c r="U116" s="2" t="str">
        <f>IF(OR(U$111="",$C116="",$A116=""),"",IF($D116="",$C116*Parameter!R54,IF($D116="durchschnittliche Preissteigerungs-rate",($C116*Parameter!R54)*(1+(VLOOKUP($A116,Personalnormkosten!$G$1:$H$4,2,FALSE)))^U$110,($C116*Parameter!R54)*(1+(VLOOKUP($D116,Personalnormkosten!$E$1:$F$9,2,FALSE)))^U$110)))</f>
        <v/>
      </c>
      <c r="V116" s="2" t="str">
        <f>IF(OR(V$111="",$C116="",$A116=""),"",IF($D116="",$C116*Parameter!S54,IF($D116="durchschnittliche Preissteigerungs-rate",($C116*Parameter!S54)*(1+(VLOOKUP($A116,Personalnormkosten!$G$1:$H$4,2,FALSE)))^V$110,($C116*Parameter!S54)*(1+(VLOOKUP($D116,Personalnormkosten!$E$1:$F$9,2,FALSE)))^V$110)))</f>
        <v/>
      </c>
      <c r="W116" s="2" t="str">
        <f>IF(OR(W$111="",$C116="",$A116=""),"",IF($D116="",$C116*Parameter!T54,IF($D116="durchschnittliche Preissteigerungs-rate",($C116*Parameter!T54)*(1+(VLOOKUP($A116,Personalnormkosten!$G$1:$H$4,2,FALSE)))^W$110,($C116*Parameter!T54)*(1+(VLOOKUP($D116,Personalnormkosten!$E$1:$F$9,2,FALSE)))^W$110)))</f>
        <v/>
      </c>
      <c r="X116" s="2" t="str">
        <f>IF(OR(X$111="",$C116="",$A116=""),"",IF($D116="",$C116*Parameter!U54,IF($D116="durchschnittliche Preissteigerungs-rate",($C116*Parameter!U54)*(1+(VLOOKUP($A116,Personalnormkosten!$G$1:$H$4,2,FALSE)))^X$110,($C116*Parameter!U54)*(1+(VLOOKUP($D116,Personalnormkosten!$E$1:$F$9,2,FALSE)))^X$110)))</f>
        <v/>
      </c>
      <c r="Y116" s="2" t="str">
        <f>IF(OR(Y$111="",$C116="",$A116=""),"",IF($D116="",$C116*Parameter!V54,IF($D116="durchschnittliche Preissteigerungs-rate",($C116*Parameter!V54)*(1+(VLOOKUP($A116,Personalnormkosten!$G$1:$H$4,2,FALSE)))^Y$110,($C116*Parameter!V54)*(1+(VLOOKUP($D116,Personalnormkosten!$E$1:$F$9,2,FALSE)))^Y$110)))</f>
        <v/>
      </c>
      <c r="Z116" s="2" t="str">
        <f>IF(OR(Z$111="",$C116="",$A116=""),"",IF($D116="",$C116*Parameter!W54,IF($D116="durchschnittliche Preissteigerungs-rate",($C116*Parameter!W54)*(1+(VLOOKUP($A116,Personalnormkosten!$G$1:$H$4,2,FALSE)))^Z$110,($C116*Parameter!W54)*(1+(VLOOKUP($D116,Personalnormkosten!$E$1:$F$9,2,FALSE)))^Z$110)))</f>
        <v/>
      </c>
      <c r="AA116" s="2" t="str">
        <f>IF(OR(AA$111="",$C116="",$A116=""),"",IF($D116="",$C116*Parameter!X54,IF($D116="durchschnittliche Preissteigerungs-rate",($C116*Parameter!X54)*(1+(VLOOKUP($A116,Personalnormkosten!$G$1:$H$4,2,FALSE)))^AA$110,($C116*Parameter!X54)*(1+(VLOOKUP($D116,Personalnormkosten!$E$1:$F$9,2,FALSE)))^AA$110)))</f>
        <v/>
      </c>
      <c r="AB116" s="2" t="str">
        <f>IF(OR(AB$111="",$C116="",$A116=""),"",IF($D116="",$C116*Parameter!Y54,IF($D116="durchschnittliche Preissteigerungs-rate",($C116*Parameter!Y54)*(1+(VLOOKUP($A116,Personalnormkosten!$G$1:$H$4,2,FALSE)))^AB$110,($C116*Parameter!Y54)*(1+(VLOOKUP($D116,Personalnormkosten!$E$1:$F$9,2,FALSE)))^AB$110)))</f>
        <v/>
      </c>
      <c r="AC116" s="2" t="str">
        <f>IF(OR(AC$111="",$C116="",$A116=""),"",IF($D116="",$C116*Parameter!Z54,IF($D116="durchschnittliche Preissteigerungs-rate",($C116*Parameter!Z54)*(1+(VLOOKUP($A116,Personalnormkosten!$G$1:$H$4,2,FALSE)))^AC$110,($C116*Parameter!Z54)*(1+(VLOOKUP($D116,Personalnormkosten!$E$1:$F$9,2,FALSE)))^AC$110)))</f>
        <v/>
      </c>
      <c r="AD116" s="2" t="str">
        <f>IF(OR(AD$111="",$C116="",$A116=""),"",IF($D116="",$C116*Parameter!AA54,IF($D116="durchschnittliche Preissteigerungs-rate",($C116*Parameter!AA54)*(1+(VLOOKUP($A116,Personalnormkosten!$G$1:$H$4,2,FALSE)))^AD$110,($C116*Parameter!AA54)*(1+(VLOOKUP($D116,Personalnormkosten!$E$1:$F$9,2,FALSE)))^AD$110)))</f>
        <v/>
      </c>
      <c r="AE116" s="2" t="str">
        <f>IF(OR(AE$111="",$C116="",$A116=""),"",IF($D116="",$C116*Parameter!AB54,IF($D116="durchschnittliche Preissteigerungs-rate",($C116*Parameter!AB54)*(1+(VLOOKUP($A116,Personalnormkosten!$G$1:$H$4,2,FALSE)))^AE$110,($C116*Parameter!AB54)*(1+(VLOOKUP($D116,Personalnormkosten!$E$1:$F$9,2,FALSE)))^AE$110)))</f>
        <v/>
      </c>
      <c r="AF116" s="2" t="str">
        <f>IF(OR(AF$111="",$C116="",$A116=""),"",IF($D116="",$C116*Parameter!AC54,IF($D116="durchschnittliche Preissteigerungs-rate",($C116*Parameter!AC54)*(1+(VLOOKUP($A116,Personalnormkosten!$G$1:$H$4,2,FALSE)))^AF$110,($C116*Parameter!AC54)*(1+(VLOOKUP($D116,Personalnormkosten!$E$1:$F$9,2,FALSE)))^AF$110)))</f>
        <v/>
      </c>
      <c r="AG116" s="2" t="str">
        <f>IF(OR(AG$111="",$C116="",$A116=""),"",IF($D116="",$C116*Parameter!AD54,IF($D116="durchschnittliche Preissteigerungs-rate",($C116*Parameter!AD54)*(1+(VLOOKUP($A116,Personalnormkosten!$G$1:$H$4,2,FALSE)))^AG$110,($C116*Parameter!AD54)*(1+(VLOOKUP($D116,Personalnormkosten!$E$1:$F$9,2,FALSE)))^AG$110)))</f>
        <v/>
      </c>
      <c r="AH116" s="2" t="str">
        <f>IF(OR(AH$111="",$C116="",$A116=""),"",IF($D116="",$C116*Parameter!AE54,IF($D116="durchschnittliche Preissteigerungs-rate",($C116*Parameter!AE54)*(1+(VLOOKUP($A116,Personalnormkosten!$G$1:$H$4,2,FALSE)))^AH$110,($C116*Parameter!AE54)*(1+(VLOOKUP($D116,Personalnormkosten!$E$1:$F$9,2,FALSE)))^AH$110)))</f>
        <v/>
      </c>
      <c r="AI116" s="2" t="str">
        <f>IF(OR(AI$111="",$C116="",$A116=""),"",IF($D116="",$C116*Parameter!AF54,IF($D116="durchschnittliche Preissteigerungs-rate",($C116*Parameter!AF54)*(1+(VLOOKUP($A116,Personalnormkosten!$G$1:$H$4,2,FALSE)))^AI$110,($C116*Parameter!AF54)*(1+(VLOOKUP($D116,Personalnormkosten!$E$1:$F$9,2,FALSE)))^AI$110)))</f>
        <v/>
      </c>
      <c r="AJ116" s="2" t="str">
        <f>IF(OR(AJ$111="",$C116="",$A116=""),"",IF($D116="",$C116*Parameter!AG54,IF($D116="durchschnittliche Preissteigerungs-rate",($C116*Parameter!AG54)*(1+(VLOOKUP($A116,Personalnormkosten!$G$1:$H$4,2,FALSE)))^AJ$110,($C116*Parameter!AG54)*(1+(VLOOKUP($D116,Personalnormkosten!$E$1:$F$9,2,FALSE)))^AJ$110)))</f>
        <v/>
      </c>
      <c r="AK116" s="2" t="str">
        <f>IF(OR(AK$111="",$C116="",$A116=""),"",IF($D116="",$C116*Parameter!AH54,IF($D116="durchschnittliche Preissteigerungs-rate",($C116*Parameter!AH54)*(1+(VLOOKUP($A116,Personalnormkosten!$G$1:$H$4,2,FALSE)))^AK$110,($C116*Parameter!AH54)*(1+(VLOOKUP($D116,Personalnormkosten!$E$1:$F$9,2,FALSE)))^AK$110)))</f>
        <v/>
      </c>
      <c r="AL116" s="2" t="str">
        <f>IF(OR(AL$111="",$C116="",$A116=""),"",IF($D116="",$C116*Parameter!AI54,IF($D116="durchschnittliche Preissteigerungs-rate",($C116*Parameter!AI54)*(1+(VLOOKUP($A116,Personalnormkosten!$G$1:$H$4,2,FALSE)))^AL$110,($C116*Parameter!AI54)*(1+(VLOOKUP($D116,Personalnormkosten!$E$1:$F$9,2,FALSE)))^AL$110)))</f>
        <v/>
      </c>
      <c r="AM116" s="2" t="str">
        <f>IF(OR(AM$111="",$C116="",$A116=""),"",IF($D116="",$C116*Parameter!AJ54,IF($D116="durchschnittliche Preissteigerungs-rate",($C116*Parameter!AJ54)*(1+(VLOOKUP($A116,Personalnormkosten!$G$1:$H$4,2,FALSE)))^AM$110,($C116*Parameter!AJ54)*(1+(VLOOKUP($D116,Personalnormkosten!$E$1:$F$9,2,FALSE)))^AM$110)))</f>
        <v/>
      </c>
      <c r="AN116" s="2" t="str">
        <f>IF(OR(AN$111="",$C116="",$A116=""),"",IF($D116="",$C116*Parameter!AK54,IF($D116="durchschnittliche Preissteigerungs-rate",($C116*Parameter!AK54)*(1+(VLOOKUP($A116,Personalnormkosten!$G$1:$H$4,2,FALSE)))^AN$110,($C116*Parameter!AK54)*(1+(VLOOKUP($D116,Personalnormkosten!$E$1:$F$9,2,FALSE)))^AN$110)))</f>
        <v/>
      </c>
      <c r="AO116" s="2" t="str">
        <f>IF(OR(AO$111="",$C116="",$A116=""),"",IF($D116="",$C116*Parameter!AL54,IF($D116="durchschnittliche Preissteigerungs-rate",($C116*Parameter!AL54)*(1+(VLOOKUP($A116,Personalnormkosten!$G$1:$H$4,2,FALSE)))^AO$110,($C116*Parameter!AL54)*(1+(VLOOKUP($D116,Personalnormkosten!$E$1:$F$9,2,FALSE)))^AO$110)))</f>
        <v/>
      </c>
      <c r="AP116" s="2" t="str">
        <f>IF(OR(AP$111="",$C116="",$A116=""),"",IF($D116="",$C116*Parameter!AM54,IF($D116="durchschnittliche Preissteigerungs-rate",($C116*Parameter!AM54)*(1+(VLOOKUP($A116,Personalnormkosten!$G$1:$H$4,2,FALSE)))^AP$110,($C116*Parameter!AM54)*(1+(VLOOKUP($D116,Personalnormkosten!$E$1:$F$9,2,FALSE)))^AP$110)))</f>
        <v/>
      </c>
      <c r="AQ116" s="2" t="str">
        <f>IF(OR(AQ$111="",$C116="",$A116=""),"",IF($D116="",$C116*Parameter!AN54,IF($D116="durchschnittliche Preissteigerungs-rate",($C116*Parameter!AN54)*(1+(VLOOKUP($A116,Personalnormkosten!$G$1:$H$4,2,FALSE)))^AQ$110,($C116*Parameter!AN54)*(1+(VLOOKUP($D116,Personalnormkosten!$E$1:$F$9,2,FALSE)))^AQ$110)))</f>
        <v/>
      </c>
      <c r="AR116" s="2" t="str">
        <f>IF(OR(AR$111="",$C116="",$A116=""),"",IF($D116="",$C116*Parameter!AO54,IF($D116="durchschnittliche Preissteigerungs-rate",($C116*Parameter!AO54)*(1+(VLOOKUP($A116,Personalnormkosten!$G$1:$H$4,2,FALSE)))^AR$110,($C116*Parameter!AO54)*(1+(VLOOKUP($D116,Personalnormkosten!$E$1:$F$9,2,FALSE)))^AR$110)))</f>
        <v/>
      </c>
      <c r="AS116" s="2" t="str">
        <f>IF(OR(AS$111="",$C116="",$A116=""),"",IF($D116="",$C116*Parameter!AP54,IF($D116="durchschnittliche Preissteigerungs-rate",($C116*Parameter!AP54)*(1+(VLOOKUP($A116,Personalnormkosten!$G$1:$H$4,2,FALSE)))^AS$110,($C116*Parameter!AP54)*(1+(VLOOKUP($D116,Personalnormkosten!$E$1:$F$9,2,FALSE)))^AS$110)))</f>
        <v/>
      </c>
      <c r="AT116" s="2" t="str">
        <f>IF(OR(AT$111="",$C116="",$A116=""),"",IF($D116="",$C116*Parameter!AQ54,IF($D116="durchschnittliche Preissteigerungs-rate",($C116*Parameter!AQ54)*(1+(VLOOKUP($A116,Personalnormkosten!$G$1:$H$4,2,FALSE)))^AT$110,($C116*Parameter!AQ54)*(1+(VLOOKUP($D116,Personalnormkosten!$E$1:$F$9,2,FALSE)))^AT$110)))</f>
        <v/>
      </c>
      <c r="AU116" s="2" t="str">
        <f>IF(OR(AU$111="",$C116="",$A116=""),"",IF($D116="",$C116*Parameter!AR54,IF($D116="durchschnittliche Preissteigerungs-rate",($C116*Parameter!AR54)*(1+(VLOOKUP($A116,Personalnormkosten!$G$1:$H$4,2,FALSE)))^AU$110,($C116*Parameter!AR54)*(1+(VLOOKUP($D116,Personalnormkosten!$E$1:$F$9,2,FALSE)))^AU$110)))</f>
        <v/>
      </c>
      <c r="AV116" s="2" t="str">
        <f>IF(OR(AV$111="",$C116="",$A116=""),"",IF($D116="",$C116*Parameter!AS54,IF($D116="durchschnittliche Preissteigerungs-rate",($C116*Parameter!AS54)*(1+(VLOOKUP($A116,Personalnormkosten!$G$1:$H$4,2,FALSE)))^AV$110,($C116*Parameter!AS54)*(1+(VLOOKUP($D116,Personalnormkosten!$E$1:$F$9,2,FALSE)))^AV$110)))</f>
        <v/>
      </c>
      <c r="AW116" s="2" t="str">
        <f>IF(OR(AW$111="",$C116="",$A116=""),"",IF($D116="",$C116*Parameter!AT54,IF($D116="durchschnittliche Preissteigerungs-rate",($C116*Parameter!AT54)*(1+(VLOOKUP($A116,Personalnormkosten!$G$1:$H$4,2,FALSE)))^AW$110,($C116*Parameter!AT54)*(1+(VLOOKUP($D116,Personalnormkosten!$E$1:$F$9,2,FALSE)))^AW$110)))</f>
        <v/>
      </c>
      <c r="AX116" s="2" t="str">
        <f>IF(OR(AX$111="",$C116="",$A116=""),"",IF($D116="",$C116*Parameter!AU54,IF($D116="durchschnittliche Preissteigerungs-rate",($C116*Parameter!AU54)*(1+(VLOOKUP($A116,Personalnormkosten!$G$1:$H$4,2,FALSE)))^AX$110,($C116*Parameter!AU54)*(1+(VLOOKUP($D116,Personalnormkosten!$E$1:$F$9,2,FALSE)))^AX$110)))</f>
        <v/>
      </c>
      <c r="AY116" s="2" t="str">
        <f>IF(OR(AY$111="",$C116="",$A116=""),"",IF($D116="",$C116*Parameter!AV54,IF($D116="durchschnittliche Preissteigerungs-rate",($C116*Parameter!AV54)*(1+(VLOOKUP($A116,Personalnormkosten!$G$1:$H$4,2,FALSE)))^AY$110,($C116*Parameter!AV54)*(1+(VLOOKUP($D116,Personalnormkosten!$E$1:$F$9,2,FALSE)))^AY$110)))</f>
        <v/>
      </c>
      <c r="AZ116" s="2" t="str">
        <f>IF(OR(AZ$111="",$C116="",$A116=""),"",IF($D116="",$C116*Parameter!AW54,IF($D116="durchschnittliche Preissteigerungs-rate",($C116*Parameter!AW54)*(1+(VLOOKUP($A116,Personalnormkosten!$G$1:$H$4,2,FALSE)))^AZ$110,($C116*Parameter!AW54)*(1+(VLOOKUP($D116,Personalnormkosten!$E$1:$F$9,2,FALSE)))^AZ$110)))</f>
        <v/>
      </c>
      <c r="BA116" s="2" t="str">
        <f>IF(OR(BA$111="",$C116="",$A116=""),"",IF($D116="",$C116*Parameter!AX54,IF($D116="durchschnittliche Preissteigerungs-rate",($C116*Parameter!AX54)*(1+(VLOOKUP($A116,Personalnormkosten!$G$1:$H$4,2,FALSE)))^BA$110,($C116*Parameter!AX54)*(1+(VLOOKUP($D116,Personalnormkosten!$E$1:$F$9,2,FALSE)))^BA$110)))</f>
        <v/>
      </c>
      <c r="BB116" s="2" t="str">
        <f>IF(OR(BB$111="",$C116="",$A116=""),"",IF($D116="",$C116*Parameter!AY54,IF($D116="durchschnittliche Preissteigerungs-rate",($C116*Parameter!AY54)*(1+(VLOOKUP($A116,Personalnormkosten!$G$1:$H$4,2,FALSE)))^BB$110,($C116*Parameter!AY54)*(1+(VLOOKUP($D116,Personalnormkosten!$E$1:$F$9,2,FALSE)))^BB$110)))</f>
        <v/>
      </c>
    </row>
    <row r="117" spans="1:54" ht="16.2" thickBot="1" x14ac:dyDescent="0.3">
      <c r="A117" s="214" t="s">
        <v>9</v>
      </c>
      <c r="B117" s="197"/>
      <c r="C117" s="198"/>
      <c r="D117" s="106"/>
      <c r="E117" s="30">
        <f>IF(SUM(E112:E116)=0,0,SUM(E112:E116))</f>
        <v>0</v>
      </c>
      <c r="F117" s="30">
        <f t="shared" ref="F117:Y117" si="188">IF(SUM(F112:F116)=0,0,SUM(F112:F116))</f>
        <v>0</v>
      </c>
      <c r="G117" s="30">
        <f t="shared" si="188"/>
        <v>0</v>
      </c>
      <c r="H117" s="30">
        <f t="shared" si="188"/>
        <v>0</v>
      </c>
      <c r="I117" s="30">
        <f t="shared" si="188"/>
        <v>0</v>
      </c>
      <c r="J117" s="30">
        <f t="shared" si="188"/>
        <v>0</v>
      </c>
      <c r="K117" s="30">
        <f t="shared" si="188"/>
        <v>0</v>
      </c>
      <c r="L117" s="30">
        <f t="shared" si="188"/>
        <v>0</v>
      </c>
      <c r="M117" s="30">
        <f t="shared" si="188"/>
        <v>0</v>
      </c>
      <c r="N117" s="30">
        <f t="shared" si="188"/>
        <v>0</v>
      </c>
      <c r="O117" s="30">
        <f t="shared" si="188"/>
        <v>0</v>
      </c>
      <c r="P117" s="30">
        <f t="shared" si="188"/>
        <v>0</v>
      </c>
      <c r="Q117" s="30">
        <f t="shared" si="188"/>
        <v>0</v>
      </c>
      <c r="R117" s="30">
        <f t="shared" si="188"/>
        <v>0</v>
      </c>
      <c r="S117" s="30">
        <f t="shared" si="188"/>
        <v>0</v>
      </c>
      <c r="T117" s="30">
        <f t="shared" si="188"/>
        <v>0</v>
      </c>
      <c r="U117" s="30">
        <f t="shared" si="188"/>
        <v>0</v>
      </c>
      <c r="V117" s="30">
        <f t="shared" si="188"/>
        <v>0</v>
      </c>
      <c r="W117" s="30">
        <f t="shared" si="188"/>
        <v>0</v>
      </c>
      <c r="X117" s="30">
        <f t="shared" si="188"/>
        <v>0</v>
      </c>
      <c r="Y117" s="30">
        <f t="shared" si="188"/>
        <v>0</v>
      </c>
      <c r="Z117" s="30">
        <f t="shared" ref="Z117:BB117" si="189">IF(SUM(Z112:Z116)=0,0,SUM(Z112:Z116))</f>
        <v>0</v>
      </c>
      <c r="AA117" s="30">
        <f t="shared" si="189"/>
        <v>0</v>
      </c>
      <c r="AB117" s="30">
        <f t="shared" si="189"/>
        <v>0</v>
      </c>
      <c r="AC117" s="30">
        <f t="shared" si="189"/>
        <v>0</v>
      </c>
      <c r="AD117" s="30">
        <f t="shared" si="189"/>
        <v>0</v>
      </c>
      <c r="AE117" s="30">
        <f t="shared" si="189"/>
        <v>0</v>
      </c>
      <c r="AF117" s="30">
        <f t="shared" si="189"/>
        <v>0</v>
      </c>
      <c r="AG117" s="30">
        <f t="shared" si="189"/>
        <v>0</v>
      </c>
      <c r="AH117" s="30">
        <f t="shared" si="189"/>
        <v>0</v>
      </c>
      <c r="AI117" s="30">
        <f t="shared" si="189"/>
        <v>0</v>
      </c>
      <c r="AJ117" s="30">
        <f t="shared" si="189"/>
        <v>0</v>
      </c>
      <c r="AK117" s="30">
        <f t="shared" si="189"/>
        <v>0</v>
      </c>
      <c r="AL117" s="30">
        <f t="shared" si="189"/>
        <v>0</v>
      </c>
      <c r="AM117" s="30">
        <f t="shared" si="189"/>
        <v>0</v>
      </c>
      <c r="AN117" s="30">
        <f t="shared" si="189"/>
        <v>0</v>
      </c>
      <c r="AO117" s="30">
        <f t="shared" si="189"/>
        <v>0</v>
      </c>
      <c r="AP117" s="30">
        <f t="shared" si="189"/>
        <v>0</v>
      </c>
      <c r="AQ117" s="30">
        <f t="shared" si="189"/>
        <v>0</v>
      </c>
      <c r="AR117" s="30">
        <f t="shared" si="189"/>
        <v>0</v>
      </c>
      <c r="AS117" s="30">
        <f t="shared" si="189"/>
        <v>0</v>
      </c>
      <c r="AT117" s="30">
        <f t="shared" si="189"/>
        <v>0</v>
      </c>
      <c r="AU117" s="30">
        <f t="shared" si="189"/>
        <v>0</v>
      </c>
      <c r="AV117" s="30">
        <f t="shared" si="189"/>
        <v>0</v>
      </c>
      <c r="AW117" s="30">
        <f t="shared" si="189"/>
        <v>0</v>
      </c>
      <c r="AX117" s="30">
        <f t="shared" si="189"/>
        <v>0</v>
      </c>
      <c r="AY117" s="30">
        <f t="shared" si="189"/>
        <v>0</v>
      </c>
      <c r="AZ117" s="30">
        <f t="shared" si="189"/>
        <v>0</v>
      </c>
      <c r="BA117" s="30">
        <f t="shared" si="189"/>
        <v>0</v>
      </c>
      <c r="BB117" s="30">
        <f t="shared" si="189"/>
        <v>0</v>
      </c>
    </row>
  </sheetData>
  <mergeCells count="26">
    <mergeCell ref="A110:A111"/>
    <mergeCell ref="B110:B111"/>
    <mergeCell ref="C110:C111"/>
    <mergeCell ref="D110:D111"/>
    <mergeCell ref="A117:C117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07:C107"/>
    <mergeCell ref="A95:C95"/>
    <mergeCell ref="A104:C104"/>
    <mergeCell ref="A105:C105"/>
    <mergeCell ref="A106:C106"/>
  </mergeCells>
  <conditionalFormatting sqref="Y64:BB64">
    <cfRule type="expression" dxfId="966" priority="773">
      <formula>$Y$2=""</formula>
    </cfRule>
  </conditionalFormatting>
  <conditionalFormatting sqref="H65:H66 H96:H98 H104 H108:H116">
    <cfRule type="expression" dxfId="965" priority="966">
      <formula>#REF!=""</formula>
    </cfRule>
  </conditionalFormatting>
  <conditionalFormatting sqref="F65:F66 F96:F98 F104 F108:F116">
    <cfRule type="expression" dxfId="964" priority="965">
      <formula>#REF!=""</formula>
    </cfRule>
  </conditionalFormatting>
  <conditionalFormatting sqref="G65:G66 G96:G98 G104 G108:G116">
    <cfRule type="expression" dxfId="963" priority="964">
      <formula>#REF!=""</formula>
    </cfRule>
  </conditionalFormatting>
  <conditionalFormatting sqref="I65:I66 I96:I98 I104 I108:I116">
    <cfRule type="expression" dxfId="962" priority="963">
      <formula>#REF!=""</formula>
    </cfRule>
  </conditionalFormatting>
  <conditionalFormatting sqref="L65:L66 L96:L98 L104 L108:L116">
    <cfRule type="expression" dxfId="961" priority="962">
      <formula>#REF!=""</formula>
    </cfRule>
  </conditionalFormatting>
  <conditionalFormatting sqref="V65:V66 V96:V98 V104 V108:V116">
    <cfRule type="expression" dxfId="960" priority="961">
      <formula>#REF!=""</formula>
    </cfRule>
  </conditionalFormatting>
  <conditionalFormatting sqref="W65:W66 W96:W98 W104 W108:W116">
    <cfRule type="expression" dxfId="959" priority="960">
      <formula>#REF!=""</formula>
    </cfRule>
  </conditionalFormatting>
  <conditionalFormatting sqref="X65:X66 X96:X98 X104 X108:X116">
    <cfRule type="expression" dxfId="958" priority="959">
      <formula>#REF!=""</formula>
    </cfRule>
  </conditionalFormatting>
  <conditionalFormatting sqref="M65:M66 M96:M98 M104 M108:M116">
    <cfRule type="expression" dxfId="957" priority="958">
      <formula>#REF!=""</formula>
    </cfRule>
  </conditionalFormatting>
  <conditionalFormatting sqref="N65:N66 N96:N98 N104 N108:N116">
    <cfRule type="expression" dxfId="956" priority="957">
      <formula>#REF!=""</formula>
    </cfRule>
  </conditionalFormatting>
  <conditionalFormatting sqref="P65:P66 P96:P98 P104 P108:P116">
    <cfRule type="expression" dxfId="955" priority="956">
      <formula>#REF!=""</formula>
    </cfRule>
  </conditionalFormatting>
  <conditionalFormatting sqref="Q65:Q66 Q96:Q98 Q104 Q108:Q116">
    <cfRule type="expression" dxfId="954" priority="955">
      <formula>#REF!=""</formula>
    </cfRule>
  </conditionalFormatting>
  <conditionalFormatting sqref="R65:R66 R96:R98 R104 R108:R116">
    <cfRule type="expression" dxfId="953" priority="954">
      <formula>#REF!=""</formula>
    </cfRule>
  </conditionalFormatting>
  <conditionalFormatting sqref="S65:S66 S96:S98 S104 S108:S116">
    <cfRule type="expression" dxfId="952" priority="953">
      <formula>#REF!=""</formula>
    </cfRule>
  </conditionalFormatting>
  <conditionalFormatting sqref="T65:T66 T96:T98 T104 T108:T116">
    <cfRule type="expression" dxfId="951" priority="952">
      <formula>#REF!=""</formula>
    </cfRule>
  </conditionalFormatting>
  <conditionalFormatting sqref="U65:U66 U96:U98 U104 U108:U116">
    <cfRule type="expression" dxfId="950" priority="951">
      <formula>#REF!=""</formula>
    </cfRule>
  </conditionalFormatting>
  <conditionalFormatting sqref="H104">
    <cfRule type="expression" dxfId="949" priority="950">
      <formula>#REF!=""</formula>
    </cfRule>
  </conditionalFormatting>
  <conditionalFormatting sqref="G104">
    <cfRule type="expression" dxfId="948" priority="949">
      <formula>#REF!=""</formula>
    </cfRule>
  </conditionalFormatting>
  <conditionalFormatting sqref="I104">
    <cfRule type="expression" dxfId="947" priority="948">
      <formula>#REF!=""</formula>
    </cfRule>
  </conditionalFormatting>
  <conditionalFormatting sqref="J104">
    <cfRule type="expression" dxfId="946" priority="947">
      <formula>#REF!=""</formula>
    </cfRule>
  </conditionalFormatting>
  <conditionalFormatting sqref="K104">
    <cfRule type="expression" dxfId="945" priority="946">
      <formula>#REF!=""</formula>
    </cfRule>
  </conditionalFormatting>
  <conditionalFormatting sqref="L104">
    <cfRule type="expression" dxfId="944" priority="945">
      <formula>#REF!=""</formula>
    </cfRule>
  </conditionalFormatting>
  <conditionalFormatting sqref="M104">
    <cfRule type="expression" dxfId="943" priority="944">
      <formula>#REF!=""</formula>
    </cfRule>
  </conditionalFormatting>
  <conditionalFormatting sqref="N104">
    <cfRule type="expression" dxfId="942" priority="943">
      <formula>#REF!=""</formula>
    </cfRule>
  </conditionalFormatting>
  <conditionalFormatting sqref="O104">
    <cfRule type="expression" dxfId="941" priority="942">
      <formula>#REF!=""</formula>
    </cfRule>
  </conditionalFormatting>
  <conditionalFormatting sqref="P104">
    <cfRule type="expression" dxfId="940" priority="941">
      <formula>#REF!=""</formula>
    </cfRule>
  </conditionalFormatting>
  <conditionalFormatting sqref="Q104">
    <cfRule type="expression" dxfId="939" priority="940">
      <formula>#REF!=""</formula>
    </cfRule>
  </conditionalFormatting>
  <conditionalFormatting sqref="R104">
    <cfRule type="expression" dxfId="938" priority="939">
      <formula>#REF!=""</formula>
    </cfRule>
  </conditionalFormatting>
  <conditionalFormatting sqref="S104">
    <cfRule type="expression" dxfId="937" priority="938">
      <formula>#REF!=""</formula>
    </cfRule>
  </conditionalFormatting>
  <conditionalFormatting sqref="T104">
    <cfRule type="expression" dxfId="936" priority="937">
      <formula>#REF!=""</formula>
    </cfRule>
  </conditionalFormatting>
  <conditionalFormatting sqref="U104">
    <cfRule type="expression" dxfId="935" priority="936">
      <formula>#REF!=""</formula>
    </cfRule>
  </conditionalFormatting>
  <conditionalFormatting sqref="V104">
    <cfRule type="expression" dxfId="934" priority="935">
      <formula>#REF!=""</formula>
    </cfRule>
  </conditionalFormatting>
  <conditionalFormatting sqref="W104">
    <cfRule type="expression" dxfId="933" priority="934">
      <formula>#REF!=""</formula>
    </cfRule>
  </conditionalFormatting>
  <conditionalFormatting sqref="X104:BB104">
    <cfRule type="expression" dxfId="932" priority="933">
      <formula>#REF!=""</formula>
    </cfRule>
  </conditionalFormatting>
  <conditionalFormatting sqref="H104">
    <cfRule type="expression" dxfId="931" priority="932">
      <formula>#REF!=""</formula>
    </cfRule>
  </conditionalFormatting>
  <conditionalFormatting sqref="G104">
    <cfRule type="expression" dxfId="930" priority="931">
      <formula>#REF!=""</formula>
    </cfRule>
  </conditionalFormatting>
  <conditionalFormatting sqref="I104">
    <cfRule type="expression" dxfId="929" priority="930">
      <formula>#REF!=""</formula>
    </cfRule>
  </conditionalFormatting>
  <conditionalFormatting sqref="J104">
    <cfRule type="expression" dxfId="928" priority="929">
      <formula>#REF!=""</formula>
    </cfRule>
  </conditionalFormatting>
  <conditionalFormatting sqref="K104">
    <cfRule type="expression" dxfId="927" priority="928">
      <formula>#REF!=""</formula>
    </cfRule>
  </conditionalFormatting>
  <conditionalFormatting sqref="L104">
    <cfRule type="expression" dxfId="926" priority="927">
      <formula>#REF!=""</formula>
    </cfRule>
  </conditionalFormatting>
  <conditionalFormatting sqref="M104">
    <cfRule type="expression" dxfId="925" priority="926">
      <formula>#REF!=""</formula>
    </cfRule>
  </conditionalFormatting>
  <conditionalFormatting sqref="N104">
    <cfRule type="expression" dxfId="924" priority="925">
      <formula>#REF!=""</formula>
    </cfRule>
  </conditionalFormatting>
  <conditionalFormatting sqref="O104">
    <cfRule type="expression" dxfId="923" priority="924">
      <formula>#REF!=""</formula>
    </cfRule>
  </conditionalFormatting>
  <conditionalFormatting sqref="P104">
    <cfRule type="expression" dxfId="922" priority="923">
      <formula>#REF!=""</formula>
    </cfRule>
  </conditionalFormatting>
  <conditionalFormatting sqref="Q104">
    <cfRule type="expression" dxfId="921" priority="922">
      <formula>#REF!=""</formula>
    </cfRule>
  </conditionalFormatting>
  <conditionalFormatting sqref="R104">
    <cfRule type="expression" dxfId="920" priority="921">
      <formula>#REF!=""</formula>
    </cfRule>
  </conditionalFormatting>
  <conditionalFormatting sqref="S104">
    <cfRule type="expression" dxfId="919" priority="920">
      <formula>#REF!=""</formula>
    </cfRule>
  </conditionalFormatting>
  <conditionalFormatting sqref="T104">
    <cfRule type="expression" dxfId="918" priority="919">
      <formula>#REF!=""</formula>
    </cfRule>
  </conditionalFormatting>
  <conditionalFormatting sqref="U104">
    <cfRule type="expression" dxfId="917" priority="918">
      <formula>#REF!=""</formula>
    </cfRule>
  </conditionalFormatting>
  <conditionalFormatting sqref="V104">
    <cfRule type="expression" dxfId="916" priority="917">
      <formula>#REF!=""</formula>
    </cfRule>
  </conditionalFormatting>
  <conditionalFormatting sqref="W104">
    <cfRule type="expression" dxfId="915" priority="916">
      <formula>#REF!=""</formula>
    </cfRule>
  </conditionalFormatting>
  <conditionalFormatting sqref="X104:BB104">
    <cfRule type="expression" dxfId="914" priority="915">
      <formula>#REF!=""</formula>
    </cfRule>
  </conditionalFormatting>
  <conditionalFormatting sqref="F104">
    <cfRule type="expression" dxfId="913" priority="914">
      <formula>#REF!=""</formula>
    </cfRule>
  </conditionalFormatting>
  <conditionalFormatting sqref="H112:H116">
    <cfRule type="expression" dxfId="912" priority="913">
      <formula>#REF!=""</formula>
    </cfRule>
  </conditionalFormatting>
  <conditionalFormatting sqref="G112:G116">
    <cfRule type="expression" dxfId="911" priority="912">
      <formula>#REF!=""</formula>
    </cfRule>
  </conditionalFormatting>
  <conditionalFormatting sqref="I112:I116">
    <cfRule type="expression" dxfId="910" priority="911">
      <formula>#REF!=""</formula>
    </cfRule>
  </conditionalFormatting>
  <conditionalFormatting sqref="J112:J116">
    <cfRule type="expression" dxfId="909" priority="910">
      <formula>#REF!=""</formula>
    </cfRule>
  </conditionalFormatting>
  <conditionalFormatting sqref="K112:K116">
    <cfRule type="expression" dxfId="908" priority="909">
      <formula>#REF!=""</formula>
    </cfRule>
  </conditionalFormatting>
  <conditionalFormatting sqref="L112:L116">
    <cfRule type="expression" dxfId="907" priority="908">
      <formula>#REF!=""</formula>
    </cfRule>
  </conditionalFormatting>
  <conditionalFormatting sqref="M112:M116">
    <cfRule type="expression" dxfId="906" priority="907">
      <formula>#REF!=""</formula>
    </cfRule>
  </conditionalFormatting>
  <conditionalFormatting sqref="N112:N116">
    <cfRule type="expression" dxfId="905" priority="906">
      <formula>#REF!=""</formula>
    </cfRule>
  </conditionalFormatting>
  <conditionalFormatting sqref="O112:O116">
    <cfRule type="expression" dxfId="904" priority="905">
      <formula>#REF!=""</formula>
    </cfRule>
  </conditionalFormatting>
  <conditionalFormatting sqref="P112:P116">
    <cfRule type="expression" dxfId="903" priority="904">
      <formula>#REF!=""</formula>
    </cfRule>
  </conditionalFormatting>
  <conditionalFormatting sqref="Q112:Q116">
    <cfRule type="expression" dxfId="902" priority="903">
      <formula>#REF!=""</formula>
    </cfRule>
  </conditionalFormatting>
  <conditionalFormatting sqref="R112:R116">
    <cfRule type="expression" dxfId="901" priority="902">
      <formula>#REF!=""</formula>
    </cfRule>
  </conditionalFormatting>
  <conditionalFormatting sqref="S112:S116">
    <cfRule type="expression" dxfId="900" priority="901">
      <formula>#REF!=""</formula>
    </cfRule>
  </conditionalFormatting>
  <conditionalFormatting sqref="T112:T116">
    <cfRule type="expression" dxfId="899" priority="900">
      <formula>#REF!=""</formula>
    </cfRule>
  </conditionalFormatting>
  <conditionalFormatting sqref="U112:U116">
    <cfRule type="expression" dxfId="898" priority="899">
      <formula>#REF!=""</formula>
    </cfRule>
  </conditionalFormatting>
  <conditionalFormatting sqref="V112:V116">
    <cfRule type="expression" dxfId="897" priority="898">
      <formula>#REF!=""</formula>
    </cfRule>
  </conditionalFormatting>
  <conditionalFormatting sqref="W112:W116">
    <cfRule type="expression" dxfId="896" priority="897">
      <formula>#REF!=""</formula>
    </cfRule>
  </conditionalFormatting>
  <conditionalFormatting sqref="X112:BB116">
    <cfRule type="expression" dxfId="895" priority="896">
      <formula>#REF!=""</formula>
    </cfRule>
  </conditionalFormatting>
  <conditionalFormatting sqref="F112:X112 O113:X114 F113:N116 Y112:BB114">
    <cfRule type="cellIs" dxfId="894" priority="894" operator="equal">
      <formula>""</formula>
    </cfRule>
    <cfRule type="cellIs" dxfId="893" priority="895" operator="greaterThan">
      <formula>0</formula>
    </cfRule>
  </conditionalFormatting>
  <conditionalFormatting sqref="O115">
    <cfRule type="expression" dxfId="892" priority="893">
      <formula>#REF!=""</formula>
    </cfRule>
  </conditionalFormatting>
  <conditionalFormatting sqref="P115">
    <cfRule type="expression" dxfId="891" priority="892">
      <formula>#REF!=""</formula>
    </cfRule>
  </conditionalFormatting>
  <conditionalFormatting sqref="Q115">
    <cfRule type="expression" dxfId="890" priority="891">
      <formula>#REF!=""</formula>
    </cfRule>
  </conditionalFormatting>
  <conditionalFormatting sqref="R115">
    <cfRule type="expression" dxfId="889" priority="890">
      <formula>#REF!=""</formula>
    </cfRule>
  </conditionalFormatting>
  <conditionalFormatting sqref="S115">
    <cfRule type="expression" dxfId="888" priority="889">
      <formula>#REF!=""</formula>
    </cfRule>
  </conditionalFormatting>
  <conditionalFormatting sqref="T115">
    <cfRule type="expression" dxfId="887" priority="888">
      <formula>#REF!=""</formula>
    </cfRule>
  </conditionalFormatting>
  <conditionalFormatting sqref="U115">
    <cfRule type="expression" dxfId="886" priority="887">
      <formula>#REF!=""</formula>
    </cfRule>
  </conditionalFormatting>
  <conditionalFormatting sqref="V115">
    <cfRule type="expression" dxfId="885" priority="886">
      <formula>#REF!=""</formula>
    </cfRule>
  </conditionalFormatting>
  <conditionalFormatting sqref="W115">
    <cfRule type="expression" dxfId="884" priority="885">
      <formula>#REF!=""</formula>
    </cfRule>
  </conditionalFormatting>
  <conditionalFormatting sqref="X115:BB115">
    <cfRule type="expression" dxfId="883" priority="884">
      <formula>#REF!=""</formula>
    </cfRule>
  </conditionalFormatting>
  <conditionalFormatting sqref="O115:BB115">
    <cfRule type="cellIs" dxfId="882" priority="882" operator="equal">
      <formula>""</formula>
    </cfRule>
    <cfRule type="cellIs" dxfId="881" priority="883" operator="greaterThan">
      <formula>0</formula>
    </cfRule>
  </conditionalFormatting>
  <conditionalFormatting sqref="O116">
    <cfRule type="expression" dxfId="880" priority="881">
      <formula>#REF!=""</formula>
    </cfRule>
  </conditionalFormatting>
  <conditionalFormatting sqref="P116">
    <cfRule type="expression" dxfId="879" priority="880">
      <formula>#REF!=""</formula>
    </cfRule>
  </conditionalFormatting>
  <conditionalFormatting sqref="Q116">
    <cfRule type="expression" dxfId="878" priority="879">
      <formula>#REF!=""</formula>
    </cfRule>
  </conditionalFormatting>
  <conditionalFormatting sqref="R116">
    <cfRule type="expression" dxfId="877" priority="878">
      <formula>#REF!=""</formula>
    </cfRule>
  </conditionalFormatting>
  <conditionalFormatting sqref="S116">
    <cfRule type="expression" dxfId="876" priority="877">
      <formula>#REF!=""</formula>
    </cfRule>
  </conditionalFormatting>
  <conditionalFormatting sqref="T116">
    <cfRule type="expression" dxfId="875" priority="876">
      <formula>#REF!=""</formula>
    </cfRule>
  </conditionalFormatting>
  <conditionalFormatting sqref="U116">
    <cfRule type="expression" dxfId="874" priority="875">
      <formula>#REF!=""</formula>
    </cfRule>
  </conditionalFormatting>
  <conditionalFormatting sqref="V116">
    <cfRule type="expression" dxfId="873" priority="874">
      <formula>#REF!=""</formula>
    </cfRule>
  </conditionalFormatting>
  <conditionalFormatting sqref="W116">
    <cfRule type="expression" dxfId="872" priority="873">
      <formula>#REF!=""</formula>
    </cfRule>
  </conditionalFormatting>
  <conditionalFormatting sqref="X116:BB116">
    <cfRule type="expression" dxfId="871" priority="872">
      <formula>#REF!=""</formula>
    </cfRule>
  </conditionalFormatting>
  <conditionalFormatting sqref="O116:BB116">
    <cfRule type="cellIs" dxfId="870" priority="870" operator="equal">
      <formula>""</formula>
    </cfRule>
    <cfRule type="cellIs" dxfId="869" priority="871" operator="greaterThan">
      <formula>0</formula>
    </cfRule>
  </conditionalFormatting>
  <conditionalFormatting sqref="E1:E32 E63:E1048576">
    <cfRule type="expression" dxfId="868" priority="869">
      <formula>$E$66=""</formula>
    </cfRule>
  </conditionalFormatting>
  <conditionalFormatting sqref="F112:F116">
    <cfRule type="expression" dxfId="867" priority="868">
      <formula>#REF!=""</formula>
    </cfRule>
  </conditionalFormatting>
  <conditionalFormatting sqref="H110:H111">
    <cfRule type="expression" dxfId="866" priority="867">
      <formula>#REF!=""</formula>
    </cfRule>
  </conditionalFormatting>
  <conditionalFormatting sqref="G110:G111">
    <cfRule type="expression" dxfId="865" priority="866">
      <formula>#REF!=""</formula>
    </cfRule>
  </conditionalFormatting>
  <conditionalFormatting sqref="I110:I111">
    <cfRule type="expression" dxfId="864" priority="865">
      <formula>#REF!=""</formula>
    </cfRule>
  </conditionalFormatting>
  <conditionalFormatting sqref="J110:J111">
    <cfRule type="expression" dxfId="863" priority="864">
      <formula>#REF!=""</formula>
    </cfRule>
  </conditionalFormatting>
  <conditionalFormatting sqref="K110:K111">
    <cfRule type="expression" dxfId="862" priority="863">
      <formula>#REF!=""</formula>
    </cfRule>
  </conditionalFormatting>
  <conditionalFormatting sqref="L110:L111">
    <cfRule type="expression" dxfId="861" priority="862">
      <formula>#REF!=""</formula>
    </cfRule>
  </conditionalFormatting>
  <conditionalFormatting sqref="M110:M111">
    <cfRule type="expression" dxfId="860" priority="861">
      <formula>#REF!=""</formula>
    </cfRule>
  </conditionalFormatting>
  <conditionalFormatting sqref="N110:N111">
    <cfRule type="expression" dxfId="859" priority="860">
      <formula>#REF!=""</formula>
    </cfRule>
  </conditionalFormatting>
  <conditionalFormatting sqref="O110:O111">
    <cfRule type="expression" dxfId="858" priority="859">
      <formula>#REF!=""</formula>
    </cfRule>
  </conditionalFormatting>
  <conditionalFormatting sqref="P110:P111">
    <cfRule type="expression" dxfId="857" priority="858">
      <formula>#REF!=""</formula>
    </cfRule>
  </conditionalFormatting>
  <conditionalFormatting sqref="Q110:Q111">
    <cfRule type="expression" dxfId="856" priority="857">
      <formula>#REF!=""</formula>
    </cfRule>
  </conditionalFormatting>
  <conditionalFormatting sqref="R110:R111">
    <cfRule type="expression" dxfId="855" priority="856">
      <formula>#REF!=""</formula>
    </cfRule>
  </conditionalFormatting>
  <conditionalFormatting sqref="S110:S111">
    <cfRule type="expression" dxfId="854" priority="855">
      <formula>#REF!=""</formula>
    </cfRule>
  </conditionalFormatting>
  <conditionalFormatting sqref="T110:T111">
    <cfRule type="expression" dxfId="853" priority="854">
      <formula>#REF!=""</formula>
    </cfRule>
  </conditionalFormatting>
  <conditionalFormatting sqref="U110:U111">
    <cfRule type="expression" dxfId="852" priority="853">
      <formula>#REF!=""</formula>
    </cfRule>
  </conditionalFormatting>
  <conditionalFormatting sqref="V110:V111">
    <cfRule type="expression" dxfId="851" priority="852">
      <formula>#REF!=""</formula>
    </cfRule>
  </conditionalFormatting>
  <conditionalFormatting sqref="W110:W111">
    <cfRule type="expression" dxfId="850" priority="851">
      <formula>#REF!=""</formula>
    </cfRule>
  </conditionalFormatting>
  <conditionalFormatting sqref="Y110:BB111">
    <cfRule type="expression" dxfId="849" priority="850">
      <formula>#REF!=""</formula>
    </cfRule>
  </conditionalFormatting>
  <conditionalFormatting sqref="F110:F111">
    <cfRule type="expression" dxfId="848" priority="849">
      <formula>#REF!=""</formula>
    </cfRule>
  </conditionalFormatting>
  <conditionalFormatting sqref="I109">
    <cfRule type="expression" dxfId="847" priority="848">
      <formula>#REF!=""</formula>
    </cfRule>
  </conditionalFormatting>
  <conditionalFormatting sqref="E95:BB95">
    <cfRule type="expression" dxfId="846" priority="826">
      <formula>#REF!=""</formula>
    </cfRule>
  </conditionalFormatting>
  <conditionalFormatting sqref="F109">
    <cfRule type="expression" dxfId="845" priority="847">
      <formula>#REF!=""</formula>
    </cfRule>
  </conditionalFormatting>
  <conditionalFormatting sqref="G109">
    <cfRule type="expression" dxfId="844" priority="846">
      <formula>#REF!=""</formula>
    </cfRule>
  </conditionalFormatting>
  <conditionalFormatting sqref="H109">
    <cfRule type="expression" dxfId="843" priority="845">
      <formula>#REF!=""</formula>
    </cfRule>
  </conditionalFormatting>
  <conditionalFormatting sqref="J109">
    <cfRule type="expression" dxfId="842" priority="844">
      <formula>#REF!=""</formula>
    </cfRule>
  </conditionalFormatting>
  <conditionalFormatting sqref="K109">
    <cfRule type="expression" dxfId="841" priority="843">
      <formula>#REF!=""</formula>
    </cfRule>
  </conditionalFormatting>
  <conditionalFormatting sqref="L109">
    <cfRule type="expression" dxfId="840" priority="842">
      <formula>#REF!=""</formula>
    </cfRule>
  </conditionalFormatting>
  <conditionalFormatting sqref="M109">
    <cfRule type="expression" dxfId="839" priority="841">
      <formula>#REF!=""</formula>
    </cfRule>
  </conditionalFormatting>
  <conditionalFormatting sqref="N109">
    <cfRule type="expression" dxfId="838" priority="840">
      <formula>#REF!=""</formula>
    </cfRule>
  </conditionalFormatting>
  <conditionalFormatting sqref="O109">
    <cfRule type="expression" dxfId="837" priority="839">
      <formula>#REF!=""</formula>
    </cfRule>
  </conditionalFormatting>
  <conditionalFormatting sqref="P109">
    <cfRule type="expression" dxfId="836" priority="838">
      <formula>#REF!=""</formula>
    </cfRule>
  </conditionalFormatting>
  <conditionalFormatting sqref="Q109">
    <cfRule type="expression" dxfId="835" priority="837">
      <formula>#REF!=""</formula>
    </cfRule>
  </conditionalFormatting>
  <conditionalFormatting sqref="R109">
    <cfRule type="expression" dxfId="834" priority="836">
      <formula>#REF!=""</formula>
    </cfRule>
  </conditionalFormatting>
  <conditionalFormatting sqref="S109">
    <cfRule type="expression" dxfId="833" priority="835">
      <formula>#REF!=""</formula>
    </cfRule>
  </conditionalFormatting>
  <conditionalFormatting sqref="T109">
    <cfRule type="expression" dxfId="832" priority="834">
      <formula>#REF!=""</formula>
    </cfRule>
  </conditionalFormatting>
  <conditionalFormatting sqref="U109">
    <cfRule type="expression" dxfId="831" priority="833">
      <formula>#REF!=""</formula>
    </cfRule>
  </conditionalFormatting>
  <conditionalFormatting sqref="V109">
    <cfRule type="expression" dxfId="830" priority="832">
      <formula>#REF!=""</formula>
    </cfRule>
  </conditionalFormatting>
  <conditionalFormatting sqref="W109">
    <cfRule type="expression" dxfId="829" priority="831">
      <formula>#REF!=""</formula>
    </cfRule>
  </conditionalFormatting>
  <conditionalFormatting sqref="X109:BB109">
    <cfRule type="expression" dxfId="828" priority="830">
      <formula>#REF!=""</formula>
    </cfRule>
  </conditionalFormatting>
  <conditionalFormatting sqref="F109">
    <cfRule type="expression" dxfId="827" priority="829">
      <formula>#REF!=""</formula>
    </cfRule>
  </conditionalFormatting>
  <conditionalFormatting sqref="G109:BB109">
    <cfRule type="expression" dxfId="826" priority="828">
      <formula>#REF!=""</formula>
    </cfRule>
  </conditionalFormatting>
  <conditionalFormatting sqref="C99:C103 E99:BB103">
    <cfRule type="cellIs" dxfId="825" priority="823" operator="lessThan">
      <formula>0</formula>
    </cfRule>
  </conditionalFormatting>
  <conditionalFormatting sqref="E94:BB94">
    <cfRule type="expression" dxfId="824" priority="827">
      <formula>#REF!=""</formula>
    </cfRule>
  </conditionalFormatting>
  <conditionalFormatting sqref="E106:BB106">
    <cfRule type="expression" dxfId="823" priority="825">
      <formula>#REF!=""</formula>
    </cfRule>
  </conditionalFormatting>
  <conditionalFormatting sqref="E107:BB107">
    <cfRule type="expression" dxfId="822" priority="824">
      <formula>#REF!=""</formula>
    </cfRule>
  </conditionalFormatting>
  <conditionalFormatting sqref="E99:BB103">
    <cfRule type="cellIs" dxfId="821" priority="822" operator="equal">
      <formula>""</formula>
    </cfRule>
  </conditionalFormatting>
  <conditionalFormatting sqref="E104">
    <cfRule type="expression" dxfId="820" priority="821">
      <formula>#REF!=""</formula>
    </cfRule>
  </conditionalFormatting>
  <conditionalFormatting sqref="E117:BB117">
    <cfRule type="expression" dxfId="819" priority="820">
      <formula>#REF!=""</formula>
    </cfRule>
  </conditionalFormatting>
  <conditionalFormatting sqref="E112:BB116">
    <cfRule type="cellIs" dxfId="818" priority="818" operator="equal">
      <formula>""</formula>
    </cfRule>
  </conditionalFormatting>
  <conditionalFormatting sqref="E109">
    <cfRule type="expression" dxfId="817" priority="817">
      <formula>#REF!=""</formula>
    </cfRule>
  </conditionalFormatting>
  <conditionalFormatting sqref="X65:X66">
    <cfRule type="expression" dxfId="816" priority="816">
      <formula>#REF!=""</formula>
    </cfRule>
  </conditionalFormatting>
  <conditionalFormatting sqref="X97:X98">
    <cfRule type="expression" dxfId="815" priority="815">
      <formula>#REF!=""</formula>
    </cfRule>
  </conditionalFormatting>
  <conditionalFormatting sqref="X110:X111">
    <cfRule type="expression" dxfId="814" priority="814">
      <formula>#REF!=""</formula>
    </cfRule>
  </conditionalFormatting>
  <conditionalFormatting sqref="Y65:BB66 Y96:BB98 Y104:BB104 Y108:BB116">
    <cfRule type="expression" dxfId="813" priority="967">
      <formula>#REF!=""</formula>
    </cfRule>
  </conditionalFormatting>
  <conditionalFormatting sqref="F96:F98 F104 F108:F116 F64:F66 F21 F24 F27 F30">
    <cfRule type="expression" dxfId="812" priority="813">
      <formula>$F$66=""</formula>
    </cfRule>
  </conditionalFormatting>
  <conditionalFormatting sqref="G96:G98 G104 G108:G116 G64:G66 G21 G24 G27 G30">
    <cfRule type="expression" dxfId="811" priority="812">
      <formula>$G$66=""</formula>
    </cfRule>
  </conditionalFormatting>
  <conditionalFormatting sqref="H96:H98 H104 H108:H116 H64:H66 H21 H24 H27 H30">
    <cfRule type="expression" dxfId="810" priority="811">
      <formula>$H$66=""</formula>
    </cfRule>
  </conditionalFormatting>
  <conditionalFormatting sqref="I96:I98 I104 I108:I116 I64:I66 I21 I24 I27 I30">
    <cfRule type="expression" dxfId="809" priority="810">
      <formula>$I$66=""</formula>
    </cfRule>
  </conditionalFormatting>
  <conditionalFormatting sqref="J96:J98 J104 J108:J116 J64:J66 J21 J24 J27 J30">
    <cfRule type="expression" dxfId="808" priority="809">
      <formula>$J$66=""</formula>
    </cfRule>
  </conditionalFormatting>
  <conditionalFormatting sqref="K96:K98 K104 K108:K116 K64:K66 K21 K24 K27 K30">
    <cfRule type="expression" dxfId="807" priority="808">
      <formula>$K$66=""</formula>
    </cfRule>
  </conditionalFormatting>
  <conditionalFormatting sqref="L96:L98 L104 L108:L116 L64:L66 L21 L24 L27 L30">
    <cfRule type="expression" dxfId="806" priority="807">
      <formula>$L$66=""</formula>
    </cfRule>
  </conditionalFormatting>
  <conditionalFormatting sqref="M96:M98 M104 M108:M116 M64:M66 M21 M24 M27 M30">
    <cfRule type="expression" dxfId="805" priority="806">
      <formula>$M$66=""</formula>
    </cfRule>
  </conditionalFormatting>
  <conditionalFormatting sqref="N96:N98 N104 N108:N116 N64:N66 N21 N24 N27 N30">
    <cfRule type="expression" dxfId="804" priority="805">
      <formula>$N$66=""</formula>
    </cfRule>
  </conditionalFormatting>
  <conditionalFormatting sqref="O96:O98 O104 O108:O116 O64:O66 O21 O24 O27 O30">
    <cfRule type="expression" dxfId="803" priority="804">
      <formula>$O$66=""</formula>
    </cfRule>
  </conditionalFormatting>
  <conditionalFormatting sqref="P96:P98 P104 P108:P116 P64:P66 P21 P24 P27 P30">
    <cfRule type="expression" dxfId="802" priority="803">
      <formula>$P$66=""</formula>
    </cfRule>
  </conditionalFormatting>
  <conditionalFormatting sqref="Q96:Q98 Q104 Q108:Q116 Q64:Q66 Q21 Q24 Q27 Q30">
    <cfRule type="expression" dxfId="801" priority="802">
      <formula>$Q$66=""</formula>
    </cfRule>
  </conditionalFormatting>
  <conditionalFormatting sqref="R96:R98 R104 R108:R116 R64:R66 R21 R24 R27 R30">
    <cfRule type="expression" dxfId="800" priority="801">
      <formula>$R$66=""</formula>
    </cfRule>
  </conditionalFormatting>
  <conditionalFormatting sqref="S96:S98 S104 S108:S116 S64:S66 S21 S24 S27 S30">
    <cfRule type="expression" dxfId="799" priority="800">
      <formula>$S$66=""</formula>
    </cfRule>
  </conditionalFormatting>
  <conditionalFormatting sqref="T96:T98 T104 T108:T116 T64:T66 T21 T24 T27 T30">
    <cfRule type="expression" dxfId="798" priority="799">
      <formula>$T$66=""</formula>
    </cfRule>
  </conditionalFormatting>
  <conditionalFormatting sqref="U96:U98 U104 U108:U116 U64:U66 U21 U24 U27 U30">
    <cfRule type="expression" dxfId="797" priority="798">
      <formula>$U$66=""</formula>
    </cfRule>
  </conditionalFormatting>
  <conditionalFormatting sqref="V96:V98 V104 V108:V116 V64:V66 V21 V24 V27 V30">
    <cfRule type="expression" dxfId="796" priority="797">
      <formula>$V$66=""</formula>
    </cfRule>
  </conditionalFormatting>
  <conditionalFormatting sqref="W96:W98 W104 W108:W116 W64:W66 W21 W24 W27 W30">
    <cfRule type="expression" dxfId="795" priority="796">
      <formula>$W$66=""</formula>
    </cfRule>
  </conditionalFormatting>
  <conditionalFormatting sqref="X96:X98 X104 X108:X116 X64:X66 X21 X24 X27 X30">
    <cfRule type="expression" dxfId="794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793" priority="794">
      <formula>$Y$66=""</formula>
    </cfRule>
  </conditionalFormatting>
  <conditionalFormatting sqref="I64">
    <cfRule type="expression" dxfId="792" priority="793">
      <formula>$I$2=""</formula>
    </cfRule>
  </conditionalFormatting>
  <conditionalFormatting sqref="E64">
    <cfRule type="expression" dxfId="791" priority="792">
      <formula>$E$2=""</formula>
    </cfRule>
  </conditionalFormatting>
  <conditionalFormatting sqref="F64">
    <cfRule type="expression" dxfId="790" priority="791">
      <formula>$F$2=""</formula>
    </cfRule>
  </conditionalFormatting>
  <conditionalFormatting sqref="G64">
    <cfRule type="expression" dxfId="789" priority="790">
      <formula>$G$2=""</formula>
    </cfRule>
  </conditionalFormatting>
  <conditionalFormatting sqref="H64">
    <cfRule type="expression" dxfId="788" priority="789">
      <formula>$H$2=""</formula>
    </cfRule>
  </conditionalFormatting>
  <conditionalFormatting sqref="J64">
    <cfRule type="expression" dxfId="787" priority="788">
      <formula>$J$2=""</formula>
    </cfRule>
  </conditionalFormatting>
  <conditionalFormatting sqref="K64">
    <cfRule type="expression" dxfId="786" priority="787">
      <formula>$K$2=""</formula>
    </cfRule>
  </conditionalFormatting>
  <conditionalFormatting sqref="L64">
    <cfRule type="expression" dxfId="785" priority="786">
      <formula>$L$2=""</formula>
    </cfRule>
  </conditionalFormatting>
  <conditionalFormatting sqref="M64">
    <cfRule type="expression" dxfId="784" priority="785">
      <formula>$M$2=""</formula>
    </cfRule>
  </conditionalFormatting>
  <conditionalFormatting sqref="N64">
    <cfRule type="expression" dxfId="783" priority="784">
      <formula>$N$2=""</formula>
    </cfRule>
  </conditionalFormatting>
  <conditionalFormatting sqref="O64">
    <cfRule type="expression" dxfId="782" priority="783">
      <formula>$O$2=""</formula>
    </cfRule>
  </conditionalFormatting>
  <conditionalFormatting sqref="P64">
    <cfRule type="expression" dxfId="781" priority="782">
      <formula>$P$2=""</formula>
    </cfRule>
  </conditionalFormatting>
  <conditionalFormatting sqref="Q64">
    <cfRule type="expression" dxfId="780" priority="781">
      <formula>$Q$2=""</formula>
    </cfRule>
  </conditionalFormatting>
  <conditionalFormatting sqref="R64">
    <cfRule type="expression" dxfId="779" priority="780">
      <formula>$R$2=""</formula>
    </cfRule>
  </conditionalFormatting>
  <conditionalFormatting sqref="S64">
    <cfRule type="expression" dxfId="778" priority="779">
      <formula>$S$2=""</formula>
    </cfRule>
  </conditionalFormatting>
  <conditionalFormatting sqref="T64">
    <cfRule type="expression" dxfId="777" priority="778">
      <formula>$T$2=""</formula>
    </cfRule>
  </conditionalFormatting>
  <conditionalFormatting sqref="U64">
    <cfRule type="expression" dxfId="776" priority="777">
      <formula>$U$2=""</formula>
    </cfRule>
  </conditionalFormatting>
  <conditionalFormatting sqref="V64">
    <cfRule type="expression" dxfId="775" priority="776">
      <formula>$V$2=""</formula>
    </cfRule>
  </conditionalFormatting>
  <conditionalFormatting sqref="W64">
    <cfRule type="expression" dxfId="774" priority="775">
      <formula>$W$2=""</formula>
    </cfRule>
  </conditionalFormatting>
  <conditionalFormatting sqref="X64">
    <cfRule type="expression" dxfId="773" priority="774">
      <formula>$X$2=""</formula>
    </cfRule>
  </conditionalFormatting>
  <conditionalFormatting sqref="E92:BB92">
    <cfRule type="expression" dxfId="772" priority="772">
      <formula>$E$66=""</formula>
    </cfRule>
  </conditionalFormatting>
  <conditionalFormatting sqref="H3">
    <cfRule type="expression" dxfId="771" priority="771">
      <formula>$H$2=""</formula>
    </cfRule>
  </conditionalFormatting>
  <conditionalFormatting sqref="G3">
    <cfRule type="expression" dxfId="770" priority="770">
      <formula>$G$2=""</formula>
    </cfRule>
  </conditionalFormatting>
  <conditionalFormatting sqref="I3">
    <cfRule type="expression" dxfId="769" priority="769">
      <formula>$I$2=""</formula>
    </cfRule>
  </conditionalFormatting>
  <conditionalFormatting sqref="J3">
    <cfRule type="expression" dxfId="768" priority="768">
      <formula>$J$2=""</formula>
    </cfRule>
  </conditionalFormatting>
  <conditionalFormatting sqref="K3">
    <cfRule type="expression" dxfId="767" priority="767">
      <formula>$K$2=""</formula>
    </cfRule>
  </conditionalFormatting>
  <conditionalFormatting sqref="L3">
    <cfRule type="expression" dxfId="766" priority="766">
      <formula>$L$2=""</formula>
    </cfRule>
  </conditionalFormatting>
  <conditionalFormatting sqref="M3">
    <cfRule type="expression" dxfId="765" priority="765">
      <formula>$M$2=""</formula>
    </cfRule>
  </conditionalFormatting>
  <conditionalFormatting sqref="N3">
    <cfRule type="expression" dxfId="764" priority="764">
      <formula>$N$2=""</formula>
    </cfRule>
  </conditionalFormatting>
  <conditionalFormatting sqref="O3">
    <cfRule type="expression" dxfId="763" priority="763">
      <formula>$O$2=""</formula>
    </cfRule>
  </conditionalFormatting>
  <conditionalFormatting sqref="P3">
    <cfRule type="expression" dxfId="762" priority="762">
      <formula>$P$2=""</formula>
    </cfRule>
  </conditionalFormatting>
  <conditionalFormatting sqref="Q3">
    <cfRule type="expression" dxfId="761" priority="761">
      <formula>$Q$2=""</formula>
    </cfRule>
  </conditionalFormatting>
  <conditionalFormatting sqref="R3">
    <cfRule type="expression" dxfId="760" priority="760">
      <formula>$R$2=""</formula>
    </cfRule>
  </conditionalFormatting>
  <conditionalFormatting sqref="S3">
    <cfRule type="expression" dxfId="759" priority="759">
      <formula>$S$2=""</formula>
    </cfRule>
  </conditionalFormatting>
  <conditionalFormatting sqref="T3">
    <cfRule type="expression" dxfId="758" priority="758">
      <formula>$T$2=""</formula>
    </cfRule>
  </conditionalFormatting>
  <conditionalFormatting sqref="U3">
    <cfRule type="expression" dxfId="757" priority="757">
      <formula>$U$2=""</formula>
    </cfRule>
  </conditionalFormatting>
  <conditionalFormatting sqref="V3">
    <cfRule type="expression" dxfId="756" priority="756">
      <formula>$V$2=""</formula>
    </cfRule>
  </conditionalFormatting>
  <conditionalFormatting sqref="W3">
    <cfRule type="expression" dxfId="755" priority="755">
      <formula>$W$2=""</formula>
    </cfRule>
  </conditionalFormatting>
  <conditionalFormatting sqref="F3">
    <cfRule type="expression" dxfId="754" priority="754">
      <formula>$F$2=""</formula>
    </cfRule>
  </conditionalFormatting>
  <conditionalFormatting sqref="H6">
    <cfRule type="expression" dxfId="753" priority="753">
      <formula>$H$2=""</formula>
    </cfRule>
  </conditionalFormatting>
  <conditionalFormatting sqref="G6">
    <cfRule type="expression" dxfId="752" priority="752">
      <formula>$G$2=""</formula>
    </cfRule>
  </conditionalFormatting>
  <conditionalFormatting sqref="I6">
    <cfRule type="expression" dxfId="751" priority="751">
      <formula>$I$2=""</formula>
    </cfRule>
  </conditionalFormatting>
  <conditionalFormatting sqref="J6">
    <cfRule type="expression" dxfId="750" priority="750">
      <formula>$J$2=""</formula>
    </cfRule>
  </conditionalFormatting>
  <conditionalFormatting sqref="K6">
    <cfRule type="expression" dxfId="749" priority="749">
      <formula>$K$2=""</formula>
    </cfRule>
  </conditionalFormatting>
  <conditionalFormatting sqref="L6">
    <cfRule type="expression" dxfId="748" priority="748">
      <formula>$L$2=""</formula>
    </cfRule>
  </conditionalFormatting>
  <conditionalFormatting sqref="M6">
    <cfRule type="expression" dxfId="747" priority="747">
      <formula>$M$2=""</formula>
    </cfRule>
  </conditionalFormatting>
  <conditionalFormatting sqref="N6">
    <cfRule type="expression" dxfId="746" priority="746">
      <formula>$N$2=""</formula>
    </cfRule>
  </conditionalFormatting>
  <conditionalFormatting sqref="O6">
    <cfRule type="expression" dxfId="745" priority="745">
      <formula>$O$2=""</formula>
    </cfRule>
  </conditionalFormatting>
  <conditionalFormatting sqref="P6">
    <cfRule type="expression" dxfId="744" priority="744">
      <formula>$P$2=""</formula>
    </cfRule>
  </conditionalFormatting>
  <conditionalFormatting sqref="Q6">
    <cfRule type="expression" dxfId="743" priority="743">
      <formula>$Q$2=""</formula>
    </cfRule>
  </conditionalFormatting>
  <conditionalFormatting sqref="R6">
    <cfRule type="expression" dxfId="742" priority="742">
      <formula>$R$2=""</formula>
    </cfRule>
  </conditionalFormatting>
  <conditionalFormatting sqref="S6">
    <cfRule type="expression" dxfId="741" priority="741">
      <formula>$S$2=""</formula>
    </cfRule>
  </conditionalFormatting>
  <conditionalFormatting sqref="T6">
    <cfRule type="expression" dxfId="740" priority="740">
      <formula>$T$2=""</formula>
    </cfRule>
  </conditionalFormatting>
  <conditionalFormatting sqref="U6">
    <cfRule type="expression" dxfId="739" priority="739">
      <formula>$U$2=""</formula>
    </cfRule>
  </conditionalFormatting>
  <conditionalFormatting sqref="V6">
    <cfRule type="expression" dxfId="738" priority="738">
      <formula>$V$2=""</formula>
    </cfRule>
  </conditionalFormatting>
  <conditionalFormatting sqref="W6">
    <cfRule type="expression" dxfId="737" priority="737">
      <formula>$W$2=""</formula>
    </cfRule>
  </conditionalFormatting>
  <conditionalFormatting sqref="X6:BB6">
    <cfRule type="expression" dxfId="736" priority="736">
      <formula>$X$2=""</formula>
    </cfRule>
  </conditionalFormatting>
  <conditionalFormatting sqref="F6">
    <cfRule type="expression" dxfId="735" priority="735">
      <formula>$F$2=""</formula>
    </cfRule>
  </conditionalFormatting>
  <conditionalFormatting sqref="H9">
    <cfRule type="expression" dxfId="734" priority="734">
      <formula>$H$2=""</formula>
    </cfRule>
  </conditionalFormatting>
  <conditionalFormatting sqref="G9">
    <cfRule type="expression" dxfId="733" priority="733">
      <formula>$G$2=""</formula>
    </cfRule>
  </conditionalFormatting>
  <conditionalFormatting sqref="I9">
    <cfRule type="expression" dxfId="732" priority="732">
      <formula>$I$2=""</formula>
    </cfRule>
  </conditionalFormatting>
  <conditionalFormatting sqref="J9">
    <cfRule type="expression" dxfId="731" priority="731">
      <formula>$J$2=""</formula>
    </cfRule>
  </conditionalFormatting>
  <conditionalFormatting sqref="K9">
    <cfRule type="expression" dxfId="730" priority="730">
      <formula>$K$2=""</formula>
    </cfRule>
  </conditionalFormatting>
  <conditionalFormatting sqref="L9">
    <cfRule type="expression" dxfId="729" priority="729">
      <formula>$L$2=""</formula>
    </cfRule>
  </conditionalFormatting>
  <conditionalFormatting sqref="M9">
    <cfRule type="expression" dxfId="728" priority="728">
      <formula>$M$2=""</formula>
    </cfRule>
  </conditionalFormatting>
  <conditionalFormatting sqref="N9">
    <cfRule type="expression" dxfId="727" priority="727">
      <formula>$N$2=""</formula>
    </cfRule>
  </conditionalFormatting>
  <conditionalFormatting sqref="O9">
    <cfRule type="expression" dxfId="726" priority="726">
      <formula>$O$2=""</formula>
    </cfRule>
  </conditionalFormatting>
  <conditionalFormatting sqref="P9">
    <cfRule type="expression" dxfId="725" priority="725">
      <formula>$P$2=""</formula>
    </cfRule>
  </conditionalFormatting>
  <conditionalFormatting sqref="Q9">
    <cfRule type="expression" dxfId="724" priority="724">
      <formula>$Q$2=""</formula>
    </cfRule>
  </conditionalFormatting>
  <conditionalFormatting sqref="R9">
    <cfRule type="expression" dxfId="723" priority="723">
      <formula>$R$2=""</formula>
    </cfRule>
  </conditionalFormatting>
  <conditionalFormatting sqref="S9">
    <cfRule type="expression" dxfId="722" priority="722">
      <formula>$S$2=""</formula>
    </cfRule>
  </conditionalFormatting>
  <conditionalFormatting sqref="T9">
    <cfRule type="expression" dxfId="721" priority="721">
      <formula>$T$2=""</formula>
    </cfRule>
  </conditionalFormatting>
  <conditionalFormatting sqref="U9">
    <cfRule type="expression" dxfId="720" priority="720">
      <formula>$U$2=""</formula>
    </cfRule>
  </conditionalFormatting>
  <conditionalFormatting sqref="V9">
    <cfRule type="expression" dxfId="719" priority="719">
      <formula>$V$2=""</formula>
    </cfRule>
  </conditionalFormatting>
  <conditionalFormatting sqref="W9">
    <cfRule type="expression" dxfId="718" priority="718">
      <formula>$W$2=""</formula>
    </cfRule>
  </conditionalFormatting>
  <conditionalFormatting sqref="X9:BB9">
    <cfRule type="expression" dxfId="717" priority="717">
      <formula>$X$2=""</formula>
    </cfRule>
  </conditionalFormatting>
  <conditionalFormatting sqref="F9">
    <cfRule type="expression" dxfId="716" priority="716">
      <formula>$F$2=""</formula>
    </cfRule>
  </conditionalFormatting>
  <conditionalFormatting sqref="H12">
    <cfRule type="expression" dxfId="715" priority="715">
      <formula>$H$2=""</formula>
    </cfRule>
  </conditionalFormatting>
  <conditionalFormatting sqref="G12">
    <cfRule type="expression" dxfId="714" priority="714">
      <formula>$G$2=""</formula>
    </cfRule>
  </conditionalFormatting>
  <conditionalFormatting sqref="I12">
    <cfRule type="expression" dxfId="713" priority="713">
      <formula>$I$2=""</formula>
    </cfRule>
  </conditionalFormatting>
  <conditionalFormatting sqref="J12">
    <cfRule type="expression" dxfId="712" priority="712">
      <formula>$J$2=""</formula>
    </cfRule>
  </conditionalFormatting>
  <conditionalFormatting sqref="K12">
    <cfRule type="expression" dxfId="711" priority="711">
      <formula>$K$2=""</formula>
    </cfRule>
  </conditionalFormatting>
  <conditionalFormatting sqref="L12">
    <cfRule type="expression" dxfId="710" priority="710">
      <formula>$L$2=""</formula>
    </cfRule>
  </conditionalFormatting>
  <conditionalFormatting sqref="M12">
    <cfRule type="expression" dxfId="709" priority="709">
      <formula>$M$2=""</formula>
    </cfRule>
  </conditionalFormatting>
  <conditionalFormatting sqref="N12">
    <cfRule type="expression" dxfId="708" priority="708">
      <formula>$N$2=""</formula>
    </cfRule>
  </conditionalFormatting>
  <conditionalFormatting sqref="O12">
    <cfRule type="expression" dxfId="707" priority="707">
      <formula>$O$2=""</formula>
    </cfRule>
  </conditionalFormatting>
  <conditionalFormatting sqref="P12">
    <cfRule type="expression" dxfId="706" priority="706">
      <formula>$P$2=""</formula>
    </cfRule>
  </conditionalFormatting>
  <conditionalFormatting sqref="Q12">
    <cfRule type="expression" dxfId="705" priority="705">
      <formula>$Q$2=""</formula>
    </cfRule>
  </conditionalFormatting>
  <conditionalFormatting sqref="R12">
    <cfRule type="expression" dxfId="704" priority="704">
      <formula>$R$2=""</formula>
    </cfRule>
  </conditionalFormatting>
  <conditionalFormatting sqref="S12">
    <cfRule type="expression" dxfId="703" priority="703">
      <formula>$S$2=""</formula>
    </cfRule>
  </conditionalFormatting>
  <conditionalFormatting sqref="T12">
    <cfRule type="expression" dxfId="702" priority="702">
      <formula>$T$2=""</formula>
    </cfRule>
  </conditionalFormatting>
  <conditionalFormatting sqref="U12">
    <cfRule type="expression" dxfId="701" priority="701">
      <formula>$U$2=""</formula>
    </cfRule>
  </conditionalFormatting>
  <conditionalFormatting sqref="V12">
    <cfRule type="expression" dxfId="700" priority="700">
      <formula>$V$2=""</formula>
    </cfRule>
  </conditionalFormatting>
  <conditionalFormatting sqref="W12">
    <cfRule type="expression" dxfId="699" priority="699">
      <formula>$W$2=""</formula>
    </cfRule>
  </conditionalFormatting>
  <conditionalFormatting sqref="X12:BB12">
    <cfRule type="expression" dxfId="698" priority="698">
      <formula>$X$2=""</formula>
    </cfRule>
  </conditionalFormatting>
  <conditionalFormatting sqref="F12">
    <cfRule type="expression" dxfId="697" priority="697">
      <formula>$F$2=""</formula>
    </cfRule>
  </conditionalFormatting>
  <conditionalFormatting sqref="H15">
    <cfRule type="expression" dxfId="696" priority="696">
      <formula>$H$2=""</formula>
    </cfRule>
  </conditionalFormatting>
  <conditionalFormatting sqref="G15">
    <cfRule type="expression" dxfId="695" priority="695">
      <formula>$G$2=""</formula>
    </cfRule>
  </conditionalFormatting>
  <conditionalFormatting sqref="I15">
    <cfRule type="expression" dxfId="694" priority="694">
      <formula>$I$2=""</formula>
    </cfRule>
  </conditionalFormatting>
  <conditionalFormatting sqref="J15">
    <cfRule type="expression" dxfId="693" priority="693">
      <formula>$J$2=""</formula>
    </cfRule>
  </conditionalFormatting>
  <conditionalFormatting sqref="K15">
    <cfRule type="expression" dxfId="692" priority="692">
      <formula>$K$2=""</formula>
    </cfRule>
  </conditionalFormatting>
  <conditionalFormatting sqref="L15">
    <cfRule type="expression" dxfId="691" priority="691">
      <formula>$L$2=""</formula>
    </cfRule>
  </conditionalFormatting>
  <conditionalFormatting sqref="M15">
    <cfRule type="expression" dxfId="690" priority="690">
      <formula>$M$2=""</formula>
    </cfRule>
  </conditionalFormatting>
  <conditionalFormatting sqref="N15">
    <cfRule type="expression" dxfId="689" priority="689">
      <formula>$N$2=""</formula>
    </cfRule>
  </conditionalFormatting>
  <conditionalFormatting sqref="O15">
    <cfRule type="expression" dxfId="688" priority="688">
      <formula>$O$2=""</formula>
    </cfRule>
  </conditionalFormatting>
  <conditionalFormatting sqref="P15">
    <cfRule type="expression" dxfId="687" priority="687">
      <formula>$P$2=""</formula>
    </cfRule>
  </conditionalFormatting>
  <conditionalFormatting sqref="Q15">
    <cfRule type="expression" dxfId="686" priority="686">
      <formula>$Q$2=""</formula>
    </cfRule>
  </conditionalFormatting>
  <conditionalFormatting sqref="R15">
    <cfRule type="expression" dxfId="685" priority="685">
      <formula>$R$2=""</formula>
    </cfRule>
  </conditionalFormatting>
  <conditionalFormatting sqref="S15">
    <cfRule type="expression" dxfId="684" priority="684">
      <formula>$S$2=""</formula>
    </cfRule>
  </conditionalFormatting>
  <conditionalFormatting sqref="T15">
    <cfRule type="expression" dxfId="683" priority="683">
      <formula>$T$2=""</formula>
    </cfRule>
  </conditionalFormatting>
  <conditionalFormatting sqref="U15">
    <cfRule type="expression" dxfId="682" priority="682">
      <formula>$U$2=""</formula>
    </cfRule>
  </conditionalFormatting>
  <conditionalFormatting sqref="V15">
    <cfRule type="expression" dxfId="681" priority="681">
      <formula>$V$2=""</formula>
    </cfRule>
  </conditionalFormatting>
  <conditionalFormatting sqref="W15">
    <cfRule type="expression" dxfId="680" priority="680">
      <formula>$W$2=""</formula>
    </cfRule>
  </conditionalFormatting>
  <conditionalFormatting sqref="X15:BB15">
    <cfRule type="expression" dxfId="679" priority="679">
      <formula>$X$2=""</formula>
    </cfRule>
  </conditionalFormatting>
  <conditionalFormatting sqref="F15">
    <cfRule type="expression" dxfId="678" priority="678">
      <formula>$F$2=""</formula>
    </cfRule>
  </conditionalFormatting>
  <conditionalFormatting sqref="H7">
    <cfRule type="expression" dxfId="677" priority="677">
      <formula>$H$2=""</formula>
    </cfRule>
  </conditionalFormatting>
  <conditionalFormatting sqref="G7">
    <cfRule type="expression" dxfId="676" priority="676">
      <formula>$G$2=""</formula>
    </cfRule>
  </conditionalFormatting>
  <conditionalFormatting sqref="I7">
    <cfRule type="expression" dxfId="675" priority="675">
      <formula>$I$2=""</formula>
    </cfRule>
  </conditionalFormatting>
  <conditionalFormatting sqref="J7">
    <cfRule type="expression" dxfId="674" priority="674">
      <formula>$J$2=""</formula>
    </cfRule>
  </conditionalFormatting>
  <conditionalFormatting sqref="K7">
    <cfRule type="expression" dxfId="673" priority="673">
      <formula>$K$2=""</formula>
    </cfRule>
  </conditionalFormatting>
  <conditionalFormatting sqref="L7">
    <cfRule type="expression" dxfId="672" priority="672">
      <formula>$L$2=""</formula>
    </cfRule>
  </conditionalFormatting>
  <conditionalFormatting sqref="M7">
    <cfRule type="expression" dxfId="671" priority="671">
      <formula>$M$2=""</formula>
    </cfRule>
  </conditionalFormatting>
  <conditionalFormatting sqref="N7">
    <cfRule type="expression" dxfId="670" priority="670">
      <formula>$N$2=""</formula>
    </cfRule>
  </conditionalFormatting>
  <conditionalFormatting sqref="O7">
    <cfRule type="expression" dxfId="669" priority="669">
      <formula>$O$2=""</formula>
    </cfRule>
  </conditionalFormatting>
  <conditionalFormatting sqref="P7">
    <cfRule type="expression" dxfId="668" priority="668">
      <formula>$P$2=""</formula>
    </cfRule>
  </conditionalFormatting>
  <conditionalFormatting sqref="Q7">
    <cfRule type="expression" dxfId="667" priority="667">
      <formula>$Q$2=""</formula>
    </cfRule>
  </conditionalFormatting>
  <conditionalFormatting sqref="R7">
    <cfRule type="expression" dxfId="666" priority="666">
      <formula>$R$2=""</formula>
    </cfRule>
  </conditionalFormatting>
  <conditionalFormatting sqref="S7">
    <cfRule type="expression" dxfId="665" priority="665">
      <formula>$S$2=""</formula>
    </cfRule>
  </conditionalFormatting>
  <conditionalFormatting sqref="T7">
    <cfRule type="expression" dxfId="664" priority="664">
      <formula>$T$2=""</formula>
    </cfRule>
  </conditionalFormatting>
  <conditionalFormatting sqref="U7">
    <cfRule type="expression" dxfId="663" priority="663">
      <formula>$U$2=""</formula>
    </cfRule>
  </conditionalFormatting>
  <conditionalFormatting sqref="V7">
    <cfRule type="expression" dxfId="662" priority="662">
      <formula>$V$2=""</formula>
    </cfRule>
  </conditionalFormatting>
  <conditionalFormatting sqref="W7">
    <cfRule type="expression" dxfId="661" priority="661">
      <formula>$W$2=""</formula>
    </cfRule>
  </conditionalFormatting>
  <conditionalFormatting sqref="X7:BB7">
    <cfRule type="expression" dxfId="660" priority="660">
      <formula>$X$2=""</formula>
    </cfRule>
  </conditionalFormatting>
  <conditionalFormatting sqref="F7">
    <cfRule type="expression" dxfId="659" priority="659">
      <formula>$F$2=""</formula>
    </cfRule>
  </conditionalFormatting>
  <conditionalFormatting sqref="H10">
    <cfRule type="expression" dxfId="658" priority="658">
      <formula>$H$2=""</formula>
    </cfRule>
  </conditionalFormatting>
  <conditionalFormatting sqref="G10">
    <cfRule type="expression" dxfId="657" priority="657">
      <formula>$G$2=""</formula>
    </cfRule>
  </conditionalFormatting>
  <conditionalFormatting sqref="I10">
    <cfRule type="expression" dxfId="656" priority="656">
      <formula>$I$2=""</formula>
    </cfRule>
  </conditionalFormatting>
  <conditionalFormatting sqref="J10">
    <cfRule type="expression" dxfId="655" priority="655">
      <formula>$J$2=""</formula>
    </cfRule>
  </conditionalFormatting>
  <conditionalFormatting sqref="K10">
    <cfRule type="expression" dxfId="654" priority="654">
      <formula>$K$2=""</formula>
    </cfRule>
  </conditionalFormatting>
  <conditionalFormatting sqref="L10">
    <cfRule type="expression" dxfId="653" priority="653">
      <formula>$L$2=""</formula>
    </cfRule>
  </conditionalFormatting>
  <conditionalFormatting sqref="M10">
    <cfRule type="expression" dxfId="652" priority="652">
      <formula>$M$2=""</formula>
    </cfRule>
  </conditionalFormatting>
  <conditionalFormatting sqref="N10">
    <cfRule type="expression" dxfId="651" priority="651">
      <formula>$N$2=""</formula>
    </cfRule>
  </conditionalFormatting>
  <conditionalFormatting sqref="O10">
    <cfRule type="expression" dxfId="650" priority="650">
      <formula>$O$2=""</formula>
    </cfRule>
  </conditionalFormatting>
  <conditionalFormatting sqref="P10">
    <cfRule type="expression" dxfId="649" priority="649">
      <formula>$P$2=""</formula>
    </cfRule>
  </conditionalFormatting>
  <conditionalFormatting sqref="Q10">
    <cfRule type="expression" dxfId="648" priority="648">
      <formula>$Q$2=""</formula>
    </cfRule>
  </conditionalFormatting>
  <conditionalFormatting sqref="R10">
    <cfRule type="expression" dxfId="647" priority="647">
      <formula>$R$2=""</formula>
    </cfRule>
  </conditionalFormatting>
  <conditionalFormatting sqref="S10">
    <cfRule type="expression" dxfId="646" priority="646">
      <formula>$S$2=""</formula>
    </cfRule>
  </conditionalFormatting>
  <conditionalFormatting sqref="T10">
    <cfRule type="expression" dxfId="645" priority="645">
      <formula>$T$2=""</formula>
    </cfRule>
  </conditionalFormatting>
  <conditionalFormatting sqref="U10">
    <cfRule type="expression" dxfId="644" priority="644">
      <formula>$U$2=""</formula>
    </cfRule>
  </conditionalFormatting>
  <conditionalFormatting sqref="V10">
    <cfRule type="expression" dxfId="643" priority="643">
      <formula>$V$2=""</formula>
    </cfRule>
  </conditionalFormatting>
  <conditionalFormatting sqref="W10">
    <cfRule type="expression" dxfId="642" priority="642">
      <formula>$W$2=""</formula>
    </cfRule>
  </conditionalFormatting>
  <conditionalFormatting sqref="X10:BB10">
    <cfRule type="expression" dxfId="641" priority="641">
      <formula>$X$2=""</formula>
    </cfRule>
  </conditionalFormatting>
  <conditionalFormatting sqref="F10">
    <cfRule type="expression" dxfId="640" priority="640">
      <formula>$F$2=""</formula>
    </cfRule>
  </conditionalFormatting>
  <conditionalFormatting sqref="H13">
    <cfRule type="expression" dxfId="639" priority="639">
      <formula>$H$2=""</formula>
    </cfRule>
  </conditionalFormatting>
  <conditionalFormatting sqref="G13">
    <cfRule type="expression" dxfId="638" priority="638">
      <formula>$G$2=""</formula>
    </cfRule>
  </conditionalFormatting>
  <conditionalFormatting sqref="I13">
    <cfRule type="expression" dxfId="637" priority="637">
      <formula>$I$2=""</formula>
    </cfRule>
  </conditionalFormatting>
  <conditionalFormatting sqref="J13">
    <cfRule type="expression" dxfId="636" priority="636">
      <formula>$J$2=""</formula>
    </cfRule>
  </conditionalFormatting>
  <conditionalFormatting sqref="K13">
    <cfRule type="expression" dxfId="635" priority="635">
      <formula>$K$2=""</formula>
    </cfRule>
  </conditionalFormatting>
  <conditionalFormatting sqref="L13">
    <cfRule type="expression" dxfId="634" priority="634">
      <formula>$L$2=""</formula>
    </cfRule>
  </conditionalFormatting>
  <conditionalFormatting sqref="M13">
    <cfRule type="expression" dxfId="633" priority="633">
      <formula>$M$2=""</formula>
    </cfRule>
  </conditionalFormatting>
  <conditionalFormatting sqref="N13">
    <cfRule type="expression" dxfId="632" priority="632">
      <formula>$N$2=""</formula>
    </cfRule>
  </conditionalFormatting>
  <conditionalFormatting sqref="O13">
    <cfRule type="expression" dxfId="631" priority="631">
      <formula>$O$2=""</formula>
    </cfRule>
  </conditionalFormatting>
  <conditionalFormatting sqref="P13">
    <cfRule type="expression" dxfId="630" priority="630">
      <formula>$P$2=""</formula>
    </cfRule>
  </conditionalFormatting>
  <conditionalFormatting sqref="Q13">
    <cfRule type="expression" dxfId="629" priority="629">
      <formula>$Q$2=""</formula>
    </cfRule>
  </conditionalFormatting>
  <conditionalFormatting sqref="R13">
    <cfRule type="expression" dxfId="628" priority="628">
      <formula>$R$2=""</formula>
    </cfRule>
  </conditionalFormatting>
  <conditionalFormatting sqref="S13">
    <cfRule type="expression" dxfId="627" priority="627">
      <formula>$S$2=""</formula>
    </cfRule>
  </conditionalFormatting>
  <conditionalFormatting sqref="T13">
    <cfRule type="expression" dxfId="626" priority="626">
      <formula>$T$2=""</formula>
    </cfRule>
  </conditionalFormatting>
  <conditionalFormatting sqref="U13">
    <cfRule type="expression" dxfId="625" priority="625">
      <formula>$U$2=""</formula>
    </cfRule>
  </conditionalFormatting>
  <conditionalFormatting sqref="V13">
    <cfRule type="expression" dxfId="624" priority="624">
      <formula>$V$2=""</formula>
    </cfRule>
  </conditionalFormatting>
  <conditionalFormatting sqref="W13">
    <cfRule type="expression" dxfId="623" priority="623">
      <formula>$W$2=""</formula>
    </cfRule>
  </conditionalFormatting>
  <conditionalFormatting sqref="X13:BB13">
    <cfRule type="expression" dxfId="622" priority="622">
      <formula>$X$2=""</formula>
    </cfRule>
  </conditionalFormatting>
  <conditionalFormatting sqref="F13">
    <cfRule type="expression" dxfId="621" priority="621">
      <formula>$F$2=""</formula>
    </cfRule>
  </conditionalFormatting>
  <conditionalFormatting sqref="H16">
    <cfRule type="expression" dxfId="620" priority="620">
      <formula>$H$2=""</formula>
    </cfRule>
  </conditionalFormatting>
  <conditionalFormatting sqref="G16">
    <cfRule type="expression" dxfId="619" priority="619">
      <formula>$G$2=""</formula>
    </cfRule>
  </conditionalFormatting>
  <conditionalFormatting sqref="I16">
    <cfRule type="expression" dxfId="618" priority="618">
      <formula>$I$2=""</formula>
    </cfRule>
  </conditionalFormatting>
  <conditionalFormatting sqref="J16">
    <cfRule type="expression" dxfId="617" priority="617">
      <formula>$J$2=""</formula>
    </cfRule>
  </conditionalFormatting>
  <conditionalFormatting sqref="K16">
    <cfRule type="expression" dxfId="616" priority="616">
      <formula>$K$2=""</formula>
    </cfRule>
  </conditionalFormatting>
  <conditionalFormatting sqref="L16">
    <cfRule type="expression" dxfId="615" priority="615">
      <formula>$L$2=""</formula>
    </cfRule>
  </conditionalFormatting>
  <conditionalFormatting sqref="M16">
    <cfRule type="expression" dxfId="614" priority="614">
      <formula>$M$2=""</formula>
    </cfRule>
  </conditionalFormatting>
  <conditionalFormatting sqref="N16">
    <cfRule type="expression" dxfId="613" priority="613">
      <formula>$N$2=""</formula>
    </cfRule>
  </conditionalFormatting>
  <conditionalFormatting sqref="O16">
    <cfRule type="expression" dxfId="612" priority="612">
      <formula>$O$2=""</formula>
    </cfRule>
  </conditionalFormatting>
  <conditionalFormatting sqref="P16">
    <cfRule type="expression" dxfId="611" priority="611">
      <formula>$P$2=""</formula>
    </cfRule>
  </conditionalFormatting>
  <conditionalFormatting sqref="Q16">
    <cfRule type="expression" dxfId="610" priority="610">
      <formula>$Q$2=""</formula>
    </cfRule>
  </conditionalFormatting>
  <conditionalFormatting sqref="R16">
    <cfRule type="expression" dxfId="609" priority="609">
      <formula>$R$2=""</formula>
    </cfRule>
  </conditionalFormatting>
  <conditionalFormatting sqref="S16">
    <cfRule type="expression" dxfId="608" priority="608">
      <formula>$S$2=""</formula>
    </cfRule>
  </conditionalFormatting>
  <conditionalFormatting sqref="T16">
    <cfRule type="expression" dxfId="607" priority="607">
      <formula>$T$2=""</formula>
    </cfRule>
  </conditionalFormatting>
  <conditionalFormatting sqref="U16">
    <cfRule type="expression" dxfId="606" priority="606">
      <formula>$U$2=""</formula>
    </cfRule>
  </conditionalFormatting>
  <conditionalFormatting sqref="V16">
    <cfRule type="expression" dxfId="605" priority="605">
      <formula>$V$2=""</formula>
    </cfRule>
  </conditionalFormatting>
  <conditionalFormatting sqref="W16">
    <cfRule type="expression" dxfId="604" priority="604">
      <formula>$W$2=""</formula>
    </cfRule>
  </conditionalFormatting>
  <conditionalFormatting sqref="X16:BB16">
    <cfRule type="expression" dxfId="603" priority="603">
      <formula>$X$2=""</formula>
    </cfRule>
  </conditionalFormatting>
  <conditionalFormatting sqref="F16">
    <cfRule type="expression" dxfId="602" priority="602">
      <formula>$F$2=""</formula>
    </cfRule>
  </conditionalFormatting>
  <conditionalFormatting sqref="E6">
    <cfRule type="expression" dxfId="601" priority="601">
      <formula>$E$2=""</formula>
    </cfRule>
  </conditionalFormatting>
  <conditionalFormatting sqref="E9">
    <cfRule type="expression" dxfId="600" priority="600">
      <formula>$E$2=""</formula>
    </cfRule>
  </conditionalFormatting>
  <conditionalFormatting sqref="E12">
    <cfRule type="expression" dxfId="599" priority="599">
      <formula>$E$2=""</formula>
    </cfRule>
  </conditionalFormatting>
  <conditionalFormatting sqref="E15">
    <cfRule type="expression" dxfId="598" priority="598">
      <formula>$E$2=""</formula>
    </cfRule>
  </conditionalFormatting>
  <conditionalFormatting sqref="E7">
    <cfRule type="expression" dxfId="597" priority="597">
      <formula>$E$2=""</formula>
    </cfRule>
  </conditionalFormatting>
  <conditionalFormatting sqref="E10">
    <cfRule type="expression" dxfId="596" priority="596">
      <formula>$E$2=""</formula>
    </cfRule>
  </conditionalFormatting>
  <conditionalFormatting sqref="E13">
    <cfRule type="expression" dxfId="595" priority="595">
      <formula>$E$2=""</formula>
    </cfRule>
  </conditionalFormatting>
  <conditionalFormatting sqref="E16">
    <cfRule type="expression" dxfId="594" priority="594">
      <formula>$E$2=""</formula>
    </cfRule>
  </conditionalFormatting>
  <conditionalFormatting sqref="X1">
    <cfRule type="expression" dxfId="593" priority="593">
      <formula>$W$2=""</formula>
    </cfRule>
  </conditionalFormatting>
  <conditionalFormatting sqref="G1:G32 G63:G1048576">
    <cfRule type="expression" dxfId="592" priority="592">
      <formula>$G$66=""</formula>
    </cfRule>
  </conditionalFormatting>
  <conditionalFormatting sqref="H1:H32 H63:H1048576">
    <cfRule type="expression" dxfId="591" priority="591">
      <formula>$H$66=""</formula>
    </cfRule>
  </conditionalFormatting>
  <conditionalFormatting sqref="I68">
    <cfRule type="expression" dxfId="590" priority="590">
      <formula>$H$66=""</formula>
    </cfRule>
  </conditionalFormatting>
  <conditionalFormatting sqref="I1:I32 I63:I1048576">
    <cfRule type="expression" dxfId="589" priority="589">
      <formula>$I$66=""</formula>
    </cfRule>
  </conditionalFormatting>
  <conditionalFormatting sqref="J1:J32 J63:J1048576">
    <cfRule type="expression" dxfId="588" priority="588">
      <formula>$J$66=""</formula>
    </cfRule>
  </conditionalFormatting>
  <conditionalFormatting sqref="K1:K32 K63:K1048576">
    <cfRule type="expression" dxfId="587" priority="587">
      <formula>$K$66=""</formula>
    </cfRule>
  </conditionalFormatting>
  <conditionalFormatting sqref="L1:L32 L63:L1048576">
    <cfRule type="expression" dxfId="586" priority="586">
      <formula>$L$66=""</formula>
    </cfRule>
  </conditionalFormatting>
  <conditionalFormatting sqref="M1:M32 M63:M1048576">
    <cfRule type="expression" dxfId="585" priority="585">
      <formula>$M$66=""</formula>
    </cfRule>
  </conditionalFormatting>
  <conditionalFormatting sqref="N1:N32 N63:N1048576">
    <cfRule type="expression" dxfId="584" priority="584">
      <formula>$N$66=""</formula>
    </cfRule>
  </conditionalFormatting>
  <conditionalFormatting sqref="O1:O32 O63:O1048576">
    <cfRule type="expression" dxfId="583" priority="583">
      <formula>$O$66=""</formula>
    </cfRule>
  </conditionalFormatting>
  <conditionalFormatting sqref="P1:P32 P63:P1048576">
    <cfRule type="expression" dxfId="582" priority="582">
      <formula>$P$66=""</formula>
    </cfRule>
  </conditionalFormatting>
  <conditionalFormatting sqref="R1:R32 R63:R1048576">
    <cfRule type="expression" dxfId="581" priority="581">
      <formula>$R$66=""</formula>
    </cfRule>
  </conditionalFormatting>
  <conditionalFormatting sqref="S1:S32 S63:S1048576">
    <cfRule type="expression" dxfId="580" priority="580">
      <formula>$S$66=""</formula>
    </cfRule>
  </conditionalFormatting>
  <conditionalFormatting sqref="T1:T32 T63:T1048576">
    <cfRule type="expression" dxfId="579" priority="579">
      <formula>$T$66=""</formula>
    </cfRule>
  </conditionalFormatting>
  <conditionalFormatting sqref="U1:U32 U63:U1048576">
    <cfRule type="expression" dxfId="578" priority="578">
      <formula>$U$66=""</formula>
    </cfRule>
  </conditionalFormatting>
  <conditionalFormatting sqref="V1:V32 V63:V1048576">
    <cfRule type="expression" dxfId="577" priority="577">
      <formula>$V$66=""</formula>
    </cfRule>
  </conditionalFormatting>
  <conditionalFormatting sqref="W1:W32 W63:W1048576">
    <cfRule type="expression" dxfId="576" priority="576">
      <formula>$W$66=""</formula>
    </cfRule>
  </conditionalFormatting>
  <conditionalFormatting sqref="X1:X32 X63:X1048576">
    <cfRule type="expression" dxfId="575" priority="575">
      <formula>$X$66=""</formula>
    </cfRule>
  </conditionalFormatting>
  <conditionalFormatting sqref="BB1:BB32 BB63:BB1048576">
    <cfRule type="expression" dxfId="574" priority="574">
      <formula>$BB$66=""</formula>
    </cfRule>
  </conditionalFormatting>
  <conditionalFormatting sqref="C112:C116 E112:BB116">
    <cfRule type="cellIs" dxfId="573" priority="819" operator="greaterThan">
      <formula>0</formula>
    </cfRule>
  </conditionalFormatting>
  <conditionalFormatting sqref="E67:BB91">
    <cfRule type="cellIs" dxfId="572" priority="572" operator="equal">
      <formula>""</formula>
    </cfRule>
    <cfRule type="cellIs" dxfId="571" priority="573" operator="greaterThan">
      <formula>0</formula>
    </cfRule>
  </conditionalFormatting>
  <conditionalFormatting sqref="H18 H21 H24 H27 H30">
    <cfRule type="expression" dxfId="570" priority="571">
      <formula>$H$2=""</formula>
    </cfRule>
  </conditionalFormatting>
  <conditionalFormatting sqref="G18 G21 G24 G27 G30">
    <cfRule type="expression" dxfId="569" priority="570">
      <formula>$G$2=""</formula>
    </cfRule>
  </conditionalFormatting>
  <conditionalFormatting sqref="I18 I21 I24 I27 I30">
    <cfRule type="expression" dxfId="568" priority="569">
      <formula>$I$2=""</formula>
    </cfRule>
  </conditionalFormatting>
  <conditionalFormatting sqref="J18 J21 J24 J27">
    <cfRule type="expression" dxfId="567" priority="568">
      <formula>$J$2=""</formula>
    </cfRule>
  </conditionalFormatting>
  <conditionalFormatting sqref="K18 K21 K24 K27">
    <cfRule type="expression" dxfId="566" priority="567">
      <formula>$K$2=""</formula>
    </cfRule>
  </conditionalFormatting>
  <conditionalFormatting sqref="L18 L21 L24 L27 L30">
    <cfRule type="expression" dxfId="565" priority="566">
      <formula>$L$2=""</formula>
    </cfRule>
  </conditionalFormatting>
  <conditionalFormatting sqref="M18 M21 M24 M27 M30">
    <cfRule type="expression" dxfId="564" priority="565">
      <formula>$M$2=""</formula>
    </cfRule>
  </conditionalFormatting>
  <conditionalFormatting sqref="N18 N21 N24 N27 N30">
    <cfRule type="expression" dxfId="563" priority="564">
      <formula>$N$2=""</formula>
    </cfRule>
  </conditionalFormatting>
  <conditionalFormatting sqref="O18 O21 O24 O27">
    <cfRule type="expression" dxfId="562" priority="563">
      <formula>$O$2=""</formula>
    </cfRule>
  </conditionalFormatting>
  <conditionalFormatting sqref="P18 P21 P24 P27 P30">
    <cfRule type="expression" dxfId="561" priority="562">
      <formula>$P$2=""</formula>
    </cfRule>
  </conditionalFormatting>
  <conditionalFormatting sqref="Q18 Q21 Q24 Q27 Q30">
    <cfRule type="expression" dxfId="560" priority="561">
      <formula>$Q$2=""</formula>
    </cfRule>
  </conditionalFormatting>
  <conditionalFormatting sqref="R18 R21 R24 R27 R30">
    <cfRule type="expression" dxfId="559" priority="560">
      <formula>$R$2=""</formula>
    </cfRule>
  </conditionalFormatting>
  <conditionalFormatting sqref="S18 S21 S24 S27 S30">
    <cfRule type="expression" dxfId="558" priority="559">
      <formula>$S$2=""</formula>
    </cfRule>
  </conditionalFormatting>
  <conditionalFormatting sqref="T18 T21 T24 T27 T30">
    <cfRule type="expression" dxfId="557" priority="558">
      <formula>$T$2=""</formula>
    </cfRule>
  </conditionalFormatting>
  <conditionalFormatting sqref="U18 U21 U24 U27 U30">
    <cfRule type="expression" dxfId="556" priority="557">
      <formula>$U$2=""</formula>
    </cfRule>
  </conditionalFormatting>
  <conditionalFormatting sqref="V18 V21 V24 V27 V30">
    <cfRule type="expression" dxfId="555" priority="556">
      <formula>$V$2=""</formula>
    </cfRule>
  </conditionalFormatting>
  <conditionalFormatting sqref="W18 W21 W24 W27 W30">
    <cfRule type="expression" dxfId="554" priority="555">
      <formula>$W$2=""</formula>
    </cfRule>
  </conditionalFormatting>
  <conditionalFormatting sqref="Y18:BB18 Y21:BB21 Y24:BB24 Y27:BB27 Y30:BB30 E20:BB20 E23:BB23 E26:BB26 E29:BB29 E32:BB32">
    <cfRule type="expression" dxfId="553" priority="554">
      <formula>$Y$2=""</formula>
    </cfRule>
  </conditionalFormatting>
  <conditionalFormatting sqref="F18 F21 F24 F27 F30">
    <cfRule type="expression" dxfId="552" priority="553">
      <formula>$F$2=""</formula>
    </cfRule>
  </conditionalFormatting>
  <conditionalFormatting sqref="H18">
    <cfRule type="expression" dxfId="551" priority="552">
      <formula>$H$2=""</formula>
    </cfRule>
  </conditionalFormatting>
  <conditionalFormatting sqref="G18">
    <cfRule type="expression" dxfId="550" priority="551">
      <formula>$G$2=""</formula>
    </cfRule>
  </conditionalFormatting>
  <conditionalFormatting sqref="I18">
    <cfRule type="expression" dxfId="549" priority="550">
      <formula>$I$2=""</formula>
    </cfRule>
  </conditionalFormatting>
  <conditionalFormatting sqref="J18">
    <cfRule type="expression" dxfId="548" priority="549">
      <formula>$J$2=""</formula>
    </cfRule>
  </conditionalFormatting>
  <conditionalFormatting sqref="K18">
    <cfRule type="expression" dxfId="547" priority="548">
      <formula>$K$2=""</formula>
    </cfRule>
  </conditionalFormatting>
  <conditionalFormatting sqref="L18">
    <cfRule type="expression" dxfId="546" priority="547">
      <formula>$L$2=""</formula>
    </cfRule>
  </conditionalFormatting>
  <conditionalFormatting sqref="M18">
    <cfRule type="expression" dxfId="545" priority="546">
      <formula>$M$2=""</formula>
    </cfRule>
  </conditionalFormatting>
  <conditionalFormatting sqref="N18">
    <cfRule type="expression" dxfId="544" priority="545">
      <formula>$N$2=""</formula>
    </cfRule>
  </conditionalFormatting>
  <conditionalFormatting sqref="O18">
    <cfRule type="expression" dxfId="543" priority="544">
      <formula>$O$2=""</formula>
    </cfRule>
  </conditionalFormatting>
  <conditionalFormatting sqref="P18">
    <cfRule type="expression" dxfId="542" priority="543">
      <formula>$P$2=""</formula>
    </cfRule>
  </conditionalFormatting>
  <conditionalFormatting sqref="Q18">
    <cfRule type="expression" dxfId="541" priority="542">
      <formula>$Q$2=""</formula>
    </cfRule>
  </conditionalFormatting>
  <conditionalFormatting sqref="R18">
    <cfRule type="expression" dxfId="540" priority="541">
      <formula>$R$2=""</formula>
    </cfRule>
  </conditionalFormatting>
  <conditionalFormatting sqref="S18">
    <cfRule type="expression" dxfId="539" priority="540">
      <formula>$S$2=""</formula>
    </cfRule>
  </conditionalFormatting>
  <conditionalFormatting sqref="T18">
    <cfRule type="expression" dxfId="538" priority="539">
      <formula>$T$2=""</formula>
    </cfRule>
  </conditionalFormatting>
  <conditionalFormatting sqref="U18">
    <cfRule type="expression" dxfId="537" priority="538">
      <formula>$U$2=""</formula>
    </cfRule>
  </conditionalFormatting>
  <conditionalFormatting sqref="V18">
    <cfRule type="expression" dxfId="536" priority="537">
      <formula>$V$2=""</formula>
    </cfRule>
  </conditionalFormatting>
  <conditionalFormatting sqref="W18">
    <cfRule type="expression" dxfId="535" priority="536">
      <formula>$W$2=""</formula>
    </cfRule>
  </conditionalFormatting>
  <conditionalFormatting sqref="X18:BB18">
    <cfRule type="expression" dxfId="534" priority="535">
      <formula>$X$2=""</formula>
    </cfRule>
  </conditionalFormatting>
  <conditionalFormatting sqref="F18">
    <cfRule type="expression" dxfId="533" priority="534">
      <formula>$F$2=""</formula>
    </cfRule>
  </conditionalFormatting>
  <conditionalFormatting sqref="H21">
    <cfRule type="expression" dxfId="532" priority="533">
      <formula>$H$2=""</formula>
    </cfRule>
  </conditionalFormatting>
  <conditionalFormatting sqref="G21">
    <cfRule type="expression" dxfId="531" priority="532">
      <formula>$G$2=""</formula>
    </cfRule>
  </conditionalFormatting>
  <conditionalFormatting sqref="I21">
    <cfRule type="expression" dxfId="530" priority="531">
      <formula>$I$2=""</formula>
    </cfRule>
  </conditionalFormatting>
  <conditionalFormatting sqref="J21">
    <cfRule type="expression" dxfId="529" priority="530">
      <formula>$J$2=""</formula>
    </cfRule>
  </conditionalFormatting>
  <conditionalFormatting sqref="K21">
    <cfRule type="expression" dxfId="528" priority="529">
      <formula>$K$2=""</formula>
    </cfRule>
  </conditionalFormatting>
  <conditionalFormatting sqref="L21">
    <cfRule type="expression" dxfId="527" priority="528">
      <formula>$L$2=""</formula>
    </cfRule>
  </conditionalFormatting>
  <conditionalFormatting sqref="M21">
    <cfRule type="expression" dxfId="526" priority="527">
      <formula>$M$2=""</formula>
    </cfRule>
  </conditionalFormatting>
  <conditionalFormatting sqref="N21">
    <cfRule type="expression" dxfId="525" priority="526">
      <formula>$N$2=""</formula>
    </cfRule>
  </conditionalFormatting>
  <conditionalFormatting sqref="O21">
    <cfRule type="expression" dxfId="524" priority="525">
      <formula>$O$2=""</formula>
    </cfRule>
  </conditionalFormatting>
  <conditionalFormatting sqref="P21">
    <cfRule type="expression" dxfId="523" priority="524">
      <formula>$P$2=""</formula>
    </cfRule>
  </conditionalFormatting>
  <conditionalFormatting sqref="Q21">
    <cfRule type="expression" dxfId="522" priority="523">
      <formula>$Q$2=""</formula>
    </cfRule>
  </conditionalFormatting>
  <conditionalFormatting sqref="R21">
    <cfRule type="expression" dxfId="521" priority="522">
      <formula>$R$2=""</formula>
    </cfRule>
  </conditionalFormatting>
  <conditionalFormatting sqref="S21">
    <cfRule type="expression" dxfId="520" priority="521">
      <formula>$S$2=""</formula>
    </cfRule>
  </conditionalFormatting>
  <conditionalFormatting sqref="T21">
    <cfRule type="expression" dxfId="519" priority="520">
      <formula>$T$2=""</formula>
    </cfRule>
  </conditionalFormatting>
  <conditionalFormatting sqref="U21">
    <cfRule type="expression" dxfId="518" priority="519">
      <formula>$U$2=""</formula>
    </cfRule>
  </conditionalFormatting>
  <conditionalFormatting sqref="V21">
    <cfRule type="expression" dxfId="517" priority="518">
      <formula>$V$2=""</formula>
    </cfRule>
  </conditionalFormatting>
  <conditionalFormatting sqref="W21">
    <cfRule type="expression" dxfId="516" priority="517">
      <formula>$W$2=""</formula>
    </cfRule>
  </conditionalFormatting>
  <conditionalFormatting sqref="X21:BB21">
    <cfRule type="expression" dxfId="515" priority="516">
      <formula>$X$2=""</formula>
    </cfRule>
  </conditionalFormatting>
  <conditionalFormatting sqref="F21">
    <cfRule type="expression" dxfId="514" priority="515">
      <formula>$F$2=""</formula>
    </cfRule>
  </conditionalFormatting>
  <conditionalFormatting sqref="H24">
    <cfRule type="expression" dxfId="513" priority="514">
      <formula>$H$2=""</formula>
    </cfRule>
  </conditionalFormatting>
  <conditionalFormatting sqref="G24">
    <cfRule type="expression" dxfId="512" priority="513">
      <formula>$G$2=""</formula>
    </cfRule>
  </conditionalFormatting>
  <conditionalFormatting sqref="I24">
    <cfRule type="expression" dxfId="511" priority="512">
      <formula>$I$2=""</formula>
    </cfRule>
  </conditionalFormatting>
  <conditionalFormatting sqref="J24">
    <cfRule type="expression" dxfId="510" priority="511">
      <formula>$J$2=""</formula>
    </cfRule>
  </conditionalFormatting>
  <conditionalFormatting sqref="K24">
    <cfRule type="expression" dxfId="509" priority="510">
      <formula>$K$2=""</formula>
    </cfRule>
  </conditionalFormatting>
  <conditionalFormatting sqref="L24">
    <cfRule type="expression" dxfId="508" priority="509">
      <formula>$L$2=""</formula>
    </cfRule>
  </conditionalFormatting>
  <conditionalFormatting sqref="M24">
    <cfRule type="expression" dxfId="507" priority="508">
      <formula>$M$2=""</formula>
    </cfRule>
  </conditionalFormatting>
  <conditionalFormatting sqref="N24">
    <cfRule type="expression" dxfId="506" priority="507">
      <formula>$N$2=""</formula>
    </cfRule>
  </conditionalFormatting>
  <conditionalFormatting sqref="O24">
    <cfRule type="expression" dxfId="505" priority="506">
      <formula>$O$2=""</formula>
    </cfRule>
  </conditionalFormatting>
  <conditionalFormatting sqref="P24">
    <cfRule type="expression" dxfId="504" priority="505">
      <formula>$P$2=""</formula>
    </cfRule>
  </conditionalFormatting>
  <conditionalFormatting sqref="Q24">
    <cfRule type="expression" dxfId="503" priority="504">
      <formula>$Q$2=""</formula>
    </cfRule>
  </conditionalFormatting>
  <conditionalFormatting sqref="R24">
    <cfRule type="expression" dxfId="502" priority="503">
      <formula>$R$2=""</formula>
    </cfRule>
  </conditionalFormatting>
  <conditionalFormatting sqref="S24">
    <cfRule type="expression" dxfId="501" priority="502">
      <formula>$S$2=""</formula>
    </cfRule>
  </conditionalFormatting>
  <conditionalFormatting sqref="T24">
    <cfRule type="expression" dxfId="500" priority="501">
      <formula>$T$2=""</formula>
    </cfRule>
  </conditionalFormatting>
  <conditionalFormatting sqref="U24">
    <cfRule type="expression" dxfId="499" priority="500">
      <formula>$U$2=""</formula>
    </cfRule>
  </conditionalFormatting>
  <conditionalFormatting sqref="V24">
    <cfRule type="expression" dxfId="498" priority="499">
      <formula>$V$2=""</formula>
    </cfRule>
  </conditionalFormatting>
  <conditionalFormatting sqref="W24">
    <cfRule type="expression" dxfId="497" priority="498">
      <formula>$W$2=""</formula>
    </cfRule>
  </conditionalFormatting>
  <conditionalFormatting sqref="X24:BB24">
    <cfRule type="expression" dxfId="496" priority="497">
      <formula>$X$2=""</formula>
    </cfRule>
  </conditionalFormatting>
  <conditionalFormatting sqref="F24">
    <cfRule type="expression" dxfId="495" priority="496">
      <formula>$F$2=""</formula>
    </cfRule>
  </conditionalFormatting>
  <conditionalFormatting sqref="H27">
    <cfRule type="expression" dxfId="494" priority="495">
      <formula>$H$2=""</formula>
    </cfRule>
  </conditionalFormatting>
  <conditionalFormatting sqref="G27">
    <cfRule type="expression" dxfId="493" priority="494">
      <formula>$G$2=""</formula>
    </cfRule>
  </conditionalFormatting>
  <conditionalFormatting sqref="I27">
    <cfRule type="expression" dxfId="492" priority="493">
      <formula>$I$2=""</formula>
    </cfRule>
  </conditionalFormatting>
  <conditionalFormatting sqref="J27">
    <cfRule type="expression" dxfId="491" priority="492">
      <formula>$J$2=""</formula>
    </cfRule>
  </conditionalFormatting>
  <conditionalFormatting sqref="K27">
    <cfRule type="expression" dxfId="490" priority="491">
      <formula>$K$2=""</formula>
    </cfRule>
  </conditionalFormatting>
  <conditionalFormatting sqref="L27">
    <cfRule type="expression" dxfId="489" priority="490">
      <formula>$L$2=""</formula>
    </cfRule>
  </conditionalFormatting>
  <conditionalFormatting sqref="M27">
    <cfRule type="expression" dxfId="488" priority="489">
      <formula>$M$2=""</formula>
    </cfRule>
  </conditionalFormatting>
  <conditionalFormatting sqref="N27">
    <cfRule type="expression" dxfId="487" priority="488">
      <formula>$N$2=""</formula>
    </cfRule>
  </conditionalFormatting>
  <conditionalFormatting sqref="O27">
    <cfRule type="expression" dxfId="486" priority="487">
      <formula>$O$2=""</formula>
    </cfRule>
  </conditionalFormatting>
  <conditionalFormatting sqref="P27">
    <cfRule type="expression" dxfId="485" priority="486">
      <formula>$P$2=""</formula>
    </cfRule>
  </conditionalFormatting>
  <conditionalFormatting sqref="Q27">
    <cfRule type="expression" dxfId="484" priority="485">
      <formula>$Q$2=""</formula>
    </cfRule>
  </conditionalFormatting>
  <conditionalFormatting sqref="R27">
    <cfRule type="expression" dxfId="483" priority="484">
      <formula>$R$2=""</formula>
    </cfRule>
  </conditionalFormatting>
  <conditionalFormatting sqref="S27">
    <cfRule type="expression" dxfId="482" priority="483">
      <formula>$S$2=""</formula>
    </cfRule>
  </conditionalFormatting>
  <conditionalFormatting sqref="T27">
    <cfRule type="expression" dxfId="481" priority="482">
      <formula>$T$2=""</formula>
    </cfRule>
  </conditionalFormatting>
  <conditionalFormatting sqref="U27">
    <cfRule type="expression" dxfId="480" priority="481">
      <formula>$U$2=""</formula>
    </cfRule>
  </conditionalFormatting>
  <conditionalFormatting sqref="V27">
    <cfRule type="expression" dxfId="479" priority="480">
      <formula>$V$2=""</formula>
    </cfRule>
  </conditionalFormatting>
  <conditionalFormatting sqref="W27">
    <cfRule type="expression" dxfId="478" priority="479">
      <formula>$W$2=""</formula>
    </cfRule>
  </conditionalFormatting>
  <conditionalFormatting sqref="X27:BB27">
    <cfRule type="expression" dxfId="477" priority="478">
      <formula>$X$2=""</formula>
    </cfRule>
  </conditionalFormatting>
  <conditionalFormatting sqref="F27">
    <cfRule type="expression" dxfId="476" priority="477">
      <formula>$F$2=""</formula>
    </cfRule>
  </conditionalFormatting>
  <conditionalFormatting sqref="H30">
    <cfRule type="expression" dxfId="475" priority="476">
      <formula>$H$2=""</formula>
    </cfRule>
  </conditionalFormatting>
  <conditionalFormatting sqref="G30">
    <cfRule type="expression" dxfId="474" priority="475">
      <formula>$G$2=""</formula>
    </cfRule>
  </conditionalFormatting>
  <conditionalFormatting sqref="I30">
    <cfRule type="expression" dxfId="473" priority="474">
      <formula>$I$2=""</formula>
    </cfRule>
  </conditionalFormatting>
  <conditionalFormatting sqref="J30">
    <cfRule type="expression" dxfId="472" priority="473">
      <formula>$J$2=""</formula>
    </cfRule>
  </conditionalFormatting>
  <conditionalFormatting sqref="K30">
    <cfRule type="expression" dxfId="471" priority="472">
      <formula>$K$2=""</formula>
    </cfRule>
  </conditionalFormatting>
  <conditionalFormatting sqref="L30">
    <cfRule type="expression" dxfId="470" priority="471">
      <formula>$L$2=""</formula>
    </cfRule>
  </conditionalFormatting>
  <conditionalFormatting sqref="M30">
    <cfRule type="expression" dxfId="469" priority="470">
      <formula>$M$2=""</formula>
    </cfRule>
  </conditionalFormatting>
  <conditionalFormatting sqref="N30">
    <cfRule type="expression" dxfId="468" priority="469">
      <formula>$N$2=""</formula>
    </cfRule>
  </conditionalFormatting>
  <conditionalFormatting sqref="O30">
    <cfRule type="expression" dxfId="467" priority="468">
      <formula>$O$2=""</formula>
    </cfRule>
  </conditionalFormatting>
  <conditionalFormatting sqref="P30">
    <cfRule type="expression" dxfId="466" priority="467">
      <formula>$P$2=""</formula>
    </cfRule>
  </conditionalFormatting>
  <conditionalFormatting sqref="Q30">
    <cfRule type="expression" dxfId="465" priority="466">
      <formula>$Q$2=""</formula>
    </cfRule>
  </conditionalFormatting>
  <conditionalFormatting sqref="R30">
    <cfRule type="expression" dxfId="464" priority="465">
      <formula>$R$2=""</formula>
    </cfRule>
  </conditionalFormatting>
  <conditionalFormatting sqref="S30">
    <cfRule type="expression" dxfId="463" priority="464">
      <formula>$S$2=""</formula>
    </cfRule>
  </conditionalFormatting>
  <conditionalFormatting sqref="T30">
    <cfRule type="expression" dxfId="462" priority="463">
      <formula>$T$2=""</formula>
    </cfRule>
  </conditionalFormatting>
  <conditionalFormatting sqref="U30">
    <cfRule type="expression" dxfId="461" priority="462">
      <formula>$U$2=""</formula>
    </cfRule>
  </conditionalFormatting>
  <conditionalFormatting sqref="V30">
    <cfRule type="expression" dxfId="460" priority="461">
      <formula>$V$2=""</formula>
    </cfRule>
  </conditionalFormatting>
  <conditionalFormatting sqref="W30">
    <cfRule type="expression" dxfId="459" priority="460">
      <formula>$W$2=""</formula>
    </cfRule>
  </conditionalFormatting>
  <conditionalFormatting sqref="X30:BB30">
    <cfRule type="expression" dxfId="458" priority="459">
      <formula>$X$2=""</formula>
    </cfRule>
  </conditionalFormatting>
  <conditionalFormatting sqref="F30">
    <cfRule type="expression" dxfId="457" priority="458">
      <formula>$F$2=""</formula>
    </cfRule>
  </conditionalFormatting>
  <conditionalFormatting sqref="E18">
    <cfRule type="expression" dxfId="456" priority="457">
      <formula>$E$2=""</formula>
    </cfRule>
  </conditionalFormatting>
  <conditionalFormatting sqref="E21">
    <cfRule type="expression" dxfId="455" priority="456">
      <formula>$E$2=""</formula>
    </cfRule>
  </conditionalFormatting>
  <conditionalFormatting sqref="E24">
    <cfRule type="expression" dxfId="454" priority="455">
      <formula>$E$2=""</formula>
    </cfRule>
  </conditionalFormatting>
  <conditionalFormatting sqref="E27">
    <cfRule type="expression" dxfId="453" priority="454">
      <formula>$E$2=""</formula>
    </cfRule>
  </conditionalFormatting>
  <conditionalFormatting sqref="E30">
    <cfRule type="expression" dxfId="452" priority="453">
      <formula>$E$2=""</formula>
    </cfRule>
  </conditionalFormatting>
  <conditionalFormatting sqref="E22:BB22">
    <cfRule type="expression" dxfId="451" priority="452">
      <formula>$E$2=""</formula>
    </cfRule>
  </conditionalFormatting>
  <conditionalFormatting sqref="E25:BB25">
    <cfRule type="expression" dxfId="450" priority="451">
      <formula>$E$2=""</formula>
    </cfRule>
  </conditionalFormatting>
  <conditionalFormatting sqref="E28:BB28">
    <cfRule type="expression" dxfId="449" priority="450">
      <formula>$E$2=""</formula>
    </cfRule>
  </conditionalFormatting>
  <conditionalFormatting sqref="X18 X21 X24 X27 X30">
    <cfRule type="expression" dxfId="448" priority="449">
      <formula>$X$2=""</formula>
    </cfRule>
  </conditionalFormatting>
  <conditionalFormatting sqref="J18 J21 J24 J27 J30">
    <cfRule type="expression" dxfId="447" priority="448">
      <formula>$J$2=""</formula>
    </cfRule>
  </conditionalFormatting>
  <conditionalFormatting sqref="K18 K21 K24 K27 K30">
    <cfRule type="expression" dxfId="446" priority="447">
      <formula>$K$2=""</formula>
    </cfRule>
  </conditionalFormatting>
  <conditionalFormatting sqref="O18 O21 O24 O27 O30">
    <cfRule type="expression" dxfId="445" priority="446">
      <formula>$O$2=""</formula>
    </cfRule>
  </conditionalFormatting>
  <conditionalFormatting sqref="F18">
    <cfRule type="expression" dxfId="444" priority="445">
      <formula>$F$66=""</formula>
    </cfRule>
  </conditionalFormatting>
  <conditionalFormatting sqref="G18">
    <cfRule type="expression" dxfId="443" priority="444">
      <formula>$G$66=""</formula>
    </cfRule>
  </conditionalFormatting>
  <conditionalFormatting sqref="H18">
    <cfRule type="expression" dxfId="442" priority="443">
      <formula>$H$66=""</formula>
    </cfRule>
  </conditionalFormatting>
  <conditionalFormatting sqref="I18">
    <cfRule type="expression" dxfId="441" priority="442">
      <formula>$I$66=""</formula>
    </cfRule>
  </conditionalFormatting>
  <conditionalFormatting sqref="J18">
    <cfRule type="expression" dxfId="440" priority="441">
      <formula>$J$66=""</formula>
    </cfRule>
  </conditionalFormatting>
  <conditionalFormatting sqref="K18">
    <cfRule type="expression" dxfId="439" priority="440">
      <formula>$K$66=""</formula>
    </cfRule>
  </conditionalFormatting>
  <conditionalFormatting sqref="L18">
    <cfRule type="expression" dxfId="438" priority="439">
      <formula>$L$66=""</formula>
    </cfRule>
  </conditionalFormatting>
  <conditionalFormatting sqref="M18">
    <cfRule type="expression" dxfId="437" priority="438">
      <formula>$M$66=""</formula>
    </cfRule>
  </conditionalFormatting>
  <conditionalFormatting sqref="N18">
    <cfRule type="expression" dxfId="436" priority="437">
      <formula>$N$66=""</formula>
    </cfRule>
  </conditionalFormatting>
  <conditionalFormatting sqref="O18">
    <cfRule type="expression" dxfId="435" priority="436">
      <formula>$O$66=""</formula>
    </cfRule>
  </conditionalFormatting>
  <conditionalFormatting sqref="P18">
    <cfRule type="expression" dxfId="434" priority="435">
      <formula>$P$66=""</formula>
    </cfRule>
  </conditionalFormatting>
  <conditionalFormatting sqref="Q18">
    <cfRule type="expression" dxfId="433" priority="434">
      <formula>$Q$66=""</formula>
    </cfRule>
  </conditionalFormatting>
  <conditionalFormatting sqref="R18">
    <cfRule type="expression" dxfId="432" priority="433">
      <formula>$R$66=""</formula>
    </cfRule>
  </conditionalFormatting>
  <conditionalFormatting sqref="S18">
    <cfRule type="expression" dxfId="431" priority="432">
      <formula>$S$66=""</formula>
    </cfRule>
  </conditionalFormatting>
  <conditionalFormatting sqref="T18">
    <cfRule type="expression" dxfId="430" priority="431">
      <formula>$T$66=""</formula>
    </cfRule>
  </conditionalFormatting>
  <conditionalFormatting sqref="U18">
    <cfRule type="expression" dxfId="429" priority="430">
      <formula>$U$66=""</formula>
    </cfRule>
  </conditionalFormatting>
  <conditionalFormatting sqref="V18">
    <cfRule type="expression" dxfId="428" priority="429">
      <formula>$V$66=""</formula>
    </cfRule>
  </conditionalFormatting>
  <conditionalFormatting sqref="W18">
    <cfRule type="expression" dxfId="427" priority="428">
      <formula>$W$66=""</formula>
    </cfRule>
  </conditionalFormatting>
  <conditionalFormatting sqref="X18">
    <cfRule type="expression" dxfId="426" priority="427">
      <formula>$X$66=""</formula>
    </cfRule>
  </conditionalFormatting>
  <conditionalFormatting sqref="Y18:BB18">
    <cfRule type="expression" dxfId="425" priority="426">
      <formula>$Y$66=""</formula>
    </cfRule>
  </conditionalFormatting>
  <conditionalFormatting sqref="F1:F32 F63:F1048576">
    <cfRule type="expression" dxfId="424" priority="425">
      <formula>$F$66=""</formula>
    </cfRule>
  </conditionalFormatting>
  <conditionalFormatting sqref="AA1:AA32 AA63:AA1048576">
    <cfRule type="expression" dxfId="423" priority="424">
      <formula>$AA$66=""</formula>
    </cfRule>
  </conditionalFormatting>
  <conditionalFormatting sqref="Y1:Y32 Y63:Y1048576">
    <cfRule type="expression" dxfId="422" priority="423">
      <formula>$Y$66=""</formula>
    </cfRule>
  </conditionalFormatting>
  <conditionalFormatting sqref="Z1:Z32 Z63:Z1048576">
    <cfRule type="expression" dxfId="421" priority="422">
      <formula>$Z$66=""</formula>
    </cfRule>
  </conditionalFormatting>
  <conditionalFormatting sqref="AB1:AB32 AB63:AB1048576">
    <cfRule type="expression" dxfId="420" priority="421">
      <formula>$AB$66=""</formula>
    </cfRule>
  </conditionalFormatting>
  <conditionalFormatting sqref="AC1:AC32 AC63:AC1048576">
    <cfRule type="expression" dxfId="419" priority="420">
      <formula>$AC$66=""</formula>
    </cfRule>
  </conditionalFormatting>
  <conditionalFormatting sqref="Q1:Q32 Q63:Q1048576">
    <cfRule type="expression" dxfId="418" priority="419">
      <formula>$Q$66=""</formula>
    </cfRule>
  </conditionalFormatting>
  <conditionalFormatting sqref="AD1:AD32 AD63:AD1048576">
    <cfRule type="expression" dxfId="417" priority="418">
      <formula>$AD$66=""</formula>
    </cfRule>
  </conditionalFormatting>
  <conditionalFormatting sqref="AE1:AE32 AE63:AE1048576">
    <cfRule type="expression" dxfId="416" priority="417">
      <formula>$AE$66=""</formula>
    </cfRule>
  </conditionalFormatting>
  <conditionalFormatting sqref="AF1:AF32 AF63:AF1048576">
    <cfRule type="expression" dxfId="415" priority="416">
      <formula>$AF$66=""</formula>
    </cfRule>
  </conditionalFormatting>
  <conditionalFormatting sqref="AG1:AG32 AG63:AG1048576">
    <cfRule type="expression" dxfId="414" priority="415">
      <formula>$AG$66=""</formula>
    </cfRule>
  </conditionalFormatting>
  <conditionalFormatting sqref="AH1:AH32 AH63:AH1048576">
    <cfRule type="expression" dxfId="413" priority="414">
      <formula>$AH$66=""</formula>
    </cfRule>
  </conditionalFormatting>
  <conditionalFormatting sqref="AI1:AI32 AI63:AI1048576">
    <cfRule type="expression" dxfId="412" priority="413">
      <formula>$AI$66=""</formula>
    </cfRule>
  </conditionalFormatting>
  <conditionalFormatting sqref="AJ1:AJ32 AJ63:AJ1048576">
    <cfRule type="expression" dxfId="411" priority="412">
      <formula>$AJ$66=""</formula>
    </cfRule>
  </conditionalFormatting>
  <conditionalFormatting sqref="AK1:AK32 AK63:AK1048576">
    <cfRule type="expression" dxfId="410" priority="411">
      <formula>$AK$66=""</formula>
    </cfRule>
  </conditionalFormatting>
  <conditionalFormatting sqref="AL1:AL32 AL63:AL1048576">
    <cfRule type="expression" dxfId="409" priority="410">
      <formula>$AL$66=""</formula>
    </cfRule>
  </conditionalFormatting>
  <conditionalFormatting sqref="AM1:AM32 AM63:AM1048576">
    <cfRule type="expression" dxfId="408" priority="409">
      <formula>$AM$66=""</formula>
    </cfRule>
  </conditionalFormatting>
  <conditionalFormatting sqref="AN1:AN32 AN63:AN1048576">
    <cfRule type="expression" dxfId="407" priority="408">
      <formula>$AN$66=""</formula>
    </cfRule>
  </conditionalFormatting>
  <conditionalFormatting sqref="AO1:AO32 AO63:AO1048576">
    <cfRule type="expression" dxfId="406" priority="407">
      <formula>$AO$66=""</formula>
    </cfRule>
  </conditionalFormatting>
  <conditionalFormatting sqref="AP1:AP32 AP63:AP1048576">
    <cfRule type="expression" dxfId="405" priority="406">
      <formula>$AP$66=""</formula>
    </cfRule>
  </conditionalFormatting>
  <conditionalFormatting sqref="AQ1:AQ32 AQ63:AQ1048576">
    <cfRule type="expression" dxfId="404" priority="405">
      <formula>$AQ$66=""</formula>
    </cfRule>
  </conditionalFormatting>
  <conditionalFormatting sqref="AR1:AR32 AR63:AR1048576">
    <cfRule type="expression" dxfId="403" priority="404">
      <formula>$AR$66=""</formula>
    </cfRule>
  </conditionalFormatting>
  <conditionalFormatting sqref="AS1:AS32 AS63:AS1048576">
    <cfRule type="expression" dxfId="402" priority="403">
      <formula>$AS$66=""</formula>
    </cfRule>
  </conditionalFormatting>
  <conditionalFormatting sqref="AT1:AT32 AT63:AT1048576">
    <cfRule type="expression" dxfId="401" priority="402">
      <formula>$AT$66=""</formula>
    </cfRule>
  </conditionalFormatting>
  <conditionalFormatting sqref="AU1:AU32 AU63:AU1048576">
    <cfRule type="expression" dxfId="400" priority="401">
      <formula>$AU$66=""</formula>
    </cfRule>
  </conditionalFormatting>
  <conditionalFormatting sqref="AV1:AV32 AV63:AV1048576">
    <cfRule type="expression" dxfId="399" priority="400">
      <formula>$AV$66=""</formula>
    </cfRule>
  </conditionalFormatting>
  <conditionalFormatting sqref="AW1:AW32 AW63:AW1048576">
    <cfRule type="expression" dxfId="398" priority="399">
      <formula>$AW$66=""</formula>
    </cfRule>
  </conditionalFormatting>
  <conditionalFormatting sqref="AX1:AX32 AX63:AX1048576">
    <cfRule type="expression" dxfId="397" priority="398">
      <formula>$AX$66=""</formula>
    </cfRule>
  </conditionalFormatting>
  <conditionalFormatting sqref="AY1:AY32 AY63:AY1048576">
    <cfRule type="expression" dxfId="396" priority="397">
      <formula>$AY$66=""</formula>
    </cfRule>
  </conditionalFormatting>
  <conditionalFormatting sqref="AZ1:AZ32 AZ63:AZ1048576">
    <cfRule type="expression" dxfId="395" priority="396">
      <formula>$AZ$66=""</formula>
    </cfRule>
  </conditionalFormatting>
  <conditionalFormatting sqref="BA1:BA32 BA63:BA1048576">
    <cfRule type="expression" dxfId="394" priority="395">
      <formula>$BA$66=""</formula>
    </cfRule>
  </conditionalFormatting>
  <conditionalFormatting sqref="E33:E62">
    <cfRule type="expression" dxfId="393" priority="394">
      <formula>$E$66=""</formula>
    </cfRule>
  </conditionalFormatting>
  <conditionalFormatting sqref="F51 F54 F57 F60">
    <cfRule type="expression" dxfId="392" priority="393">
      <formula>$F$66=""</formula>
    </cfRule>
  </conditionalFormatting>
  <conditionalFormatting sqref="G51 G54 G57 G60">
    <cfRule type="expression" dxfId="391" priority="392">
      <formula>$G$66=""</formula>
    </cfRule>
  </conditionalFormatting>
  <conditionalFormatting sqref="H51 H54 H57 H60">
    <cfRule type="expression" dxfId="390" priority="391">
      <formula>$H$66=""</formula>
    </cfRule>
  </conditionalFormatting>
  <conditionalFormatting sqref="I51 I54 I57 I60">
    <cfRule type="expression" dxfId="389" priority="390">
      <formula>$I$66=""</formula>
    </cfRule>
  </conditionalFormatting>
  <conditionalFormatting sqref="J51 J54 J57 J60">
    <cfRule type="expression" dxfId="388" priority="389">
      <formula>$J$66=""</formula>
    </cfRule>
  </conditionalFormatting>
  <conditionalFormatting sqref="K51 K54 K57 K60">
    <cfRule type="expression" dxfId="387" priority="388">
      <formula>$K$66=""</formula>
    </cfRule>
  </conditionalFormatting>
  <conditionalFormatting sqref="L51 L54 L57 L60">
    <cfRule type="expression" dxfId="386" priority="387">
      <formula>$L$66=""</formula>
    </cfRule>
  </conditionalFormatting>
  <conditionalFormatting sqref="M51 M54 M57 M60">
    <cfRule type="expression" dxfId="385" priority="386">
      <formula>$M$66=""</formula>
    </cfRule>
  </conditionalFormatting>
  <conditionalFormatting sqref="N51 N54 N57 N60">
    <cfRule type="expression" dxfId="384" priority="385">
      <formula>$N$66=""</formula>
    </cfRule>
  </conditionalFormatting>
  <conditionalFormatting sqref="O51 O54 O57 O60">
    <cfRule type="expression" dxfId="383" priority="384">
      <formula>$O$66=""</formula>
    </cfRule>
  </conditionalFormatting>
  <conditionalFormatting sqref="P51 P54 P57 P60">
    <cfRule type="expression" dxfId="382" priority="383">
      <formula>$P$66=""</formula>
    </cfRule>
  </conditionalFormatting>
  <conditionalFormatting sqref="Q51 Q54 Q57 Q60">
    <cfRule type="expression" dxfId="381" priority="382">
      <formula>$Q$66=""</formula>
    </cfRule>
  </conditionalFormatting>
  <conditionalFormatting sqref="R51 R54 R57 R60">
    <cfRule type="expression" dxfId="380" priority="381">
      <formula>$R$66=""</formula>
    </cfRule>
  </conditionalFormatting>
  <conditionalFormatting sqref="S51 S54 S57 S60">
    <cfRule type="expression" dxfId="379" priority="380">
      <formula>$S$66=""</formula>
    </cfRule>
  </conditionalFormatting>
  <conditionalFormatting sqref="T51 T54 T57 T60">
    <cfRule type="expression" dxfId="378" priority="379">
      <formula>$T$66=""</formula>
    </cfRule>
  </conditionalFormatting>
  <conditionalFormatting sqref="U51 U54 U57 U60">
    <cfRule type="expression" dxfId="377" priority="378">
      <formula>$U$66=""</formula>
    </cfRule>
  </conditionalFormatting>
  <conditionalFormatting sqref="V51 V54 V57 V60">
    <cfRule type="expression" dxfId="376" priority="377">
      <formula>$V$66=""</formula>
    </cfRule>
  </conditionalFormatting>
  <conditionalFormatting sqref="W51 W54 W57 W60">
    <cfRule type="expression" dxfId="375" priority="376">
      <formula>$W$66=""</formula>
    </cfRule>
  </conditionalFormatting>
  <conditionalFormatting sqref="X51 X54 X57 X60">
    <cfRule type="expression" dxfId="374" priority="375">
      <formula>$X$66=""</formula>
    </cfRule>
  </conditionalFormatting>
  <conditionalFormatting sqref="Y51:BB51 Y54:BB54 Y57:BB57 Y60:BB60 E50:BB50 E53:BB53 E56:BB56 E59:BB59 E62:BB62">
    <cfRule type="expression" dxfId="373" priority="374">
      <formula>$Y$66=""</formula>
    </cfRule>
  </conditionalFormatting>
  <conditionalFormatting sqref="H33">
    <cfRule type="expression" dxfId="372" priority="373">
      <formula>$H$2=""</formula>
    </cfRule>
  </conditionalFormatting>
  <conditionalFormatting sqref="G33">
    <cfRule type="expression" dxfId="371" priority="372">
      <formula>$G$2=""</formula>
    </cfRule>
  </conditionalFormatting>
  <conditionalFormatting sqref="I33">
    <cfRule type="expression" dxfId="370" priority="371">
      <formula>$I$2=""</formula>
    </cfRule>
  </conditionalFormatting>
  <conditionalFormatting sqref="J33">
    <cfRule type="expression" dxfId="369" priority="370">
      <formula>$J$2=""</formula>
    </cfRule>
  </conditionalFormatting>
  <conditionalFormatting sqref="K33">
    <cfRule type="expression" dxfId="368" priority="369">
      <formula>$K$2=""</formula>
    </cfRule>
  </conditionalFormatting>
  <conditionalFormatting sqref="L33">
    <cfRule type="expression" dxfId="367" priority="368">
      <formula>$L$2=""</formula>
    </cfRule>
  </conditionalFormatting>
  <conditionalFormatting sqref="M33">
    <cfRule type="expression" dxfId="366" priority="367">
      <formula>$M$2=""</formula>
    </cfRule>
  </conditionalFormatting>
  <conditionalFormatting sqref="N33">
    <cfRule type="expression" dxfId="365" priority="366">
      <formula>$N$2=""</formula>
    </cfRule>
  </conditionalFormatting>
  <conditionalFormatting sqref="O33">
    <cfRule type="expression" dxfId="364" priority="365">
      <formula>$O$2=""</formula>
    </cfRule>
  </conditionalFormatting>
  <conditionalFormatting sqref="P33">
    <cfRule type="expression" dxfId="363" priority="364">
      <formula>$P$2=""</formula>
    </cfRule>
  </conditionalFormatting>
  <conditionalFormatting sqref="Q33">
    <cfRule type="expression" dxfId="362" priority="363">
      <formula>$Q$2=""</formula>
    </cfRule>
  </conditionalFormatting>
  <conditionalFormatting sqref="R33">
    <cfRule type="expression" dxfId="361" priority="362">
      <formula>$R$2=""</formula>
    </cfRule>
  </conditionalFormatting>
  <conditionalFormatting sqref="S33">
    <cfRule type="expression" dxfId="360" priority="361">
      <formula>$S$2=""</formula>
    </cfRule>
  </conditionalFormatting>
  <conditionalFormatting sqref="T33">
    <cfRule type="expression" dxfId="359" priority="360">
      <formula>$T$2=""</formula>
    </cfRule>
  </conditionalFormatting>
  <conditionalFormatting sqref="U33">
    <cfRule type="expression" dxfId="358" priority="359">
      <formula>$U$2=""</formula>
    </cfRule>
  </conditionalFormatting>
  <conditionalFormatting sqref="V33">
    <cfRule type="expression" dxfId="357" priority="358">
      <formula>$V$2=""</formula>
    </cfRule>
  </conditionalFormatting>
  <conditionalFormatting sqref="W33">
    <cfRule type="expression" dxfId="356" priority="357">
      <formula>$W$2=""</formula>
    </cfRule>
  </conditionalFormatting>
  <conditionalFormatting sqref="F33">
    <cfRule type="expression" dxfId="355" priority="356">
      <formula>$F$2=""</formula>
    </cfRule>
  </conditionalFormatting>
  <conditionalFormatting sqref="H36">
    <cfRule type="expression" dxfId="354" priority="355">
      <formula>$H$2=""</formula>
    </cfRule>
  </conditionalFormatting>
  <conditionalFormatting sqref="G36">
    <cfRule type="expression" dxfId="353" priority="354">
      <formula>$G$2=""</formula>
    </cfRule>
  </conditionalFormatting>
  <conditionalFormatting sqref="I36">
    <cfRule type="expression" dxfId="352" priority="353">
      <formula>$I$2=""</formula>
    </cfRule>
  </conditionalFormatting>
  <conditionalFormatting sqref="J36">
    <cfRule type="expression" dxfId="351" priority="352">
      <formula>$J$2=""</formula>
    </cfRule>
  </conditionalFormatting>
  <conditionalFormatting sqref="K36">
    <cfRule type="expression" dxfId="350" priority="351">
      <formula>$K$2=""</formula>
    </cfRule>
  </conditionalFormatting>
  <conditionalFormatting sqref="L36">
    <cfRule type="expression" dxfId="349" priority="350">
      <formula>$L$2=""</formula>
    </cfRule>
  </conditionalFormatting>
  <conditionalFormatting sqref="M36">
    <cfRule type="expression" dxfId="348" priority="349">
      <formula>$M$2=""</formula>
    </cfRule>
  </conditionalFormatting>
  <conditionalFormatting sqref="N36">
    <cfRule type="expression" dxfId="347" priority="348">
      <formula>$N$2=""</formula>
    </cfRule>
  </conditionalFormatting>
  <conditionalFormatting sqref="O36">
    <cfRule type="expression" dxfId="346" priority="347">
      <formula>$O$2=""</formula>
    </cfRule>
  </conditionalFormatting>
  <conditionalFormatting sqref="P36">
    <cfRule type="expression" dxfId="345" priority="346">
      <formula>$P$2=""</formula>
    </cfRule>
  </conditionalFormatting>
  <conditionalFormatting sqref="Q36">
    <cfRule type="expression" dxfId="344" priority="345">
      <formula>$Q$2=""</formula>
    </cfRule>
  </conditionalFormatting>
  <conditionalFormatting sqref="R36">
    <cfRule type="expression" dxfId="343" priority="344">
      <formula>$R$2=""</formula>
    </cfRule>
  </conditionalFormatting>
  <conditionalFormatting sqref="S36">
    <cfRule type="expression" dxfId="342" priority="343">
      <formula>$S$2=""</formula>
    </cfRule>
  </conditionalFormatting>
  <conditionalFormatting sqref="T36">
    <cfRule type="expression" dxfId="341" priority="342">
      <formula>$T$2=""</formula>
    </cfRule>
  </conditionalFormatting>
  <conditionalFormatting sqref="U36">
    <cfRule type="expression" dxfId="340" priority="341">
      <formula>$U$2=""</formula>
    </cfRule>
  </conditionalFormatting>
  <conditionalFormatting sqref="V36">
    <cfRule type="expression" dxfId="339" priority="340">
      <formula>$V$2=""</formula>
    </cfRule>
  </conditionalFormatting>
  <conditionalFormatting sqref="W36">
    <cfRule type="expression" dxfId="338" priority="339">
      <formula>$W$2=""</formula>
    </cfRule>
  </conditionalFormatting>
  <conditionalFormatting sqref="X36:BB36">
    <cfRule type="expression" dxfId="337" priority="338">
      <formula>$X$2=""</formula>
    </cfRule>
  </conditionalFormatting>
  <conditionalFormatting sqref="F36">
    <cfRule type="expression" dxfId="336" priority="337">
      <formula>$F$2=""</formula>
    </cfRule>
  </conditionalFormatting>
  <conditionalFormatting sqref="H39">
    <cfRule type="expression" dxfId="335" priority="336">
      <formula>$H$2=""</formula>
    </cfRule>
  </conditionalFormatting>
  <conditionalFormatting sqref="G39">
    <cfRule type="expression" dxfId="334" priority="335">
      <formula>$G$2=""</formula>
    </cfRule>
  </conditionalFormatting>
  <conditionalFormatting sqref="I39">
    <cfRule type="expression" dxfId="333" priority="334">
      <formula>$I$2=""</formula>
    </cfRule>
  </conditionalFormatting>
  <conditionalFormatting sqref="J39">
    <cfRule type="expression" dxfId="332" priority="333">
      <formula>$J$2=""</formula>
    </cfRule>
  </conditionalFormatting>
  <conditionalFormatting sqref="K39">
    <cfRule type="expression" dxfId="331" priority="332">
      <formula>$K$2=""</formula>
    </cfRule>
  </conditionalFormatting>
  <conditionalFormatting sqref="L39">
    <cfRule type="expression" dxfId="330" priority="331">
      <formula>$L$2=""</formula>
    </cfRule>
  </conditionalFormatting>
  <conditionalFormatting sqref="M39">
    <cfRule type="expression" dxfId="329" priority="330">
      <formula>$M$2=""</formula>
    </cfRule>
  </conditionalFormatting>
  <conditionalFormatting sqref="N39">
    <cfRule type="expression" dxfId="328" priority="329">
      <formula>$N$2=""</formula>
    </cfRule>
  </conditionalFormatting>
  <conditionalFormatting sqref="O39">
    <cfRule type="expression" dxfId="327" priority="328">
      <formula>$O$2=""</formula>
    </cfRule>
  </conditionalFormatting>
  <conditionalFormatting sqref="P39">
    <cfRule type="expression" dxfId="326" priority="327">
      <formula>$P$2=""</formula>
    </cfRule>
  </conditionalFormatting>
  <conditionalFormatting sqref="Q39">
    <cfRule type="expression" dxfId="325" priority="326">
      <formula>$Q$2=""</formula>
    </cfRule>
  </conditionalFormatting>
  <conditionalFormatting sqref="R39">
    <cfRule type="expression" dxfId="324" priority="325">
      <formula>$R$2=""</formula>
    </cfRule>
  </conditionalFormatting>
  <conditionalFormatting sqref="S39">
    <cfRule type="expression" dxfId="323" priority="324">
      <formula>$S$2=""</formula>
    </cfRule>
  </conditionalFormatting>
  <conditionalFormatting sqref="T39">
    <cfRule type="expression" dxfId="322" priority="323">
      <formula>$T$2=""</formula>
    </cfRule>
  </conditionalFormatting>
  <conditionalFormatting sqref="U39">
    <cfRule type="expression" dxfId="321" priority="322">
      <formula>$U$2=""</formula>
    </cfRule>
  </conditionalFormatting>
  <conditionalFormatting sqref="V39">
    <cfRule type="expression" dxfId="320" priority="321">
      <formula>$V$2=""</formula>
    </cfRule>
  </conditionalFormatting>
  <conditionalFormatting sqref="W39">
    <cfRule type="expression" dxfId="319" priority="320">
      <formula>$W$2=""</formula>
    </cfRule>
  </conditionalFormatting>
  <conditionalFormatting sqref="X39:BB39">
    <cfRule type="expression" dxfId="318" priority="319">
      <formula>$X$2=""</formula>
    </cfRule>
  </conditionalFormatting>
  <conditionalFormatting sqref="F39">
    <cfRule type="expression" dxfId="317" priority="318">
      <formula>$F$2=""</formula>
    </cfRule>
  </conditionalFormatting>
  <conditionalFormatting sqref="H42">
    <cfRule type="expression" dxfId="316" priority="317">
      <formula>$H$2=""</formula>
    </cfRule>
  </conditionalFormatting>
  <conditionalFormatting sqref="G42">
    <cfRule type="expression" dxfId="315" priority="316">
      <formula>$G$2=""</formula>
    </cfRule>
  </conditionalFormatting>
  <conditionalFormatting sqref="I42">
    <cfRule type="expression" dxfId="314" priority="315">
      <formula>$I$2=""</formula>
    </cfRule>
  </conditionalFormatting>
  <conditionalFormatting sqref="J42">
    <cfRule type="expression" dxfId="313" priority="314">
      <formula>$J$2=""</formula>
    </cfRule>
  </conditionalFormatting>
  <conditionalFormatting sqref="K42">
    <cfRule type="expression" dxfId="312" priority="313">
      <formula>$K$2=""</formula>
    </cfRule>
  </conditionalFormatting>
  <conditionalFormatting sqref="L42">
    <cfRule type="expression" dxfId="311" priority="312">
      <formula>$L$2=""</formula>
    </cfRule>
  </conditionalFormatting>
  <conditionalFormatting sqref="M42">
    <cfRule type="expression" dxfId="310" priority="311">
      <formula>$M$2=""</formula>
    </cfRule>
  </conditionalFormatting>
  <conditionalFormatting sqref="N42">
    <cfRule type="expression" dxfId="309" priority="310">
      <formula>$N$2=""</formula>
    </cfRule>
  </conditionalFormatting>
  <conditionalFormatting sqref="O42">
    <cfRule type="expression" dxfId="308" priority="309">
      <formula>$O$2=""</formula>
    </cfRule>
  </conditionalFormatting>
  <conditionalFormatting sqref="P42">
    <cfRule type="expression" dxfId="307" priority="308">
      <formula>$P$2=""</formula>
    </cfRule>
  </conditionalFormatting>
  <conditionalFormatting sqref="Q42">
    <cfRule type="expression" dxfId="306" priority="307">
      <formula>$Q$2=""</formula>
    </cfRule>
  </conditionalFormatting>
  <conditionalFormatting sqref="R42">
    <cfRule type="expression" dxfId="305" priority="306">
      <formula>$R$2=""</formula>
    </cfRule>
  </conditionalFormatting>
  <conditionalFormatting sqref="S42">
    <cfRule type="expression" dxfId="304" priority="305">
      <formula>$S$2=""</formula>
    </cfRule>
  </conditionalFormatting>
  <conditionalFormatting sqref="T42">
    <cfRule type="expression" dxfId="303" priority="304">
      <formula>$T$2=""</formula>
    </cfRule>
  </conditionalFormatting>
  <conditionalFormatting sqref="U42">
    <cfRule type="expression" dxfId="302" priority="303">
      <formula>$U$2=""</formula>
    </cfRule>
  </conditionalFormatting>
  <conditionalFormatting sqref="V42">
    <cfRule type="expression" dxfId="301" priority="302">
      <formula>$V$2=""</formula>
    </cfRule>
  </conditionalFormatting>
  <conditionalFormatting sqref="W42">
    <cfRule type="expression" dxfId="300" priority="301">
      <formula>$W$2=""</formula>
    </cfRule>
  </conditionalFormatting>
  <conditionalFormatting sqref="X42:BB42">
    <cfRule type="expression" dxfId="299" priority="300">
      <formula>$X$2=""</formula>
    </cfRule>
  </conditionalFormatting>
  <conditionalFormatting sqref="F42">
    <cfRule type="expression" dxfId="298" priority="299">
      <formula>$F$2=""</formula>
    </cfRule>
  </conditionalFormatting>
  <conditionalFormatting sqref="H45">
    <cfRule type="expression" dxfId="297" priority="298">
      <formula>$H$2=""</formula>
    </cfRule>
  </conditionalFormatting>
  <conditionalFormatting sqref="G45">
    <cfRule type="expression" dxfId="296" priority="297">
      <formula>$G$2=""</formula>
    </cfRule>
  </conditionalFormatting>
  <conditionalFormatting sqref="I45">
    <cfRule type="expression" dxfId="295" priority="296">
      <formula>$I$2=""</formula>
    </cfRule>
  </conditionalFormatting>
  <conditionalFormatting sqref="J45">
    <cfRule type="expression" dxfId="294" priority="295">
      <formula>$J$2=""</formula>
    </cfRule>
  </conditionalFormatting>
  <conditionalFormatting sqref="K45">
    <cfRule type="expression" dxfId="293" priority="294">
      <formula>$K$2=""</formula>
    </cfRule>
  </conditionalFormatting>
  <conditionalFormatting sqref="L45">
    <cfRule type="expression" dxfId="292" priority="293">
      <formula>$L$2=""</formula>
    </cfRule>
  </conditionalFormatting>
  <conditionalFormatting sqref="M45">
    <cfRule type="expression" dxfId="291" priority="292">
      <formula>$M$2=""</formula>
    </cfRule>
  </conditionalFormatting>
  <conditionalFormatting sqref="N45">
    <cfRule type="expression" dxfId="290" priority="291">
      <formula>$N$2=""</formula>
    </cfRule>
  </conditionalFormatting>
  <conditionalFormatting sqref="O45">
    <cfRule type="expression" dxfId="289" priority="290">
      <formula>$O$2=""</formula>
    </cfRule>
  </conditionalFormatting>
  <conditionalFormatting sqref="P45">
    <cfRule type="expression" dxfId="288" priority="289">
      <formula>$P$2=""</formula>
    </cfRule>
  </conditionalFormatting>
  <conditionalFormatting sqref="Q45">
    <cfRule type="expression" dxfId="287" priority="288">
      <formula>$Q$2=""</formula>
    </cfRule>
  </conditionalFormatting>
  <conditionalFormatting sqref="R45">
    <cfRule type="expression" dxfId="286" priority="287">
      <formula>$R$2=""</formula>
    </cfRule>
  </conditionalFormatting>
  <conditionalFormatting sqref="S45">
    <cfRule type="expression" dxfId="285" priority="286">
      <formula>$S$2=""</formula>
    </cfRule>
  </conditionalFormatting>
  <conditionalFormatting sqref="T45">
    <cfRule type="expression" dxfId="284" priority="285">
      <formula>$T$2=""</formula>
    </cfRule>
  </conditionalFormatting>
  <conditionalFormatting sqref="U45">
    <cfRule type="expression" dxfId="283" priority="284">
      <formula>$U$2=""</formula>
    </cfRule>
  </conditionalFormatting>
  <conditionalFormatting sqref="V45">
    <cfRule type="expression" dxfId="282" priority="283">
      <formula>$V$2=""</formula>
    </cfRule>
  </conditionalFormatting>
  <conditionalFormatting sqref="W45">
    <cfRule type="expression" dxfId="281" priority="282">
      <formula>$W$2=""</formula>
    </cfRule>
  </conditionalFormatting>
  <conditionalFormatting sqref="X45:BB45">
    <cfRule type="expression" dxfId="280" priority="281">
      <formula>$X$2=""</formula>
    </cfRule>
  </conditionalFormatting>
  <conditionalFormatting sqref="F45">
    <cfRule type="expression" dxfId="279" priority="280">
      <formula>$F$2=""</formula>
    </cfRule>
  </conditionalFormatting>
  <conditionalFormatting sqref="H37">
    <cfRule type="expression" dxfId="278" priority="279">
      <formula>$H$2=""</formula>
    </cfRule>
  </conditionalFormatting>
  <conditionalFormatting sqref="G37">
    <cfRule type="expression" dxfId="277" priority="278">
      <formula>$G$2=""</formula>
    </cfRule>
  </conditionalFormatting>
  <conditionalFormatting sqref="I37">
    <cfRule type="expression" dxfId="276" priority="277">
      <formula>$I$2=""</formula>
    </cfRule>
  </conditionalFormatting>
  <conditionalFormatting sqref="J37">
    <cfRule type="expression" dxfId="275" priority="276">
      <formula>$J$2=""</formula>
    </cfRule>
  </conditionalFormatting>
  <conditionalFormatting sqref="K37">
    <cfRule type="expression" dxfId="274" priority="275">
      <formula>$K$2=""</formula>
    </cfRule>
  </conditionalFormatting>
  <conditionalFormatting sqref="L37">
    <cfRule type="expression" dxfId="273" priority="274">
      <formula>$L$2=""</formula>
    </cfRule>
  </conditionalFormatting>
  <conditionalFormatting sqref="M37">
    <cfRule type="expression" dxfId="272" priority="273">
      <formula>$M$2=""</formula>
    </cfRule>
  </conditionalFormatting>
  <conditionalFormatting sqref="N37">
    <cfRule type="expression" dxfId="271" priority="272">
      <formula>$N$2=""</formula>
    </cfRule>
  </conditionalFormatting>
  <conditionalFormatting sqref="O37">
    <cfRule type="expression" dxfId="270" priority="271">
      <formula>$O$2=""</formula>
    </cfRule>
  </conditionalFormatting>
  <conditionalFormatting sqref="P37">
    <cfRule type="expression" dxfId="269" priority="270">
      <formula>$P$2=""</formula>
    </cfRule>
  </conditionalFormatting>
  <conditionalFormatting sqref="Q37">
    <cfRule type="expression" dxfId="268" priority="269">
      <formula>$Q$2=""</formula>
    </cfRule>
  </conditionalFormatting>
  <conditionalFormatting sqref="R37">
    <cfRule type="expression" dxfId="267" priority="268">
      <formula>$R$2=""</formula>
    </cfRule>
  </conditionalFormatting>
  <conditionalFormatting sqref="S37">
    <cfRule type="expression" dxfId="266" priority="267">
      <formula>$S$2=""</formula>
    </cfRule>
  </conditionalFormatting>
  <conditionalFormatting sqref="T37">
    <cfRule type="expression" dxfId="265" priority="266">
      <formula>$T$2=""</formula>
    </cfRule>
  </conditionalFormatting>
  <conditionalFormatting sqref="U37">
    <cfRule type="expression" dxfId="264" priority="265">
      <formula>$U$2=""</formula>
    </cfRule>
  </conditionalFormatting>
  <conditionalFormatting sqref="V37">
    <cfRule type="expression" dxfId="263" priority="264">
      <formula>$V$2=""</formula>
    </cfRule>
  </conditionalFormatting>
  <conditionalFormatting sqref="W37">
    <cfRule type="expression" dxfId="262" priority="263">
      <formula>$W$2=""</formula>
    </cfRule>
  </conditionalFormatting>
  <conditionalFormatting sqref="X37:BB37">
    <cfRule type="expression" dxfId="261" priority="262">
      <formula>$X$2=""</formula>
    </cfRule>
  </conditionalFormatting>
  <conditionalFormatting sqref="F37">
    <cfRule type="expression" dxfId="260" priority="261">
      <formula>$F$2=""</formula>
    </cfRule>
  </conditionalFormatting>
  <conditionalFormatting sqref="H40">
    <cfRule type="expression" dxfId="259" priority="260">
      <formula>$H$2=""</formula>
    </cfRule>
  </conditionalFormatting>
  <conditionalFormatting sqref="G40">
    <cfRule type="expression" dxfId="258" priority="259">
      <formula>$G$2=""</formula>
    </cfRule>
  </conditionalFormatting>
  <conditionalFormatting sqref="I40">
    <cfRule type="expression" dxfId="257" priority="258">
      <formula>$I$2=""</formula>
    </cfRule>
  </conditionalFormatting>
  <conditionalFormatting sqref="J40">
    <cfRule type="expression" dxfId="256" priority="257">
      <formula>$J$2=""</formula>
    </cfRule>
  </conditionalFormatting>
  <conditionalFormatting sqref="K40">
    <cfRule type="expression" dxfId="255" priority="256">
      <formula>$K$2=""</formula>
    </cfRule>
  </conditionalFormatting>
  <conditionalFormatting sqref="L40">
    <cfRule type="expression" dxfId="254" priority="255">
      <formula>$L$2=""</formula>
    </cfRule>
  </conditionalFormatting>
  <conditionalFormatting sqref="M40">
    <cfRule type="expression" dxfId="253" priority="254">
      <formula>$M$2=""</formula>
    </cfRule>
  </conditionalFormatting>
  <conditionalFormatting sqref="N40">
    <cfRule type="expression" dxfId="252" priority="253">
      <formula>$N$2=""</formula>
    </cfRule>
  </conditionalFormatting>
  <conditionalFormatting sqref="O40">
    <cfRule type="expression" dxfId="251" priority="252">
      <formula>$O$2=""</formula>
    </cfRule>
  </conditionalFormatting>
  <conditionalFormatting sqref="P40">
    <cfRule type="expression" dxfId="250" priority="251">
      <formula>$P$2=""</formula>
    </cfRule>
  </conditionalFormatting>
  <conditionalFormatting sqref="Q40">
    <cfRule type="expression" dxfId="249" priority="250">
      <formula>$Q$2=""</formula>
    </cfRule>
  </conditionalFormatting>
  <conditionalFormatting sqref="R40">
    <cfRule type="expression" dxfId="248" priority="249">
      <formula>$R$2=""</formula>
    </cfRule>
  </conditionalFormatting>
  <conditionalFormatting sqref="S40">
    <cfRule type="expression" dxfId="247" priority="248">
      <formula>$S$2=""</formula>
    </cfRule>
  </conditionalFormatting>
  <conditionalFormatting sqref="T40">
    <cfRule type="expression" dxfId="246" priority="247">
      <formula>$T$2=""</formula>
    </cfRule>
  </conditionalFormatting>
  <conditionalFormatting sqref="U40">
    <cfRule type="expression" dxfId="245" priority="246">
      <formula>$U$2=""</formula>
    </cfRule>
  </conditionalFormatting>
  <conditionalFormatting sqref="V40">
    <cfRule type="expression" dxfId="244" priority="245">
      <formula>$V$2=""</formula>
    </cfRule>
  </conditionalFormatting>
  <conditionalFormatting sqref="W40">
    <cfRule type="expression" dxfId="243" priority="244">
      <formula>$W$2=""</formula>
    </cfRule>
  </conditionalFormatting>
  <conditionalFormatting sqref="X40:BB40">
    <cfRule type="expression" dxfId="242" priority="243">
      <formula>$X$2=""</formula>
    </cfRule>
  </conditionalFormatting>
  <conditionalFormatting sqref="F40">
    <cfRule type="expression" dxfId="241" priority="242">
      <formula>$F$2=""</formula>
    </cfRule>
  </conditionalFormatting>
  <conditionalFormatting sqref="H43">
    <cfRule type="expression" dxfId="240" priority="241">
      <formula>$H$2=""</formula>
    </cfRule>
  </conditionalFormatting>
  <conditionalFormatting sqref="G43">
    <cfRule type="expression" dxfId="239" priority="240">
      <formula>$G$2=""</formula>
    </cfRule>
  </conditionalFormatting>
  <conditionalFormatting sqref="I43">
    <cfRule type="expression" dxfId="238" priority="239">
      <formula>$I$2=""</formula>
    </cfRule>
  </conditionalFormatting>
  <conditionalFormatting sqref="J43">
    <cfRule type="expression" dxfId="237" priority="238">
      <formula>$J$2=""</formula>
    </cfRule>
  </conditionalFormatting>
  <conditionalFormatting sqref="K43">
    <cfRule type="expression" dxfId="236" priority="237">
      <formula>$K$2=""</formula>
    </cfRule>
  </conditionalFormatting>
  <conditionalFormatting sqref="L43">
    <cfRule type="expression" dxfId="235" priority="236">
      <formula>$L$2=""</formula>
    </cfRule>
  </conditionalFormatting>
  <conditionalFormatting sqref="M43">
    <cfRule type="expression" dxfId="234" priority="235">
      <formula>$M$2=""</formula>
    </cfRule>
  </conditionalFormatting>
  <conditionalFormatting sqref="N43">
    <cfRule type="expression" dxfId="233" priority="234">
      <formula>$N$2=""</formula>
    </cfRule>
  </conditionalFormatting>
  <conditionalFormatting sqref="O43">
    <cfRule type="expression" dxfId="232" priority="233">
      <formula>$O$2=""</formula>
    </cfRule>
  </conditionalFormatting>
  <conditionalFormatting sqref="P43">
    <cfRule type="expression" dxfId="231" priority="232">
      <formula>$P$2=""</formula>
    </cfRule>
  </conditionalFormatting>
  <conditionalFormatting sqref="Q43">
    <cfRule type="expression" dxfId="230" priority="231">
      <formula>$Q$2=""</formula>
    </cfRule>
  </conditionalFormatting>
  <conditionalFormatting sqref="R43">
    <cfRule type="expression" dxfId="229" priority="230">
      <formula>$R$2=""</formula>
    </cfRule>
  </conditionalFormatting>
  <conditionalFormatting sqref="S43">
    <cfRule type="expression" dxfId="228" priority="229">
      <formula>$S$2=""</formula>
    </cfRule>
  </conditionalFormatting>
  <conditionalFormatting sqref="T43">
    <cfRule type="expression" dxfId="227" priority="228">
      <formula>$T$2=""</formula>
    </cfRule>
  </conditionalFormatting>
  <conditionalFormatting sqref="U43">
    <cfRule type="expression" dxfId="226" priority="227">
      <formula>$U$2=""</formula>
    </cfRule>
  </conditionalFormatting>
  <conditionalFormatting sqref="V43">
    <cfRule type="expression" dxfId="225" priority="226">
      <formula>$V$2=""</formula>
    </cfRule>
  </conditionalFormatting>
  <conditionalFormatting sqref="W43">
    <cfRule type="expression" dxfId="224" priority="225">
      <formula>$W$2=""</formula>
    </cfRule>
  </conditionalFormatting>
  <conditionalFormatting sqref="X43:BB43">
    <cfRule type="expression" dxfId="223" priority="224">
      <formula>$X$2=""</formula>
    </cfRule>
  </conditionalFormatting>
  <conditionalFormatting sqref="F43">
    <cfRule type="expression" dxfId="222" priority="223">
      <formula>$F$2=""</formula>
    </cfRule>
  </conditionalFormatting>
  <conditionalFormatting sqref="H46">
    <cfRule type="expression" dxfId="221" priority="222">
      <formula>$H$2=""</formula>
    </cfRule>
  </conditionalFormatting>
  <conditionalFormatting sqref="G46">
    <cfRule type="expression" dxfId="220" priority="221">
      <formula>$G$2=""</formula>
    </cfRule>
  </conditionalFormatting>
  <conditionalFormatting sqref="I46">
    <cfRule type="expression" dxfId="219" priority="220">
      <formula>$I$2=""</formula>
    </cfRule>
  </conditionalFormatting>
  <conditionalFormatting sqref="J46">
    <cfRule type="expression" dxfId="218" priority="219">
      <formula>$J$2=""</formula>
    </cfRule>
  </conditionalFormatting>
  <conditionalFormatting sqref="K46">
    <cfRule type="expression" dxfId="217" priority="218">
      <formula>$K$2=""</formula>
    </cfRule>
  </conditionalFormatting>
  <conditionalFormatting sqref="L46">
    <cfRule type="expression" dxfId="216" priority="217">
      <formula>$L$2=""</formula>
    </cfRule>
  </conditionalFormatting>
  <conditionalFormatting sqref="M46">
    <cfRule type="expression" dxfId="215" priority="216">
      <formula>$M$2=""</formula>
    </cfRule>
  </conditionalFormatting>
  <conditionalFormatting sqref="N46">
    <cfRule type="expression" dxfId="214" priority="215">
      <formula>$N$2=""</formula>
    </cfRule>
  </conditionalFormatting>
  <conditionalFormatting sqref="O46">
    <cfRule type="expression" dxfId="213" priority="214">
      <formula>$O$2=""</formula>
    </cfRule>
  </conditionalFormatting>
  <conditionalFormatting sqref="P46">
    <cfRule type="expression" dxfId="212" priority="213">
      <formula>$P$2=""</formula>
    </cfRule>
  </conditionalFormatting>
  <conditionalFormatting sqref="Q46">
    <cfRule type="expression" dxfId="211" priority="212">
      <formula>$Q$2=""</formula>
    </cfRule>
  </conditionalFormatting>
  <conditionalFormatting sqref="R46">
    <cfRule type="expression" dxfId="210" priority="211">
      <formula>$R$2=""</formula>
    </cfRule>
  </conditionalFormatting>
  <conditionalFormatting sqref="S46">
    <cfRule type="expression" dxfId="209" priority="210">
      <formula>$S$2=""</formula>
    </cfRule>
  </conditionalFormatting>
  <conditionalFormatting sqref="T46">
    <cfRule type="expression" dxfId="208" priority="209">
      <formula>$T$2=""</formula>
    </cfRule>
  </conditionalFormatting>
  <conditionalFormatting sqref="U46">
    <cfRule type="expression" dxfId="207" priority="208">
      <formula>$U$2=""</formula>
    </cfRule>
  </conditionalFormatting>
  <conditionalFormatting sqref="V46">
    <cfRule type="expression" dxfId="206" priority="207">
      <formula>$V$2=""</formula>
    </cfRule>
  </conditionalFormatting>
  <conditionalFormatting sqref="W46">
    <cfRule type="expression" dxfId="205" priority="206">
      <formula>$W$2=""</formula>
    </cfRule>
  </conditionalFormatting>
  <conditionalFormatting sqref="X46:BB46">
    <cfRule type="expression" dxfId="204" priority="205">
      <formula>$X$2=""</formula>
    </cfRule>
  </conditionalFormatting>
  <conditionalFormatting sqref="F46">
    <cfRule type="expression" dxfId="203" priority="204">
      <formula>$F$2=""</formula>
    </cfRule>
  </conditionalFormatting>
  <conditionalFormatting sqref="E36">
    <cfRule type="expression" dxfId="202" priority="203">
      <formula>$E$2=""</formula>
    </cfRule>
  </conditionalFormatting>
  <conditionalFormatting sqref="E39">
    <cfRule type="expression" dxfId="201" priority="202">
      <formula>$E$2=""</formula>
    </cfRule>
  </conditionalFormatting>
  <conditionalFormatting sqref="E42">
    <cfRule type="expression" dxfId="200" priority="201">
      <formula>$E$2=""</formula>
    </cfRule>
  </conditionalFormatting>
  <conditionalFormatting sqref="E45">
    <cfRule type="expression" dxfId="199" priority="200">
      <formula>$E$2=""</formula>
    </cfRule>
  </conditionalFormatting>
  <conditionalFormatting sqref="E37">
    <cfRule type="expression" dxfId="198" priority="199">
      <formula>$E$2=""</formula>
    </cfRule>
  </conditionalFormatting>
  <conditionalFormatting sqref="E40">
    <cfRule type="expression" dxfId="197" priority="198">
      <formula>$E$2=""</formula>
    </cfRule>
  </conditionalFormatting>
  <conditionalFormatting sqref="E43">
    <cfRule type="expression" dxfId="196" priority="197">
      <formula>$E$2=""</formula>
    </cfRule>
  </conditionalFormatting>
  <conditionalFormatting sqref="E46">
    <cfRule type="expression" dxfId="195" priority="196">
      <formula>$E$2=""</formula>
    </cfRule>
  </conditionalFormatting>
  <conditionalFormatting sqref="G33:G62">
    <cfRule type="expression" dxfId="194" priority="195">
      <formula>$G$66=""</formula>
    </cfRule>
  </conditionalFormatting>
  <conditionalFormatting sqref="H33:H62">
    <cfRule type="expression" dxfId="193" priority="194">
      <formula>$H$66=""</formula>
    </cfRule>
  </conditionalFormatting>
  <conditionalFormatting sqref="I33:I62">
    <cfRule type="expression" dxfId="192" priority="193">
      <formula>$I$66=""</formula>
    </cfRule>
  </conditionalFormatting>
  <conditionalFormatting sqref="J33:J62">
    <cfRule type="expression" dxfId="191" priority="192">
      <formula>$J$66=""</formula>
    </cfRule>
  </conditionalFormatting>
  <conditionalFormatting sqref="K33:K62">
    <cfRule type="expression" dxfId="190" priority="191">
      <formula>$K$66=""</formula>
    </cfRule>
  </conditionalFormatting>
  <conditionalFormatting sqref="L33:L62">
    <cfRule type="expression" dxfId="189" priority="190">
      <formula>$L$66=""</formula>
    </cfRule>
  </conditionalFormatting>
  <conditionalFormatting sqref="M33:M62">
    <cfRule type="expression" dxfId="188" priority="189">
      <formula>$M$66=""</formula>
    </cfRule>
  </conditionalFormatting>
  <conditionalFormatting sqref="N33:N62">
    <cfRule type="expression" dxfId="187" priority="188">
      <formula>$N$66=""</formula>
    </cfRule>
  </conditionalFormatting>
  <conditionalFormatting sqref="O33:O62">
    <cfRule type="expression" dxfId="186" priority="187">
      <formula>$O$66=""</formula>
    </cfRule>
  </conditionalFormatting>
  <conditionalFormatting sqref="P33:P62">
    <cfRule type="expression" dxfId="185" priority="186">
      <formula>$P$66=""</formula>
    </cfRule>
  </conditionalFormatting>
  <conditionalFormatting sqref="R33:R62">
    <cfRule type="expression" dxfId="184" priority="185">
      <formula>$R$66=""</formula>
    </cfRule>
  </conditionalFormatting>
  <conditionalFormatting sqref="S33:S62">
    <cfRule type="expression" dxfId="183" priority="184">
      <formula>$S$66=""</formula>
    </cfRule>
  </conditionalFormatting>
  <conditionalFormatting sqref="T33:T62">
    <cfRule type="expression" dxfId="182" priority="183">
      <formula>$T$66=""</formula>
    </cfRule>
  </conditionalFormatting>
  <conditionalFormatting sqref="U33:U62">
    <cfRule type="expression" dxfId="181" priority="182">
      <formula>$U$66=""</formula>
    </cfRule>
  </conditionalFormatting>
  <conditionalFormatting sqref="V33:V62">
    <cfRule type="expression" dxfId="180" priority="181">
      <formula>$V$66=""</formula>
    </cfRule>
  </conditionalFormatting>
  <conditionalFormatting sqref="W33:W62">
    <cfRule type="expression" dxfId="179" priority="180">
      <formula>$W$66=""</formula>
    </cfRule>
  </conditionalFormatting>
  <conditionalFormatting sqref="X33:X62">
    <cfRule type="expression" dxfId="178" priority="179">
      <formula>$X$66=""</formula>
    </cfRule>
  </conditionalFormatting>
  <conditionalFormatting sqref="BB33:BB62">
    <cfRule type="expression" dxfId="177" priority="178">
      <formula>$BB$66=""</formula>
    </cfRule>
  </conditionalFormatting>
  <conditionalFormatting sqref="H48 H51 H54 H57 H60">
    <cfRule type="expression" dxfId="176" priority="177">
      <formula>$H$2=""</formula>
    </cfRule>
  </conditionalFormatting>
  <conditionalFormatting sqref="G48 G51 G54 G57 G60">
    <cfRule type="expression" dxfId="175" priority="176">
      <formula>$G$2=""</formula>
    </cfRule>
  </conditionalFormatting>
  <conditionalFormatting sqref="I48 I51 I54 I57 I60">
    <cfRule type="expression" dxfId="174" priority="175">
      <formula>$I$2=""</formula>
    </cfRule>
  </conditionalFormatting>
  <conditionalFormatting sqref="J48 J51 J54 J57">
    <cfRule type="expression" dxfId="173" priority="174">
      <formula>$J$2=""</formula>
    </cfRule>
  </conditionalFormatting>
  <conditionalFormatting sqref="K48 K51 K54 K57">
    <cfRule type="expression" dxfId="172" priority="173">
      <formula>$K$2=""</formula>
    </cfRule>
  </conditionalFormatting>
  <conditionalFormatting sqref="L48 L51 L54 L57 L60">
    <cfRule type="expression" dxfId="171" priority="172">
      <formula>$L$2=""</formula>
    </cfRule>
  </conditionalFormatting>
  <conditionalFormatting sqref="M48 M51 M54 M57 M60">
    <cfRule type="expression" dxfId="170" priority="171">
      <formula>$M$2=""</formula>
    </cfRule>
  </conditionalFormatting>
  <conditionalFormatting sqref="N48 N51 N54 N57 N60">
    <cfRule type="expression" dxfId="169" priority="170">
      <formula>$N$2=""</formula>
    </cfRule>
  </conditionalFormatting>
  <conditionalFormatting sqref="O48 O51 O54 O57">
    <cfRule type="expression" dxfId="168" priority="169">
      <formula>$O$2=""</formula>
    </cfRule>
  </conditionalFormatting>
  <conditionalFormatting sqref="P48 P51 P54 P57 P60">
    <cfRule type="expression" dxfId="167" priority="168">
      <formula>$P$2=""</formula>
    </cfRule>
  </conditionalFormatting>
  <conditionalFormatting sqref="Q48 Q51 Q54 Q57 Q60">
    <cfRule type="expression" dxfId="166" priority="167">
      <formula>$Q$2=""</formula>
    </cfRule>
  </conditionalFormatting>
  <conditionalFormatting sqref="R48 R51 R54 R57 R60">
    <cfRule type="expression" dxfId="165" priority="166">
      <formula>$R$2=""</formula>
    </cfRule>
  </conditionalFormatting>
  <conditionalFormatting sqref="S48 S51 S54 S57 S60">
    <cfRule type="expression" dxfId="164" priority="165">
      <formula>$S$2=""</formula>
    </cfRule>
  </conditionalFormatting>
  <conditionalFormatting sqref="T48 T51 T54 T57 T60">
    <cfRule type="expression" dxfId="163" priority="164">
      <formula>$T$2=""</formula>
    </cfRule>
  </conditionalFormatting>
  <conditionalFormatting sqref="U48 U51 U54 U57 U60">
    <cfRule type="expression" dxfId="162" priority="163">
      <formula>$U$2=""</formula>
    </cfRule>
  </conditionalFormatting>
  <conditionalFormatting sqref="V48 V51 V54 V57 V60">
    <cfRule type="expression" dxfId="161" priority="162">
      <formula>$V$2=""</formula>
    </cfRule>
  </conditionalFormatting>
  <conditionalFormatting sqref="W48 W51 W54 W57 W60">
    <cfRule type="expression" dxfId="160" priority="161">
      <formula>$W$2=""</formula>
    </cfRule>
  </conditionalFormatting>
  <conditionalFormatting sqref="Y48:BB48 Y51:BB51 Y54:BB54 Y57:BB57 Y60:BB60 E50:BB50 E53:BB53 E56:BB56 E59:BB59 E62:BB62">
    <cfRule type="expression" dxfId="159" priority="160">
      <formula>$Y$2=""</formula>
    </cfRule>
  </conditionalFormatting>
  <conditionalFormatting sqref="F48 F51 F54 F57 F60">
    <cfRule type="expression" dxfId="158" priority="159">
      <formula>$F$2=""</formula>
    </cfRule>
  </conditionalFormatting>
  <conditionalFormatting sqref="H48">
    <cfRule type="expression" dxfId="157" priority="158">
      <formula>$H$2=""</formula>
    </cfRule>
  </conditionalFormatting>
  <conditionalFormatting sqref="G48">
    <cfRule type="expression" dxfId="156" priority="157">
      <formula>$G$2=""</formula>
    </cfRule>
  </conditionalFormatting>
  <conditionalFormatting sqref="I48">
    <cfRule type="expression" dxfId="155" priority="156">
      <formula>$I$2=""</formula>
    </cfRule>
  </conditionalFormatting>
  <conditionalFormatting sqref="J48">
    <cfRule type="expression" dxfId="154" priority="155">
      <formula>$J$2=""</formula>
    </cfRule>
  </conditionalFormatting>
  <conditionalFormatting sqref="K48">
    <cfRule type="expression" dxfId="153" priority="154">
      <formula>$K$2=""</formula>
    </cfRule>
  </conditionalFormatting>
  <conditionalFormatting sqref="L48">
    <cfRule type="expression" dxfId="152" priority="153">
      <formula>$L$2=""</formula>
    </cfRule>
  </conditionalFormatting>
  <conditionalFormatting sqref="M48">
    <cfRule type="expression" dxfId="151" priority="152">
      <formula>$M$2=""</formula>
    </cfRule>
  </conditionalFormatting>
  <conditionalFormatting sqref="N48">
    <cfRule type="expression" dxfId="150" priority="151">
      <formula>$N$2=""</formula>
    </cfRule>
  </conditionalFormatting>
  <conditionalFormatting sqref="O48">
    <cfRule type="expression" dxfId="149" priority="150">
      <formula>$O$2=""</formula>
    </cfRule>
  </conditionalFormatting>
  <conditionalFormatting sqref="P48">
    <cfRule type="expression" dxfId="148" priority="149">
      <formula>$P$2=""</formula>
    </cfRule>
  </conditionalFormatting>
  <conditionalFormatting sqref="Q48">
    <cfRule type="expression" dxfId="147" priority="148">
      <formula>$Q$2=""</formula>
    </cfRule>
  </conditionalFormatting>
  <conditionalFormatting sqref="R48">
    <cfRule type="expression" dxfId="146" priority="147">
      <formula>$R$2=""</formula>
    </cfRule>
  </conditionalFormatting>
  <conditionalFormatting sqref="S48">
    <cfRule type="expression" dxfId="145" priority="146">
      <formula>$S$2=""</formula>
    </cfRule>
  </conditionalFormatting>
  <conditionalFormatting sqref="T48">
    <cfRule type="expression" dxfId="144" priority="145">
      <formula>$T$2=""</formula>
    </cfRule>
  </conditionalFormatting>
  <conditionalFormatting sqref="U48">
    <cfRule type="expression" dxfId="143" priority="144">
      <formula>$U$2=""</formula>
    </cfRule>
  </conditionalFormatting>
  <conditionalFormatting sqref="V48">
    <cfRule type="expression" dxfId="142" priority="143">
      <formula>$V$2=""</formula>
    </cfRule>
  </conditionalFormatting>
  <conditionalFormatting sqref="W48">
    <cfRule type="expression" dxfId="141" priority="142">
      <formula>$W$2=""</formula>
    </cfRule>
  </conditionalFormatting>
  <conditionalFormatting sqref="X48:BB48">
    <cfRule type="expression" dxfId="140" priority="141">
      <formula>$X$2=""</formula>
    </cfRule>
  </conditionalFormatting>
  <conditionalFormatting sqref="F48">
    <cfRule type="expression" dxfId="139" priority="140">
      <formula>$F$2=""</formula>
    </cfRule>
  </conditionalFormatting>
  <conditionalFormatting sqref="H51">
    <cfRule type="expression" dxfId="138" priority="139">
      <formula>$H$2=""</formula>
    </cfRule>
  </conditionalFormatting>
  <conditionalFormatting sqref="G51">
    <cfRule type="expression" dxfId="137" priority="138">
      <formula>$G$2=""</formula>
    </cfRule>
  </conditionalFormatting>
  <conditionalFormatting sqref="I51">
    <cfRule type="expression" dxfId="136" priority="137">
      <formula>$I$2=""</formula>
    </cfRule>
  </conditionalFormatting>
  <conditionalFormatting sqref="J51">
    <cfRule type="expression" dxfId="135" priority="136">
      <formula>$J$2=""</formula>
    </cfRule>
  </conditionalFormatting>
  <conditionalFormatting sqref="K51">
    <cfRule type="expression" dxfId="134" priority="135">
      <formula>$K$2=""</formula>
    </cfRule>
  </conditionalFormatting>
  <conditionalFormatting sqref="L51">
    <cfRule type="expression" dxfId="133" priority="134">
      <formula>$L$2=""</formula>
    </cfRule>
  </conditionalFormatting>
  <conditionalFormatting sqref="M51">
    <cfRule type="expression" dxfId="132" priority="133">
      <formula>$M$2=""</formula>
    </cfRule>
  </conditionalFormatting>
  <conditionalFormatting sqref="N51">
    <cfRule type="expression" dxfId="131" priority="132">
      <formula>$N$2=""</formula>
    </cfRule>
  </conditionalFormatting>
  <conditionalFormatting sqref="O51">
    <cfRule type="expression" dxfId="130" priority="131">
      <formula>$O$2=""</formula>
    </cfRule>
  </conditionalFormatting>
  <conditionalFormatting sqref="P51">
    <cfRule type="expression" dxfId="129" priority="130">
      <formula>$P$2=""</formula>
    </cfRule>
  </conditionalFormatting>
  <conditionalFormatting sqref="Q51">
    <cfRule type="expression" dxfId="128" priority="129">
      <formula>$Q$2=""</formula>
    </cfRule>
  </conditionalFormatting>
  <conditionalFormatting sqref="R51">
    <cfRule type="expression" dxfId="127" priority="128">
      <formula>$R$2=""</formula>
    </cfRule>
  </conditionalFormatting>
  <conditionalFormatting sqref="S51">
    <cfRule type="expression" dxfId="126" priority="127">
      <formula>$S$2=""</formula>
    </cfRule>
  </conditionalFormatting>
  <conditionalFormatting sqref="T51">
    <cfRule type="expression" dxfId="125" priority="126">
      <formula>$T$2=""</formula>
    </cfRule>
  </conditionalFormatting>
  <conditionalFormatting sqref="U51">
    <cfRule type="expression" dxfId="124" priority="125">
      <formula>$U$2=""</formula>
    </cfRule>
  </conditionalFormatting>
  <conditionalFormatting sqref="V51">
    <cfRule type="expression" dxfId="123" priority="124">
      <formula>$V$2=""</formula>
    </cfRule>
  </conditionalFormatting>
  <conditionalFormatting sqref="W51">
    <cfRule type="expression" dxfId="122" priority="123">
      <formula>$W$2=""</formula>
    </cfRule>
  </conditionalFormatting>
  <conditionalFormatting sqref="X51:BB51">
    <cfRule type="expression" dxfId="121" priority="122">
      <formula>$X$2=""</formula>
    </cfRule>
  </conditionalFormatting>
  <conditionalFormatting sqref="F51">
    <cfRule type="expression" dxfId="120" priority="121">
      <formula>$F$2=""</formula>
    </cfRule>
  </conditionalFormatting>
  <conditionalFormatting sqref="H54">
    <cfRule type="expression" dxfId="119" priority="120">
      <formula>$H$2=""</formula>
    </cfRule>
  </conditionalFormatting>
  <conditionalFormatting sqref="G54">
    <cfRule type="expression" dxfId="118" priority="119">
      <formula>$G$2=""</formula>
    </cfRule>
  </conditionalFormatting>
  <conditionalFormatting sqref="I54">
    <cfRule type="expression" dxfId="117" priority="118">
      <formula>$I$2=""</formula>
    </cfRule>
  </conditionalFormatting>
  <conditionalFormatting sqref="J54">
    <cfRule type="expression" dxfId="116" priority="117">
      <formula>$J$2=""</formula>
    </cfRule>
  </conditionalFormatting>
  <conditionalFormatting sqref="K54">
    <cfRule type="expression" dxfId="115" priority="116">
      <formula>$K$2=""</formula>
    </cfRule>
  </conditionalFormatting>
  <conditionalFormatting sqref="L54">
    <cfRule type="expression" dxfId="114" priority="115">
      <formula>$L$2=""</formula>
    </cfRule>
  </conditionalFormatting>
  <conditionalFormatting sqref="M54">
    <cfRule type="expression" dxfId="113" priority="114">
      <formula>$M$2=""</formula>
    </cfRule>
  </conditionalFormatting>
  <conditionalFormatting sqref="N54">
    <cfRule type="expression" dxfId="112" priority="113">
      <formula>$N$2=""</formula>
    </cfRule>
  </conditionalFormatting>
  <conditionalFormatting sqref="O54">
    <cfRule type="expression" dxfId="111" priority="112">
      <formula>$O$2=""</formula>
    </cfRule>
  </conditionalFormatting>
  <conditionalFormatting sqref="P54">
    <cfRule type="expression" dxfId="110" priority="111">
      <formula>$P$2=""</formula>
    </cfRule>
  </conditionalFormatting>
  <conditionalFormatting sqref="Q54">
    <cfRule type="expression" dxfId="109" priority="110">
      <formula>$Q$2=""</formula>
    </cfRule>
  </conditionalFormatting>
  <conditionalFormatting sqref="R54">
    <cfRule type="expression" dxfId="108" priority="109">
      <formula>$R$2=""</formula>
    </cfRule>
  </conditionalFormatting>
  <conditionalFormatting sqref="S54">
    <cfRule type="expression" dxfId="107" priority="108">
      <formula>$S$2=""</formula>
    </cfRule>
  </conditionalFormatting>
  <conditionalFormatting sqref="T54">
    <cfRule type="expression" dxfId="106" priority="107">
      <formula>$T$2=""</formula>
    </cfRule>
  </conditionalFormatting>
  <conditionalFormatting sqref="U54">
    <cfRule type="expression" dxfId="105" priority="106">
      <formula>$U$2=""</formula>
    </cfRule>
  </conditionalFormatting>
  <conditionalFormatting sqref="V54">
    <cfRule type="expression" dxfId="104" priority="105">
      <formula>$V$2=""</formula>
    </cfRule>
  </conditionalFormatting>
  <conditionalFormatting sqref="W54">
    <cfRule type="expression" dxfId="103" priority="104">
      <formula>$W$2=""</formula>
    </cfRule>
  </conditionalFormatting>
  <conditionalFormatting sqref="X54:BB54">
    <cfRule type="expression" dxfId="102" priority="103">
      <formula>$X$2=""</formula>
    </cfRule>
  </conditionalFormatting>
  <conditionalFormatting sqref="F54">
    <cfRule type="expression" dxfId="101" priority="102">
      <formula>$F$2=""</formula>
    </cfRule>
  </conditionalFormatting>
  <conditionalFormatting sqref="H57">
    <cfRule type="expression" dxfId="100" priority="101">
      <formula>$H$2=""</formula>
    </cfRule>
  </conditionalFormatting>
  <conditionalFormatting sqref="G57">
    <cfRule type="expression" dxfId="99" priority="100">
      <formula>$G$2=""</formula>
    </cfRule>
  </conditionalFormatting>
  <conditionalFormatting sqref="I57">
    <cfRule type="expression" dxfId="98" priority="99">
      <formula>$I$2=""</formula>
    </cfRule>
  </conditionalFormatting>
  <conditionalFormatting sqref="J57">
    <cfRule type="expression" dxfId="97" priority="98">
      <formula>$J$2=""</formula>
    </cfRule>
  </conditionalFormatting>
  <conditionalFormatting sqref="K57">
    <cfRule type="expression" dxfId="96" priority="97">
      <formula>$K$2=""</formula>
    </cfRule>
  </conditionalFormatting>
  <conditionalFormatting sqref="L57">
    <cfRule type="expression" dxfId="95" priority="96">
      <formula>$L$2=""</formula>
    </cfRule>
  </conditionalFormatting>
  <conditionalFormatting sqref="M57">
    <cfRule type="expression" dxfId="94" priority="95">
      <formula>$M$2=""</formula>
    </cfRule>
  </conditionalFormatting>
  <conditionalFormatting sqref="N57">
    <cfRule type="expression" dxfId="93" priority="94">
      <formula>$N$2=""</formula>
    </cfRule>
  </conditionalFormatting>
  <conditionalFormatting sqref="O57">
    <cfRule type="expression" dxfId="92" priority="93">
      <formula>$O$2=""</formula>
    </cfRule>
  </conditionalFormatting>
  <conditionalFormatting sqref="P57">
    <cfRule type="expression" dxfId="91" priority="92">
      <formula>$P$2=""</formula>
    </cfRule>
  </conditionalFormatting>
  <conditionalFormatting sqref="Q57">
    <cfRule type="expression" dxfId="90" priority="91">
      <formula>$Q$2=""</formula>
    </cfRule>
  </conditionalFormatting>
  <conditionalFormatting sqref="R57">
    <cfRule type="expression" dxfId="89" priority="90">
      <formula>$R$2=""</formula>
    </cfRule>
  </conditionalFormatting>
  <conditionalFormatting sqref="S57">
    <cfRule type="expression" dxfId="88" priority="89">
      <formula>$S$2=""</formula>
    </cfRule>
  </conditionalFormatting>
  <conditionalFormatting sqref="T57">
    <cfRule type="expression" dxfId="87" priority="88">
      <formula>$T$2=""</formula>
    </cfRule>
  </conditionalFormatting>
  <conditionalFormatting sqref="U57">
    <cfRule type="expression" dxfId="86" priority="87">
      <formula>$U$2=""</formula>
    </cfRule>
  </conditionalFormatting>
  <conditionalFormatting sqref="V57">
    <cfRule type="expression" dxfId="85" priority="86">
      <formula>$V$2=""</formula>
    </cfRule>
  </conditionalFormatting>
  <conditionalFormatting sqref="W57">
    <cfRule type="expression" dxfId="84" priority="85">
      <formula>$W$2=""</formula>
    </cfRule>
  </conditionalFormatting>
  <conditionalFormatting sqref="X57:BB57">
    <cfRule type="expression" dxfId="83" priority="84">
      <formula>$X$2=""</formula>
    </cfRule>
  </conditionalFormatting>
  <conditionalFormatting sqref="F57">
    <cfRule type="expression" dxfId="82" priority="83">
      <formula>$F$2=""</formula>
    </cfRule>
  </conditionalFormatting>
  <conditionalFormatting sqref="H60">
    <cfRule type="expression" dxfId="81" priority="82">
      <formula>$H$2=""</formula>
    </cfRule>
  </conditionalFormatting>
  <conditionalFormatting sqref="G60">
    <cfRule type="expression" dxfId="80" priority="81">
      <formula>$G$2=""</formula>
    </cfRule>
  </conditionalFormatting>
  <conditionalFormatting sqref="I60">
    <cfRule type="expression" dxfId="79" priority="80">
      <formula>$I$2=""</formula>
    </cfRule>
  </conditionalFormatting>
  <conditionalFormatting sqref="J60">
    <cfRule type="expression" dxfId="78" priority="79">
      <formula>$J$2=""</formula>
    </cfRule>
  </conditionalFormatting>
  <conditionalFormatting sqref="K60">
    <cfRule type="expression" dxfId="77" priority="78">
      <formula>$K$2=""</formula>
    </cfRule>
  </conditionalFormatting>
  <conditionalFormatting sqref="L60">
    <cfRule type="expression" dxfId="76" priority="77">
      <formula>$L$2=""</formula>
    </cfRule>
  </conditionalFormatting>
  <conditionalFormatting sqref="M60">
    <cfRule type="expression" dxfId="75" priority="76">
      <formula>$M$2=""</formula>
    </cfRule>
  </conditionalFormatting>
  <conditionalFormatting sqref="N60">
    <cfRule type="expression" dxfId="74" priority="75">
      <formula>$N$2=""</formula>
    </cfRule>
  </conditionalFormatting>
  <conditionalFormatting sqref="O60">
    <cfRule type="expression" dxfId="73" priority="74">
      <formula>$O$2=""</formula>
    </cfRule>
  </conditionalFormatting>
  <conditionalFormatting sqref="P60">
    <cfRule type="expression" dxfId="72" priority="73">
      <formula>$P$2=""</formula>
    </cfRule>
  </conditionalFormatting>
  <conditionalFormatting sqref="Q60">
    <cfRule type="expression" dxfId="71" priority="72">
      <formula>$Q$2=""</formula>
    </cfRule>
  </conditionalFormatting>
  <conditionalFormatting sqref="R60">
    <cfRule type="expression" dxfId="70" priority="71">
      <formula>$R$2=""</formula>
    </cfRule>
  </conditionalFormatting>
  <conditionalFormatting sqref="S60">
    <cfRule type="expression" dxfId="69" priority="70">
      <formula>$S$2=""</formula>
    </cfRule>
  </conditionalFormatting>
  <conditionalFormatting sqref="T60">
    <cfRule type="expression" dxfId="68" priority="69">
      <formula>$T$2=""</formula>
    </cfRule>
  </conditionalFormatting>
  <conditionalFormatting sqref="U60">
    <cfRule type="expression" dxfId="67" priority="68">
      <formula>$U$2=""</formula>
    </cfRule>
  </conditionalFormatting>
  <conditionalFormatting sqref="V60">
    <cfRule type="expression" dxfId="66" priority="67">
      <formula>$V$2=""</formula>
    </cfRule>
  </conditionalFormatting>
  <conditionalFormatting sqref="W60">
    <cfRule type="expression" dxfId="65" priority="66">
      <formula>$W$2=""</formula>
    </cfRule>
  </conditionalFormatting>
  <conditionalFormatting sqref="X60:BB60">
    <cfRule type="expression" dxfId="64" priority="65">
      <formula>$X$2=""</formula>
    </cfRule>
  </conditionalFormatting>
  <conditionalFormatting sqref="F60">
    <cfRule type="expression" dxfId="63" priority="64">
      <formula>$F$2=""</formula>
    </cfRule>
  </conditionalFormatting>
  <conditionalFormatting sqref="E48">
    <cfRule type="expression" dxfId="62" priority="63">
      <formula>$E$2=""</formula>
    </cfRule>
  </conditionalFormatting>
  <conditionalFormatting sqref="E51">
    <cfRule type="expression" dxfId="61" priority="62">
      <formula>$E$2=""</formula>
    </cfRule>
  </conditionalFormatting>
  <conditionalFormatting sqref="E54">
    <cfRule type="expression" dxfId="60" priority="61">
      <formula>$E$2=""</formula>
    </cfRule>
  </conditionalFormatting>
  <conditionalFormatting sqref="E57">
    <cfRule type="expression" dxfId="59" priority="60">
      <formula>$E$2=""</formula>
    </cfRule>
  </conditionalFormatting>
  <conditionalFormatting sqref="E60">
    <cfRule type="expression" dxfId="58" priority="59">
      <formula>$E$2=""</formula>
    </cfRule>
  </conditionalFormatting>
  <conditionalFormatting sqref="E52:BB52">
    <cfRule type="expression" dxfId="57" priority="58">
      <formula>$E$2=""</formula>
    </cfRule>
  </conditionalFormatting>
  <conditionalFormatting sqref="E55:BB55">
    <cfRule type="expression" dxfId="56" priority="57">
      <formula>$E$2=""</formula>
    </cfRule>
  </conditionalFormatting>
  <conditionalFormatting sqref="E58:BB58">
    <cfRule type="expression" dxfId="55" priority="56">
      <formula>$E$2=""</formula>
    </cfRule>
  </conditionalFormatting>
  <conditionalFormatting sqref="X48 X51 X54 X57 X60">
    <cfRule type="expression" dxfId="54" priority="55">
      <formula>$X$2=""</formula>
    </cfRule>
  </conditionalFormatting>
  <conditionalFormatting sqref="J48 J51 J54 J57 J60">
    <cfRule type="expression" dxfId="53" priority="54">
      <formula>$J$2=""</formula>
    </cfRule>
  </conditionalFormatting>
  <conditionalFormatting sqref="K48 K51 K54 K57 K60">
    <cfRule type="expression" dxfId="52" priority="53">
      <formula>$K$2=""</formula>
    </cfRule>
  </conditionalFormatting>
  <conditionalFormatting sqref="O48 O51 O54 O57 O60">
    <cfRule type="expression" dxfId="51" priority="52">
      <formula>$O$2=""</formula>
    </cfRule>
  </conditionalFormatting>
  <conditionalFormatting sqref="F48">
    <cfRule type="expression" dxfId="50" priority="51">
      <formula>$F$66=""</formula>
    </cfRule>
  </conditionalFormatting>
  <conditionalFormatting sqref="G48">
    <cfRule type="expression" dxfId="49" priority="50">
      <formula>$G$66=""</formula>
    </cfRule>
  </conditionalFormatting>
  <conditionalFormatting sqref="H48">
    <cfRule type="expression" dxfId="48" priority="49">
      <formula>$H$66=""</formula>
    </cfRule>
  </conditionalFormatting>
  <conditionalFormatting sqref="I48">
    <cfRule type="expression" dxfId="47" priority="48">
      <formula>$I$66=""</formula>
    </cfRule>
  </conditionalFormatting>
  <conditionalFormatting sqref="J48">
    <cfRule type="expression" dxfId="46" priority="47">
      <formula>$J$66=""</formula>
    </cfRule>
  </conditionalFormatting>
  <conditionalFormatting sqref="K48">
    <cfRule type="expression" dxfId="45" priority="46">
      <formula>$K$66=""</formula>
    </cfRule>
  </conditionalFormatting>
  <conditionalFormatting sqref="L48">
    <cfRule type="expression" dxfId="44" priority="45">
      <formula>$L$66=""</formula>
    </cfRule>
  </conditionalFormatting>
  <conditionalFormatting sqref="M48">
    <cfRule type="expression" dxfId="43" priority="44">
      <formula>$M$66=""</formula>
    </cfRule>
  </conditionalFormatting>
  <conditionalFormatting sqref="N48">
    <cfRule type="expression" dxfId="42" priority="43">
      <formula>$N$66=""</formula>
    </cfRule>
  </conditionalFormatting>
  <conditionalFormatting sqref="O48">
    <cfRule type="expression" dxfId="41" priority="42">
      <formula>$O$66=""</formula>
    </cfRule>
  </conditionalFormatting>
  <conditionalFormatting sqref="P48">
    <cfRule type="expression" dxfId="40" priority="41">
      <formula>$P$66=""</formula>
    </cfRule>
  </conditionalFormatting>
  <conditionalFormatting sqref="Q48">
    <cfRule type="expression" dxfId="39" priority="40">
      <formula>$Q$66=""</formula>
    </cfRule>
  </conditionalFormatting>
  <conditionalFormatting sqref="R48">
    <cfRule type="expression" dxfId="38" priority="39">
      <formula>$R$66=""</formula>
    </cfRule>
  </conditionalFormatting>
  <conditionalFormatting sqref="S48">
    <cfRule type="expression" dxfId="37" priority="38">
      <formula>$S$66=""</formula>
    </cfRule>
  </conditionalFormatting>
  <conditionalFormatting sqref="T48">
    <cfRule type="expression" dxfId="36" priority="37">
      <formula>$T$66=""</formula>
    </cfRule>
  </conditionalFormatting>
  <conditionalFormatting sqref="U48">
    <cfRule type="expression" dxfId="35" priority="36">
      <formula>$U$66=""</formula>
    </cfRule>
  </conditionalFormatting>
  <conditionalFormatting sqref="V48">
    <cfRule type="expression" dxfId="34" priority="35">
      <formula>$V$66=""</formula>
    </cfRule>
  </conditionalFormatting>
  <conditionalFormatting sqref="W48">
    <cfRule type="expression" dxfId="33" priority="34">
      <formula>$W$66=""</formula>
    </cfRule>
  </conditionalFormatting>
  <conditionalFormatting sqref="X48">
    <cfRule type="expression" dxfId="32" priority="33">
      <formula>$X$66=""</formula>
    </cfRule>
  </conditionalFormatting>
  <conditionalFormatting sqref="Y48:BB48">
    <cfRule type="expression" dxfId="31" priority="32">
      <formula>$Y$66=""</formula>
    </cfRule>
  </conditionalFormatting>
  <conditionalFormatting sqref="F33:F62">
    <cfRule type="expression" dxfId="30" priority="31">
      <formula>$F$66=""</formula>
    </cfRule>
  </conditionalFormatting>
  <conditionalFormatting sqref="AA33:AA62">
    <cfRule type="expression" dxfId="29" priority="30">
      <formula>$AA$66=""</formula>
    </cfRule>
  </conditionalFormatting>
  <conditionalFormatting sqref="Y33:Y62">
    <cfRule type="expression" dxfId="28" priority="29">
      <formula>$Y$66=""</formula>
    </cfRule>
  </conditionalFormatting>
  <conditionalFormatting sqref="Z33:Z62">
    <cfRule type="expression" dxfId="27" priority="28">
      <formula>$Z$66=""</formula>
    </cfRule>
  </conditionalFormatting>
  <conditionalFormatting sqref="AB33:AB62">
    <cfRule type="expression" dxfId="26" priority="27">
      <formula>$AB$66=""</formula>
    </cfRule>
  </conditionalFormatting>
  <conditionalFormatting sqref="AC33:AC62">
    <cfRule type="expression" dxfId="25" priority="26">
      <formula>$AC$66=""</formula>
    </cfRule>
  </conditionalFormatting>
  <conditionalFormatting sqref="Q33:Q62">
    <cfRule type="expression" dxfId="24" priority="25">
      <formula>$Q$66=""</formula>
    </cfRule>
  </conditionalFormatting>
  <conditionalFormatting sqref="AD33:AD62">
    <cfRule type="expression" dxfId="23" priority="24">
      <formula>$AD$66=""</formula>
    </cfRule>
  </conditionalFormatting>
  <conditionalFormatting sqref="AE33:AE62">
    <cfRule type="expression" dxfId="22" priority="23">
      <formula>$AE$66=""</formula>
    </cfRule>
  </conditionalFormatting>
  <conditionalFormatting sqref="AF33:AF62">
    <cfRule type="expression" dxfId="21" priority="22">
      <formula>$AF$66=""</formula>
    </cfRule>
  </conditionalFormatting>
  <conditionalFormatting sqref="AG33:AG62">
    <cfRule type="expression" dxfId="20" priority="21">
      <formula>$AG$66=""</formula>
    </cfRule>
  </conditionalFormatting>
  <conditionalFormatting sqref="AH33:AH62">
    <cfRule type="expression" dxfId="19" priority="20">
      <formula>$AH$66=""</formula>
    </cfRule>
  </conditionalFormatting>
  <conditionalFormatting sqref="AI33:AI62">
    <cfRule type="expression" dxfId="18" priority="19">
      <formula>$AI$66=""</formula>
    </cfRule>
  </conditionalFormatting>
  <conditionalFormatting sqref="AJ33:AJ62">
    <cfRule type="expression" dxfId="17" priority="18">
      <formula>$AJ$66=""</formula>
    </cfRule>
  </conditionalFormatting>
  <conditionalFormatting sqref="AK33:AK62">
    <cfRule type="expression" dxfId="16" priority="17">
      <formula>$AK$66=""</formula>
    </cfRule>
  </conditionalFormatting>
  <conditionalFormatting sqref="AL33:AL62">
    <cfRule type="expression" dxfId="15" priority="16">
      <formula>$AL$66=""</formula>
    </cfRule>
  </conditionalFormatting>
  <conditionalFormatting sqref="AM33:AM62">
    <cfRule type="expression" dxfId="14" priority="15">
      <formula>$AM$66=""</formula>
    </cfRule>
  </conditionalFormatting>
  <conditionalFormatting sqref="AN33:AN62">
    <cfRule type="expression" dxfId="13" priority="14">
      <formula>$AN$66=""</formula>
    </cfRule>
  </conditionalFormatting>
  <conditionalFormatting sqref="AO33:AO62">
    <cfRule type="expression" dxfId="12" priority="13">
      <formula>$AO$66=""</formula>
    </cfRule>
  </conditionalFormatting>
  <conditionalFormatting sqref="AP33:AP62">
    <cfRule type="expression" dxfId="11" priority="12">
      <formula>$AP$66=""</formula>
    </cfRule>
  </conditionalFormatting>
  <conditionalFormatting sqref="AQ33:AQ62">
    <cfRule type="expression" dxfId="10" priority="11">
      <formula>$AQ$66=""</formula>
    </cfRule>
  </conditionalFormatting>
  <conditionalFormatting sqref="AR33:AR62">
    <cfRule type="expression" dxfId="9" priority="10">
      <formula>$AR$66=""</formula>
    </cfRule>
  </conditionalFormatting>
  <conditionalFormatting sqref="AS33:AS62">
    <cfRule type="expression" dxfId="8" priority="9">
      <formula>$AS$66=""</formula>
    </cfRule>
  </conditionalFormatting>
  <conditionalFormatting sqref="AT33:AT62">
    <cfRule type="expression" dxfId="7" priority="8">
      <formula>$AT$66=""</formula>
    </cfRule>
  </conditionalFormatting>
  <conditionalFormatting sqref="AU33:AU62">
    <cfRule type="expression" dxfId="6" priority="7">
      <formula>$AU$66=""</formula>
    </cfRule>
  </conditionalFormatting>
  <conditionalFormatting sqref="AV33:AV62">
    <cfRule type="expression" dxfId="5" priority="6">
      <formula>$AV$66=""</formula>
    </cfRule>
  </conditionalFormatting>
  <conditionalFormatting sqref="AW33:AW62">
    <cfRule type="expression" dxfId="4" priority="5">
      <formula>$AW$66=""</formula>
    </cfRule>
  </conditionalFormatting>
  <conditionalFormatting sqref="AX33:AX62">
    <cfRule type="expression" dxfId="3" priority="4">
      <formula>$AX$66=""</formula>
    </cfRule>
  </conditionalFormatting>
  <conditionalFormatting sqref="AY33:AY62">
    <cfRule type="expression" dxfId="2" priority="3">
      <formula>$AY$66=""</formula>
    </cfRule>
  </conditionalFormatting>
  <conditionalFormatting sqref="AZ33:AZ62">
    <cfRule type="expression" dxfId="1" priority="2">
      <formula>$AZ$66=""</formula>
    </cfRule>
  </conditionalFormatting>
  <conditionalFormatting sqref="BA33:BA62">
    <cfRule type="expression" dxfId="0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3B4928-928C-4119-8FF6-FB3E4EA95E5C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7"/>
  <dimension ref="A1:L92"/>
  <sheetViews>
    <sheetView topLeftCell="A2" zoomScaleNormal="100" workbookViewId="0">
      <selection activeCell="D25" sqref="D25"/>
    </sheetView>
  </sheetViews>
  <sheetFormatPr baseColWidth="10" defaultRowHeight="13.2" x14ac:dyDescent="0.25"/>
  <cols>
    <col min="1" max="1" width="18" bestFit="1" customWidth="1"/>
    <col min="2" max="2" width="10.21875" customWidth="1"/>
    <col min="4" max="4" width="24.44140625" bestFit="1" customWidth="1"/>
    <col min="5" max="5" width="24" bestFit="1" customWidth="1"/>
    <col min="7" max="7" width="14.77734375" bestFit="1" customWidth="1"/>
    <col min="9" max="9" width="18.77734375" customWidth="1"/>
    <col min="10" max="10" width="24" bestFit="1" customWidth="1"/>
    <col min="11" max="12" width="18.77734375" customWidth="1"/>
  </cols>
  <sheetData>
    <row r="1" spans="1:12" x14ac:dyDescent="0.25">
      <c r="A1" t="s">
        <v>10</v>
      </c>
      <c r="D1" s="10" t="s">
        <v>2</v>
      </c>
      <c r="E1" t="str">
        <f>Parameter!H2</f>
        <v>Personal</v>
      </c>
      <c r="F1" s="96">
        <f>Parameter!I2</f>
        <v>2.3E-2</v>
      </c>
      <c r="G1" s="10" t="s">
        <v>2</v>
      </c>
      <c r="H1" s="107">
        <f>F1</f>
        <v>2.3E-2</v>
      </c>
      <c r="I1" t="s">
        <v>2</v>
      </c>
      <c r="J1" t="s">
        <v>47</v>
      </c>
      <c r="K1" t="s">
        <v>7</v>
      </c>
      <c r="L1" t="s">
        <v>166</v>
      </c>
    </row>
    <row r="2" spans="1:12" x14ac:dyDescent="0.25">
      <c r="A2" s="10" t="s">
        <v>164</v>
      </c>
      <c r="B2">
        <v>0</v>
      </c>
      <c r="D2" s="10" t="s">
        <v>47</v>
      </c>
      <c r="E2" t="str">
        <f>Parameter!H3</f>
        <v>Dienstleistungen</v>
      </c>
      <c r="F2" s="96">
        <f>Parameter!I3</f>
        <v>2.1000000000000001E-2</v>
      </c>
      <c r="G2" s="10" t="s">
        <v>47</v>
      </c>
      <c r="H2" s="107">
        <f>AVERAGE(F4:F6)</f>
        <v>2.3333333333333334E-2</v>
      </c>
      <c r="I2" t="s">
        <v>198</v>
      </c>
      <c r="J2" t="s">
        <v>198</v>
      </c>
      <c r="K2" t="s">
        <v>198</v>
      </c>
      <c r="L2" t="s">
        <v>198</v>
      </c>
    </row>
    <row r="3" spans="1:12" x14ac:dyDescent="0.25">
      <c r="A3" t="s">
        <v>210</v>
      </c>
      <c r="B3" s="127">
        <v>47943.850895753283</v>
      </c>
      <c r="D3" s="10" t="s">
        <v>7</v>
      </c>
      <c r="E3" t="str">
        <f>Parameter!H4</f>
        <v>Bauleistungen</v>
      </c>
      <c r="F3" s="96">
        <f>Parameter!I4</f>
        <v>5.2999999999999999E-2</v>
      </c>
      <c r="G3" s="10" t="s">
        <v>7</v>
      </c>
      <c r="H3" s="107">
        <f>AVERAGE(F3,F7)</f>
        <v>3.6999999999999998E-2</v>
      </c>
      <c r="I3" t="str">
        <f>E1</f>
        <v>Personal</v>
      </c>
      <c r="J3" t="str">
        <f>E4</f>
        <v>langlebige Gebrauchsgüter</v>
      </c>
      <c r="K3" t="str">
        <f>E3</f>
        <v>Bauleistungen</v>
      </c>
      <c r="L3" t="str">
        <f>E2</f>
        <v>Dienstleistungen</v>
      </c>
    </row>
    <row r="4" spans="1:12" x14ac:dyDescent="0.25">
      <c r="A4" t="s">
        <v>211</v>
      </c>
      <c r="B4" s="127">
        <v>52572.55751206119</v>
      </c>
      <c r="D4" s="10" t="s">
        <v>166</v>
      </c>
      <c r="E4" s="95" t="str">
        <f>Parameter!J2</f>
        <v>langlebige Gebrauchsgüter</v>
      </c>
      <c r="F4" s="96">
        <f>Parameter!K2</f>
        <v>2.1999999999999999E-2</v>
      </c>
      <c r="G4" s="10" t="s">
        <v>166</v>
      </c>
      <c r="H4" s="107">
        <f>F2</f>
        <v>2.1000000000000001E-2</v>
      </c>
      <c r="I4" s="10" t="str">
        <f>E8</f>
        <v>Sonstiges 1</v>
      </c>
      <c r="J4" t="str">
        <f>E5</f>
        <v>mittellange Gebrauchsgüter</v>
      </c>
      <c r="K4" t="str">
        <f>E7</f>
        <v>Energie</v>
      </c>
      <c r="L4" t="str">
        <f>E8</f>
        <v>Sonstiges 1</v>
      </c>
    </row>
    <row r="5" spans="1:12" x14ac:dyDescent="0.25">
      <c r="A5" t="s">
        <v>212</v>
      </c>
      <c r="B5" s="127">
        <v>45339.590454963043</v>
      </c>
      <c r="E5" s="95" t="str">
        <f>Parameter!J3</f>
        <v>mittellange Gebrauchsgüter</v>
      </c>
      <c r="F5" s="96">
        <f>Parameter!K3</f>
        <v>2.4E-2</v>
      </c>
      <c r="I5" s="10" t="str">
        <f>E9</f>
        <v>Sonstiges 2</v>
      </c>
      <c r="J5" t="str">
        <f>E6</f>
        <v>Verbrauchsgüter</v>
      </c>
      <c r="K5" t="str">
        <f>E8</f>
        <v>Sonstiges 1</v>
      </c>
      <c r="L5" t="str">
        <f>E9</f>
        <v>Sonstiges 2</v>
      </c>
    </row>
    <row r="6" spans="1:12" x14ac:dyDescent="0.25">
      <c r="A6" t="s">
        <v>213</v>
      </c>
      <c r="B6" s="127">
        <v>48661.641264813181</v>
      </c>
      <c r="E6" s="95" t="str">
        <f>Parameter!J4</f>
        <v>Verbrauchsgüter</v>
      </c>
      <c r="F6" s="96">
        <f>Parameter!K4</f>
        <v>2.4E-2</v>
      </c>
      <c r="J6" t="str">
        <f>E8</f>
        <v>Sonstiges 1</v>
      </c>
      <c r="K6" t="str">
        <f>E9</f>
        <v>Sonstiges 2</v>
      </c>
    </row>
    <row r="7" spans="1:12" x14ac:dyDescent="0.25">
      <c r="A7" t="s">
        <v>58</v>
      </c>
      <c r="B7" s="127">
        <v>50127.746433308137</v>
      </c>
      <c r="E7" t="str">
        <f>Parameter!L2</f>
        <v>Energie</v>
      </c>
      <c r="F7" s="96">
        <f>Parameter!M2</f>
        <v>2.1000000000000001E-2</v>
      </c>
      <c r="G7" s="107"/>
      <c r="J7" t="str">
        <f>E9</f>
        <v>Sonstiges 2</v>
      </c>
    </row>
    <row r="8" spans="1:12" x14ac:dyDescent="0.25">
      <c r="A8" t="s">
        <v>214</v>
      </c>
      <c r="B8" s="127">
        <v>56891.138168414225</v>
      </c>
      <c r="E8" t="str">
        <f>Parameter!L3</f>
        <v>Sonstiges 1</v>
      </c>
      <c r="F8" s="96">
        <f>Parameter!M3</f>
        <v>0</v>
      </c>
    </row>
    <row r="9" spans="1:12" x14ac:dyDescent="0.25">
      <c r="A9" t="s">
        <v>116</v>
      </c>
      <c r="B9" s="127">
        <v>57900.624787882247</v>
      </c>
      <c r="E9" t="str">
        <f>Parameter!L4</f>
        <v>Sonstiges 2</v>
      </c>
      <c r="F9" s="96">
        <f>Parameter!M4</f>
        <v>0</v>
      </c>
    </row>
    <row r="10" spans="1:12" x14ac:dyDescent="0.25">
      <c r="A10" t="s">
        <v>60</v>
      </c>
      <c r="B10" s="127">
        <v>59819.81496793314</v>
      </c>
    </row>
    <row r="11" spans="1:12" x14ac:dyDescent="0.25">
      <c r="A11" t="s">
        <v>215</v>
      </c>
      <c r="B11" s="127">
        <v>66001.661688554799</v>
      </c>
    </row>
    <row r="12" spans="1:12" x14ac:dyDescent="0.25">
      <c r="A12" t="s">
        <v>216</v>
      </c>
      <c r="B12" s="127">
        <v>71409.084158730853</v>
      </c>
    </row>
    <row r="13" spans="1:12" x14ac:dyDescent="0.25">
      <c r="A13" t="s">
        <v>217</v>
      </c>
      <c r="B13" s="127">
        <v>56106.402784581544</v>
      </c>
    </row>
    <row r="14" spans="1:12" x14ac:dyDescent="0.25">
      <c r="A14" t="s">
        <v>218</v>
      </c>
      <c r="B14" s="127">
        <v>59585.3291853786</v>
      </c>
    </row>
    <row r="15" spans="1:12" x14ac:dyDescent="0.25">
      <c r="A15" t="s">
        <v>219</v>
      </c>
      <c r="B15" s="127">
        <v>69105.619728438469</v>
      </c>
    </row>
    <row r="16" spans="1:12" x14ac:dyDescent="0.25">
      <c r="A16" t="s">
        <v>11</v>
      </c>
      <c r="B16" s="127">
        <v>61540.742114612454</v>
      </c>
    </row>
    <row r="17" spans="1:2" x14ac:dyDescent="0.25">
      <c r="A17" t="s">
        <v>12</v>
      </c>
      <c r="B17" s="127">
        <v>77604.613908531232</v>
      </c>
    </row>
    <row r="18" spans="1:2" x14ac:dyDescent="0.25">
      <c r="A18" t="s">
        <v>13</v>
      </c>
      <c r="B18" s="127">
        <v>88061.473900849058</v>
      </c>
    </row>
    <row r="19" spans="1:2" x14ac:dyDescent="0.25">
      <c r="A19" t="s">
        <v>220</v>
      </c>
      <c r="B19" s="127">
        <v>98988.528649102213</v>
      </c>
    </row>
    <row r="20" spans="1:2" x14ac:dyDescent="0.25">
      <c r="A20" t="s">
        <v>221</v>
      </c>
      <c r="B20" s="127">
        <v>104942.33262642461</v>
      </c>
    </row>
    <row r="21" spans="1:2" x14ac:dyDescent="0.25">
      <c r="A21" t="s">
        <v>222</v>
      </c>
      <c r="B21" s="127">
        <v>91353.012422880362</v>
      </c>
    </row>
    <row r="22" spans="1:2" x14ac:dyDescent="0.25">
      <c r="A22" t="s">
        <v>223</v>
      </c>
      <c r="B22" s="127">
        <v>102712.69668117992</v>
      </c>
    </row>
    <row r="23" spans="1:2" x14ac:dyDescent="0.25">
      <c r="A23" t="s">
        <v>17</v>
      </c>
      <c r="B23" s="127">
        <v>106109.87106701049</v>
      </c>
    </row>
    <row r="24" spans="1:2" x14ac:dyDescent="0.25">
      <c r="A24" t="s">
        <v>18</v>
      </c>
      <c r="B24" s="127">
        <v>125470.06290610925</v>
      </c>
    </row>
    <row r="25" spans="1:2" x14ac:dyDescent="0.25">
      <c r="A25" t="s">
        <v>224</v>
      </c>
      <c r="B25" s="127">
        <v>138328.36105969248</v>
      </c>
    </row>
    <row r="26" spans="1:2" x14ac:dyDescent="0.25">
      <c r="A26" t="s">
        <v>20</v>
      </c>
      <c r="B26" s="127">
        <v>142101.93876372636</v>
      </c>
    </row>
    <row r="27" spans="1:2" x14ac:dyDescent="0.25">
      <c r="A27" t="s">
        <v>66</v>
      </c>
      <c r="B27" s="127">
        <v>149686.52150838979</v>
      </c>
    </row>
    <row r="28" spans="1:2" x14ac:dyDescent="0.25">
      <c r="A28" t="s">
        <v>67</v>
      </c>
      <c r="B28" s="127">
        <v>158586.50807557616</v>
      </c>
    </row>
    <row r="29" spans="1:2" x14ac:dyDescent="0.25">
      <c r="A29" t="s">
        <v>68</v>
      </c>
      <c r="B29" s="127">
        <v>167504.13217761795</v>
      </c>
    </row>
    <row r="30" spans="1:2" x14ac:dyDescent="0.25">
      <c r="A30" t="s">
        <v>69</v>
      </c>
      <c r="B30" s="127">
        <v>174428.91725075323</v>
      </c>
    </row>
    <row r="31" spans="1:2" x14ac:dyDescent="0.25">
      <c r="A31" t="s">
        <v>70</v>
      </c>
      <c r="B31" s="127">
        <v>186838.8840205709</v>
      </c>
    </row>
    <row r="32" spans="1:2" x14ac:dyDescent="0.25">
      <c r="A32" t="s">
        <v>71</v>
      </c>
      <c r="B32" s="127">
        <v>195044.23139297226</v>
      </c>
    </row>
    <row r="33" spans="1:2" x14ac:dyDescent="0.25">
      <c r="A33" t="s">
        <v>72</v>
      </c>
      <c r="B33" s="127">
        <v>222068.8453064257</v>
      </c>
    </row>
    <row r="34" spans="1:2" x14ac:dyDescent="0.25">
      <c r="A34" t="s">
        <v>21</v>
      </c>
      <c r="B34" s="127">
        <v>262136.03798565321</v>
      </c>
    </row>
    <row r="35" spans="1:2" x14ac:dyDescent="0.25">
      <c r="A35" t="s">
        <v>73</v>
      </c>
      <c r="B35" s="127">
        <v>45828.340242000151</v>
      </c>
    </row>
    <row r="36" spans="1:2" x14ac:dyDescent="0.25">
      <c r="A36" t="s">
        <v>225</v>
      </c>
      <c r="B36" s="127">
        <v>46945.88597728798</v>
      </c>
    </row>
    <row r="37" spans="1:2" x14ac:dyDescent="0.25">
      <c r="A37" t="s">
        <v>76</v>
      </c>
      <c r="B37" s="127">
        <v>46877.588446498936</v>
      </c>
    </row>
    <row r="38" spans="1:2" x14ac:dyDescent="0.25">
      <c r="A38" t="s">
        <v>226</v>
      </c>
      <c r="B38" s="127">
        <v>47770.140384144033</v>
      </c>
    </row>
    <row r="39" spans="1:2" x14ac:dyDescent="0.25">
      <c r="A39" t="s">
        <v>227</v>
      </c>
      <c r="B39" s="127">
        <v>47633.13067855491</v>
      </c>
    </row>
    <row r="40" spans="1:2" x14ac:dyDescent="0.25">
      <c r="A40" t="s">
        <v>228</v>
      </c>
      <c r="B40" s="127">
        <v>48835.683053104156</v>
      </c>
    </row>
    <row r="41" spans="1:2" x14ac:dyDescent="0.25">
      <c r="A41" t="s">
        <v>229</v>
      </c>
      <c r="B41" s="127">
        <v>52945.647596017174</v>
      </c>
    </row>
    <row r="42" spans="1:2" x14ac:dyDescent="0.25">
      <c r="A42" t="s">
        <v>230</v>
      </c>
      <c r="B42" s="127">
        <v>56682.288197521899</v>
      </c>
    </row>
    <row r="43" spans="1:2" x14ac:dyDescent="0.25">
      <c r="A43" t="s">
        <v>231</v>
      </c>
      <c r="B43" s="127">
        <v>58184.812732631035</v>
      </c>
    </row>
    <row r="44" spans="1:2" x14ac:dyDescent="0.25">
      <c r="A44" t="s">
        <v>232</v>
      </c>
      <c r="B44" s="127">
        <v>49967.812550221352</v>
      </c>
    </row>
    <row r="45" spans="1:2" x14ac:dyDescent="0.25">
      <c r="A45" t="s">
        <v>233</v>
      </c>
      <c r="B45" s="127">
        <v>52503.043832246207</v>
      </c>
    </row>
    <row r="46" spans="1:2" x14ac:dyDescent="0.25">
      <c r="A46" t="s">
        <v>234</v>
      </c>
      <c r="B46" s="127">
        <v>55292.30997946002</v>
      </c>
    </row>
    <row r="47" spans="1:2" x14ac:dyDescent="0.25">
      <c r="A47" t="s">
        <v>85</v>
      </c>
      <c r="B47" s="127">
        <v>57625.323330531624</v>
      </c>
    </row>
    <row r="48" spans="1:2" x14ac:dyDescent="0.25">
      <c r="A48" t="s">
        <v>235</v>
      </c>
      <c r="B48" s="127">
        <v>58231.935047898958</v>
      </c>
    </row>
    <row r="49" spans="1:2" x14ac:dyDescent="0.25">
      <c r="A49" t="s">
        <v>236</v>
      </c>
      <c r="B49" s="127">
        <v>66538.062379961659</v>
      </c>
    </row>
    <row r="50" spans="1:2" x14ac:dyDescent="0.25">
      <c r="A50" t="s">
        <v>237</v>
      </c>
      <c r="B50" s="127">
        <v>65671.379366166075</v>
      </c>
    </row>
    <row r="51" spans="1:2" x14ac:dyDescent="0.25">
      <c r="A51" t="s">
        <v>238</v>
      </c>
      <c r="B51" s="127">
        <v>74652.872904439311</v>
      </c>
    </row>
    <row r="52" spans="1:2" x14ac:dyDescent="0.25">
      <c r="A52" t="s">
        <v>239</v>
      </c>
      <c r="B52" s="127">
        <v>76586.696924861928</v>
      </c>
    </row>
    <row r="53" spans="1:2" x14ac:dyDescent="0.25">
      <c r="A53" t="s">
        <v>240</v>
      </c>
      <c r="B53" s="127">
        <v>83274.622664932758</v>
      </c>
    </row>
    <row r="54" spans="1:2" x14ac:dyDescent="0.25">
      <c r="A54" t="s">
        <v>241</v>
      </c>
      <c r="B54" s="127">
        <v>61804.840211906856</v>
      </c>
    </row>
    <row r="55" spans="1:2" x14ac:dyDescent="0.25">
      <c r="A55" t="s">
        <v>22</v>
      </c>
      <c r="B55" s="127">
        <v>70522.008531747211</v>
      </c>
    </row>
    <row r="56" spans="1:2" x14ac:dyDescent="0.25">
      <c r="A56" t="s">
        <v>23</v>
      </c>
      <c r="B56" s="127">
        <v>86766.847521908203</v>
      </c>
    </row>
    <row r="57" spans="1:2" x14ac:dyDescent="0.25">
      <c r="A57" t="s">
        <v>24</v>
      </c>
      <c r="B57" s="127">
        <v>94823.478464779284</v>
      </c>
    </row>
    <row r="58" spans="1:2" x14ac:dyDescent="0.25">
      <c r="A58" t="s">
        <v>242</v>
      </c>
      <c r="B58" s="127">
        <v>113082.655614088</v>
      </c>
    </row>
    <row r="59" spans="1:2" x14ac:dyDescent="0.25">
      <c r="A59" t="s">
        <v>243</v>
      </c>
      <c r="B59" s="127">
        <v>118981.27332015029</v>
      </c>
    </row>
    <row r="60" spans="1:2" x14ac:dyDescent="0.25">
      <c r="A60" t="s">
        <v>244</v>
      </c>
      <c r="B60" s="127">
        <v>101275.1544132397</v>
      </c>
    </row>
    <row r="61" spans="1:2" x14ac:dyDescent="0.25">
      <c r="A61" t="s">
        <v>245</v>
      </c>
      <c r="B61" s="127">
        <v>110149.99665355215</v>
      </c>
    </row>
    <row r="62" spans="1:2" x14ac:dyDescent="0.25">
      <c r="A62" t="s">
        <v>27</v>
      </c>
      <c r="B62" s="127">
        <v>114137.51779669439</v>
      </c>
    </row>
    <row r="63" spans="1:2" x14ac:dyDescent="0.25">
      <c r="A63" t="s">
        <v>28</v>
      </c>
      <c r="B63" s="127">
        <v>131855.02825387646</v>
      </c>
    </row>
    <row r="64" spans="1:2" x14ac:dyDescent="0.25">
      <c r="A64" t="s">
        <v>29</v>
      </c>
      <c r="B64" s="127">
        <v>149766.58624479023</v>
      </c>
    </row>
    <row r="65" spans="1:2" x14ac:dyDescent="0.25">
      <c r="A65" t="s">
        <v>94</v>
      </c>
      <c r="B65" s="127">
        <v>165973.77499433191</v>
      </c>
    </row>
    <row r="66" spans="1:2" x14ac:dyDescent="0.25">
      <c r="A66" t="s">
        <v>95</v>
      </c>
      <c r="B66" s="127">
        <v>194808.61602790171</v>
      </c>
    </row>
    <row r="67" spans="1:2" x14ac:dyDescent="0.25">
      <c r="A67" t="s">
        <v>96</v>
      </c>
      <c r="B67" s="127">
        <v>204962.20173524308</v>
      </c>
    </row>
    <row r="68" spans="1:2" x14ac:dyDescent="0.25">
      <c r="A68" t="s">
        <v>97</v>
      </c>
      <c r="B68" s="127">
        <v>226600.96332879466</v>
      </c>
    </row>
    <row r="69" spans="1:2" x14ac:dyDescent="0.25">
      <c r="A69" t="s">
        <v>30</v>
      </c>
      <c r="B69" s="127">
        <v>264311.14394407521</v>
      </c>
    </row>
    <row r="70" spans="1:2" x14ac:dyDescent="0.25">
      <c r="A70" t="s">
        <v>246</v>
      </c>
      <c r="B70" s="127">
        <v>273130.60392957926</v>
      </c>
    </row>
    <row r="71" spans="1:2" x14ac:dyDescent="0.25">
      <c r="A71" t="s">
        <v>98</v>
      </c>
      <c r="B71" s="127">
        <v>48183.017434739915</v>
      </c>
    </row>
    <row r="72" spans="1:2" x14ac:dyDescent="0.25">
      <c r="A72" t="s">
        <v>99</v>
      </c>
      <c r="B72" s="127">
        <v>50989.252269891775</v>
      </c>
    </row>
    <row r="73" spans="1:2" x14ac:dyDescent="0.25">
      <c r="A73" t="s">
        <v>100</v>
      </c>
      <c r="B73" s="127">
        <v>50453.691278745886</v>
      </c>
    </row>
    <row r="74" spans="1:2" x14ac:dyDescent="0.25">
      <c r="A74" t="s">
        <v>101</v>
      </c>
      <c r="B74" s="127">
        <v>51980.616787183666</v>
      </c>
    </row>
    <row r="75" spans="1:2" x14ac:dyDescent="0.25">
      <c r="A75" t="s">
        <v>102</v>
      </c>
      <c r="B75" s="127">
        <v>54126.742720092632</v>
      </c>
    </row>
    <row r="76" spans="1:2" x14ac:dyDescent="0.25">
      <c r="A76" t="s">
        <v>103</v>
      </c>
      <c r="B76" s="127">
        <v>56441.561495482543</v>
      </c>
    </row>
    <row r="77" spans="1:2" x14ac:dyDescent="0.25">
      <c r="A77" t="s">
        <v>104</v>
      </c>
      <c r="B77" s="127">
        <v>58900.106730403437</v>
      </c>
    </row>
    <row r="78" spans="1:2" x14ac:dyDescent="0.25">
      <c r="A78" t="s">
        <v>105</v>
      </c>
      <c r="B78" s="127">
        <v>61374.280191762518</v>
      </c>
    </row>
    <row r="79" spans="1:2" x14ac:dyDescent="0.25">
      <c r="A79" t="s">
        <v>106</v>
      </c>
      <c r="B79" s="127">
        <v>67640.708460790207</v>
      </c>
    </row>
    <row r="80" spans="1:2" x14ac:dyDescent="0.25">
      <c r="A80" t="s">
        <v>107</v>
      </c>
      <c r="B80" s="127">
        <v>73023.877629570357</v>
      </c>
    </row>
    <row r="81" spans="1:2" x14ac:dyDescent="0.25">
      <c r="A81" t="s">
        <v>108</v>
      </c>
      <c r="B81" s="127">
        <v>76647.952372723623</v>
      </c>
    </row>
    <row r="82" spans="1:2" x14ac:dyDescent="0.25">
      <c r="A82" t="s">
        <v>32</v>
      </c>
      <c r="B82" s="127">
        <v>76762.416647624923</v>
      </c>
    </row>
    <row r="83" spans="1:2" x14ac:dyDescent="0.25">
      <c r="A83" t="s">
        <v>33</v>
      </c>
      <c r="B83" s="127">
        <v>84842.331783277768</v>
      </c>
    </row>
    <row r="84" spans="1:2" x14ac:dyDescent="0.25">
      <c r="A84" t="s">
        <v>34</v>
      </c>
      <c r="B84" s="127">
        <v>93825.765634048294</v>
      </c>
    </row>
    <row r="85" spans="1:2" x14ac:dyDescent="0.25">
      <c r="A85" t="s">
        <v>35</v>
      </c>
      <c r="B85" s="127">
        <v>82474.277959660103</v>
      </c>
    </row>
    <row r="86" spans="1:2" x14ac:dyDescent="0.25">
      <c r="A86" t="s">
        <v>36</v>
      </c>
      <c r="B86" s="127">
        <v>96953.510979225262</v>
      </c>
    </row>
    <row r="87" spans="1:2" x14ac:dyDescent="0.25">
      <c r="A87" t="s">
        <v>37</v>
      </c>
      <c r="B87" s="127">
        <v>109532.7876064415</v>
      </c>
    </row>
    <row r="88" spans="1:2" x14ac:dyDescent="0.25">
      <c r="A88" t="s">
        <v>38</v>
      </c>
      <c r="B88" s="127">
        <v>127183.10686434165</v>
      </c>
    </row>
    <row r="89" spans="1:2" x14ac:dyDescent="0.25">
      <c r="A89" t="s">
        <v>109</v>
      </c>
      <c r="B89" s="127">
        <v>120882.53879610456</v>
      </c>
    </row>
    <row r="90" spans="1:2" x14ac:dyDescent="0.25">
      <c r="A90" t="s">
        <v>247</v>
      </c>
      <c r="B90" s="127">
        <v>138612.85242196458</v>
      </c>
    </row>
    <row r="91" spans="1:2" x14ac:dyDescent="0.25">
      <c r="A91" t="s">
        <v>110</v>
      </c>
      <c r="B91" s="127">
        <v>138335.86250708616</v>
      </c>
    </row>
    <row r="92" spans="1:2" x14ac:dyDescent="0.25">
      <c r="A92" t="s">
        <v>111</v>
      </c>
      <c r="B92" s="127">
        <v>158392.9985681549</v>
      </c>
    </row>
  </sheetData>
  <pageMargins left="0.7" right="0.7" top="0.78740157499999996" bottom="0.78740157499999996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17C04-8B37-488A-88A3-FCC148BC0D95}">
  <sheetPr codeName="Tabelle4"/>
  <dimension ref="A1:B94"/>
  <sheetViews>
    <sheetView workbookViewId="0">
      <selection activeCell="B98" sqref="B98"/>
    </sheetView>
  </sheetViews>
  <sheetFormatPr baseColWidth="10" defaultRowHeight="13.2" x14ac:dyDescent="0.25"/>
  <cols>
    <col min="1" max="1" width="18.77734375" bestFit="1" customWidth="1"/>
  </cols>
  <sheetData>
    <row r="1" spans="1:2" x14ac:dyDescent="0.25">
      <c r="A1" t="s">
        <v>10</v>
      </c>
    </row>
    <row r="2" spans="1:2" x14ac:dyDescent="0.25">
      <c r="A2" s="10" t="s">
        <v>164</v>
      </c>
      <c r="B2">
        <v>0</v>
      </c>
    </row>
    <row r="3" spans="1:2" x14ac:dyDescent="0.25">
      <c r="A3" t="s">
        <v>53</v>
      </c>
      <c r="B3">
        <v>49638.494050107831</v>
      </c>
    </row>
    <row r="4" spans="1:2" x14ac:dyDescent="0.25">
      <c r="A4" t="s">
        <v>54</v>
      </c>
      <c r="B4">
        <v>50275.522183602268</v>
      </c>
    </row>
    <row r="5" spans="1:2" x14ac:dyDescent="0.25">
      <c r="A5" t="s">
        <v>55</v>
      </c>
      <c r="B5">
        <v>43197.365322680322</v>
      </c>
    </row>
    <row r="6" spans="1:2" x14ac:dyDescent="0.25">
      <c r="A6" t="s">
        <v>57</v>
      </c>
      <c r="B6">
        <v>46562.450893637695</v>
      </c>
    </row>
    <row r="7" spans="1:2" x14ac:dyDescent="0.25">
      <c r="A7" t="s">
        <v>56</v>
      </c>
      <c r="B7">
        <v>54482.330155312695</v>
      </c>
    </row>
    <row r="8" spans="1:2" x14ac:dyDescent="0.25">
      <c r="A8" t="s">
        <v>58</v>
      </c>
      <c r="B8">
        <v>47967.091620866006</v>
      </c>
    </row>
    <row r="9" spans="1:2" x14ac:dyDescent="0.25">
      <c r="A9" t="s">
        <v>59</v>
      </c>
      <c r="B9">
        <v>55428.917662261098</v>
      </c>
    </row>
    <row r="10" spans="1:2" x14ac:dyDescent="0.25">
      <c r="A10" t="s">
        <v>60</v>
      </c>
      <c r="B10">
        <v>57305.480754373086</v>
      </c>
    </row>
    <row r="11" spans="1:2" x14ac:dyDescent="0.25">
      <c r="A11" t="s">
        <v>61</v>
      </c>
      <c r="B11">
        <v>63055.769538195076</v>
      </c>
    </row>
    <row r="12" spans="1:2" x14ac:dyDescent="0.25">
      <c r="A12" t="s">
        <v>62</v>
      </c>
      <c r="B12">
        <v>68254.136382845172</v>
      </c>
    </row>
    <row r="13" spans="1:2" x14ac:dyDescent="0.25">
      <c r="A13" t="s">
        <v>63</v>
      </c>
      <c r="B13">
        <v>53329.044146469125</v>
      </c>
    </row>
    <row r="14" spans="1:2" x14ac:dyDescent="0.25">
      <c r="A14" t="s">
        <v>65</v>
      </c>
      <c r="B14">
        <v>56745.876954678257</v>
      </c>
    </row>
    <row r="15" spans="1:2" x14ac:dyDescent="0.25">
      <c r="A15" t="s">
        <v>64</v>
      </c>
      <c r="B15">
        <v>66387.886475922307</v>
      </c>
    </row>
    <row r="16" spans="1:2" x14ac:dyDescent="0.25">
      <c r="A16" t="s">
        <v>11</v>
      </c>
      <c r="B16">
        <v>58755.273537555389</v>
      </c>
    </row>
    <row r="17" spans="1:2" x14ac:dyDescent="0.25">
      <c r="A17" t="s">
        <v>12</v>
      </c>
      <c r="B17">
        <v>74572.41142002694</v>
      </c>
    </row>
    <row r="18" spans="1:2" x14ac:dyDescent="0.25">
      <c r="A18" t="s">
        <v>13</v>
      </c>
      <c r="B18">
        <v>84079.032263799803</v>
      </c>
    </row>
    <row r="19" spans="1:2" x14ac:dyDescent="0.25">
      <c r="A19" t="s">
        <v>14</v>
      </c>
      <c r="B19">
        <v>94636.415961302686</v>
      </c>
    </row>
    <row r="20" spans="1:2" x14ac:dyDescent="0.25">
      <c r="A20" t="s">
        <v>15</v>
      </c>
      <c r="B20">
        <v>100224.83144868657</v>
      </c>
    </row>
    <row r="21" spans="1:2" x14ac:dyDescent="0.25">
      <c r="A21" t="s">
        <v>16</v>
      </c>
      <c r="B21">
        <v>86892.944708862837</v>
      </c>
    </row>
    <row r="22" spans="1:2" x14ac:dyDescent="0.25">
      <c r="A22" t="s">
        <v>41</v>
      </c>
      <c r="B22">
        <v>98035.398725060106</v>
      </c>
    </row>
    <row r="23" spans="1:2" x14ac:dyDescent="0.25">
      <c r="A23" t="s">
        <v>17</v>
      </c>
      <c r="B23">
        <v>101372.21627309527</v>
      </c>
    </row>
    <row r="24" spans="1:2" x14ac:dyDescent="0.25">
      <c r="A24" t="s">
        <v>18</v>
      </c>
      <c r="B24">
        <v>119950.49622093359</v>
      </c>
    </row>
    <row r="25" spans="1:2" x14ac:dyDescent="0.25">
      <c r="A25" t="s">
        <v>19</v>
      </c>
      <c r="B25">
        <v>126543.29410102787</v>
      </c>
    </row>
    <row r="26" spans="1:2" x14ac:dyDescent="0.25">
      <c r="A26" t="s">
        <v>20</v>
      </c>
      <c r="B26">
        <v>135977.97746784738</v>
      </c>
    </row>
    <row r="27" spans="1:2" x14ac:dyDescent="0.25">
      <c r="A27" t="s">
        <v>66</v>
      </c>
      <c r="B27">
        <v>143069.89416688291</v>
      </c>
    </row>
    <row r="28" spans="1:2" x14ac:dyDescent="0.25">
      <c r="A28" t="s">
        <v>67</v>
      </c>
      <c r="B28">
        <v>151329.5168842006</v>
      </c>
    </row>
    <row r="29" spans="1:2" x14ac:dyDescent="0.25">
      <c r="A29" t="s">
        <v>68</v>
      </c>
      <c r="B29">
        <v>160516.07889015984</v>
      </c>
    </row>
    <row r="30" spans="1:2" x14ac:dyDescent="0.25">
      <c r="A30" t="s">
        <v>69</v>
      </c>
      <c r="B30">
        <v>166952.80419827788</v>
      </c>
    </row>
    <row r="31" spans="1:2" x14ac:dyDescent="0.25">
      <c r="A31" t="s">
        <v>70</v>
      </c>
      <c r="B31">
        <v>178519.82158683814</v>
      </c>
    </row>
    <row r="32" spans="1:2" x14ac:dyDescent="0.25">
      <c r="A32" t="s">
        <v>71</v>
      </c>
      <c r="B32">
        <v>186557.954962385</v>
      </c>
    </row>
    <row r="33" spans="1:2" x14ac:dyDescent="0.25">
      <c r="A33" t="s">
        <v>72</v>
      </c>
      <c r="B33">
        <v>211236.6014204534</v>
      </c>
    </row>
    <row r="34" spans="1:2" x14ac:dyDescent="0.25">
      <c r="A34" t="s">
        <v>21</v>
      </c>
      <c r="B34">
        <v>250725.50962500286</v>
      </c>
    </row>
    <row r="35" spans="1:2" x14ac:dyDescent="0.25">
      <c r="A35" t="s">
        <v>73</v>
      </c>
      <c r="B35">
        <v>42527.090664049931</v>
      </c>
    </row>
    <row r="36" spans="1:2" x14ac:dyDescent="0.25">
      <c r="A36" t="s">
        <v>75</v>
      </c>
      <c r="B36">
        <v>43329.831925413382</v>
      </c>
    </row>
    <row r="37" spans="1:2" x14ac:dyDescent="0.25">
      <c r="A37" t="s">
        <v>74</v>
      </c>
      <c r="B37">
        <v>44496.912940589515</v>
      </c>
    </row>
    <row r="38" spans="1:2" x14ac:dyDescent="0.25">
      <c r="A38" t="s">
        <v>76</v>
      </c>
      <c r="B38">
        <v>43629.965510256719</v>
      </c>
    </row>
    <row r="39" spans="1:2" x14ac:dyDescent="0.25">
      <c r="A39" t="s">
        <v>77</v>
      </c>
      <c r="B39">
        <v>44704.250482310817</v>
      </c>
    </row>
    <row r="40" spans="1:2" x14ac:dyDescent="0.25">
      <c r="A40" t="s">
        <v>78</v>
      </c>
      <c r="B40">
        <v>45698.733117589538</v>
      </c>
    </row>
    <row r="41" spans="1:2" x14ac:dyDescent="0.25">
      <c r="A41" t="s">
        <v>79</v>
      </c>
      <c r="B41">
        <v>49795.114954466022</v>
      </c>
    </row>
    <row r="42" spans="1:2" x14ac:dyDescent="0.25">
      <c r="A42" s="10" t="s">
        <v>82</v>
      </c>
      <c r="B42">
        <v>53137.456435330962</v>
      </c>
    </row>
    <row r="43" spans="1:2" x14ac:dyDescent="0.25">
      <c r="A43" s="10" t="s">
        <v>83</v>
      </c>
      <c r="B43">
        <v>58412.767972523972</v>
      </c>
    </row>
    <row r="44" spans="1:2" x14ac:dyDescent="0.25">
      <c r="A44" s="10" t="s">
        <v>80</v>
      </c>
      <c r="B44">
        <v>47137.380881859863</v>
      </c>
    </row>
    <row r="45" spans="1:2" x14ac:dyDescent="0.25">
      <c r="A45" s="10" t="s">
        <v>81</v>
      </c>
      <c r="B45">
        <v>51568.799099104064</v>
      </c>
    </row>
    <row r="46" spans="1:2" x14ac:dyDescent="0.25">
      <c r="A46" s="10" t="s">
        <v>84</v>
      </c>
      <c r="B46">
        <v>48935.13583015756</v>
      </c>
    </row>
    <row r="47" spans="1:2" x14ac:dyDescent="0.25">
      <c r="A47" s="10" t="s">
        <v>85</v>
      </c>
      <c r="B47">
        <v>53961.154641989859</v>
      </c>
    </row>
    <row r="48" spans="1:2" x14ac:dyDescent="0.25">
      <c r="A48" s="10" t="s">
        <v>87</v>
      </c>
      <c r="B48">
        <v>54745.604426790436</v>
      </c>
    </row>
    <row r="49" spans="1:2" x14ac:dyDescent="0.25">
      <c r="A49" s="10" t="s">
        <v>86</v>
      </c>
      <c r="B49">
        <v>62311.084111490782</v>
      </c>
    </row>
    <row r="50" spans="1:2" x14ac:dyDescent="0.25">
      <c r="A50" s="10" t="s">
        <v>88</v>
      </c>
      <c r="B50">
        <v>63328.406553604364</v>
      </c>
    </row>
    <row r="51" spans="1:2" x14ac:dyDescent="0.25">
      <c r="A51" s="10" t="s">
        <v>89</v>
      </c>
      <c r="B51">
        <v>71299.133386666799</v>
      </c>
    </row>
    <row r="52" spans="1:2" x14ac:dyDescent="0.25">
      <c r="A52" s="10" t="s">
        <v>90</v>
      </c>
      <c r="B52">
        <v>79818.416905114369</v>
      </c>
    </row>
    <row r="53" spans="1:2" x14ac:dyDescent="0.25">
      <c r="A53" s="10" t="s">
        <v>91</v>
      </c>
      <c r="B53">
        <v>61394.196289940061</v>
      </c>
    </row>
    <row r="54" spans="1:2" x14ac:dyDescent="0.25">
      <c r="A54" s="10" t="s">
        <v>92</v>
      </c>
      <c r="B54">
        <v>71185.231055620985</v>
      </c>
    </row>
    <row r="55" spans="1:2" x14ac:dyDescent="0.25">
      <c r="A55" s="10" t="s">
        <v>22</v>
      </c>
      <c r="B55">
        <v>66851.441933393275</v>
      </c>
    </row>
    <row r="56" spans="1:2" x14ac:dyDescent="0.25">
      <c r="A56" t="s">
        <v>23</v>
      </c>
      <c r="B56">
        <v>83269.072866778472</v>
      </c>
    </row>
    <row r="57" spans="1:2" x14ac:dyDescent="0.25">
      <c r="A57" t="s">
        <v>24</v>
      </c>
      <c r="B57">
        <v>90605.06971810211</v>
      </c>
    </row>
    <row r="58" spans="1:2" x14ac:dyDescent="0.25">
      <c r="A58" t="s">
        <v>25</v>
      </c>
      <c r="B58">
        <v>108832.00881601566</v>
      </c>
    </row>
    <row r="59" spans="1:2" x14ac:dyDescent="0.25">
      <c r="A59" t="s">
        <v>197</v>
      </c>
      <c r="B59">
        <v>114235.96630233894</v>
      </c>
    </row>
    <row r="60" spans="1:2" x14ac:dyDescent="0.25">
      <c r="A60" t="s">
        <v>26</v>
      </c>
      <c r="B60">
        <v>96310.876329481427</v>
      </c>
    </row>
    <row r="61" spans="1:2" x14ac:dyDescent="0.25">
      <c r="A61" t="s">
        <v>42</v>
      </c>
      <c r="B61">
        <v>105317.93481904959</v>
      </c>
    </row>
    <row r="62" spans="1:2" x14ac:dyDescent="0.25">
      <c r="A62" t="s">
        <v>27</v>
      </c>
      <c r="B62">
        <v>109236.03448673099</v>
      </c>
    </row>
    <row r="63" spans="1:2" x14ac:dyDescent="0.25">
      <c r="A63" t="s">
        <v>28</v>
      </c>
      <c r="B63">
        <v>126659.04184233563</v>
      </c>
    </row>
    <row r="64" spans="1:2" x14ac:dyDescent="0.25">
      <c r="A64" t="s">
        <v>29</v>
      </c>
      <c r="B64">
        <v>144165.89570272033</v>
      </c>
    </row>
    <row r="65" spans="1:2" x14ac:dyDescent="0.25">
      <c r="A65" s="10" t="s">
        <v>93</v>
      </c>
      <c r="B65">
        <v>152711.42276597663</v>
      </c>
    </row>
    <row r="66" spans="1:2" x14ac:dyDescent="0.25">
      <c r="A66" s="10" t="s">
        <v>94</v>
      </c>
      <c r="B66">
        <v>159624.82971047764</v>
      </c>
    </row>
    <row r="67" spans="1:2" x14ac:dyDescent="0.25">
      <c r="A67" s="10" t="s">
        <v>95</v>
      </c>
      <c r="B67">
        <v>187334.28582607635</v>
      </c>
    </row>
    <row r="68" spans="1:2" x14ac:dyDescent="0.25">
      <c r="A68" s="10" t="s">
        <v>96</v>
      </c>
      <c r="B68">
        <v>196696.11512933712</v>
      </c>
    </row>
    <row r="69" spans="1:2" x14ac:dyDescent="0.25">
      <c r="A69" s="10" t="s">
        <v>97</v>
      </c>
      <c r="B69">
        <v>218108.00043408468</v>
      </c>
    </row>
    <row r="70" spans="1:2" x14ac:dyDescent="0.25">
      <c r="A70" t="s">
        <v>30</v>
      </c>
      <c r="B70">
        <v>252993.52586337339</v>
      </c>
    </row>
    <row r="71" spans="1:2" x14ac:dyDescent="0.25">
      <c r="A71" t="s">
        <v>31</v>
      </c>
      <c r="B71">
        <v>261945.98388217844</v>
      </c>
    </row>
    <row r="72" spans="1:2" x14ac:dyDescent="0.25">
      <c r="A72" s="10" t="s">
        <v>98</v>
      </c>
      <c r="B72">
        <v>49670.990959744981</v>
      </c>
    </row>
    <row r="73" spans="1:2" x14ac:dyDescent="0.25">
      <c r="A73" s="10" t="s">
        <v>99</v>
      </c>
      <c r="B73">
        <v>49648.221364267636</v>
      </c>
    </row>
    <row r="74" spans="1:2" x14ac:dyDescent="0.25">
      <c r="A74" s="10" t="s">
        <v>100</v>
      </c>
      <c r="B74">
        <v>51551.979636241733</v>
      </c>
    </row>
    <row r="75" spans="1:2" x14ac:dyDescent="0.25">
      <c r="A75" s="10" t="s">
        <v>101</v>
      </c>
      <c r="B75">
        <v>53317.703291609752</v>
      </c>
    </row>
    <row r="76" spans="1:2" x14ac:dyDescent="0.25">
      <c r="A76" s="10" t="s">
        <v>102</v>
      </c>
      <c r="B76">
        <v>55324.908300487288</v>
      </c>
    </row>
    <row r="77" spans="1:2" x14ac:dyDescent="0.25">
      <c r="A77" s="10" t="s">
        <v>103</v>
      </c>
      <c r="B77">
        <v>57660.129292756057</v>
      </c>
    </row>
    <row r="78" spans="1:2" x14ac:dyDescent="0.25">
      <c r="A78" s="10" t="s">
        <v>104</v>
      </c>
      <c r="B78">
        <v>60387.699151192101</v>
      </c>
    </row>
    <row r="79" spans="1:2" x14ac:dyDescent="0.25">
      <c r="A79" s="10" t="s">
        <v>105</v>
      </c>
      <c r="B79">
        <v>62827.365122661511</v>
      </c>
    </row>
    <row r="80" spans="1:2" x14ac:dyDescent="0.25">
      <c r="A80" s="10" t="s">
        <v>106</v>
      </c>
      <c r="B80">
        <v>69288.559572567669</v>
      </c>
    </row>
    <row r="81" spans="1:2" x14ac:dyDescent="0.25">
      <c r="A81" s="10" t="s">
        <v>107</v>
      </c>
      <c r="B81">
        <v>74412.274573011964</v>
      </c>
    </row>
    <row r="82" spans="1:2" x14ac:dyDescent="0.25">
      <c r="A82" s="10" t="s">
        <v>108</v>
      </c>
      <c r="B82">
        <v>76950.264253248461</v>
      </c>
    </row>
    <row r="83" spans="1:2" x14ac:dyDescent="0.25">
      <c r="A83" s="10" t="s">
        <v>32</v>
      </c>
      <c r="B83">
        <v>76677.897736134066</v>
      </c>
    </row>
    <row r="84" spans="1:2" x14ac:dyDescent="0.25">
      <c r="A84" t="s">
        <v>33</v>
      </c>
      <c r="B84">
        <v>85113.512317740388</v>
      </c>
    </row>
    <row r="85" spans="1:2" x14ac:dyDescent="0.25">
      <c r="A85" t="s">
        <v>34</v>
      </c>
      <c r="B85">
        <v>95363.009957900969</v>
      </c>
    </row>
    <row r="86" spans="1:2" x14ac:dyDescent="0.25">
      <c r="A86" t="s">
        <v>35</v>
      </c>
      <c r="B86">
        <v>82576.749533802184</v>
      </c>
    </row>
    <row r="87" spans="1:2" x14ac:dyDescent="0.25">
      <c r="A87" t="s">
        <v>36</v>
      </c>
      <c r="B87">
        <v>98743.643710834294</v>
      </c>
    </row>
    <row r="88" spans="1:2" x14ac:dyDescent="0.25">
      <c r="A88" t="s">
        <v>37</v>
      </c>
      <c r="B88">
        <v>110884.55503140463</v>
      </c>
    </row>
    <row r="89" spans="1:2" x14ac:dyDescent="0.25">
      <c r="A89" t="s">
        <v>38</v>
      </c>
      <c r="B89">
        <v>129604.25235304332</v>
      </c>
    </row>
    <row r="90" spans="1:2" x14ac:dyDescent="0.25">
      <c r="A90" t="s">
        <v>109</v>
      </c>
      <c r="B90">
        <v>122649.49014352333</v>
      </c>
    </row>
    <row r="91" spans="1:2" x14ac:dyDescent="0.25">
      <c r="A91" s="10" t="s">
        <v>110</v>
      </c>
      <c r="B91">
        <v>140518.29571073953</v>
      </c>
    </row>
    <row r="92" spans="1:2" x14ac:dyDescent="0.25">
      <c r="A92" s="10" t="s">
        <v>111</v>
      </c>
      <c r="B92">
        <v>162804.01539585608</v>
      </c>
    </row>
    <row r="93" spans="1:2" x14ac:dyDescent="0.25">
      <c r="A93" s="10"/>
    </row>
    <row r="94" spans="1:2" x14ac:dyDescent="0.25">
      <c r="A94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12</vt:i4>
      </vt:variant>
    </vt:vector>
  </HeadingPairs>
  <TitlesOfParts>
    <vt:vector size="31" baseType="lpstr">
      <vt:lpstr>Hinweise</vt:lpstr>
      <vt:lpstr>KapWert</vt:lpstr>
      <vt:lpstr>Parameter</vt:lpstr>
      <vt:lpstr>Option 1</vt:lpstr>
      <vt:lpstr>Option 1 (2)</vt:lpstr>
      <vt:lpstr>Aufstellung IOSB</vt:lpstr>
      <vt:lpstr>Option 2 (2)</vt:lpstr>
      <vt:lpstr>Option 3 (2)</vt:lpstr>
      <vt:lpstr>Option 4 (2)</vt:lpstr>
      <vt:lpstr>Option 5</vt:lpstr>
      <vt:lpstr>Option 5 (2)</vt:lpstr>
      <vt:lpstr>Option 6</vt:lpstr>
      <vt:lpstr>Option 6 (2)</vt:lpstr>
      <vt:lpstr>Option 7</vt:lpstr>
      <vt:lpstr>Option 7 (2)</vt:lpstr>
      <vt:lpstr>Option 8</vt:lpstr>
      <vt:lpstr>Option 8 (2)</vt:lpstr>
      <vt:lpstr>Personalnormkosten</vt:lpstr>
      <vt:lpstr>Personalnormkosten alt</vt:lpstr>
      <vt:lpstr>'Option 1'!Druckbereich</vt:lpstr>
      <vt:lpstr>'Option 2 (2)'!Druckbereich</vt:lpstr>
      <vt:lpstr>'Option 3 (2)'!Druckbereich</vt:lpstr>
      <vt:lpstr>'Option 4 (2)'!Druckbereich</vt:lpstr>
      <vt:lpstr>'Option 5'!Druckbereich</vt:lpstr>
      <vt:lpstr>'Option 5 (2)'!Druckbereich</vt:lpstr>
      <vt:lpstr>'Option 6'!Druckbereich</vt:lpstr>
      <vt:lpstr>'Option 6 (2)'!Druckbereich</vt:lpstr>
      <vt:lpstr>'Option 7'!Druckbereich</vt:lpstr>
      <vt:lpstr>'Option 7 (2)'!Druckbereich</vt:lpstr>
      <vt:lpstr>'Option 8'!Druckbereich</vt:lpstr>
      <vt:lpstr>'Option 8 (2)'!Druckbereich</vt:lpstr>
    </vt:vector>
  </TitlesOfParts>
  <Company>BMVg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Wochnik, Sabrina</dc:creator>
  <cp:lastModifiedBy>Philipp Lukas</cp:lastModifiedBy>
  <cp:lastPrinted>2007-09-06T17:32:57Z</cp:lastPrinted>
  <dcterms:created xsi:type="dcterms:W3CDTF">2007-08-02T08:40:17Z</dcterms:created>
  <dcterms:modified xsi:type="dcterms:W3CDTF">2026-04-24T08:17:51Z</dcterms:modified>
</cp:coreProperties>
</file>