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176ae4d1433f9/Desktop/MIF/EAG/"/>
    </mc:Choice>
  </mc:AlternateContent>
  <xr:revisionPtr revIDLastSave="1460" documentId="8_{E1FF4C69-A3F7-4742-B922-C1B4545E9DBE}" xr6:coauthVersionLast="47" xr6:coauthVersionMax="47" xr10:uidLastSave="{25DC77AA-A6B0-4684-9704-442FA716770A}"/>
  <bookViews>
    <workbookView xWindow="28680" yWindow="-120" windowWidth="29040" windowHeight="15840" xr2:uid="{8986F45C-F9A0-44FC-9F58-FA6B39F494EA}"/>
  </bookViews>
  <sheets>
    <sheet name="Dashboard" sheetId="15" r:id="rId1"/>
    <sheet name="Selected Data" sheetId="14" r:id="rId2"/>
    <sheet name="Next Week" sheetId="3" r:id="rId3"/>
    <sheet name="13 wk" sheetId="13" r:id="rId4"/>
    <sheet name="30 Yr" sheetId="10" r:id="rId5"/>
    <sheet name="10 Yr" sheetId="11" r:id="rId6"/>
    <sheet name="5 yr" sheetId="12" r:id="rId7"/>
    <sheet name="NASDAQ" sheetId="9" r:id="rId8"/>
    <sheet name="S&amp;P 500" sheetId="7" r:id="rId9"/>
    <sheet name="DJIA" sheetId="8" r:id="rId10"/>
  </sheets>
  <definedNames>
    <definedName name="ExternalData_1" localSheetId="5" hidden="1">'10 Yr'!$A$1:$G$101</definedName>
    <definedName name="ExternalData_1" localSheetId="3" hidden="1">'13 wk'!$A$1:$G$101</definedName>
    <definedName name="ExternalData_1" localSheetId="4" hidden="1">'30 Yr'!$A$1:$G$101</definedName>
    <definedName name="ExternalData_1" localSheetId="6" hidden="1">'5 yr'!$A$1:$G$101</definedName>
    <definedName name="ExternalData_1" localSheetId="7" hidden="1">NASDAQ!$A$1:$G$101</definedName>
    <definedName name="ExternalData_1" localSheetId="8" hidden="1">'S&amp;P 500'!$A$2:$G$102</definedName>
    <definedName name="ExternalData_2" localSheetId="9" hidden="1">DJIA!$A$1:$G$101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5" l="1"/>
  <c r="A18" i="14"/>
  <c r="A11" i="14"/>
  <c r="G11" i="14" s="1"/>
  <c r="B7" i="3"/>
  <c r="A19" i="14" l="1"/>
  <c r="G18" i="14"/>
  <c r="G19" i="14" s="1"/>
  <c r="G20" i="14" s="1"/>
  <c r="G21" i="14" s="1"/>
  <c r="G22" i="14" s="1"/>
  <c r="G23" i="14" s="1"/>
  <c r="G24" i="14" s="1"/>
  <c r="G25" i="14" s="1"/>
  <c r="B11" i="14"/>
  <c r="C11" i="14"/>
  <c r="A10" i="14" a="1"/>
  <c r="A10" i="14" s="1"/>
  <c r="A9" i="14" s="1" a="1"/>
  <c r="A9" i="14" s="1"/>
  <c r="D11" i="14"/>
  <c r="A8" i="14" l="1" a="1"/>
  <c r="A8" i="14" s="1"/>
  <c r="B9" i="14"/>
  <c r="A20" i="14"/>
  <c r="C10" i="14"/>
  <c r="C9" i="14" s="1"/>
  <c r="B10" i="14"/>
  <c r="D10" i="14"/>
  <c r="D9" i="14" s="1"/>
  <c r="G10" i="14"/>
  <c r="A7" i="14" l="1" a="1"/>
  <c r="A7" i="14" s="1"/>
  <c r="B8" i="14"/>
  <c r="A21" i="14"/>
  <c r="A22" i="14" s="1"/>
  <c r="A23" i="14" s="1"/>
  <c r="D8" i="14"/>
  <c r="C8" i="14"/>
  <c r="G9" i="14"/>
  <c r="B7" i="14" l="1"/>
  <c r="G7" i="14"/>
  <c r="A6" i="14" a="1"/>
  <c r="A6" i="14" s="1"/>
  <c r="A24" i="14"/>
  <c r="D7" i="14"/>
  <c r="C7" i="14"/>
  <c r="G8" i="14"/>
  <c r="A25" i="14" l="1"/>
  <c r="C6" i="14"/>
  <c r="I7" i="14" s="1"/>
  <c r="D6" i="14"/>
  <c r="C25" i="14" l="1"/>
  <c r="B25" i="14"/>
  <c r="D25" i="14"/>
  <c r="D24" i="14" s="1"/>
  <c r="D23" i="14" s="1"/>
  <c r="D22" i="14" s="1"/>
  <c r="D21" i="14" s="1"/>
  <c r="D20" i="14" s="1"/>
  <c r="D19" i="14" s="1"/>
  <c r="D18" i="14" s="1"/>
  <c r="E25" i="14"/>
  <c r="J10" i="14"/>
  <c r="J11" i="14"/>
  <c r="J9" i="14"/>
  <c r="J8" i="14"/>
  <c r="J7" i="14"/>
  <c r="I11" i="14"/>
  <c r="I10" i="14"/>
  <c r="I9" i="14"/>
  <c r="I8" i="14"/>
  <c r="G6" i="14"/>
  <c r="B6" i="14"/>
  <c r="B24" i="14" l="1"/>
  <c r="B23" i="14" s="1"/>
  <c r="B22" i="14" s="1"/>
  <c r="B21" i="14" s="1"/>
  <c r="B20" i="14" s="1"/>
  <c r="B19" i="14" s="1"/>
  <c r="B18" i="14" s="1"/>
  <c r="H18" i="14" s="1"/>
  <c r="E24" i="14"/>
  <c r="E23" i="14" s="1"/>
  <c r="E22" i="14" s="1"/>
  <c r="E21" i="14" s="1"/>
  <c r="E20" i="14" s="1"/>
  <c r="E19" i="14" s="1"/>
  <c r="E18" i="14" s="1"/>
  <c r="K18" i="14" s="1"/>
  <c r="C24" i="14"/>
  <c r="C23" i="14" s="1"/>
  <c r="C22" i="14" s="1"/>
  <c r="C21" i="14" s="1"/>
  <c r="C20" i="14" s="1"/>
  <c r="C19" i="14" s="1"/>
  <c r="C18" i="14" s="1"/>
  <c r="I18" i="14" s="1"/>
  <c r="J19" i="14"/>
  <c r="J18" i="14"/>
  <c r="J20" i="14"/>
  <c r="J23" i="14"/>
  <c r="J21" i="14"/>
  <c r="J24" i="14"/>
  <c r="J22" i="14"/>
  <c r="H11" i="14"/>
  <c r="H10" i="14"/>
  <c r="H8" i="14"/>
  <c r="H7" i="14"/>
  <c r="H23" i="14" l="1"/>
  <c r="I23" i="14"/>
  <c r="K19" i="14"/>
  <c r="K23" i="14"/>
  <c r="I20" i="14"/>
  <c r="I19" i="14"/>
  <c r="I22" i="14"/>
  <c r="H22" i="14"/>
  <c r="K22" i="14"/>
  <c r="I21" i="14"/>
  <c r="H19" i="14"/>
  <c r="K20" i="14"/>
  <c r="K21" i="14"/>
  <c r="H21" i="14"/>
  <c r="I24" i="14"/>
  <c r="H20" i="14"/>
  <c r="K24" i="14"/>
  <c r="H24" i="14"/>
  <c r="H9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 Roth</author>
  </authors>
  <commentList>
    <comment ref="B2" authorId="0" shapeId="0" xr:uid="{237E97ED-FD7C-4A5F-B9D9-17E177F9C542}">
      <text>
        <r>
          <rPr>
            <b/>
            <sz val="9"/>
            <color indexed="81"/>
            <rFont val="Tahoma"/>
            <family val="2"/>
          </rPr>
          <t>Phillip Roth:</t>
        </r>
        <r>
          <rPr>
            <sz val="9"/>
            <color indexed="81"/>
            <rFont val="Tahoma"/>
            <family val="2"/>
          </rPr>
          <t xml:space="preserve">
Make this the Wednesday of the EAG Presentation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59699-F504-4777-8401-FEDB1D8880FA}" keepAlive="1" name="Query - Table 2" description="Connection to the 'Table 2' query in the workbook." type="5" refreshedVersion="6" background="1" saveData="1">
    <dbPr connection="Provider=Microsoft.Mashup.OleDb.1;Data Source=$Workbook$;Location=&quot;Table 2&quot;;Extended Properties=&quot;&quot;" command="SELECT * FROM [Table 2]"/>
  </connection>
  <connection id="2" xr16:uid="{B1002264-F2E0-43AE-BD2A-516C2FA38E36}" keepAlive="1" name="Query - Table 2 (2)" description="Connection to the 'Table 2 (2)' query in the workbook." type="5" refreshedVersion="7" background="1" saveData="1">
    <dbPr connection="Provider=Microsoft.Mashup.OleDb.1;Data Source=$Workbook$;Location=&quot;Table 2 (2)&quot;;Extended Properties=&quot;&quot;" command="SELECT * FROM [Table 2 (2)]"/>
  </connection>
  <connection id="3" xr16:uid="{5682A915-7590-4E7F-8C4D-BCE31C57939C}" keepAlive="1" name="Query - Table 2 (3)" description="Connection to the 'Table 2 (3)' query in the workbook." type="5" refreshedVersion="7" background="1" saveData="1">
    <dbPr connection="Provider=Microsoft.Mashup.OleDb.1;Data Source=$Workbook$;Location=&quot;Table 2 (3)&quot;;Extended Properties=&quot;&quot;" command="SELECT * FROM [Table 2 (3)]"/>
  </connection>
  <connection id="4" xr16:uid="{8A54D02C-8BAA-4099-8461-79BC46C8B318}" keepAlive="1" name="Query - Table 2 (4)" description="Connection to the 'Table 2 (4)' query in the workbook." type="5" refreshedVersion="7" background="1" saveData="1">
    <dbPr connection="Provider=Microsoft.Mashup.OleDb.1;Data Source=$Workbook$;Location=&quot;Table 2 (4)&quot;;Extended Properties=&quot;&quot;" command="SELECT * FROM [Table 2 (4)]"/>
  </connection>
  <connection id="5" xr16:uid="{6F366A3F-7F16-4391-B08B-586029F2C63E}" keepAlive="1" name="Query - Table 2 (5)" description="Connection to the 'Table 2 (5)' query in the workbook." type="5" refreshedVersion="7" background="1" saveData="1">
    <dbPr connection="Provider=Microsoft.Mashup.OleDb.1;Data Source=$Workbook$;Location=&quot;Table 2 (5)&quot;;Extended Properties=&quot;&quot;" command="SELECT * FROM [Table 2 (5)]"/>
  </connection>
  <connection id="6" xr16:uid="{EC2BEFE9-973E-4F74-84F3-3DF16BAF659D}" keepAlive="1" name="Query - Table 2 (6)" description="Connection to the 'Table 2 (6)' query in the workbook." type="5" refreshedVersion="7" background="1" saveData="1">
    <dbPr connection="Provider=Microsoft.Mashup.OleDb.1;Data Source=$Workbook$;Location=&quot;Table 2 (6)&quot;;Extended Properties=&quot;&quot;" command="SELECT * FROM [Table 2 (6)]"/>
  </connection>
  <connection id="7" xr16:uid="{3666698E-BB82-446A-99FA-4C3BAD14E846}" keepAlive="1" name="Query - Table 2 (7)" description="Connection to the 'Table 2 (7)' query in the workbook." type="5" refreshedVersion="7" background="1" saveData="1">
    <dbPr connection="Provider=Microsoft.Mashup.OleDb.1;Data Source=$Workbook$;Location=&quot;Table 2 (7)&quot;;Extended Properties=&quot;&quot;" command="SELECT * FROM [Table 2 (7)]"/>
  </connection>
  <connection id="8" xr16:uid="{DD0B9B44-BF92-4EE1-AB5A-C7B5D1335B8E}" keepAlive="1" name="Query - Table 2 (8)" description="Connection to the 'Table 2 (8)' query in the workbook." type="5" refreshedVersion="7" background="1" saveData="1">
    <dbPr connection="Provider=Microsoft.Mashup.OleDb.1;Data Source=$Workbook$;Location=&quot;Table 2 (8)&quot;;Extended Properties=&quot;&quot;" command="SELECT * FROM [Table 2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<sst xmlns="http://schemas.openxmlformats.org/spreadsheetml/2006/main" count="2483" uniqueCount="798">
  <si>
    <t>S&amp;P 500</t>
  </si>
  <si>
    <t>DJIA</t>
  </si>
  <si>
    <t>NASDAQ</t>
  </si>
  <si>
    <t>30 Year</t>
  </si>
  <si>
    <t>10 Year</t>
  </si>
  <si>
    <t>5 Year</t>
  </si>
  <si>
    <t>13 Week</t>
  </si>
  <si>
    <t>Event</t>
  </si>
  <si>
    <t>Forecast</t>
  </si>
  <si>
    <t>Previous</t>
  </si>
  <si>
    <t>Date</t>
  </si>
  <si>
    <t>-</t>
  </si>
  <si>
    <t>Open</t>
  </si>
  <si>
    <t>High</t>
  </si>
  <si>
    <t>Low</t>
  </si>
  <si>
    <t>Close*</t>
  </si>
  <si>
    <t>Adj Close**</t>
  </si>
  <si>
    <t>Volume</t>
  </si>
  <si>
    <t>^GSP</t>
  </si>
  <si>
    <t>2.3340</t>
  </si>
  <si>
    <t>2.3620</t>
  </si>
  <si>
    <t>2.3010</t>
  </si>
  <si>
    <t>2.2430</t>
  </si>
  <si>
    <t>2.2880</t>
  </si>
  <si>
    <t>2.2580</t>
  </si>
  <si>
    <t>2.2330</t>
  </si>
  <si>
    <t>2.2510</t>
  </si>
  <si>
    <t>2.1840</t>
  </si>
  <si>
    <t>2.0980</t>
  </si>
  <si>
    <t>2.1400</t>
  </si>
  <si>
    <t>2.0960</t>
  </si>
  <si>
    <t>2.0040</t>
  </si>
  <si>
    <t>1.9640</t>
  </si>
  <si>
    <t>1.9680</t>
  </si>
  <si>
    <t>1.9190</t>
  </si>
  <si>
    <t>1.9860</t>
  </si>
  <si>
    <t>1.8690</t>
  </si>
  <si>
    <t>1.8800</t>
  </si>
  <si>
    <t>1.7050</t>
  </si>
  <si>
    <t>1.6720</t>
  </si>
  <si>
    <t>1.6560</t>
  </si>
  <si>
    <t>1.6620</t>
  </si>
  <si>
    <t>1.6850</t>
  </si>
  <si>
    <t>1.6600</t>
  </si>
  <si>
    <t>1.6680</t>
  </si>
  <si>
    <t>1.6690</t>
  </si>
  <si>
    <t>1.7260</t>
  </si>
  <si>
    <t>1.6500</t>
  </si>
  <si>
    <t>1.6340</t>
  </si>
  <si>
    <t>1.7070</t>
  </si>
  <si>
    <t>1.6650</t>
  </si>
  <si>
    <t>1.6240</t>
  </si>
  <si>
    <t>1.6280</t>
  </si>
  <si>
    <t>1.6010</t>
  </si>
  <si>
    <t>1.6370</t>
  </si>
  <si>
    <t>1.6590</t>
  </si>
  <si>
    <t>1.6020</t>
  </si>
  <si>
    <t>1.6510</t>
  </si>
  <si>
    <t>1.6270</t>
  </si>
  <si>
    <t>1.6350</t>
  </si>
  <si>
    <t>1.4970</t>
  </si>
  <si>
    <t>1.5610</t>
  </si>
  <si>
    <t>1.5280</t>
  </si>
  <si>
    <t>1.5920</t>
  </si>
  <si>
    <t>1.6060</t>
  </si>
  <si>
    <t>1.5770</t>
  </si>
  <si>
    <t>1.5960</t>
  </si>
  <si>
    <t>1.5540</t>
  </si>
  <si>
    <t>1.4650</t>
  </si>
  <si>
    <t>1.4700</t>
  </si>
  <si>
    <t>1.4150</t>
  </si>
  <si>
    <t>1.3700</t>
  </si>
  <si>
    <t>1.1760</t>
  </si>
  <si>
    <t>0.0200</t>
  </si>
  <si>
    <t>0.0300</t>
  </si>
  <si>
    <t>0.0280</t>
  </si>
  <si>
    <t>0.0350</t>
  </si>
  <si>
    <t>0.0400</t>
  </si>
  <si>
    <t>0.0330</t>
  </si>
  <si>
    <t>0.0380</t>
  </si>
  <si>
    <t>0.0500</t>
  </si>
  <si>
    <t>0.0450</t>
  </si>
  <si>
    <t>Initial Jobless Claims</t>
  </si>
  <si>
    <t>Construction Spending</t>
  </si>
  <si>
    <t>Nonfarm Payrolls</t>
  </si>
  <si>
    <t>Unemployment Rate</t>
  </si>
  <si>
    <t>Job Openings</t>
  </si>
  <si>
    <t>Factory Orders</t>
  </si>
  <si>
    <t>UPDATE</t>
  </si>
  <si>
    <t>Consumer Credit</t>
  </si>
  <si>
    <t>FOMC Minuetes</t>
  </si>
  <si>
    <t>1.7510</t>
  </si>
  <si>
    <t>1.7650</t>
  </si>
  <si>
    <t>1.7080</t>
  </si>
  <si>
    <t>1.7460</t>
  </si>
  <si>
    <t>Date1</t>
  </si>
  <si>
    <t>Open1</t>
  </si>
  <si>
    <t>High1</t>
  </si>
  <si>
    <t>Low1</t>
  </si>
  <si>
    <t>Close*1</t>
  </si>
  <si>
    <t>Adj Close**1</t>
  </si>
  <si>
    <t>Volume1</t>
  </si>
  <si>
    <t>Date2</t>
  </si>
  <si>
    <t>Open2</t>
  </si>
  <si>
    <t>High2</t>
  </si>
  <si>
    <t>Low2</t>
  </si>
  <si>
    <t>Close*2</t>
  </si>
  <si>
    <t>Adj Close**2</t>
  </si>
  <si>
    <t>Volume2</t>
  </si>
  <si>
    <t>Date3</t>
  </si>
  <si>
    <t>Open3</t>
  </si>
  <si>
    <t>High3</t>
  </si>
  <si>
    <t>Low3</t>
  </si>
  <si>
    <t>Close*3</t>
  </si>
  <si>
    <t>Adj Close**3</t>
  </si>
  <si>
    <t>Volume3</t>
  </si>
  <si>
    <t>1.9320</t>
  </si>
  <si>
    <t>1.8940</t>
  </si>
  <si>
    <t>1.9260</t>
  </si>
  <si>
    <t>1.9420</t>
  </si>
  <si>
    <t>1.9500</t>
  </si>
  <si>
    <t>1.9250</t>
  </si>
  <si>
    <t>1.9350</t>
  </si>
  <si>
    <t>1.9040</t>
  </si>
  <si>
    <t>1.9670</t>
  </si>
  <si>
    <t>1.9300</t>
  </si>
  <si>
    <t>1.8780</t>
  </si>
  <si>
    <t>1.7800</t>
  </si>
  <si>
    <t>1.8480</t>
  </si>
  <si>
    <t>1.8030</t>
  </si>
  <si>
    <t>1.9440</t>
  </si>
  <si>
    <t>1.9620</t>
  </si>
  <si>
    <t>1.9310</t>
  </si>
  <si>
    <t>1.9720</t>
  </si>
  <si>
    <t>1.9200</t>
  </si>
  <si>
    <t>2.0070</t>
  </si>
  <si>
    <t>2.0140</t>
  </si>
  <si>
    <t>1.9770</t>
  </si>
  <si>
    <t>2.0540</t>
  </si>
  <si>
    <t>1.9100</t>
  </si>
  <si>
    <t>2.0730</t>
  </si>
  <si>
    <t>2.0340</t>
  </si>
  <si>
    <t>2.0450</t>
  </si>
  <si>
    <t>2.0930</t>
  </si>
  <si>
    <t>2.0640</t>
  </si>
  <si>
    <t>2.0860</t>
  </si>
  <si>
    <t>2.0800</t>
  </si>
  <si>
    <t>2.0480</t>
  </si>
  <si>
    <t>2.1350</t>
  </si>
  <si>
    <t>2.0870</t>
  </si>
  <si>
    <t>2.0880</t>
  </si>
  <si>
    <t>2.0990</t>
  </si>
  <si>
    <t>2.1080</t>
  </si>
  <si>
    <t>2.1290</t>
  </si>
  <si>
    <t>2.1490</t>
  </si>
  <si>
    <t>2.1050</t>
  </si>
  <si>
    <t>2.0470</t>
  </si>
  <si>
    <t>2.1140</t>
  </si>
  <si>
    <t>2.0500</t>
  </si>
  <si>
    <t>2.2230</t>
  </si>
  <si>
    <t>2.1710</t>
  </si>
  <si>
    <t>2.1900</t>
  </si>
  <si>
    <t>2.2140</t>
  </si>
  <si>
    <t>2.1520</t>
  </si>
  <si>
    <t>2.1460</t>
  </si>
  <si>
    <t>2.1430</t>
  </si>
  <si>
    <t>2.1500</t>
  </si>
  <si>
    <t>2.2380</t>
  </si>
  <si>
    <t>2.2710</t>
  </si>
  <si>
    <t>2.2370</t>
  </si>
  <si>
    <t>2.2570</t>
  </si>
  <si>
    <t>2.3300</t>
  </si>
  <si>
    <t>2.3460</t>
  </si>
  <si>
    <t>2.3640</t>
  </si>
  <si>
    <t>2.2360</t>
  </si>
  <si>
    <t>2.3530</t>
  </si>
  <si>
    <t>2.2310</t>
  </si>
  <si>
    <t>1.2550</t>
  </si>
  <si>
    <t>1.2510</t>
  </si>
  <si>
    <t>1.3000</t>
  </si>
  <si>
    <t>1.2650</t>
  </si>
  <si>
    <t>1.2430</t>
  </si>
  <si>
    <t>1.2240</t>
  </si>
  <si>
    <t>1.2270</t>
  </si>
  <si>
    <t>1.3290</t>
  </si>
  <si>
    <t>1.2920</t>
  </si>
  <si>
    <t>1.2970</t>
  </si>
  <si>
    <t>1.3510</t>
  </si>
  <si>
    <t>1.3430</t>
  </si>
  <si>
    <t>1.2680</t>
  </si>
  <si>
    <t>1.3210</t>
  </si>
  <si>
    <t>1.4240</t>
  </si>
  <si>
    <t>1.3520</t>
  </si>
  <si>
    <t>1.4440</t>
  </si>
  <si>
    <t>1.4680</t>
  </si>
  <si>
    <t>1.4310</t>
  </si>
  <si>
    <t>1.4540</t>
  </si>
  <si>
    <t>1.4800</t>
  </si>
  <si>
    <t>1.4530</t>
  </si>
  <si>
    <t>1.4380</t>
  </si>
  <si>
    <t>1.4430</t>
  </si>
  <si>
    <t>1.5100</t>
  </si>
  <si>
    <t>1.5090</t>
  </si>
  <si>
    <t>1.5120</t>
  </si>
  <si>
    <t>1.4870</t>
  </si>
  <si>
    <t>1.5360</t>
  </si>
  <si>
    <t>1.4840</t>
  </si>
  <si>
    <t>1.4770</t>
  </si>
  <si>
    <t>1.4950</t>
  </si>
  <si>
    <t>1.4720</t>
  </si>
  <si>
    <t>1.5070</t>
  </si>
  <si>
    <t>1.5210</t>
  </si>
  <si>
    <t>1.4500</t>
  </si>
  <si>
    <t>1.5750</t>
  </si>
  <si>
    <t>1.5110</t>
  </si>
  <si>
    <t>1.4890</t>
  </si>
  <si>
    <t>1.4940</t>
  </si>
  <si>
    <t>1.5130</t>
  </si>
  <si>
    <t>1.4860</t>
  </si>
  <si>
    <t>1.4640</t>
  </si>
  <si>
    <t>1.5020</t>
  </si>
  <si>
    <t>1.5010</t>
  </si>
  <si>
    <t>1.4620</t>
  </si>
  <si>
    <t>1.5330</t>
  </si>
  <si>
    <t>1.5080</t>
  </si>
  <si>
    <t>1.5820</t>
  </si>
  <si>
    <t>1.5570</t>
  </si>
  <si>
    <t>1.5600</t>
  </si>
  <si>
    <t>1.6250</t>
  </si>
  <si>
    <t>1.6050</t>
  </si>
  <si>
    <t>1.6390</t>
  </si>
  <si>
    <t>1.6100</t>
  </si>
  <si>
    <t>1.6180</t>
  </si>
  <si>
    <t>1.5790</t>
  </si>
  <si>
    <t>1.6110</t>
  </si>
  <si>
    <t>1.5520</t>
  </si>
  <si>
    <t>1.6000</t>
  </si>
  <si>
    <t>1.6220</t>
  </si>
  <si>
    <t>1.6130</t>
  </si>
  <si>
    <t>1.6830</t>
  </si>
  <si>
    <t>1.6470</t>
  </si>
  <si>
    <t>1.6040</t>
  </si>
  <si>
    <t>1.5700</t>
  </si>
  <si>
    <t>1.6030</t>
  </si>
  <si>
    <t>1.5780</t>
  </si>
  <si>
    <t>1.5560</t>
  </si>
  <si>
    <t>1.5310</t>
  </si>
  <si>
    <t>1.5670</t>
  </si>
  <si>
    <t>1.5870</t>
  </si>
  <si>
    <t>1.5430</t>
  </si>
  <si>
    <t>1.5680</t>
  </si>
  <si>
    <t>1.5800</t>
  </si>
  <si>
    <t>1.5290</t>
  </si>
  <si>
    <t>1.5300</t>
  </si>
  <si>
    <t>1.6230</t>
  </si>
  <si>
    <t>1.7430</t>
  </si>
  <si>
    <t>1.7450</t>
  </si>
  <si>
    <t>0.0430</t>
  </si>
  <si>
    <t>1.9070</t>
  </si>
  <si>
    <t>1.8860</t>
  </si>
  <si>
    <t>1.2290</t>
  </si>
  <si>
    <t>1.2340</t>
  </si>
  <si>
    <t>Start Date</t>
  </si>
  <si>
    <t>2.0350</t>
  </si>
  <si>
    <t>2.0520</t>
  </si>
  <si>
    <t>2.0400</t>
  </si>
  <si>
    <t>2.0330</t>
  </si>
  <si>
    <t>2.0560</t>
  </si>
  <si>
    <t>2.0240</t>
  </si>
  <si>
    <t>1.9630</t>
  </si>
  <si>
    <t>2.0260</t>
  </si>
  <si>
    <t>1.9550</t>
  </si>
  <si>
    <t>1.9960</t>
  </si>
  <si>
    <t>2.0630</t>
  </si>
  <si>
    <t>1.9340</t>
  </si>
  <si>
    <t>1.9290</t>
  </si>
  <si>
    <t>1.9270</t>
  </si>
  <si>
    <t>2.0310</t>
  </si>
  <si>
    <t>1.9360</t>
  </si>
  <si>
    <t>1.9470</t>
  </si>
  <si>
    <t>1.9090</t>
  </si>
  <si>
    <t>1.9430</t>
  </si>
  <si>
    <t>1.9710</t>
  </si>
  <si>
    <t>1.9540</t>
  </si>
  <si>
    <t>1.9210</t>
  </si>
  <si>
    <t>1.9390</t>
  </si>
  <si>
    <t>1.9160</t>
  </si>
  <si>
    <t>1.8130</t>
  </si>
  <si>
    <t>1.8100</t>
  </si>
  <si>
    <t>1.7980</t>
  </si>
  <si>
    <t>1.8470</t>
  </si>
  <si>
    <t>1.7970</t>
  </si>
  <si>
    <t>1.8270</t>
  </si>
  <si>
    <t>1.7770</t>
  </si>
  <si>
    <t>1.8110</t>
  </si>
  <si>
    <t>1.7660</t>
  </si>
  <si>
    <t>1.7500</t>
  </si>
  <si>
    <t>1.8200</t>
  </si>
  <si>
    <t>1.8000</t>
  </si>
  <si>
    <t>1.8160</t>
  </si>
  <si>
    <t>1.7730</t>
  </si>
  <si>
    <t>1.7820</t>
  </si>
  <si>
    <t>1.8340</t>
  </si>
  <si>
    <t>1.8300</t>
  </si>
  <si>
    <t>1.8420</t>
  </si>
  <si>
    <t>1.8070</t>
  </si>
  <si>
    <t>1.7850</t>
  </si>
  <si>
    <t>1.8570</t>
  </si>
  <si>
    <t>1.7710</t>
  </si>
  <si>
    <t>1.7740</t>
  </si>
  <si>
    <t>1.7870</t>
  </si>
  <si>
    <t>1.7300</t>
  </si>
  <si>
    <t>1.7830</t>
  </si>
  <si>
    <t>1.7320</t>
  </si>
  <si>
    <t>1.7370</t>
  </si>
  <si>
    <t>1.7350</t>
  </si>
  <si>
    <t>1.7720</t>
  </si>
  <si>
    <t>1.7330</t>
  </si>
  <si>
    <t>1.7470</t>
  </si>
  <si>
    <t>1.8290</t>
  </si>
  <si>
    <t>1.8450</t>
  </si>
  <si>
    <t>1.8330</t>
  </si>
  <si>
    <t>1.8580</t>
  </si>
  <si>
    <t>1.8740</t>
  </si>
  <si>
    <t>1.8220</t>
  </si>
  <si>
    <t>1.8660</t>
  </si>
  <si>
    <t>1.8650</t>
  </si>
  <si>
    <t>1.7750</t>
  </si>
  <si>
    <t>1.7060</t>
  </si>
  <si>
    <t>1.7380</t>
  </si>
  <si>
    <t>1.7110</t>
  </si>
  <si>
    <t>1.7250</t>
  </si>
  <si>
    <t>1.7600</t>
  </si>
  <si>
    <t>1.8080</t>
  </si>
  <si>
    <t>1.7670</t>
  </si>
  <si>
    <t>1.7390</t>
  </si>
  <si>
    <t>1.8010</t>
  </si>
  <si>
    <t>1.7270</t>
  </si>
  <si>
    <t>1.7440</t>
  </si>
  <si>
    <t>1.7210</t>
  </si>
  <si>
    <t>1.7100</t>
  </si>
  <si>
    <t>1.6630</t>
  </si>
  <si>
    <t>1.6860</t>
  </si>
  <si>
    <t>1.6540</t>
  </si>
  <si>
    <t>1.5340</t>
  </si>
  <si>
    <t>1.5050</t>
  </si>
  <si>
    <t>1.5220</t>
  </si>
  <si>
    <t>1.4910</t>
  </si>
  <si>
    <t>1.5500</t>
  </si>
  <si>
    <t>1.5150</t>
  </si>
  <si>
    <t>1.5580</t>
  </si>
  <si>
    <t>1.4550</t>
  </si>
  <si>
    <t>1.4810</t>
  </si>
  <si>
    <t>1.4760</t>
  </si>
  <si>
    <t>1.4580</t>
  </si>
  <si>
    <t>1.4930</t>
  </si>
  <si>
    <t>1.4480</t>
  </si>
  <si>
    <t>1.4570</t>
  </si>
  <si>
    <t>1.4980</t>
  </si>
  <si>
    <t>1.3870</t>
  </si>
  <si>
    <t>1.4210</t>
  </si>
  <si>
    <t>1.3750</t>
  </si>
  <si>
    <t>1.4190</t>
  </si>
  <si>
    <t>1.3950</t>
  </si>
  <si>
    <t>1.4120</t>
  </si>
  <si>
    <t>1.3720</t>
  </si>
  <si>
    <t>1.4020</t>
  </si>
  <si>
    <t>1.4790</t>
  </si>
  <si>
    <t>1.4160</t>
  </si>
  <si>
    <t>1.4220</t>
  </si>
  <si>
    <t>1.4460</t>
  </si>
  <si>
    <t>1.4360</t>
  </si>
  <si>
    <t>1.4630</t>
  </si>
  <si>
    <t>1.4390</t>
  </si>
  <si>
    <t>1.4140</t>
  </si>
  <si>
    <t>1.5200</t>
  </si>
  <si>
    <t>1.4510</t>
  </si>
  <si>
    <t>1.4900</t>
  </si>
  <si>
    <t>1.5370</t>
  </si>
  <si>
    <t>1.4820</t>
  </si>
  <si>
    <t>1.3900</t>
  </si>
  <si>
    <t>1.4410</t>
  </si>
  <si>
    <t>1.4340</t>
  </si>
  <si>
    <t>1.4090</t>
  </si>
  <si>
    <t>1.5000</t>
  </si>
  <si>
    <t>1.5470</t>
  </si>
  <si>
    <t>1.5650</t>
  </si>
  <si>
    <t>1.5380</t>
  </si>
  <si>
    <t>1.4730</t>
  </si>
  <si>
    <t>1.6930</t>
  </si>
  <si>
    <t>1.6450</t>
  </si>
  <si>
    <t>1.6550</t>
  </si>
  <si>
    <t>1.6670</t>
  </si>
  <si>
    <t>1.5890</t>
  </si>
  <si>
    <t>1.6410</t>
  </si>
  <si>
    <t>1.6460</t>
  </si>
  <si>
    <t>1.5990</t>
  </si>
  <si>
    <t>1.5530</t>
  </si>
  <si>
    <t>1.5490</t>
  </si>
  <si>
    <t>1.5720</t>
  </si>
  <si>
    <t>1.5410</t>
  </si>
  <si>
    <t>1.4690</t>
  </si>
  <si>
    <t>1.4320</t>
  </si>
  <si>
    <t>1.4830</t>
  </si>
  <si>
    <t>1.5040</t>
  </si>
  <si>
    <t>1.4600</t>
  </si>
  <si>
    <t>1.5260</t>
  </si>
  <si>
    <t>1.5240</t>
  </si>
  <si>
    <t>1.5350</t>
  </si>
  <si>
    <t>1.6190</t>
  </si>
  <si>
    <t>1.6910</t>
  </si>
  <si>
    <t>1.6760</t>
  </si>
  <si>
    <t>0.4050</t>
  </si>
  <si>
    <t>0.4100</t>
  </si>
  <si>
    <t>0.3500</t>
  </si>
  <si>
    <t>0.4150</t>
  </si>
  <si>
    <t>0.4200</t>
  </si>
  <si>
    <t>0.3980</t>
  </si>
  <si>
    <t>0.4000</t>
  </si>
  <si>
    <t>0.3550</t>
  </si>
  <si>
    <t>0.3880</t>
  </si>
  <si>
    <t>0.3600</t>
  </si>
  <si>
    <t>0.3730</t>
  </si>
  <si>
    <t>0.3830</t>
  </si>
  <si>
    <t>0.3180</t>
  </si>
  <si>
    <t>0.3380</t>
  </si>
  <si>
    <t>0.2600</t>
  </si>
  <si>
    <t>0.3700</t>
  </si>
  <si>
    <t>0.2550</t>
  </si>
  <si>
    <t>0.2700</t>
  </si>
  <si>
    <t>0.2750</t>
  </si>
  <si>
    <t>0.2680</t>
  </si>
  <si>
    <t>0.2650</t>
  </si>
  <si>
    <t>0.2200</t>
  </si>
  <si>
    <t>0.2000</t>
  </si>
  <si>
    <t>0.2030</t>
  </si>
  <si>
    <t>0.1900</t>
  </si>
  <si>
    <t>0.2280</t>
  </si>
  <si>
    <t>0.1880</t>
  </si>
  <si>
    <t>0.2230</t>
  </si>
  <si>
    <t>0.1930</t>
  </si>
  <si>
    <t>0.1980</t>
  </si>
  <si>
    <t>0.1950</t>
  </si>
  <si>
    <t>0.1800</t>
  </si>
  <si>
    <t>0.1850</t>
  </si>
  <si>
    <t>0.1780</t>
  </si>
  <si>
    <t>0.1700</t>
  </si>
  <si>
    <t>0.1730</t>
  </si>
  <si>
    <t>0.1830</t>
  </si>
  <si>
    <t>0.1650</t>
  </si>
  <si>
    <t>0.1550</t>
  </si>
  <si>
    <t>0.1630</t>
  </si>
  <si>
    <t>0.1580</t>
  </si>
  <si>
    <t>0.1680</t>
  </si>
  <si>
    <t>0.1600</t>
  </si>
  <si>
    <t>0.1230</t>
  </si>
  <si>
    <t>0.1330</t>
  </si>
  <si>
    <t>0.1300</t>
  </si>
  <si>
    <t>0.1130</t>
  </si>
  <si>
    <t>0.1180</t>
  </si>
  <si>
    <t>0.1050</t>
  </si>
  <si>
    <t>0.1100</t>
  </si>
  <si>
    <t>0.1150</t>
  </si>
  <si>
    <t>0.0880</t>
  </si>
  <si>
    <t>0.0930</t>
  </si>
  <si>
    <t>0.0900</t>
  </si>
  <si>
    <t>0.0850</t>
  </si>
  <si>
    <t>0.0830</t>
  </si>
  <si>
    <t>0.0800</t>
  </si>
  <si>
    <t>0.0780</t>
  </si>
  <si>
    <t>0.0580</t>
  </si>
  <si>
    <t>0.0530</t>
  </si>
  <si>
    <t>0.0250</t>
  </si>
  <si>
    <t>0.0650</t>
  </si>
  <si>
    <t>0.0480</t>
  </si>
  <si>
    <t>0.0630</t>
  </si>
  <si>
    <t>0.0600</t>
  </si>
  <si>
    <t>0.0550</t>
  </si>
  <si>
    <t>0.0700</t>
  </si>
  <si>
    <t>2.3430</t>
  </si>
  <si>
    <t>2.3180</t>
  </si>
  <si>
    <t>2.3260</t>
  </si>
  <si>
    <t>2.2620</t>
  </si>
  <si>
    <t>2.3090</t>
  </si>
  <si>
    <t>2.2470</t>
  </si>
  <si>
    <t>2.2320</t>
  </si>
  <si>
    <t>2.2400</t>
  </si>
  <si>
    <t>2.2450</t>
  </si>
  <si>
    <t>2.2120</t>
  </si>
  <si>
    <t>2.2180</t>
  </si>
  <si>
    <t>2.1250</t>
  </si>
  <si>
    <t>2.1210</t>
  </si>
  <si>
    <t>2.1330</t>
  </si>
  <si>
    <t>2.1320</t>
  </si>
  <si>
    <t>2.1450</t>
  </si>
  <si>
    <t>2.0610</t>
  </si>
  <si>
    <t>2.0940</t>
  </si>
  <si>
    <t>2.1240</t>
  </si>
  <si>
    <t>2.1260</t>
  </si>
  <si>
    <t>2.0920</t>
  </si>
  <si>
    <t>2.1230</t>
  </si>
  <si>
    <t>2.0780</t>
  </si>
  <si>
    <t>2.0830</t>
  </si>
  <si>
    <t>2.1300</t>
  </si>
  <si>
    <t>2.0750</t>
  </si>
  <si>
    <t>2.0910</t>
  </si>
  <si>
    <t>2.1270</t>
  </si>
  <si>
    <t>2.1740</t>
  </si>
  <si>
    <t>2.1670</t>
  </si>
  <si>
    <t>2.0670</t>
  </si>
  <si>
    <t>2.1600</t>
  </si>
  <si>
    <t>2.1370</t>
  </si>
  <si>
    <t>2.1920</t>
  </si>
  <si>
    <t>2.1380</t>
  </si>
  <si>
    <t>2.0710</t>
  </si>
  <si>
    <t>2.1170</t>
  </si>
  <si>
    <t>2.0510</t>
  </si>
  <si>
    <t>2.0900</t>
  </si>
  <si>
    <t>2.0550</t>
  </si>
  <si>
    <t>2.0690</t>
  </si>
  <si>
    <t>2.0890</t>
  </si>
  <si>
    <t>2.0740</t>
  </si>
  <si>
    <t>2.1030</t>
  </si>
  <si>
    <t>2.1510</t>
  </si>
  <si>
    <t>2.1060</t>
  </si>
  <si>
    <t>2.1100</t>
  </si>
  <si>
    <t>2.1180</t>
  </si>
  <si>
    <t>2.1150</t>
  </si>
  <si>
    <t>2.0570</t>
  </si>
  <si>
    <t>2.0490</t>
  </si>
  <si>
    <t>2.0770</t>
  </si>
  <si>
    <t>1.9180</t>
  </si>
  <si>
    <t>2.0250</t>
  </si>
  <si>
    <t>1.9170</t>
  </si>
  <si>
    <t>2.0160</t>
  </si>
  <si>
    <t>1.9150</t>
  </si>
  <si>
    <t>1.8830</t>
  </si>
  <si>
    <t>1.9050</t>
  </si>
  <si>
    <t>1.9690</t>
  </si>
  <si>
    <t>1.9220</t>
  </si>
  <si>
    <t>1.9530</t>
  </si>
  <si>
    <t>1.8870</t>
  </si>
  <si>
    <t>1.8540</t>
  </si>
  <si>
    <t>1.9030</t>
  </si>
  <si>
    <t>1.9010</t>
  </si>
  <si>
    <t>1.8710</t>
  </si>
  <si>
    <t>1.8810</t>
  </si>
  <si>
    <t>1.8530</t>
  </si>
  <si>
    <t>1.8970</t>
  </si>
  <si>
    <t>1.8120</t>
  </si>
  <si>
    <t>1.8520</t>
  </si>
  <si>
    <t>1.8490</t>
  </si>
  <si>
    <t>1.8370</t>
  </si>
  <si>
    <t>1.8090</t>
  </si>
  <si>
    <t>1.8180</t>
  </si>
  <si>
    <t>1.8610</t>
  </si>
  <si>
    <t>1.8380</t>
  </si>
  <si>
    <t>1.8640</t>
  </si>
  <si>
    <t>1.8210</t>
  </si>
  <si>
    <t>1.8550</t>
  </si>
  <si>
    <t>1.8230</t>
  </si>
  <si>
    <t>1.8040</t>
  </si>
  <si>
    <t>1.8590</t>
  </si>
  <si>
    <t>1.8750</t>
  </si>
  <si>
    <t>1.8840</t>
  </si>
  <si>
    <t>1.8440</t>
  </si>
  <si>
    <t>1.8140</t>
  </si>
  <si>
    <t>1.8880</t>
  </si>
  <si>
    <t>1.7760</t>
  </si>
  <si>
    <t>1.7960</t>
  </si>
  <si>
    <t>1.7180</t>
  </si>
  <si>
    <t>1.7700</t>
  </si>
  <si>
    <t>1.7570</t>
  </si>
  <si>
    <t>1.7540</t>
  </si>
  <si>
    <t>1.7940</t>
  </si>
  <si>
    <t>1.6780</t>
  </si>
  <si>
    <t>1.7840</t>
  </si>
  <si>
    <t>1.7690</t>
  </si>
  <si>
    <t>1.8460</t>
  </si>
  <si>
    <t>1.7780</t>
  </si>
  <si>
    <t>1.8400</t>
  </si>
  <si>
    <t>1.8910</t>
  </si>
  <si>
    <t>1.8960</t>
  </si>
  <si>
    <t>2.0150</t>
  </si>
  <si>
    <t>2.0360</t>
  </si>
  <si>
    <t>2.0230</t>
  </si>
  <si>
    <t>1.9870</t>
  </si>
  <si>
    <t>1.9400</t>
  </si>
  <si>
    <t>1.9780</t>
  </si>
  <si>
    <t>1.9520</t>
  </si>
  <si>
    <t>1.9850</t>
  </si>
  <si>
    <t>1.9990</t>
  </si>
  <si>
    <t>1.9800</t>
  </si>
  <si>
    <t>2.0180</t>
  </si>
  <si>
    <t>1.8390</t>
  </si>
  <si>
    <t>1.9830</t>
  </si>
  <si>
    <t>1.8190</t>
  </si>
  <si>
    <t>1.8500</t>
  </si>
  <si>
    <t>1.7950</t>
  </si>
  <si>
    <t>1.9110</t>
  </si>
  <si>
    <t>1.8820</t>
  </si>
  <si>
    <t>2.0090</t>
  </si>
  <si>
    <t>1.9490</t>
  </si>
  <si>
    <t>1.9460</t>
  </si>
  <si>
    <t>2.0030</t>
  </si>
  <si>
    <t>1.9370</t>
  </si>
  <si>
    <t>1.9600</t>
  </si>
  <si>
    <t>1.9760</t>
  </si>
  <si>
    <t>1.9970</t>
  </si>
  <si>
    <t>2.0060</t>
  </si>
  <si>
    <t>1.9330</t>
  </si>
  <si>
    <t>1.9590</t>
  </si>
  <si>
    <t>1.8850</t>
  </si>
  <si>
    <t>1.9480</t>
  </si>
  <si>
    <t>1.8680</t>
  </si>
  <si>
    <t>1.7900</t>
  </si>
  <si>
    <t>1.8020</t>
  </si>
  <si>
    <t>1.7920</t>
  </si>
  <si>
    <t>1.8170</t>
  </si>
  <si>
    <t>1.7680</t>
  </si>
  <si>
    <t>1.7880</t>
  </si>
  <si>
    <t>1.6610</t>
  </si>
  <si>
    <t>1.5850</t>
  </si>
  <si>
    <t>1.6490</t>
  </si>
  <si>
    <t>1.6140</t>
  </si>
  <si>
    <t>1.5590</t>
  </si>
  <si>
    <t>1.5190</t>
  </si>
  <si>
    <t>1.5660</t>
  </si>
  <si>
    <t>1.5140</t>
  </si>
  <si>
    <t>1.5270</t>
  </si>
  <si>
    <t>1.5970</t>
  </si>
  <si>
    <t>1.6430</t>
  </si>
  <si>
    <t>1.6210</t>
  </si>
  <si>
    <t>1.6480</t>
  </si>
  <si>
    <t>1.5510</t>
  </si>
  <si>
    <t>1.5480</t>
  </si>
  <si>
    <t>1.5250</t>
  </si>
  <si>
    <t>1.3740</t>
  </si>
  <si>
    <t>1.4370</t>
  </si>
  <si>
    <t>1.3670</t>
  </si>
  <si>
    <t>1.4330</t>
  </si>
  <si>
    <t>1.3850</t>
  </si>
  <si>
    <t>1.3980</t>
  </si>
  <si>
    <t>1.3650</t>
  </si>
  <si>
    <t>1.2630</t>
  </si>
  <si>
    <t>1.2690</t>
  </si>
  <si>
    <t>1.2500</t>
  </si>
  <si>
    <t>1.2820</t>
  </si>
  <si>
    <t>1.2740</t>
  </si>
  <si>
    <t>1.3100</t>
  </si>
  <si>
    <t>1.2940</t>
  </si>
  <si>
    <t>1.2570</t>
  </si>
  <si>
    <t>1.2370</t>
  </si>
  <si>
    <t>1.2450</t>
  </si>
  <si>
    <t>1.2580</t>
  </si>
  <si>
    <t>1.2390</t>
  </si>
  <si>
    <t>1.2520</t>
  </si>
  <si>
    <t>1.2350</t>
  </si>
  <si>
    <t>1.2480</t>
  </si>
  <si>
    <t>1.2120</t>
  </si>
  <si>
    <t>1.2220</t>
  </si>
  <si>
    <t>1.1850</t>
  </si>
  <si>
    <t>1.1420</t>
  </si>
  <si>
    <t>1.1650</t>
  </si>
  <si>
    <t>1.1250</t>
  </si>
  <si>
    <t>1.1640</t>
  </si>
  <si>
    <t>1.1570</t>
  </si>
  <si>
    <t>1.1930</t>
  </si>
  <si>
    <t>1.1770</t>
  </si>
  <si>
    <t>1.1700</t>
  </si>
  <si>
    <t>1.1730</t>
  </si>
  <si>
    <t>1.2610</t>
  </si>
  <si>
    <t>1.2300</t>
  </si>
  <si>
    <t>1.2170</t>
  </si>
  <si>
    <t>1.1950</t>
  </si>
  <si>
    <t>1.2130</t>
  </si>
  <si>
    <t>1.3020</t>
  </si>
  <si>
    <t>1.2440</t>
  </si>
  <si>
    <t>1.2310</t>
  </si>
  <si>
    <t>1.2600</t>
  </si>
  <si>
    <t>1.2160</t>
  </si>
  <si>
    <t>1.1580</t>
  </si>
  <si>
    <t>1.1240</t>
  </si>
  <si>
    <t>1.1710</t>
  </si>
  <si>
    <t>1.2260</t>
  </si>
  <si>
    <t>1.1610</t>
  </si>
  <si>
    <t>1.2080</t>
  </si>
  <si>
    <t>1.2230</t>
  </si>
  <si>
    <t>1.1530</t>
  </si>
  <si>
    <t>1.1550</t>
  </si>
  <si>
    <t>1.1030</t>
  </si>
  <si>
    <t>1.0780</t>
  </si>
  <si>
    <t>1.1500</t>
  </si>
  <si>
    <t>1.1630</t>
  </si>
  <si>
    <t>1.1690</t>
  </si>
  <si>
    <t>1.3390</t>
  </si>
  <si>
    <t>1.3780</t>
  </si>
  <si>
    <t>1.3440</t>
  </si>
  <si>
    <t>1.3340</t>
  </si>
  <si>
    <t>1.3140</t>
  </si>
  <si>
    <t>1.2400</t>
  </si>
  <si>
    <t>1.1540</t>
  </si>
  <si>
    <t>1.2180</t>
  </si>
  <si>
    <t>1.1510</t>
  </si>
  <si>
    <t>1.2030</t>
  </si>
  <si>
    <t>1.2360</t>
  </si>
  <si>
    <t>1.2700</t>
  </si>
  <si>
    <t>1.2750</t>
  </si>
  <si>
    <t>1.2460</t>
  </si>
  <si>
    <t>1.2830</t>
  </si>
  <si>
    <t>1.2420</t>
  </si>
  <si>
    <t>1.2670</t>
  </si>
  <si>
    <t>1.2590</t>
  </si>
  <si>
    <t>1.2050</t>
  </si>
  <si>
    <t>1.2410</t>
  </si>
  <si>
    <t>1.2060</t>
  </si>
  <si>
    <t>1.2210</t>
  </si>
  <si>
    <t>1.1170</t>
  </si>
  <si>
    <t>1.1120</t>
  </si>
  <si>
    <t>1.2140</t>
  </si>
  <si>
    <t>1.0980</t>
  </si>
  <si>
    <t>1.1010</t>
  </si>
  <si>
    <t>1.0600</t>
  </si>
  <si>
    <t>1.0680</t>
  </si>
  <si>
    <t>1.0910</t>
  </si>
  <si>
    <t>1.1230</t>
  </si>
  <si>
    <t>1.0670</t>
  </si>
  <si>
    <t>1.1200</t>
  </si>
  <si>
    <t>1.1190</t>
  </si>
  <si>
    <t>1.1460</t>
  </si>
  <si>
    <t>1.0490</t>
  </si>
  <si>
    <t>1.0540</t>
  </si>
  <si>
    <t>1.1440</t>
  </si>
  <si>
    <t>1.0900</t>
  </si>
  <si>
    <t>1.1040</t>
  </si>
  <si>
    <t>1.1410</t>
  </si>
  <si>
    <t>1.1400</t>
  </si>
  <si>
    <t>1.1490</t>
  </si>
  <si>
    <t>1.2190</t>
  </si>
  <si>
    <t>1.1980</t>
  </si>
  <si>
    <t>1.1830</t>
  </si>
  <si>
    <t>1.1880</t>
  </si>
  <si>
    <t>Treasury Change in bps</t>
  </si>
  <si>
    <t>Indicies % Change</t>
  </si>
  <si>
    <t>Indicy Price</t>
  </si>
  <si>
    <t>Treasury Yields</t>
  </si>
  <si>
    <t>1.9980</t>
  </si>
  <si>
    <t>2.0110</t>
  </si>
  <si>
    <t>1.9840</t>
  </si>
  <si>
    <t>1.8560</t>
  </si>
  <si>
    <t>1.9810</t>
  </si>
  <si>
    <t>2.0000</t>
  </si>
  <si>
    <t>2.0020</t>
  </si>
  <si>
    <t>2.0650</t>
  </si>
  <si>
    <t>0.3030</t>
  </si>
  <si>
    <t>0.3130</t>
  </si>
  <si>
    <t>0.2900</t>
  </si>
  <si>
    <t>0.3000</t>
  </si>
  <si>
    <t>0.2950</t>
  </si>
  <si>
    <t>0.2830</t>
  </si>
  <si>
    <t>0.3650</t>
  </si>
  <si>
    <t>0.3400</t>
  </si>
  <si>
    <t>0.3200</t>
  </si>
  <si>
    <t>0.3300</t>
  </si>
  <si>
    <t>0.3080</t>
  </si>
  <si>
    <t>0.3280</t>
  </si>
  <si>
    <t>0.3350</t>
  </si>
  <si>
    <t>0.3450</t>
  </si>
  <si>
    <t>2.3120</t>
  </si>
  <si>
    <t>2.2640</t>
  </si>
  <si>
    <t>2.2800</t>
  </si>
  <si>
    <t>2.1810</t>
  </si>
  <si>
    <t>2.2990</t>
  </si>
  <si>
    <t>2.1660</t>
  </si>
  <si>
    <t>2.2930</t>
  </si>
  <si>
    <t>2.2720</t>
  </si>
  <si>
    <t>2.2950</t>
  </si>
  <si>
    <t>2.2490</t>
  </si>
  <si>
    <t>2.2750</t>
  </si>
  <si>
    <t>2.2590</t>
  </si>
  <si>
    <t>2.2700</t>
  </si>
  <si>
    <t>2.2240</t>
  </si>
  <si>
    <t>2.2530</t>
  </si>
  <si>
    <t>2.2390</t>
  </si>
  <si>
    <t>2.3170</t>
  </si>
  <si>
    <t>2.2670</t>
  </si>
  <si>
    <t>2.3870</t>
  </si>
  <si>
    <t>2.3650</t>
  </si>
  <si>
    <t>1.9080</t>
  </si>
  <si>
    <t>1.8900</t>
  </si>
  <si>
    <t>1.7640</t>
  </si>
  <si>
    <t>1.9020</t>
  </si>
  <si>
    <t>1.9130</t>
  </si>
  <si>
    <t>1.8930</t>
  </si>
  <si>
    <t>1.8320</t>
  </si>
  <si>
    <t>1.8410</t>
  </si>
  <si>
    <t>1.8050</t>
  </si>
  <si>
    <t>1.8240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</si>
</sst>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"/>
    <numFmt numFmtId="165" formatCode="_(* #,##0_);_(* \(#,##0\);_(* &quot;-&quot;??_);_(@_)"/>
    <numFmt numFmtId="166" formatCode="dd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Garamond"/>
      <family val="1"/>
    </font>
    <font>
      <sz val="11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9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 applyBorder="1"/>
    <xf numFmtId="0" fontId="1" fillId="0" borderId="0" xfId="0" applyFont="1" applyFill="1"/>
    <xf numFmtId="0" fontId="0" fillId="0" borderId="0" xfId="0" applyFill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165" fontId="5" fillId="3" borderId="1" xfId="1" applyNumberFormat="1" applyFont="1" applyFill="1" applyBorder="1" applyAlignment="1">
      <alignment horizontal="center"/>
    </xf>
    <xf numFmtId="10" fontId="5" fillId="3" borderId="1" xfId="0" applyNumberFormat="1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5" fillId="4" borderId="1" xfId="1" applyNumberFormat="1" applyFont="1" applyFill="1" applyBorder="1" applyAlignment="1">
      <alignment horizontal="center"/>
    </xf>
    <xf numFmtId="9" fontId="5" fillId="4" borderId="1" xfId="0" applyNumberFormat="1" applyFont="1" applyFill="1" applyBorder="1" applyAlignment="1">
      <alignment horizontal="center"/>
    </xf>
    <xf numFmtId="10" fontId="5" fillId="4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5" xfId="0" applyNumberFormat="1" applyFont="1" applyFill="1" applyBorder="1"/>
    <xf numFmtId="0" fontId="0" fillId="0" borderId="0" xfId="0" applyNumberFormat="1" applyFill="1" applyBorder="1"/>
    <xf numFmtId="0" fontId="0" fillId="0" borderId="6" xfId="0" applyNumberFormat="1" applyFill="1" applyBorder="1"/>
    <xf numFmtId="14" fontId="2" fillId="2" borderId="7" xfId="0" applyNumberFormat="1" applyFont="1" applyFill="1" applyBorder="1"/>
    <xf numFmtId="0" fontId="0" fillId="0" borderId="8" xfId="0" applyNumberFormat="1" applyFill="1" applyBorder="1"/>
    <xf numFmtId="0" fontId="0" fillId="0" borderId="9" xfId="0" applyNumberFormat="1" applyFill="1" applyBorder="1"/>
    <xf numFmtId="0" fontId="0" fillId="0" borderId="2" xfId="0" applyNumberFormat="1" applyFill="1" applyBorder="1"/>
    <xf numFmtId="0" fontId="0" fillId="0" borderId="3" xfId="0" applyNumberForma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7" xfId="0" applyNumberForma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NumberFormat="1" applyBorder="1"/>
    <xf numFmtId="0" fontId="0" fillId="0" borderId="6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2" fillId="2" borderId="0" xfId="0" applyFont="1" applyFill="1" applyBorder="1"/>
    <xf numFmtId="0" fontId="2" fillId="2" borderId="6" xfId="0" applyFont="1" applyFill="1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2" fillId="2" borderId="10" xfId="0" applyFont="1" applyFill="1" applyBorder="1"/>
    <xf numFmtId="164" fontId="0" fillId="5" borderId="1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1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/>
              <a:t>Major Index Price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'Selected Data'!$H$5</c:f>
              <c:strCache>
                <c:ptCount val="1"/>
                <c:pt idx="0">
                  <c:v>S&amp;P 500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'Selected Data'!$G$6:$G$11</c:f>
              <c:numCache>
                <c:formatCode>m/d/yyyy</c:formatCode>
                <c:ptCount val="6"/>
                <c:pt idx="0">
                  <c:v>44608</c:v>
                </c:pt>
                <c:pt idx="1">
                  <c:v>44609</c:v>
                </c:pt>
                <c:pt idx="2">
                  <c:v>44610</c:v>
                </c:pt>
                <c:pt idx="3">
                  <c:v>44613</c:v>
                </c:pt>
                <c:pt idx="4">
                  <c:v>44614</c:v>
                </c:pt>
                <c:pt idx="5">
                  <c:v>44615</c:v>
                </c:pt>
              </c:numCache>
            </c:numRef>
          </c:cat>
          <c:val>
            <c:numRef>
              <c:f>'Selected Data'!$H$6:$H$11</c:f>
              <c:numCache>
                <c:formatCode>General</c:formatCode>
                <c:ptCount val="6"/>
                <c:pt idx="0">
                  <c:v>0</c:v>
                </c:pt>
                <c:pt idx="1">
                  <c:v>-2.1173137043269175E-2</c:v>
                </c:pt>
                <c:pt idx="2">
                  <c:v>-2.8187646508052569E-2</c:v>
                </c:pt>
                <c:pt idx="3">
                  <c:v>-3.804460772154699E-2</c:v>
                </c:pt>
                <c:pt idx="4">
                  <c:v>-3.804460772154699E-2</c:v>
                </c:pt>
                <c:pt idx="5">
                  <c:v>-5.5756299985921867E-2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8-4CD8-887A-AAE5C0CC897A}"/>
            </c:ext>
          </c:extLst>
        </c:ser>
        <c:ser>
          <c:idx val="1"/>
          <c:order val="1"/>
          <c:tx>
            <c:strRef>
              <c:f>'Selected Data'!$I$5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'Selected Data'!$G$6:$G$11</c:f>
              <c:numCache>
                <c:formatCode>m/d/yyyy</c:formatCode>
                <c:ptCount val="6"/>
                <c:pt idx="0">
                  <c:v>44608</c:v>
                </c:pt>
                <c:pt idx="1">
                  <c:v>44609</c:v>
                </c:pt>
                <c:pt idx="2">
                  <c:v>44610</c:v>
                </c:pt>
                <c:pt idx="3">
                  <c:v>44613</c:v>
                </c:pt>
                <c:pt idx="4">
                  <c:v>44614</c:v>
                </c:pt>
                <c:pt idx="5">
                  <c:v>44615</c:v>
                </c:pt>
              </c:numCache>
            </c:numRef>
          </c:cat>
          <c:val>
            <c:numRef>
              <c:f>'Selected Data'!$I$6:$I$11</c:f>
              <c:numCache>
                <c:formatCode>General</c:formatCode>
                <c:ptCount val="6"/>
                <c:pt idx="0">
                  <c:v>0</c:v>
                </c:pt>
                <c:pt idx="1">
                  <c:v>-1.7811736154784343E-2</c:v>
                </c:pt>
                <c:pt idx="2">
                  <c:v>-2.4477110871359172E-2</c:v>
                </c:pt>
                <c:pt idx="3">
                  <c:v>-3.8290767203665525E-2</c:v>
                </c:pt>
                <c:pt idx="4">
                  <c:v>-3.8290767203665525E-2</c:v>
                </c:pt>
                <c:pt idx="5">
                  <c:v>-5.1597185228144021E-2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8-4CD8-887A-AAE5C0CC897A}"/>
            </c:ext>
          </c:extLst>
        </c:ser>
        <c:ser>
          <c:idx val="2"/>
          <c:order val="2"/>
          <c:tx>
            <c:strRef>
              <c:f>'Selected Data'!$J$5</c:f>
              <c:strCache>
                <c:ptCount val="1"/>
                <c:pt idx="0">
                  <c:v>NASDAQ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'Selected Data'!$G$6:$G$11</c:f>
              <c:numCache>
                <c:formatCode>m/d/yyyy</c:formatCode>
                <c:ptCount val="6"/>
                <c:pt idx="0">
                  <c:v>44608</c:v>
                </c:pt>
                <c:pt idx="1">
                  <c:v>44609</c:v>
                </c:pt>
                <c:pt idx="2">
                  <c:v>44610</c:v>
                </c:pt>
                <c:pt idx="3">
                  <c:v>44613</c:v>
                </c:pt>
                <c:pt idx="4">
                  <c:v>44614</c:v>
                </c:pt>
                <c:pt idx="5">
                  <c:v>44615</c:v>
                </c:pt>
              </c:numCache>
            </c:numRef>
          </c:cat>
          <c:val>
            <c:numRef>
              <c:f>'Selected Data'!$J$6:$J$11</c:f>
              <c:numCache>
                <c:formatCode>General</c:formatCode>
                <c:ptCount val="6"/>
                <c:pt idx="0">
                  <c:v>0</c:v>
                </c:pt>
                <c:pt idx="1">
                  <c:v>-2.8842212135436748E-2</c:v>
                </c:pt>
                <c:pt idx="2">
                  <c:v>-4.0782804414302119E-2</c:v>
                </c:pt>
                <c:pt idx="3">
                  <c:v>-5.2574714547981474E-2</c:v>
                </c:pt>
                <c:pt idx="4">
                  <c:v>-5.2574714547981474E-2</c:v>
                </c:pt>
                <c:pt idx="5">
                  <c:v>-7.6932389980522667E-2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F8-4CD8-887A-AAE5C0CC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615183"/>
        <c:axId val="877376079"/>
      </c:lineChart>
      <c:catAx>
        <c:axId val="172061518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877376079"/>
        <c:crosses val="autoZero"/>
        <c:auto val="0"/>
        <c:lblAlgn val="ctr"/>
        <c:lblOffset val="100"/>
        <c:noMultiLvlLbl val="1"/>
      </c:catAx>
      <c:valAx>
        <c:axId val="8773760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/>
                  <a:t>Percent Change in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2061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/>
              <a:t>Treasury Yield Performance (in bps)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'Selected Data'!$H$17</c:f>
              <c:strCache>
                <c:ptCount val="1"/>
                <c:pt idx="0">
                  <c:v>30 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'Selected Data'!$G$18:$G$25</c:f>
              <c:numCache>
                <c:formatCode>m/d/yyyy</c:formatCode>
                <c:ptCount val="8"/>
                <c:pt idx="0">
                  <c:v>44615</c:v>
                </c:pt>
                <c:pt idx="1">
                  <c:v>44614</c:v>
                </c:pt>
                <c:pt idx="2">
                  <c:v>44613</c:v>
                </c:pt>
                <c:pt idx="3">
                  <c:v>44612</c:v>
                </c:pt>
                <c:pt idx="4">
                  <c:v>44611</c:v>
                </c:pt>
                <c:pt idx="5">
                  <c:v>44610</c:v>
                </c:pt>
                <c:pt idx="6">
                  <c:v>44609</c:v>
                </c:pt>
                <c:pt idx="7">
                  <c:v>44608</c:v>
                </c:pt>
              </c:numCache>
            </c:numRef>
          </c:cat>
          <c:val>
            <c:numRef>
              <c:f>'Selected Data'!$H$18:$H$25</c:f>
              <c:numCache>
                <c:formatCode>General</c:formatCode>
                <c:ptCount val="8"/>
                <c:pt idx="0">
                  <c:v>-9.0000000000000302</c:v>
                </c:pt>
                <c:pt idx="1">
                  <c:v>-11.20000000000001</c:v>
                </c:pt>
                <c:pt idx="2">
                  <c:v>-11.400000000000032</c:v>
                </c:pt>
                <c:pt idx="3">
                  <c:v>-11.400000000000032</c:v>
                </c:pt>
                <c:pt idx="4">
                  <c:v>-11.400000000000032</c:v>
                </c:pt>
                <c:pt idx="5">
                  <c:v>-11.400000000000032</c:v>
                </c:pt>
                <c:pt idx="6">
                  <c:v>-5.300000000000038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6-4811-9350-5BBC45C54951}"/>
            </c:ext>
          </c:extLst>
        </c:ser>
        <c:ser>
          <c:idx val="1"/>
          <c:order val="1"/>
          <c:tx>
            <c:strRef>
              <c:f>'Selected Data'!$I$17</c:f>
              <c:strCache>
                <c:ptCount val="1"/>
                <c:pt idx="0">
                  <c:v>10 Year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'Selected Data'!$G$18:$G$25</c:f>
              <c:numCache>
                <c:formatCode>m/d/yyyy</c:formatCode>
                <c:ptCount val="8"/>
                <c:pt idx="0">
                  <c:v>44615</c:v>
                </c:pt>
                <c:pt idx="1">
                  <c:v>44614</c:v>
                </c:pt>
                <c:pt idx="2">
                  <c:v>44613</c:v>
                </c:pt>
                <c:pt idx="3">
                  <c:v>44612</c:v>
                </c:pt>
                <c:pt idx="4">
                  <c:v>44611</c:v>
                </c:pt>
                <c:pt idx="5">
                  <c:v>44610</c:v>
                </c:pt>
                <c:pt idx="6">
                  <c:v>44609</c:v>
                </c:pt>
                <c:pt idx="7">
                  <c:v>44608</c:v>
                </c:pt>
              </c:numCache>
            </c:numRef>
          </c:cat>
          <c:val>
            <c:numRef>
              <c:f>'Selected Data'!$I$18:$I$25</c:f>
              <c:numCache>
                <c:formatCode>General</c:formatCode>
                <c:ptCount val="8"/>
                <c:pt idx="0">
                  <c:v>-7.0000000000000062</c:v>
                </c:pt>
                <c:pt idx="1">
                  <c:v>-9.9000000000000199</c:v>
                </c:pt>
                <c:pt idx="2">
                  <c:v>-11.500000000000021</c:v>
                </c:pt>
                <c:pt idx="3">
                  <c:v>-11.500000000000021</c:v>
                </c:pt>
                <c:pt idx="4">
                  <c:v>-11.500000000000021</c:v>
                </c:pt>
                <c:pt idx="5">
                  <c:v>-11.500000000000021</c:v>
                </c:pt>
                <c:pt idx="6">
                  <c:v>-7.5000000000000178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C6-4811-9350-5BBC45C54951}"/>
            </c:ext>
          </c:extLst>
        </c:ser>
        <c:ser>
          <c:idx val="2"/>
          <c:order val="2"/>
          <c:tx>
            <c:strRef>
              <c:f>'Selected Data'!$J$17</c:f>
              <c:strCache>
                <c:ptCount val="1"/>
                <c:pt idx="0">
                  <c:v>5 Year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'Selected Data'!$G$18:$G$25</c:f>
              <c:numCache>
                <c:formatCode>m/d/yyyy</c:formatCode>
                <c:ptCount val="8"/>
                <c:pt idx="0">
                  <c:v>44615</c:v>
                </c:pt>
                <c:pt idx="1">
                  <c:v>44614</c:v>
                </c:pt>
                <c:pt idx="2">
                  <c:v>44613</c:v>
                </c:pt>
                <c:pt idx="3">
                  <c:v>44612</c:v>
                </c:pt>
                <c:pt idx="4">
                  <c:v>44611</c:v>
                </c:pt>
                <c:pt idx="5">
                  <c:v>44610</c:v>
                </c:pt>
                <c:pt idx="6">
                  <c:v>44609</c:v>
                </c:pt>
                <c:pt idx="7">
                  <c:v>44608</c:v>
                </c:pt>
              </c:numCache>
            </c:numRef>
          </c:cat>
          <c:val>
            <c:numRef>
              <c:f>'Selected Data'!$J$18:$J$25</c:f>
              <c:numCache>
                <c:formatCode>General</c:formatCode>
                <c:ptCount val="8"/>
                <c:pt idx="0">
                  <c:v>-2.6999999999999913</c:v>
                </c:pt>
                <c:pt idx="1">
                  <c:v>-5.3999999999999826</c:v>
                </c:pt>
                <c:pt idx="2">
                  <c:v>-9.5999999999999872</c:v>
                </c:pt>
                <c:pt idx="3">
                  <c:v>-9.5999999999999872</c:v>
                </c:pt>
                <c:pt idx="4">
                  <c:v>-9.5999999999999872</c:v>
                </c:pt>
                <c:pt idx="5">
                  <c:v>-9.5999999999999872</c:v>
                </c:pt>
                <c:pt idx="6">
                  <c:v>-7.1999999999999842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C6-4811-9350-5BBC45C54951}"/>
            </c:ext>
          </c:extLst>
        </c:ser>
        <c:ser>
          <c:idx val="3"/>
          <c:order val="3"/>
          <c:tx>
            <c:strRef>
              <c:f>'Selected Data'!$K$17</c:f>
              <c:strCache>
                <c:ptCount val="1"/>
                <c:pt idx="0">
                  <c:v>13 Week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'Selected Data'!$G$18:$G$25</c:f>
              <c:numCache>
                <c:formatCode>m/d/yyyy</c:formatCode>
                <c:ptCount val="8"/>
                <c:pt idx="0">
                  <c:v>44615</c:v>
                </c:pt>
                <c:pt idx="1">
                  <c:v>44614</c:v>
                </c:pt>
                <c:pt idx="2">
                  <c:v>44613</c:v>
                </c:pt>
                <c:pt idx="3">
                  <c:v>44612</c:v>
                </c:pt>
                <c:pt idx="4">
                  <c:v>44611</c:v>
                </c:pt>
                <c:pt idx="5">
                  <c:v>44610</c:v>
                </c:pt>
                <c:pt idx="6">
                  <c:v>44609</c:v>
                </c:pt>
                <c:pt idx="7">
                  <c:v>44608</c:v>
                </c:pt>
              </c:numCache>
            </c:numRef>
          </c:cat>
          <c:val>
            <c:numRef>
              <c:f>'Selected Data'!$K$18:$K$25</c:f>
              <c:numCache>
                <c:formatCode>General</c:formatCode>
                <c:ptCount val="8"/>
                <c:pt idx="0">
                  <c:v>-3.2999999999999972</c:v>
                </c:pt>
                <c:pt idx="1">
                  <c:v>-4.299999999999998</c:v>
                </c:pt>
                <c:pt idx="2">
                  <c:v>-5.4999999999999991</c:v>
                </c:pt>
                <c:pt idx="3">
                  <c:v>-5.4999999999999991</c:v>
                </c:pt>
                <c:pt idx="4">
                  <c:v>-5.4999999999999991</c:v>
                </c:pt>
                <c:pt idx="5">
                  <c:v>-5.4999999999999991</c:v>
                </c:pt>
                <c:pt idx="6">
                  <c:v>-2.8000000000000025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C6-4811-9350-5BBC45C54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323199"/>
        <c:axId val="870539199"/>
      </c:lineChart>
      <c:dateAx>
        <c:axId val="1722323199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870539199"/>
        <c:crosses val="autoZero"/>
        <c:auto val="1"/>
        <c:lblOffset val="100"/>
        <c:baseTimeUnit val="days"/>
      </c:dateAx>
      <c:valAx>
        <c:axId val="870539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/>
                  <a:t>Change in Basis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2232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10</xdr:row>
      <xdr:rowOff>161924</xdr:rowOff>
    </xdr:from>
    <xdr:to>
      <xdr:col>10</xdr:col>
      <xdr:colOff>504824</xdr:colOff>
      <xdr:row>30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173B9-E4B9-4B52-9277-38879957D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523875</xdr:colOff>
      <xdr:row>10</xdr:row>
      <xdr:rowOff>152399</xdr:rowOff>
    </xdr:from>
    <xdr:to>
      <xdr:col>20</xdr:col>
      <xdr:colOff>228600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151CE9-3DCF-4E39-8BB6-993319304D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519111</xdr:colOff>
      <xdr:row>1</xdr:row>
      <xdr:rowOff>176211</xdr:rowOff>
    </xdr:from>
    <xdr:to>
      <xdr:col>10</xdr:col>
      <xdr:colOff>28575</xdr:colOff>
      <xdr:row>6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DE8E461-A795-481E-89F4-E22B01DF806F}"/>
            </a:ext>
          </a:extLst>
        </xdr:cNvPr>
        <xdr:cNvSpPr txBox="1"/>
      </xdr:nvSpPr>
      <xdr:spPr>
        <a:xfrm>
          <a:off x="2500311" y="366711"/>
          <a:ext cx="3776664" cy="8048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atin typeface="Garamond" panose="02020404030301010803" pitchFamily="18" charset="0"/>
            </a:rPr>
            <a:t>How to Update</a:t>
          </a:r>
          <a:r>
            <a:rPr lang="en-US" sz="1100" b="1" baseline="0">
              <a:latin typeface="Garamond" panose="02020404030301010803" pitchFamily="18" charset="0"/>
            </a:rPr>
            <a:t> the Data:</a:t>
          </a:r>
        </a:p>
        <a:p>
          <a:r>
            <a:rPr lang="en-US" sz="1100" baseline="0">
              <a:latin typeface="Garamond" panose="02020404030301010803" pitchFamily="18" charset="0"/>
            </a:rPr>
            <a:t>-Change Cell B2 to the Wednesday of the EAG presentation.</a:t>
          </a:r>
        </a:p>
        <a:p>
          <a:r>
            <a:rPr lang="en-US" sz="1100" baseline="0">
              <a:latin typeface="Garamond" panose="02020404030301010803" pitchFamily="18" charset="0"/>
            </a:rPr>
            <a:t>-Press Alt + A + R + A</a:t>
          </a:r>
        </a:p>
        <a:p>
          <a:r>
            <a:rPr lang="en-US" sz="1100" baseline="0">
              <a:latin typeface="Garamond" panose="02020404030301010803" pitchFamily="18" charset="0"/>
            </a:rPr>
            <a:t>-Copy the updated graphs to the powerpoint</a:t>
          </a:r>
          <a:endParaRPr lang="en-US" sz="1100">
            <a:latin typeface="Garamond" panose="02020404030301010803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11</xdr:row>
      <xdr:rowOff>0</xdr:rowOff>
    </xdr:from>
    <xdr:to>
      <xdr:col>15</xdr:col>
      <xdr:colOff>38100</xdr:colOff>
      <xdr:row>11</xdr:row>
      <xdr:rowOff>28575</xdr:rowOff>
    </xdr:to>
    <xdr:pic>
      <xdr:nvPicPr>
        <xdr:cNvPr id="2" name="Picture 1" descr="Cal 3-20">
          <a:extLst>
            <a:ext uri="{FF2B5EF4-FFF2-40B4-BE49-F238E27FC236}">
              <a16:creationId xmlns:a16="http://schemas.microsoft.com/office/drawing/2014/main" id="{B18D3D58-D19D-46A0-B3DD-D0483AEA7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76500"/>
          <a:ext cx="381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1CEABC1-204C-43C9-8F53-CE7B120FCB4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5043761-9652-4FC7-96C7-99FB175D035E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E7738AB-A534-4A51-95C3-41BA3864552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44E76A1-3384-4B93-86C9-9AA8AB556D7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B21DDD9-C3D3-48CE-8303-F22E5742691D}" autoFormatId="16" applyNumberFormats="0" applyBorderFormats="0" applyFontFormats="0" applyPatternFormats="0" applyAlignmentFormats="0" applyWidthHeightFormats="0">
  <queryTableRefresh nextId="15">
    <queryTableFields count="7">
      <queryTableField id="8" name="Date3" tableColumnId="1"/>
      <queryTableField id="9" name="Open3" tableColumnId="2"/>
      <queryTableField id="10" name="High3" tableColumnId="3"/>
      <queryTableField id="11" name="Low3" tableColumnId="4"/>
      <queryTableField id="12" name="Close*3" tableColumnId="5"/>
      <queryTableField id="13" name="Adj Close**3" tableColumnId="6"/>
      <queryTableField id="14" name="Volume3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3282E2-9754-4513-997A-6466350F802C}" autoFormatId="16" applyNumberFormats="0" applyBorderFormats="0" applyFontFormats="0" applyPatternFormats="0" applyAlignmentFormats="0" applyWidthHeightFormats="0">
  <queryTableRefresh nextId="15">
    <queryTableFields count="7">
      <queryTableField id="8" name="Date1" tableColumnId="1"/>
      <queryTableField id="9" name="Open1" tableColumnId="2"/>
      <queryTableField id="10" name="High1" tableColumnId="3"/>
      <queryTableField id="11" name="Low1" tableColumnId="4"/>
      <queryTableField id="12" name="Close*1" tableColumnId="5"/>
      <queryTableField id="13" name="Adj Close**1" tableColumnId="6"/>
      <queryTableField id="14" name="Volume1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64EFE52-9AD3-44BF-BE6F-1DF238F3010F}" autoFormatId="16" applyNumberFormats="0" applyBorderFormats="0" applyFontFormats="0" applyPatternFormats="0" applyAlignmentFormats="0" applyWidthHeightFormats="0">
  <queryTableRefresh nextId="15">
    <queryTableFields count="7">
      <queryTableField id="8" name="Date2" tableColumnId="1"/>
      <queryTableField id="9" name="Open2" tableColumnId="2"/>
      <queryTableField id="10" name="High2" tableColumnId="3"/>
      <queryTableField id="11" name="Low2" tableColumnId="4"/>
      <queryTableField id="12" name="Close*2" tableColumnId="5"/>
      <queryTableField id="13" name="Adj Close**2" tableColumnId="6"/>
      <queryTableField id="14" name="Volume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129292-862F-486A-B416-1177037185E6}" name="Table_2__8" displayName="Table_2__8" ref="A1:G101" tableType="queryTable" totalsRowShown="0">
  <autoFilter ref="A1:G101" xr:uid="{674FC3DA-3B84-4092-B3AA-9ECBB028B883}"/>
  <tableColumns count="7">
    <tableColumn id="1" xr3:uid="{BADCCCA3-1AC1-4E19-B392-C7D66D6D03EA}" uniqueName="1" name="Date" queryTableFieldId="1" dataDxfId="23"/>
    <tableColumn id="2" xr3:uid="{1E386244-27D6-40EB-A246-CE208584DB3B}" uniqueName="2" name="Open" queryTableFieldId="2" dataDxfId="22"/>
    <tableColumn id="3" xr3:uid="{C1E86845-1D15-4706-AC20-EEB7F1EFBDAF}" uniqueName="3" name="High" queryTableFieldId="3" dataDxfId="21"/>
    <tableColumn id="4" xr3:uid="{F07F9A30-9A28-4718-BAD0-D0E9ACAD408B}" uniqueName="4" name="Low" queryTableFieldId="4" dataDxfId="20"/>
    <tableColumn id="5" xr3:uid="{0FFBE2B0-A222-4FBE-B57B-92C58416D9C0}" uniqueName="5" name="Close*" queryTableFieldId="5" dataDxfId="19"/>
    <tableColumn id="6" xr3:uid="{3BF0EA1D-5E9C-4031-8208-63C18B7EF90D}" uniqueName="6" name="Adj Close**" queryTableFieldId="6" dataDxfId="18"/>
    <tableColumn id="7" xr3:uid="{CEA4FE60-E0DB-4F71-A5D6-7E48788EBDEF}" uniqueName="7" name="Volume" queryTableFieldId="7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C20EA4-6982-4EA5-969C-AFD9C74FDA6E}" name="Table_2__5" displayName="Table_2__5" ref="A1:G101" tableType="queryTable" totalsRowShown="0">
  <autoFilter ref="A1:G101" xr:uid="{A281C706-AED3-467E-BA97-877181F0D581}"/>
  <tableColumns count="7">
    <tableColumn id="1" xr3:uid="{59C7681A-2E1D-4349-8F6D-8C0A91E53439}" uniqueName="1" name="Date" queryTableFieldId="1" dataDxfId="16"/>
    <tableColumn id="2" xr3:uid="{64D66ACB-C3E9-4E26-B99A-13795B24B74B}" uniqueName="2" name="Open" queryTableFieldId="2" dataDxfId="15"/>
    <tableColumn id="3" xr3:uid="{F499F0CD-26C4-46A9-A155-A9159D77E0B6}" uniqueName="3" name="High" queryTableFieldId="3" dataDxfId="14"/>
    <tableColumn id="4" xr3:uid="{4B04AD1B-C5A9-4983-8D63-C35FCCD12ADE}" uniqueName="4" name="Low" queryTableFieldId="4" dataDxfId="13"/>
    <tableColumn id="5" xr3:uid="{23D503FE-DBB3-4411-96D2-6F0DDAC30D7F}" uniqueName="5" name="Close*" queryTableFieldId="5" dataDxfId="12"/>
    <tableColumn id="6" xr3:uid="{E7B9A667-7928-4DFB-85F6-0BD43603D86C}" uniqueName="6" name="Adj Close**" queryTableFieldId="6" dataDxfId="11"/>
    <tableColumn id="7" xr3:uid="{7FFC5A01-7BA4-4CB2-87EE-0D29C38EF67F}" uniqueName="7" name="Volume" queryTableFieldId="7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4C8ACD-C5DC-4ACC-8D7B-5B9CA90D60BB}" name="Table_2__6" displayName="Table_2__6" ref="A1:G101" tableType="queryTable" totalsRowShown="0">
  <autoFilter ref="A1:G101" xr:uid="{0629B0D5-FB6D-40AC-A9D2-5B514944F1E3}"/>
  <tableColumns count="7">
    <tableColumn id="1" xr3:uid="{1084FB39-2A22-430A-812C-0620D3FDD46D}" uniqueName="1" name="Date" queryTableFieldId="1" dataDxfId="30"/>
    <tableColumn id="2" xr3:uid="{8EA706E8-93B3-4E9D-B4A9-06CDED6F29AC}" uniqueName="2" name="Open" queryTableFieldId="2" dataDxfId="29"/>
    <tableColumn id="3" xr3:uid="{45AE14E4-99C0-46FF-900C-B95796557EBE}" uniqueName="3" name="High" queryTableFieldId="3" dataDxfId="28"/>
    <tableColumn id="4" xr3:uid="{412C1C2E-ED7A-4B7A-AC87-D15391DED6CC}" uniqueName="4" name="Low" queryTableFieldId="4" dataDxfId="27"/>
    <tableColumn id="5" xr3:uid="{35093BEF-E15A-474B-BAFA-3E873AAB5085}" uniqueName="5" name="Close*" queryTableFieldId="5" dataDxfId="26"/>
    <tableColumn id="6" xr3:uid="{0FBE82E8-3173-410B-8F3A-1CE449B3891C}" uniqueName="6" name="Adj Close**" queryTableFieldId="6" dataDxfId="25"/>
    <tableColumn id="7" xr3:uid="{B9AC1DB5-9ADB-46A2-9428-EE832D89A012}" uniqueName="7" name="Volume" queryTableFieldId="7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0D492F-806E-4044-A974-0F560EBEC9ED}" name="Table_2__7" displayName="Table_2__7" ref="A1:G101" tableType="queryTable" totalsRowShown="0">
  <autoFilter ref="A1:G101" xr:uid="{C2938599-C969-4AAB-872C-C76895A79787}"/>
  <tableColumns count="7">
    <tableColumn id="1" xr3:uid="{EBB00D15-0B42-4A26-BF2E-86561F87CF39}" uniqueName="1" name="Date" queryTableFieldId="1" dataDxfId="9"/>
    <tableColumn id="2" xr3:uid="{E51C9095-CD17-4FA3-AD85-FAEC804556C2}" uniqueName="2" name="Open" queryTableFieldId="2" dataDxfId="8"/>
    <tableColumn id="3" xr3:uid="{2B97EE18-4A36-4CCF-B993-E6B84FD8C5E3}" uniqueName="3" name="High" queryTableFieldId="3" dataDxfId="7"/>
    <tableColumn id="4" xr3:uid="{57E1E7E0-F78A-47E3-B1DB-4D4EF4644472}" uniqueName="4" name="Low" queryTableFieldId="4" dataDxfId="6"/>
    <tableColumn id="5" xr3:uid="{4C6B7C40-AC79-4DC5-BE60-459BBB900A99}" uniqueName="5" name="Close*" queryTableFieldId="5" dataDxfId="5"/>
    <tableColumn id="6" xr3:uid="{DB35E64A-FB77-486C-8329-55345C1A30E0}" uniqueName="6" name="Adj Close**" queryTableFieldId="6" dataDxfId="4"/>
    <tableColumn id="7" xr3:uid="{1A5B2FB3-CE8B-40DA-A164-95E9529986AB}" uniqueName="7" name="Volume" queryTableFieldId="7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FF8992-3D77-467F-A9C7-4C7AA02F0B0C}" name="Table_2__4" displayName="Table_2__4" ref="A1:G101" tableType="queryTable" totalsRowShown="0">
  <autoFilter ref="A1:G101" xr:uid="{651E7903-2AE3-4A2D-9818-7D1458A70B70}"/>
  <tableColumns count="7">
    <tableColumn id="1" xr3:uid="{D5EEBCC0-0829-43F9-8C4D-B2D1478C8850}" uniqueName="1" name="Date3" queryTableFieldId="8" dataDxfId="1"/>
    <tableColumn id="2" xr3:uid="{FAC434F4-B422-4EE1-B681-3ACA2687D1B1}" uniqueName="2" name="Open3" queryTableFieldId="9"/>
    <tableColumn id="3" xr3:uid="{84F2B1BE-A188-4454-8115-D2AC5541F24F}" uniqueName="3" name="High3" queryTableFieldId="10"/>
    <tableColumn id="4" xr3:uid="{86BB7D19-4659-4B89-9C88-45072089DE57}" uniqueName="4" name="Low3" queryTableFieldId="11"/>
    <tableColumn id="5" xr3:uid="{3663E618-7C27-47B9-8563-5E016109AC2D}" uniqueName="5" name="Close*3" queryTableFieldId="12"/>
    <tableColumn id="6" xr3:uid="{622AD022-9F79-4045-AF4C-2B5113B1E940}" uniqueName="6" name="Adj Close**3" queryTableFieldId="13"/>
    <tableColumn id="7" xr3:uid="{3F7CC42B-9EBD-48EB-B0D5-6F1152EF16CC}" uniqueName="7" name="Volume3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651E5-F7FE-4992-B5AF-CB8EFA0CDFD7}" name="Table_2__2" displayName="Table_2__2" ref="A2:G102" tableType="queryTable" totalsRowShown="0">
  <autoFilter ref="A2:G102" xr:uid="{16FB659E-F3DE-4EA7-A308-A6B2B30A1EE1}"/>
  <tableColumns count="7">
    <tableColumn id="1" xr3:uid="{9D86DCDC-1835-4B8E-81B9-49FB88080245}" uniqueName="1" name="Date1" queryTableFieldId="8" dataDxfId="2"/>
    <tableColumn id="2" xr3:uid="{936C1787-F8EA-45CB-9BC6-26E0BEB07C5B}" uniqueName="2" name="Open1" queryTableFieldId="9"/>
    <tableColumn id="3" xr3:uid="{2F32CC12-D393-4D96-AA1C-93BF0C279D4F}" uniqueName="3" name="High1" queryTableFieldId="10"/>
    <tableColumn id="4" xr3:uid="{01A6200B-A354-4BDD-8E4B-F47C97FDCD2F}" uniqueName="4" name="Low1" queryTableFieldId="11"/>
    <tableColumn id="5" xr3:uid="{18DE0A38-BBE7-494E-91F1-F18E8FC1FADD}" uniqueName="5" name="Close*1" queryTableFieldId="12"/>
    <tableColumn id="6" xr3:uid="{5B1346F3-1336-4A06-A671-2FBD61E532F5}" uniqueName="6" name="Adj Close**1" queryTableFieldId="13"/>
    <tableColumn id="7" xr3:uid="{8604258E-6A2F-4DB9-A205-B0FB08462AE4}" uniqueName="7" name="Volume1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A30642-8BD5-40F5-8D47-A957E8544364}" name="Table_2__3" displayName="Table_2__3" ref="A1:G101" tableType="queryTable" totalsRowShown="0">
  <autoFilter ref="A1:G101" xr:uid="{05F9D1E9-F0A9-4FAF-A31F-E95E671A01BF}"/>
  <tableColumns count="7">
    <tableColumn id="1" xr3:uid="{26DB6BE6-A1D6-44C7-B154-22691935994F}" uniqueName="1" name="Date2" queryTableFieldId="8" dataDxfId="0"/>
    <tableColumn id="2" xr3:uid="{7765286E-24C1-4929-8B9F-7416109E95B8}" uniqueName="2" name="Open2" queryTableFieldId="9"/>
    <tableColumn id="3" xr3:uid="{97E0FFDA-136C-4C4E-911E-8846330523B2}" uniqueName="3" name="High2" queryTableFieldId="10"/>
    <tableColumn id="4" xr3:uid="{ABE0D26D-5CD0-40BB-920A-D72BC17D115A}" uniqueName="4" name="Low2" queryTableFieldId="11"/>
    <tableColumn id="5" xr3:uid="{44AD9995-00A8-4728-B293-A2434D81CECF}" uniqueName="5" name="Close*2" queryTableFieldId="12"/>
    <tableColumn id="6" xr3:uid="{0D0C3AFC-3157-47BE-AA5E-A8D79BB648DD}" uniqueName="6" name="Adj Close**2" queryTableFieldId="13"/>
    <tableColumn id="7" xr3:uid="{C1F7CFA3-BEE6-40E8-A3E8-DC457131049F}" uniqueName="7" name="Volume2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D7DE-5AC8-48B4-9916-E39A812978CB}">
  <dimension ref="A2:C2"/>
  <sheetViews>
    <sheetView showGridLines="0" tabSelected="1" workbookViewId="0">
      <selection activeCell="S8" sqref="S8"/>
    </sheetView>
  </sheetViews>
  <sheetFormatPr defaultRowHeight="15" x14ac:dyDescent="0.25"/>
  <cols>
    <col min="1" max="1" width="10" customWidth="1"/>
    <col min="3" max="3" width="11.42578125" bestFit="1" customWidth="1"/>
  </cols>
  <sheetData>
    <row r="2" spans="1:3" x14ac:dyDescent="0.25">
      <c r="A2" s="67" t="s">
        <v>262</v>
      </c>
      <c r="B2" s="68">
        <v>44615</v>
      </c>
      <c r="C2" s="20">
        <f>B2</f>
        <v>44615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8973-5715-44C4-AA13-4A044700AF85}">
  <dimension ref="A4:K25"/>
  <sheetViews>
    <sheetView showGridLines="0" workbookViewId="0">
      <selection activeCell="B9" sqref="B9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11.42578125" bestFit="1" customWidth="1"/>
    <col min="4" max="6" width="10.42578125" bestFit="1" customWidth="1"/>
    <col min="7" max="8" width="14.140625" bestFit="1" customWidth="1"/>
    <col min="10" max="11" width="9.5703125" bestFit="1" customWidth="1"/>
    <col min="12" max="16" width="10.42578125" bestFit="1" customWidth="1"/>
    <col min="17" max="17" width="12.42578125" bestFit="1" customWidth="1"/>
  </cols>
  <sheetData>
    <row r="4" spans="1:11" x14ac:dyDescent="0.25">
      <c r="A4" s="21" t="s">
        <v>744</v>
      </c>
      <c r="B4" s="22"/>
      <c r="C4" s="22"/>
      <c r="D4" s="23"/>
      <c r="G4" s="21" t="s">
        <v>743</v>
      </c>
      <c r="H4" s="22"/>
      <c r="I4" s="22"/>
      <c r="J4" s="23"/>
    </row>
    <row r="5" spans="1:11" x14ac:dyDescent="0.25">
      <c r="A5" s="24"/>
      <c r="B5" s="25" t="s">
        <v>0</v>
      </c>
      <c r="C5" s="25" t="s">
        <v>1</v>
      </c>
      <c r="D5" s="26" t="s">
        <v>2</v>
      </c>
      <c r="G5" s="24"/>
      <c r="H5" s="25" t="s">
        <v>0</v>
      </c>
      <c r="I5" s="25" t="s">
        <v>1</v>
      </c>
      <c r="J5" s="26" t="s">
        <v>2</v>
      </c>
    </row>
    <row r="6" spans="1:11" x14ac:dyDescent="0.25">
      <c r="A6" s="27" cm="1">
        <f t="array" ref="A6">IF(OR(WEEKDAY(A7-1)={1,7}),A7-3,A7-1)</f>
        <v>44608</v>
      </c>
      <c r="B6" s="33">
        <f>IFERROR(VLOOKUP(A6,Table_2__2[],5,FALSE),B7)</f>
        <v>4475.01</v>
      </c>
      <c r="C6" s="34">
        <f>IFERROR(VLOOKUP(A6,Table_2__3[],5,FALSE),'Selected Data'!C7)</f>
        <v>34934.269999999997</v>
      </c>
      <c r="D6" s="35">
        <f>IFERROR(VLOOKUP(A6,Table_2__4[],5,FALSE),'Selected Data'!D7)</f>
        <v>14124.09</v>
      </c>
      <c r="E6" s="4"/>
      <c r="G6" s="27">
        <f>A6</f>
        <v>44608</v>
      </c>
      <c r="H6" s="51">
        <v>0</v>
      </c>
      <c r="I6" s="52">
        <v>0</v>
      </c>
      <c r="J6" s="53">
        <v>0</v>
      </c>
    </row>
    <row r="7" spans="1:11" x14ac:dyDescent="0.25">
      <c r="A7" s="27" cm="1">
        <f t="array" ref="A7">IF(OR(WEEKDAY(A8-1)={1,7}),A8-3,A8-1)</f>
        <v>44609</v>
      </c>
      <c r="B7" s="36">
        <f>IFERROR(VLOOKUP(A7,Table_2__2[],5,FALSE),B8)</f>
        <v>4380.26</v>
      </c>
      <c r="C7" s="28">
        <f>IFERROR(VLOOKUP(A7,Table_2__3[],5,FALSE),'Selected Data'!#REF!)</f>
        <v>34312.03</v>
      </c>
      <c r="D7" s="29">
        <f>IFERROR(VLOOKUP(A7,Table_2__4[],5,FALSE),'Selected Data'!#REF!)</f>
        <v>13716.72</v>
      </c>
      <c r="E7" s="5"/>
      <c r="G7" s="27">
        <f>A7</f>
        <v>44609</v>
      </c>
      <c r="H7" s="54">
        <f>(B7-B$6)/B$6</f>
        <v>-2.1173137043269175E-2</v>
      </c>
      <c r="I7" s="47">
        <f t="shared" ref="I7:I11" si="0">(C7-C$6)/C$6</f>
        <v>-1.7811736154784343E-2</v>
      </c>
      <c r="J7" s="48">
        <f t="shared" ref="J7:J11" si="1">(D7-D$6)/D$6</f>
        <v>-2.8842212135436748E-2</v>
      </c>
    </row>
    <row r="8" spans="1:11" x14ac:dyDescent="0.25">
      <c r="A8" s="27" cm="1">
        <f t="array" ref="A8">IF(OR(WEEKDAY(A9-1)={1,7}),A9-3,A9-1)</f>
        <v>44610</v>
      </c>
      <c r="B8" s="36">
        <f>IFERROR(VLOOKUP(A8,Table_2__2[],5,FALSE),B9)</f>
        <v>4348.87</v>
      </c>
      <c r="C8" s="28">
        <f>IFERROR(VLOOKUP(A8,Table_2__3[],5,FALSE),'Selected Data'!C9)</f>
        <v>34079.18</v>
      </c>
      <c r="D8" s="29">
        <f>IFERROR(VLOOKUP(A8,Table_2__4[],5,FALSE),'Selected Data'!D9)</f>
        <v>13548.07</v>
      </c>
      <c r="E8" s="5"/>
      <c r="G8" s="27">
        <f>A8</f>
        <v>44610</v>
      </c>
      <c r="H8" s="54">
        <f t="shared" ref="H8:H11" si="2">(B8-B$6)/B$6</f>
        <v>-2.8187646508052569E-2</v>
      </c>
      <c r="I8" s="47">
        <f t="shared" si="0"/>
        <v>-2.4477110871359172E-2</v>
      </c>
      <c r="J8" s="48">
        <f t="shared" si="1"/>
        <v>-4.0782804414302119E-2</v>
      </c>
    </row>
    <row r="9" spans="1:11" x14ac:dyDescent="0.25">
      <c r="A9" s="27" cm="1">
        <f t="array" ref="A9">IF(OR(WEEKDAY(A10-1)={1,7}),A10-3,A10-1)</f>
        <v>44613</v>
      </c>
      <c r="B9" s="36">
        <f>IFERROR(VLOOKUP(A9,Table_2__2[],5,FALSE),B10)</f>
        <v>4304.76</v>
      </c>
      <c r="C9" s="28">
        <f>IFERROR(VLOOKUP(A9,Table_2__3[],5,FALSE),'Selected Data'!C10)</f>
        <v>33596.61</v>
      </c>
      <c r="D9" s="29">
        <f>IFERROR(VLOOKUP(A9,Table_2__4[],5,FALSE),'Selected Data'!D10)</f>
        <v>13381.52</v>
      </c>
      <c r="E9" s="5"/>
      <c r="G9" s="27">
        <f>A9</f>
        <v>44613</v>
      </c>
      <c r="H9" s="54">
        <f t="shared" si="2"/>
        <v>-3.804460772154699E-2</v>
      </c>
      <c r="I9" s="47">
        <f t="shared" si="0"/>
        <v>-3.8290767203665525E-2</v>
      </c>
      <c r="J9" s="48">
        <f t="shared" si="1"/>
        <v>-5.2574714547981474E-2</v>
      </c>
    </row>
    <row r="10" spans="1:11" x14ac:dyDescent="0.25">
      <c r="A10" s="27" cm="1">
        <f t="array" ref="A10">IF(OR(WEEKDAY(A11-1)={1,7}),A11-3,A11-1)</f>
        <v>44614</v>
      </c>
      <c r="B10" s="36">
        <f>IFERROR(VLOOKUP(A10,Table_2__2[],5,FALSE),B11)</f>
        <v>4304.76</v>
      </c>
      <c r="C10" s="28">
        <f>IFERROR(VLOOKUP(A10,Table_2__3[],5,FALSE),'Selected Data'!C11)</f>
        <v>33596.61</v>
      </c>
      <c r="D10" s="29">
        <f>IFERROR(VLOOKUP(A10,Table_2__4[],5,FALSE),'Selected Data'!D11)</f>
        <v>13381.52</v>
      </c>
      <c r="E10" s="5"/>
      <c r="G10" s="27">
        <f>A10</f>
        <v>44614</v>
      </c>
      <c r="H10" s="54">
        <f t="shared" si="2"/>
        <v>-3.804460772154699E-2</v>
      </c>
      <c r="I10" s="47">
        <f t="shared" si="0"/>
        <v>-3.8290767203665525E-2</v>
      </c>
      <c r="J10" s="48">
        <f t="shared" si="1"/>
        <v>-5.2574714547981474E-2</v>
      </c>
    </row>
    <row r="11" spans="1:11" x14ac:dyDescent="0.25">
      <c r="A11" s="30">
        <f>Dashboard!B2</f>
        <v>44615</v>
      </c>
      <c r="B11" s="37">
        <f>IFERROR(VLOOKUP(A11,Table_2__2[],5,FALSE),"ERROR")</f>
        <v>4225.5</v>
      </c>
      <c r="C11" s="31">
        <f>IFERROR(VLOOKUP(A11,Table_2__3[],5,FALSE),'Selected Data'!C12)</f>
        <v>33131.760000000002</v>
      </c>
      <c r="D11" s="32">
        <f>IFERROR(VLOOKUP(A11,Table_2__4[],5,FALSE),'Selected Data'!D12)</f>
        <v>13037.49</v>
      </c>
      <c r="E11" s="5"/>
      <c r="G11" s="30">
        <f>A11</f>
        <v>44615</v>
      </c>
      <c r="H11" s="55">
        <f t="shared" si="2"/>
        <v>-5.5756299985921867E-2</v>
      </c>
      <c r="I11" s="49">
        <f t="shared" si="0"/>
        <v>-5.1597185228144021E-2</v>
      </c>
      <c r="J11" s="50">
        <f t="shared" si="1"/>
        <v>-7.6932389980522667E-2</v>
      </c>
    </row>
    <row r="16" spans="1:11" x14ac:dyDescent="0.25">
      <c r="A16" s="21" t="s">
        <v>745</v>
      </c>
      <c r="B16" s="22"/>
      <c r="C16" s="22"/>
      <c r="D16" s="22"/>
      <c r="E16" s="23"/>
      <c r="G16" s="21" t="s">
        <v>742</v>
      </c>
      <c r="H16" s="22"/>
      <c r="I16" s="22"/>
      <c r="J16" s="22"/>
      <c r="K16" s="23"/>
    </row>
    <row r="17" spans="1:11" x14ac:dyDescent="0.25">
      <c r="A17" s="24"/>
      <c r="B17" s="56" t="s">
        <v>3</v>
      </c>
      <c r="C17" s="56" t="s">
        <v>4</v>
      </c>
      <c r="D17" s="56" t="s">
        <v>5</v>
      </c>
      <c r="E17" s="57" t="s">
        <v>6</v>
      </c>
      <c r="G17" s="24"/>
      <c r="H17" s="56" t="s">
        <v>3</v>
      </c>
      <c r="I17" s="56" t="s">
        <v>4</v>
      </c>
      <c r="J17" s="56" t="s">
        <v>5</v>
      </c>
      <c r="K17" s="57" t="s">
        <v>6</v>
      </c>
    </row>
    <row r="18" spans="1:11" x14ac:dyDescent="0.25">
      <c r="A18" s="27">
        <f>Dashboard!B2</f>
        <v>44615</v>
      </c>
      <c r="B18" s="38" t="str">
        <f>IFERROR(IF(VLOOKUP(A18,Table_2__5[],5,FALSE)="-",'Selected Data'!B19,VLOOKUP(A18,Table_2__5[],5,FALSE)),'Selected Data'!B19)</f>
        <v>2.2750</v>
      </c>
      <c r="C18" s="39" t="str">
        <f>IFERROR(IF(VLOOKUP(A18,Table_2__6[],5,FALSE)="-",'Selected Data'!C19,VLOOKUP(A18,Table_2__6[],5,FALSE)),'Selected Data'!C19)</f>
        <v>1.9770</v>
      </c>
      <c r="D18" s="39" t="str">
        <f>IFERROR(IF(VLOOKUP(A18,Table_2__7[],5,FALSE)="-",'Selected Data'!D19,VLOOKUP(A18,Table_2__7[],5,FALSE)),'Selected Data'!D19)</f>
        <v>1.8930</v>
      </c>
      <c r="E18" s="40" t="str">
        <f>IFERROR(IF(VLOOKUP(A18,Table_2__8[],5,FALSE)="-",'Selected Data'!E19,VLOOKUP(A18,Table_2__8[],5,FALSE)),'Selected Data'!E19)</f>
        <v>0.3400</v>
      </c>
      <c r="F18" s="4"/>
      <c r="G18" s="27">
        <f>A18</f>
        <v>44615</v>
      </c>
      <c r="H18" s="62">
        <f>(B18-B$25)*100</f>
        <v>-9.0000000000000302</v>
      </c>
      <c r="I18" s="63">
        <f>(C18-C$25)*100</f>
        <v>-7.0000000000000062</v>
      </c>
      <c r="J18" s="63">
        <f>(D18-D$25)*100</f>
        <v>-2.6999999999999913</v>
      </c>
      <c r="K18" s="64">
        <f>(E18-E$25)*100</f>
        <v>-3.2999999999999972</v>
      </c>
    </row>
    <row r="19" spans="1:11" x14ac:dyDescent="0.25">
      <c r="A19" s="27">
        <f>A18-1</f>
        <v>44614</v>
      </c>
      <c r="B19" s="41" t="str">
        <f>IFERROR(IF(VLOOKUP(A19,Table_2__5[],5,FALSE)="-",'Selected Data'!B20,VLOOKUP(A19,Table_2__5[],5,FALSE)),'Selected Data'!B20)</f>
        <v>2.2530</v>
      </c>
      <c r="C19" s="42" t="str">
        <f>IFERROR(IF(VLOOKUP(A19,Table_2__6[],5,FALSE)="-",'Selected Data'!C20,VLOOKUP(A19,Table_2__6[],5,FALSE)),'Selected Data'!C20)</f>
        <v>1.9480</v>
      </c>
      <c r="D19" s="42" t="str">
        <f>IFERROR(IF(VLOOKUP(A19,Table_2__7[],5,FALSE)="-",'Selected Data'!D20,VLOOKUP(A19,Table_2__7[],5,FALSE)),'Selected Data'!D20)</f>
        <v>1.8660</v>
      </c>
      <c r="E19" s="43" t="str">
        <f>IFERROR(IF(VLOOKUP(A19,Table_2__8[],5,FALSE)="-",'Selected Data'!E20,VLOOKUP(A19,Table_2__8[],5,FALSE)),'Selected Data'!E20)</f>
        <v>0.3300</v>
      </c>
      <c r="F19" s="5"/>
      <c r="G19" s="27">
        <f>G18-1</f>
        <v>44614</v>
      </c>
      <c r="H19" s="65">
        <f>(B19-B$25)*100</f>
        <v>-11.20000000000001</v>
      </c>
      <c r="I19" s="58">
        <f>(C19-C$25)*100</f>
        <v>-9.9000000000000199</v>
      </c>
      <c r="J19" s="58">
        <f>(D19-D$25)*100</f>
        <v>-5.3999999999999826</v>
      </c>
      <c r="K19" s="59">
        <f>(E19-E$25)*100</f>
        <v>-4.299999999999998</v>
      </c>
    </row>
    <row r="20" spans="1:11" x14ac:dyDescent="0.25">
      <c r="A20" s="27">
        <f>A19-1</f>
        <v>44613</v>
      </c>
      <c r="B20" s="41" t="str">
        <f>IFERROR(IF(VLOOKUP(A20,Table_2__5[],5,FALSE)="-",'Selected Data'!B21,VLOOKUP(A20,Table_2__5[],5,FALSE)),'Selected Data'!B21)</f>
        <v>2.2510</v>
      </c>
      <c r="C20" s="42" t="str">
        <f>IFERROR(IF(VLOOKUP(A20,Table_2__6[],5,FALSE)="-",'Selected Data'!C21,VLOOKUP(A20,Table_2__6[],5,FALSE)),'Selected Data'!C21)</f>
        <v>1.9320</v>
      </c>
      <c r="D20" s="42" t="str">
        <f>IFERROR(IF(VLOOKUP(A20,Table_2__7[],5,FALSE)="-",'Selected Data'!D21,VLOOKUP(A20,Table_2__7[],5,FALSE)),'Selected Data'!D21)</f>
        <v>1.8240</v>
      </c>
      <c r="E20" s="43" t="str">
        <f>IFERROR(IF(VLOOKUP(A20,Table_2__8[],5,FALSE)="-",'Selected Data'!E21,VLOOKUP(A20,Table_2__8[],5,FALSE)),'Selected Data'!E21)</f>
        <v>0.3180</v>
      </c>
      <c r="F20" s="5"/>
      <c r="G20" s="27">
        <f>G19-1</f>
        <v>44613</v>
      </c>
      <c r="H20" s="65">
        <f>(B20-B$25)*100</f>
        <v>-11.400000000000032</v>
      </c>
      <c r="I20" s="58">
        <f>(C20-C$25)*100</f>
        <v>-11.500000000000021</v>
      </c>
      <c r="J20" s="58">
        <f>(D20-D$25)*100</f>
        <v>-9.5999999999999872</v>
      </c>
      <c r="K20" s="59">
        <f>(E20-E$25)*100</f>
        <v>-5.4999999999999991</v>
      </c>
    </row>
    <row r="21" spans="1:11" x14ac:dyDescent="0.25">
      <c r="A21" s="27">
        <f>A20-1</f>
        <v>44612</v>
      </c>
      <c r="B21" s="41" t="str">
        <f>IFERROR(IF(VLOOKUP(A21,Table_2__5[],5,FALSE)="-",'Selected Data'!B22,VLOOKUP(A21,Table_2__5[],5,FALSE)),'Selected Data'!B22)</f>
        <v>2.2510</v>
      </c>
      <c r="C21" s="42" t="str">
        <f>IFERROR(IF(VLOOKUP(A21,Table_2__6[],5,FALSE)="-",'Selected Data'!C22,VLOOKUP(A21,Table_2__6[],5,FALSE)),'Selected Data'!C22)</f>
        <v>1.9320</v>
      </c>
      <c r="D21" s="42" t="str">
        <f>IFERROR(IF(VLOOKUP(A21,Table_2__7[],5,FALSE)="-",'Selected Data'!D22,VLOOKUP(A21,Table_2__7[],5,FALSE)),'Selected Data'!D22)</f>
        <v>1.8240</v>
      </c>
      <c r="E21" s="43" t="str">
        <f>IFERROR(IF(VLOOKUP(A21,Table_2__8[],5,FALSE)="-",'Selected Data'!E22,VLOOKUP(A21,Table_2__8[],5,FALSE)),'Selected Data'!E22)</f>
        <v>0.3180</v>
      </c>
      <c r="F21" s="5"/>
      <c r="G21" s="27">
        <f>G20-1</f>
        <v>44612</v>
      </c>
      <c r="H21" s="65">
        <f>(B21-B$25)*100</f>
        <v>-11.400000000000032</v>
      </c>
      <c r="I21" s="58">
        <f>(C21-C$25)*100</f>
        <v>-11.500000000000021</v>
      </c>
      <c r="J21" s="58">
        <f>(D21-D$25)*100</f>
        <v>-9.5999999999999872</v>
      </c>
      <c r="K21" s="59">
        <f>(E21-E$25)*100</f>
        <v>-5.4999999999999991</v>
      </c>
    </row>
    <row r="22" spans="1:11" x14ac:dyDescent="0.25">
      <c r="A22" s="27">
        <f>A21-1</f>
        <v>44611</v>
      </c>
      <c r="B22" s="41" t="str">
        <f>IFERROR(IF(VLOOKUP(A22,Table_2__5[],5,FALSE)="-",'Selected Data'!B23,VLOOKUP(A22,Table_2__5[],5,FALSE)),'Selected Data'!B23)</f>
        <v>2.2510</v>
      </c>
      <c r="C22" s="42" t="str">
        <f>IFERROR(IF(VLOOKUP(A22,Table_2__6[],5,FALSE)="-",'Selected Data'!C23,VLOOKUP(A22,Table_2__6[],5,FALSE)),'Selected Data'!C23)</f>
        <v>1.9320</v>
      </c>
      <c r="D22" s="42" t="str">
        <f>IFERROR(IF(VLOOKUP(A22,Table_2__7[],5,FALSE)="-",'Selected Data'!D23,VLOOKUP(A22,Table_2__7[],5,FALSE)),'Selected Data'!D23)</f>
        <v>1.8240</v>
      </c>
      <c r="E22" s="43" t="str">
        <f>IFERROR(IF(VLOOKUP(A22,Table_2__8[],5,FALSE)="-",'Selected Data'!E23,VLOOKUP(A22,Table_2__8[],5,FALSE)),'Selected Data'!E23)</f>
        <v>0.3180</v>
      </c>
      <c r="F22" s="5"/>
      <c r="G22" s="27">
        <f>G21-1</f>
        <v>44611</v>
      </c>
      <c r="H22" s="65">
        <f>(B22-B$25)*100</f>
        <v>-11.400000000000032</v>
      </c>
      <c r="I22" s="58">
        <f>(C22-C$25)*100</f>
        <v>-11.500000000000021</v>
      </c>
      <c r="J22" s="58">
        <f>(D22-D$25)*100</f>
        <v>-9.5999999999999872</v>
      </c>
      <c r="K22" s="59">
        <f>(E22-E$25)*100</f>
        <v>-5.4999999999999991</v>
      </c>
    </row>
    <row r="23" spans="1:11" x14ac:dyDescent="0.25">
      <c r="A23" s="27">
        <f>A22-1</f>
        <v>44610</v>
      </c>
      <c r="B23" s="41" t="str">
        <f>IFERROR(IF(VLOOKUP(A23,Table_2__5[],5,FALSE)="-",'Selected Data'!B24,VLOOKUP(A23,Table_2__5[],5,FALSE)),'Selected Data'!B24)</f>
        <v>2.2510</v>
      </c>
      <c r="C23" s="42" t="str">
        <f>IFERROR(IF(VLOOKUP(A23,Table_2__6[],5,FALSE)="-",'Selected Data'!C24,VLOOKUP(A23,Table_2__6[],5,FALSE)),'Selected Data'!C24)</f>
        <v>1.9320</v>
      </c>
      <c r="D23" s="42" t="str">
        <f>IFERROR(IF(VLOOKUP(A23,Table_2__7[],5,FALSE)="-",'Selected Data'!D24,VLOOKUP(A23,Table_2__7[],5,FALSE)),'Selected Data'!D24)</f>
        <v>1.8240</v>
      </c>
      <c r="E23" s="43" t="str">
        <f>IFERROR(IF(VLOOKUP(A23,Table_2__8[],5,FALSE)="-",'Selected Data'!E24,VLOOKUP(A23,Table_2__8[],5,FALSE)),'Selected Data'!E24)</f>
        <v>0.3180</v>
      </c>
      <c r="F23" s="5"/>
      <c r="G23" s="27">
        <f>G22-1</f>
        <v>44610</v>
      </c>
      <c r="H23" s="65">
        <f>(B23-B$25)*100</f>
        <v>-11.400000000000032</v>
      </c>
      <c r="I23" s="58">
        <f>(C23-C$25)*100</f>
        <v>-11.500000000000021</v>
      </c>
      <c r="J23" s="58">
        <f>(D23-D$25)*100</f>
        <v>-9.5999999999999872</v>
      </c>
      <c r="K23" s="59">
        <f>(E23-E$25)*100</f>
        <v>-5.4999999999999991</v>
      </c>
    </row>
    <row r="24" spans="1:11" x14ac:dyDescent="0.25">
      <c r="A24" s="27">
        <f>A23-1</f>
        <v>44609</v>
      </c>
      <c r="B24" s="41" t="str">
        <f>IFERROR(IF(VLOOKUP(A24,Table_2__5[],5,FALSE)="-",'Selected Data'!B25,VLOOKUP(A24,Table_2__5[],5,FALSE)),'Selected Data'!B25)</f>
        <v>2.3120</v>
      </c>
      <c r="C24" s="42" t="str">
        <f>IFERROR(IF(VLOOKUP(A24,Table_2__6[],5,FALSE)="-",'Selected Data'!C25,VLOOKUP(A24,Table_2__6[],5,FALSE)),'Selected Data'!C25)</f>
        <v>1.9720</v>
      </c>
      <c r="D24" s="42" t="str">
        <f>IFERROR(IF(VLOOKUP(A24,Table_2__7[],5,FALSE)="-",'Selected Data'!D25,VLOOKUP(A24,Table_2__7[],5,FALSE)),'Selected Data'!D25)</f>
        <v>1.8480</v>
      </c>
      <c r="E24" s="43" t="str">
        <f>IFERROR(IF(VLOOKUP(A24,Table_2__8[],5,FALSE)="-",'Selected Data'!E25,VLOOKUP(A24,Table_2__8[],5,FALSE)),'Selected Data'!E25)</f>
        <v>0.3450</v>
      </c>
      <c r="F24" s="5"/>
      <c r="G24" s="27">
        <f>G23-1</f>
        <v>44609</v>
      </c>
      <c r="H24" s="65">
        <f>(B24-B$25)*100</f>
        <v>-5.300000000000038</v>
      </c>
      <c r="I24" s="58">
        <f>(C24-C$25)*100</f>
        <v>-7.5000000000000178</v>
      </c>
      <c r="J24" s="58">
        <f>(D24-D$25)*100</f>
        <v>-7.1999999999999842</v>
      </c>
      <c r="K24" s="59">
        <f>(E24-E$25)*100</f>
        <v>-2.8000000000000025</v>
      </c>
    </row>
    <row r="25" spans="1:11" x14ac:dyDescent="0.25">
      <c r="A25" s="30">
        <f>A24-1</f>
        <v>44608</v>
      </c>
      <c r="B25" s="44" t="str">
        <f>IFERROR(IF(VLOOKUP(A25,Table_2__5[],5,FALSE)="-",#REF!,VLOOKUP(A25,Table_2__5[],5,FALSE)),#REF!)</f>
        <v>2.3650</v>
      </c>
      <c r="C25" s="45" t="str">
        <f>IFERROR(IF(VLOOKUP(A25,Table_2__6[],5,FALSE)="-",#REF!,VLOOKUP(A25,Table_2__6[],5,FALSE)),#REF!)</f>
        <v>2.0470</v>
      </c>
      <c r="D25" s="45" t="str">
        <f>IFERROR(IF(VLOOKUP(A25,Table_2__7[],5,FALSE)="-",#REF!,VLOOKUP(A25,Table_2__7[],5,FALSE)),#REF!)</f>
        <v>1.9200</v>
      </c>
      <c r="E25" s="46" t="str">
        <f>IFERROR(IF(VLOOKUP(A25,Table_2__8[],5,FALSE)="-",#REF!,VLOOKUP(A25,Table_2__8[],5,FALSE)),#REF!)</f>
        <v>0.3730</v>
      </c>
      <c r="F25" s="5"/>
      <c r="G25" s="30">
        <f>G24-1</f>
        <v>44608</v>
      </c>
      <c r="H25" s="66">
        <v>0</v>
      </c>
      <c r="I25" s="60">
        <v>0</v>
      </c>
      <c r="J25" s="60">
        <v>0</v>
      </c>
      <c r="K25" s="61">
        <v>0</v>
      </c>
    </row>
  </sheetData>
  <mergeCells count="4">
    <mergeCell ref="A4:D4"/>
    <mergeCell ref="G16:K16"/>
    <mergeCell ref="G4:J4"/>
    <mergeCell ref="A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8F4D-2D8F-4880-90DC-9BA8F53A348F}">
  <sheetPr codeName="Sheet3"/>
  <dimension ref="B4:E15"/>
  <sheetViews>
    <sheetView showGridLines="0" workbookViewId="0">
      <selection activeCell="F3" sqref="F3"/>
    </sheetView>
  </sheetViews>
  <sheetFormatPr defaultRowHeight="15" x14ac:dyDescent="0.25"/>
  <cols>
    <col min="3" max="3" width="36.42578125" bestFit="1" customWidth="1"/>
    <col min="4" max="4" width="9" bestFit="1" customWidth="1"/>
    <col min="5" max="5" width="10.5703125" bestFit="1" customWidth="1"/>
  </cols>
  <sheetData>
    <row r="4" spans="2:5" x14ac:dyDescent="0.25">
      <c r="B4" s="6" t="s">
        <v>10</v>
      </c>
      <c r="C4" s="6" t="s">
        <v>7</v>
      </c>
      <c r="D4" s="6" t="s">
        <v>8</v>
      </c>
      <c r="E4" s="6" t="s">
        <v>9</v>
      </c>
    </row>
    <row r="5" spans="2:5" x14ac:dyDescent="0.25">
      <c r="B5" s="18">
        <v>44287</v>
      </c>
      <c r="C5" s="9" t="s">
        <v>82</v>
      </c>
      <c r="D5" s="10">
        <v>670000</v>
      </c>
      <c r="E5" s="10">
        <v>684000</v>
      </c>
    </row>
    <row r="6" spans="2:5" x14ac:dyDescent="0.25">
      <c r="B6" s="18"/>
      <c r="C6" s="13" t="s">
        <v>83</v>
      </c>
      <c r="D6" s="16">
        <v>-1.0999999999999999E-2</v>
      </c>
      <c r="E6" s="16">
        <v>1.7000000000000001E-2</v>
      </c>
    </row>
    <row r="7" spans="2:5" x14ac:dyDescent="0.25">
      <c r="B7" s="18">
        <f>B5+1</f>
        <v>44288</v>
      </c>
      <c r="C7" s="9" t="s">
        <v>84</v>
      </c>
      <c r="D7" s="10">
        <v>630000</v>
      </c>
      <c r="E7" s="10">
        <v>379000</v>
      </c>
    </row>
    <row r="8" spans="2:5" x14ac:dyDescent="0.25">
      <c r="B8" s="18"/>
      <c r="C8" s="13" t="s">
        <v>85</v>
      </c>
      <c r="D8" s="15">
        <v>0.06</v>
      </c>
      <c r="E8" s="16">
        <v>6.2E-2</v>
      </c>
    </row>
    <row r="9" spans="2:5" x14ac:dyDescent="0.25">
      <c r="B9" s="7">
        <v>44291</v>
      </c>
      <c r="C9" s="9" t="s">
        <v>87</v>
      </c>
      <c r="D9" s="12" t="s">
        <v>88</v>
      </c>
      <c r="E9" s="11">
        <v>2.5999999999999999E-2</v>
      </c>
    </row>
    <row r="10" spans="2:5" x14ac:dyDescent="0.25">
      <c r="B10" s="8">
        <v>44292</v>
      </c>
      <c r="C10" s="13" t="s">
        <v>86</v>
      </c>
      <c r="D10" s="17" t="s">
        <v>88</v>
      </c>
      <c r="E10" s="14">
        <v>6900000</v>
      </c>
    </row>
    <row r="11" spans="2:5" x14ac:dyDescent="0.25">
      <c r="B11" s="18">
        <v>44293</v>
      </c>
      <c r="C11" s="9" t="s">
        <v>89</v>
      </c>
      <c r="D11" s="12"/>
      <c r="E11" s="12"/>
    </row>
    <row r="12" spans="2:5" x14ac:dyDescent="0.25">
      <c r="B12" s="18"/>
      <c r="C12" s="13" t="s">
        <v>90</v>
      </c>
      <c r="D12" s="17"/>
      <c r="E12" s="17"/>
    </row>
    <row r="13" spans="2:5" x14ac:dyDescent="0.25">
      <c r="B13" s="3"/>
    </row>
    <row r="14" spans="2:5" x14ac:dyDescent="0.25">
      <c r="B14" s="3"/>
    </row>
    <row r="15" spans="2:5" x14ac:dyDescent="0.25">
      <c r="B15" s="3"/>
    </row>
  </sheetData>
  <mergeCells count="3">
    <mergeCell ref="B5:B6"/>
    <mergeCell ref="B7:B8"/>
    <mergeCell ref="B11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AA11-746B-4F91-8853-416B6CC3C4BB}">
  <sheetPr codeName="Sheet4"/>
  <dimension ref="A1:G101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7.28515625" bestFit="1" customWidth="1"/>
    <col min="4" max="4" width="6.85546875" bestFit="1" customWidth="1"/>
    <col min="5" max="5" width="9.140625" bestFit="1" customWidth="1"/>
    <col min="6" max="6" width="13.5703125" bestFit="1" customWidth="1"/>
    <col min="7" max="7" width="10.28515625" bestFit="1" customWidth="1"/>
  </cols>
  <sheetData>
    <row r="1" spans="1:7" x14ac:dyDescent="0.25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>
        <v>44617</v>
      </c>
      <c r="B2" s="2" t="s">
        <v>754</v>
      </c>
      <c r="C2" s="2" t="s">
        <v>755</v>
      </c>
      <c r="D2" s="2" t="s">
        <v>756</v>
      </c>
      <c r="E2" s="2" t="s">
        <v>757</v>
      </c>
      <c r="F2" s="2" t="s">
        <v>757</v>
      </c>
      <c r="G2" s="2" t="s">
        <v>11</v>
      </c>
    </row>
    <row r="3" spans="1:7" x14ac:dyDescent="0.25">
      <c r="A3" s="1">
        <v>44616</v>
      </c>
      <c r="B3" s="2" t="s">
        <v>758</v>
      </c>
      <c r="C3" s="2" t="s">
        <v>758</v>
      </c>
      <c r="D3" s="2" t="s">
        <v>432</v>
      </c>
      <c r="E3" s="2" t="s">
        <v>759</v>
      </c>
      <c r="F3" s="2" t="s">
        <v>759</v>
      </c>
      <c r="G3" s="2" t="s">
        <v>11</v>
      </c>
    </row>
    <row r="4" spans="1:7" x14ac:dyDescent="0.25">
      <c r="A4" s="1">
        <v>44615</v>
      </c>
      <c r="B4" s="2" t="s">
        <v>760</v>
      </c>
      <c r="C4" s="2" t="s">
        <v>760</v>
      </c>
      <c r="D4" s="2" t="s">
        <v>424</v>
      </c>
      <c r="E4" s="2" t="s">
        <v>761</v>
      </c>
      <c r="F4" s="2" t="s">
        <v>761</v>
      </c>
      <c r="G4" s="2" t="s">
        <v>11</v>
      </c>
    </row>
    <row r="5" spans="1:7" x14ac:dyDescent="0.25">
      <c r="A5" s="1">
        <v>44614</v>
      </c>
      <c r="B5" s="2" t="s">
        <v>762</v>
      </c>
      <c r="C5" s="2" t="s">
        <v>763</v>
      </c>
      <c r="D5" s="2" t="s">
        <v>764</v>
      </c>
      <c r="E5" s="2" t="s">
        <v>763</v>
      </c>
      <c r="F5" s="2" t="s">
        <v>763</v>
      </c>
      <c r="G5" s="2" t="s">
        <v>11</v>
      </c>
    </row>
    <row r="6" spans="1:7" x14ac:dyDescent="0.25">
      <c r="A6" s="1">
        <v>44612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</row>
    <row r="7" spans="1:7" x14ac:dyDescent="0.25">
      <c r="A7" s="1">
        <v>44610</v>
      </c>
      <c r="B7" s="2" t="s">
        <v>765</v>
      </c>
      <c r="C7" s="2" t="s">
        <v>766</v>
      </c>
      <c r="D7" s="2" t="s">
        <v>764</v>
      </c>
      <c r="E7" s="2" t="s">
        <v>424</v>
      </c>
      <c r="F7" s="2" t="s">
        <v>424</v>
      </c>
      <c r="G7" s="2" t="s">
        <v>11</v>
      </c>
    </row>
    <row r="8" spans="1:7" x14ac:dyDescent="0.25">
      <c r="A8" s="1">
        <v>44609</v>
      </c>
      <c r="B8" s="2" t="s">
        <v>421</v>
      </c>
      <c r="C8" s="2" t="s">
        <v>421</v>
      </c>
      <c r="D8" s="2" t="s">
        <v>763</v>
      </c>
      <c r="E8" s="2" t="s">
        <v>767</v>
      </c>
      <c r="F8" s="2" t="s">
        <v>767</v>
      </c>
      <c r="G8" s="2" t="s">
        <v>11</v>
      </c>
    </row>
    <row r="9" spans="1:7" x14ac:dyDescent="0.25">
      <c r="A9" s="1">
        <v>44608</v>
      </c>
      <c r="B9" s="2" t="s">
        <v>412</v>
      </c>
      <c r="C9" s="2" t="s">
        <v>413</v>
      </c>
      <c r="D9" s="2" t="s">
        <v>414</v>
      </c>
      <c r="E9" s="2" t="s">
        <v>422</v>
      </c>
      <c r="F9" s="2" t="s">
        <v>422</v>
      </c>
      <c r="G9" s="2" t="s">
        <v>11</v>
      </c>
    </row>
    <row r="10" spans="1:7" x14ac:dyDescent="0.25">
      <c r="A10" s="1">
        <v>44607</v>
      </c>
      <c r="B10" s="2" t="s">
        <v>415</v>
      </c>
      <c r="C10" s="2" t="s">
        <v>416</v>
      </c>
      <c r="D10" s="2" t="s">
        <v>417</v>
      </c>
      <c r="E10" s="2" t="s">
        <v>418</v>
      </c>
      <c r="F10" s="2" t="s">
        <v>418</v>
      </c>
      <c r="G10" s="2" t="s">
        <v>11</v>
      </c>
    </row>
    <row r="11" spans="1:7" x14ac:dyDescent="0.25">
      <c r="A11" s="1">
        <v>44606</v>
      </c>
      <c r="B11" s="2" t="s">
        <v>419</v>
      </c>
      <c r="C11" s="2" t="s">
        <v>420</v>
      </c>
      <c r="D11" s="2" t="s">
        <v>414</v>
      </c>
      <c r="E11" s="2" t="s">
        <v>421</v>
      </c>
      <c r="F11" s="2" t="s">
        <v>421</v>
      </c>
      <c r="G11" s="2" t="s">
        <v>11</v>
      </c>
    </row>
    <row r="12" spans="1:7" x14ac:dyDescent="0.25">
      <c r="A12" s="1">
        <v>44605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</row>
    <row r="13" spans="1:7" x14ac:dyDescent="0.25">
      <c r="A13" s="1">
        <v>44603</v>
      </c>
      <c r="B13" s="2" t="s">
        <v>422</v>
      </c>
      <c r="C13" s="2" t="s">
        <v>423</v>
      </c>
      <c r="D13" s="2" t="s">
        <v>424</v>
      </c>
      <c r="E13" s="2" t="s">
        <v>425</v>
      </c>
      <c r="F13" s="2" t="s">
        <v>425</v>
      </c>
      <c r="G13" s="2" t="s">
        <v>11</v>
      </c>
    </row>
    <row r="14" spans="1:7" x14ac:dyDescent="0.25">
      <c r="A14" s="1">
        <v>44602</v>
      </c>
      <c r="B14" s="2" t="s">
        <v>426</v>
      </c>
      <c r="C14" s="2" t="s">
        <v>427</v>
      </c>
      <c r="D14" s="2" t="s">
        <v>428</v>
      </c>
      <c r="E14" s="2" t="s">
        <v>427</v>
      </c>
      <c r="F14" s="2" t="s">
        <v>427</v>
      </c>
      <c r="G14" s="2" t="s">
        <v>11</v>
      </c>
    </row>
    <row r="15" spans="1:7" x14ac:dyDescent="0.25">
      <c r="A15" s="1">
        <v>44601</v>
      </c>
      <c r="B15" s="2" t="s">
        <v>429</v>
      </c>
      <c r="C15" s="2" t="s">
        <v>430</v>
      </c>
      <c r="D15" s="2" t="s">
        <v>431</v>
      </c>
      <c r="E15" s="2" t="s">
        <v>429</v>
      </c>
      <c r="F15" s="2" t="s">
        <v>429</v>
      </c>
      <c r="G15" s="2" t="s">
        <v>11</v>
      </c>
    </row>
    <row r="16" spans="1:7" x14ac:dyDescent="0.25">
      <c r="A16" s="1">
        <v>44600</v>
      </c>
      <c r="B16" s="2" t="s">
        <v>429</v>
      </c>
      <c r="C16" s="2" t="s">
        <v>430</v>
      </c>
      <c r="D16" s="2" t="s">
        <v>432</v>
      </c>
      <c r="E16" s="2" t="s">
        <v>430</v>
      </c>
      <c r="F16" s="2" t="s">
        <v>430</v>
      </c>
      <c r="G16" s="2" t="s">
        <v>11</v>
      </c>
    </row>
    <row r="17" spans="1:7" x14ac:dyDescent="0.25">
      <c r="A17" s="1">
        <v>44599</v>
      </c>
      <c r="B17" s="2" t="s">
        <v>433</v>
      </c>
      <c r="C17" s="2" t="s">
        <v>433</v>
      </c>
      <c r="D17" s="2" t="s">
        <v>434</v>
      </c>
      <c r="E17" s="2" t="s">
        <v>435</v>
      </c>
      <c r="F17" s="2" t="s">
        <v>435</v>
      </c>
      <c r="G17" s="2" t="s">
        <v>11</v>
      </c>
    </row>
    <row r="18" spans="1:7" x14ac:dyDescent="0.25">
      <c r="A18" s="1">
        <v>44598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</row>
    <row r="19" spans="1:7" x14ac:dyDescent="0.25">
      <c r="A19" s="1">
        <v>44596</v>
      </c>
      <c r="B19" s="2" t="s">
        <v>436</v>
      </c>
      <c r="C19" s="2" t="s">
        <v>437</v>
      </c>
      <c r="D19" s="2" t="s">
        <v>438</v>
      </c>
      <c r="E19" s="2" t="s">
        <v>439</v>
      </c>
      <c r="F19" s="2" t="s">
        <v>439</v>
      </c>
      <c r="G19" s="2" t="s">
        <v>11</v>
      </c>
    </row>
    <row r="20" spans="1:7" x14ac:dyDescent="0.25">
      <c r="A20" s="1">
        <v>44595</v>
      </c>
      <c r="B20" s="2" t="s">
        <v>440</v>
      </c>
      <c r="C20" s="2" t="s">
        <v>441</v>
      </c>
      <c r="D20" s="2" t="s">
        <v>438</v>
      </c>
      <c r="E20" s="2" t="s">
        <v>440</v>
      </c>
      <c r="F20" s="2" t="s">
        <v>440</v>
      </c>
      <c r="G20" s="2" t="s">
        <v>11</v>
      </c>
    </row>
    <row r="21" spans="1:7" x14ac:dyDescent="0.25">
      <c r="A21" s="1">
        <v>44594</v>
      </c>
      <c r="B21" s="2" t="s">
        <v>442</v>
      </c>
      <c r="C21" s="2" t="s">
        <v>442</v>
      </c>
      <c r="D21" s="2" t="s">
        <v>443</v>
      </c>
      <c r="E21" s="2" t="s">
        <v>444</v>
      </c>
      <c r="F21" s="2" t="s">
        <v>444</v>
      </c>
      <c r="G21" s="2" t="s">
        <v>11</v>
      </c>
    </row>
    <row r="22" spans="1:7" x14ac:dyDescent="0.25">
      <c r="A22" s="1">
        <v>44593</v>
      </c>
      <c r="B22" s="2" t="s">
        <v>433</v>
      </c>
      <c r="C22" s="2" t="s">
        <v>439</v>
      </c>
      <c r="D22" s="2" t="s">
        <v>435</v>
      </c>
      <c r="E22" s="2" t="s">
        <v>435</v>
      </c>
      <c r="F22" s="2" t="s">
        <v>435</v>
      </c>
      <c r="G22" s="2" t="s">
        <v>11</v>
      </c>
    </row>
    <row r="23" spans="1:7" x14ac:dyDescent="0.25">
      <c r="A23" s="1">
        <v>44592</v>
      </c>
      <c r="B23" s="2" t="s">
        <v>445</v>
      </c>
      <c r="C23" s="2" t="s">
        <v>444</v>
      </c>
      <c r="D23" s="2" t="s">
        <v>446</v>
      </c>
      <c r="E23" s="2" t="s">
        <v>447</v>
      </c>
      <c r="F23" s="2" t="s">
        <v>447</v>
      </c>
      <c r="G23" s="2" t="s">
        <v>11</v>
      </c>
    </row>
    <row r="24" spans="1:7" x14ac:dyDescent="0.25">
      <c r="A24" s="1">
        <v>44591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</row>
    <row r="25" spans="1:7" x14ac:dyDescent="0.25">
      <c r="A25" s="1">
        <v>44589</v>
      </c>
      <c r="B25" s="2" t="s">
        <v>438</v>
      </c>
      <c r="C25" s="2" t="s">
        <v>438</v>
      </c>
      <c r="D25" s="2" t="s">
        <v>446</v>
      </c>
      <c r="E25" s="2" t="s">
        <v>447</v>
      </c>
      <c r="F25" s="2" t="s">
        <v>447</v>
      </c>
      <c r="G25" s="2" t="s">
        <v>11</v>
      </c>
    </row>
    <row r="26" spans="1:7" x14ac:dyDescent="0.25">
      <c r="A26" s="1">
        <v>44588</v>
      </c>
      <c r="B26" s="2" t="s">
        <v>438</v>
      </c>
      <c r="C26" s="2" t="s">
        <v>440</v>
      </c>
      <c r="D26" s="2" t="s">
        <v>445</v>
      </c>
      <c r="E26" s="2" t="s">
        <v>444</v>
      </c>
      <c r="F26" s="2" t="s">
        <v>444</v>
      </c>
      <c r="G26" s="2" t="s">
        <v>11</v>
      </c>
    </row>
    <row r="27" spans="1:7" x14ac:dyDescent="0.25">
      <c r="A27" s="1">
        <v>44587</v>
      </c>
      <c r="B27" s="2" t="s">
        <v>436</v>
      </c>
      <c r="C27" s="2" t="s">
        <v>436</v>
      </c>
      <c r="D27" s="2" t="s">
        <v>446</v>
      </c>
      <c r="E27" s="2" t="s">
        <v>445</v>
      </c>
      <c r="F27" s="2" t="s">
        <v>445</v>
      </c>
      <c r="G27" s="2" t="s">
        <v>11</v>
      </c>
    </row>
    <row r="28" spans="1:7" x14ac:dyDescent="0.25">
      <c r="A28" s="1">
        <v>44586</v>
      </c>
      <c r="B28" s="2" t="s">
        <v>444</v>
      </c>
      <c r="C28" s="2" t="s">
        <v>436</v>
      </c>
      <c r="D28" s="2" t="s">
        <v>448</v>
      </c>
      <c r="E28" s="2" t="s">
        <v>444</v>
      </c>
      <c r="F28" s="2" t="s">
        <v>444</v>
      </c>
      <c r="G28" s="2" t="s">
        <v>11</v>
      </c>
    </row>
    <row r="29" spans="1:7" x14ac:dyDescent="0.25">
      <c r="A29" s="1">
        <v>44585</v>
      </c>
      <c r="B29" s="2" t="s">
        <v>449</v>
      </c>
      <c r="C29" s="2" t="s">
        <v>449</v>
      </c>
      <c r="D29" s="2" t="s">
        <v>450</v>
      </c>
      <c r="E29" s="2" t="s">
        <v>450</v>
      </c>
      <c r="F29" s="2" t="s">
        <v>450</v>
      </c>
      <c r="G29" s="2" t="s">
        <v>11</v>
      </c>
    </row>
    <row r="30" spans="1:7" x14ac:dyDescent="0.25">
      <c r="A30" s="1">
        <v>44584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</row>
    <row r="31" spans="1:7" x14ac:dyDescent="0.25">
      <c r="A31" s="1">
        <v>44582</v>
      </c>
      <c r="B31" s="2" t="s">
        <v>451</v>
      </c>
      <c r="C31" s="2" t="s">
        <v>449</v>
      </c>
      <c r="D31" s="2" t="s">
        <v>452</v>
      </c>
      <c r="E31" s="2" t="s">
        <v>452</v>
      </c>
      <c r="F31" s="2" t="s">
        <v>452</v>
      </c>
      <c r="G31" s="2" t="s">
        <v>11</v>
      </c>
    </row>
    <row r="32" spans="1:7" x14ac:dyDescent="0.25">
      <c r="A32" s="1">
        <v>44581</v>
      </c>
      <c r="B32" s="2" t="s">
        <v>451</v>
      </c>
      <c r="C32" s="2" t="s">
        <v>453</v>
      </c>
      <c r="D32" s="2" t="s">
        <v>452</v>
      </c>
      <c r="E32" s="2" t="s">
        <v>453</v>
      </c>
      <c r="F32" s="2" t="s">
        <v>453</v>
      </c>
      <c r="G32" s="2" t="s">
        <v>11</v>
      </c>
    </row>
    <row r="33" spans="1:7" x14ac:dyDescent="0.25">
      <c r="A33" s="1">
        <v>44580</v>
      </c>
      <c r="B33" s="2" t="s">
        <v>446</v>
      </c>
      <c r="C33" s="2" t="s">
        <v>446</v>
      </c>
      <c r="D33" s="2" t="s">
        <v>454</v>
      </c>
      <c r="E33" s="2" t="s">
        <v>449</v>
      </c>
      <c r="F33" s="2" t="s">
        <v>449</v>
      </c>
      <c r="G33" s="2" t="s">
        <v>11</v>
      </c>
    </row>
    <row r="34" spans="1:7" x14ac:dyDescent="0.25">
      <c r="A34" s="1">
        <v>44579</v>
      </c>
      <c r="B34" s="2" t="s">
        <v>455</v>
      </c>
      <c r="C34" s="2" t="s">
        <v>456</v>
      </c>
      <c r="D34" s="2" t="s">
        <v>455</v>
      </c>
      <c r="E34" s="2" t="s">
        <v>457</v>
      </c>
      <c r="F34" s="2" t="s">
        <v>457</v>
      </c>
      <c r="G34" s="2" t="s">
        <v>11</v>
      </c>
    </row>
    <row r="35" spans="1:7" x14ac:dyDescent="0.25">
      <c r="A35" s="1">
        <v>44577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</row>
    <row r="36" spans="1:7" x14ac:dyDescent="0.25">
      <c r="A36" s="1">
        <v>44575</v>
      </c>
      <c r="B36" s="2" t="s">
        <v>458</v>
      </c>
      <c r="C36" s="2" t="s">
        <v>459</v>
      </c>
      <c r="D36" s="2" t="s">
        <v>458</v>
      </c>
      <c r="E36" s="2" t="s">
        <v>459</v>
      </c>
      <c r="F36" s="2" t="s">
        <v>459</v>
      </c>
      <c r="G36" s="2" t="s">
        <v>11</v>
      </c>
    </row>
    <row r="37" spans="1:7" x14ac:dyDescent="0.25">
      <c r="A37" s="1">
        <v>44574</v>
      </c>
      <c r="B37" s="2" t="s">
        <v>458</v>
      </c>
      <c r="C37" s="2" t="s">
        <v>458</v>
      </c>
      <c r="D37" s="2" t="s">
        <v>460</v>
      </c>
      <c r="E37" s="2" t="s">
        <v>461</v>
      </c>
      <c r="F37" s="2" t="s">
        <v>461</v>
      </c>
      <c r="G37" s="2" t="s">
        <v>11</v>
      </c>
    </row>
    <row r="38" spans="1:7" x14ac:dyDescent="0.25">
      <c r="A38" s="1">
        <v>44573</v>
      </c>
      <c r="B38" s="2" t="s">
        <v>462</v>
      </c>
      <c r="C38" s="2" t="s">
        <v>462</v>
      </c>
      <c r="D38" s="2" t="s">
        <v>461</v>
      </c>
      <c r="E38" s="2" t="s">
        <v>462</v>
      </c>
      <c r="F38" s="2" t="s">
        <v>462</v>
      </c>
      <c r="G38" s="2" t="s">
        <v>11</v>
      </c>
    </row>
    <row r="39" spans="1:7" x14ac:dyDescent="0.25">
      <c r="A39" s="1">
        <v>44572</v>
      </c>
      <c r="B39" s="2" t="s">
        <v>462</v>
      </c>
      <c r="C39" s="2" t="s">
        <v>459</v>
      </c>
      <c r="D39" s="2" t="s">
        <v>462</v>
      </c>
      <c r="E39" s="2" t="s">
        <v>459</v>
      </c>
      <c r="F39" s="2" t="s">
        <v>459</v>
      </c>
      <c r="G39" s="2" t="s">
        <v>11</v>
      </c>
    </row>
    <row r="40" spans="1:7" x14ac:dyDescent="0.25">
      <c r="A40" s="1">
        <v>44571</v>
      </c>
      <c r="B40" s="2" t="s">
        <v>463</v>
      </c>
      <c r="C40" s="2" t="s">
        <v>464</v>
      </c>
      <c r="D40" s="2" t="s">
        <v>463</v>
      </c>
      <c r="E40" s="2" t="s">
        <v>465</v>
      </c>
      <c r="F40" s="2" t="s">
        <v>465</v>
      </c>
      <c r="G40" s="2" t="s">
        <v>11</v>
      </c>
    </row>
    <row r="41" spans="1:7" x14ac:dyDescent="0.25">
      <c r="A41" s="1">
        <v>44570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</row>
    <row r="42" spans="1:7" x14ac:dyDescent="0.25">
      <c r="A42" s="1">
        <v>44568</v>
      </c>
      <c r="B42" s="2" t="s">
        <v>465</v>
      </c>
      <c r="C42" s="2" t="s">
        <v>465</v>
      </c>
      <c r="D42" s="2" t="s">
        <v>466</v>
      </c>
      <c r="E42" s="2" t="s">
        <v>463</v>
      </c>
      <c r="F42" s="2" t="s">
        <v>463</v>
      </c>
      <c r="G42" s="2" t="s">
        <v>11</v>
      </c>
    </row>
    <row r="43" spans="1:7" x14ac:dyDescent="0.25">
      <c r="A43" s="1">
        <v>44567</v>
      </c>
      <c r="B43" s="2" t="s">
        <v>467</v>
      </c>
      <c r="C43" s="2" t="s">
        <v>464</v>
      </c>
      <c r="D43" s="2" t="s">
        <v>467</v>
      </c>
      <c r="E43" s="2" t="s">
        <v>465</v>
      </c>
      <c r="F43" s="2" t="s">
        <v>465</v>
      </c>
      <c r="G43" s="2" t="s">
        <v>11</v>
      </c>
    </row>
    <row r="44" spans="1:7" x14ac:dyDescent="0.25">
      <c r="A44" s="1">
        <v>44566</v>
      </c>
      <c r="B44" s="2" t="s">
        <v>468</v>
      </c>
      <c r="C44" s="2" t="s">
        <v>464</v>
      </c>
      <c r="D44" s="2" t="s">
        <v>468</v>
      </c>
      <c r="E44" s="2" t="s">
        <v>466</v>
      </c>
      <c r="F44" s="2" t="s">
        <v>466</v>
      </c>
      <c r="G44" s="2" t="s">
        <v>11</v>
      </c>
    </row>
    <row r="45" spans="1:7" x14ac:dyDescent="0.25">
      <c r="A45" s="1">
        <v>44565</v>
      </c>
      <c r="B45" s="2" t="s">
        <v>466</v>
      </c>
      <c r="C45" s="2" t="s">
        <v>466</v>
      </c>
      <c r="D45" s="2" t="s">
        <v>469</v>
      </c>
      <c r="E45" s="2" t="s">
        <v>468</v>
      </c>
      <c r="F45" s="2" t="s">
        <v>468</v>
      </c>
      <c r="G45" s="2" t="s">
        <v>11</v>
      </c>
    </row>
    <row r="46" spans="1:7" x14ac:dyDescent="0.25">
      <c r="A46" s="1">
        <v>44564</v>
      </c>
      <c r="B46" s="2" t="s">
        <v>80</v>
      </c>
      <c r="C46" s="2" t="s">
        <v>470</v>
      </c>
      <c r="D46" s="2" t="s">
        <v>80</v>
      </c>
      <c r="E46" s="2" t="s">
        <v>471</v>
      </c>
      <c r="F46" s="2" t="s">
        <v>471</v>
      </c>
      <c r="G46" s="2" t="s">
        <v>11</v>
      </c>
    </row>
    <row r="47" spans="1:7" x14ac:dyDescent="0.25">
      <c r="A47" s="1">
        <v>44563</v>
      </c>
      <c r="B47" s="2" t="s">
        <v>11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</row>
    <row r="48" spans="1:7" x14ac:dyDescent="0.25">
      <c r="A48" s="1">
        <v>44561</v>
      </c>
      <c r="B48" s="2" t="s">
        <v>75</v>
      </c>
      <c r="C48" s="2" t="s">
        <v>78</v>
      </c>
      <c r="D48" s="2" t="s">
        <v>472</v>
      </c>
      <c r="E48" s="2" t="s">
        <v>78</v>
      </c>
      <c r="F48" s="2" t="s">
        <v>78</v>
      </c>
      <c r="G48" s="2" t="s">
        <v>11</v>
      </c>
    </row>
    <row r="49" spans="1:7" x14ac:dyDescent="0.25">
      <c r="A49" s="1">
        <v>44560</v>
      </c>
      <c r="B49" s="2" t="s">
        <v>78</v>
      </c>
      <c r="C49" s="2" t="s">
        <v>78</v>
      </c>
      <c r="D49" s="2" t="s">
        <v>73</v>
      </c>
      <c r="E49" s="2" t="s">
        <v>472</v>
      </c>
      <c r="F49" s="2" t="s">
        <v>472</v>
      </c>
      <c r="G49" s="2" t="s">
        <v>11</v>
      </c>
    </row>
    <row r="50" spans="1:7" x14ac:dyDescent="0.25">
      <c r="A50" s="1">
        <v>44559</v>
      </c>
      <c r="B50" s="2" t="s">
        <v>77</v>
      </c>
      <c r="C50" s="2" t="s">
        <v>80</v>
      </c>
      <c r="D50" s="2" t="s">
        <v>77</v>
      </c>
      <c r="E50" s="2" t="s">
        <v>81</v>
      </c>
      <c r="F50" s="2" t="s">
        <v>81</v>
      </c>
      <c r="G50" s="2" t="s">
        <v>11</v>
      </c>
    </row>
    <row r="51" spans="1:7" x14ac:dyDescent="0.25">
      <c r="A51" s="1">
        <v>44558</v>
      </c>
      <c r="B51" s="2" t="s">
        <v>473</v>
      </c>
      <c r="C51" s="2" t="s">
        <v>473</v>
      </c>
      <c r="D51" s="2" t="s">
        <v>474</v>
      </c>
      <c r="E51" s="2" t="s">
        <v>80</v>
      </c>
      <c r="F51" s="2" t="s">
        <v>80</v>
      </c>
      <c r="G51" s="2" t="s">
        <v>11</v>
      </c>
    </row>
    <row r="52" spans="1:7" x14ac:dyDescent="0.25">
      <c r="A52" s="1">
        <v>44557</v>
      </c>
      <c r="B52" s="2" t="s">
        <v>475</v>
      </c>
      <c r="C52" s="2" t="s">
        <v>475</v>
      </c>
      <c r="D52" s="2" t="s">
        <v>257</v>
      </c>
      <c r="E52" s="2" t="s">
        <v>257</v>
      </c>
      <c r="F52" s="2" t="s">
        <v>257</v>
      </c>
      <c r="G52" s="2" t="s">
        <v>11</v>
      </c>
    </row>
    <row r="53" spans="1:7" x14ac:dyDescent="0.25">
      <c r="A53" s="1">
        <v>44556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</row>
    <row r="54" spans="1:7" x14ac:dyDescent="0.25">
      <c r="A54" s="1">
        <v>44553</v>
      </c>
      <c r="B54" s="2" t="s">
        <v>470</v>
      </c>
      <c r="C54" s="2" t="s">
        <v>476</v>
      </c>
      <c r="D54" s="2" t="s">
        <v>477</v>
      </c>
      <c r="E54" s="2" t="s">
        <v>470</v>
      </c>
      <c r="F54" s="2" t="s">
        <v>470</v>
      </c>
      <c r="G54" s="2" t="s">
        <v>11</v>
      </c>
    </row>
    <row r="55" spans="1:7" x14ac:dyDescent="0.25">
      <c r="A55" s="1">
        <v>44552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11</v>
      </c>
    </row>
    <row r="56" spans="1:7" x14ac:dyDescent="0.25">
      <c r="A56" s="1">
        <v>44551</v>
      </c>
      <c r="B56" s="2" t="s">
        <v>473</v>
      </c>
      <c r="C56" s="2" t="s">
        <v>478</v>
      </c>
      <c r="D56" s="2" t="s">
        <v>473</v>
      </c>
      <c r="E56" s="2" t="s">
        <v>473</v>
      </c>
      <c r="F56" s="2" t="s">
        <v>473</v>
      </c>
      <c r="G56" s="2" t="s">
        <v>11</v>
      </c>
    </row>
    <row r="57" spans="1:7" x14ac:dyDescent="0.25">
      <c r="A57" s="1">
        <v>44550</v>
      </c>
      <c r="B57" s="2" t="s">
        <v>76</v>
      </c>
      <c r="C57" s="2" t="s">
        <v>257</v>
      </c>
      <c r="D57" s="2" t="s">
        <v>78</v>
      </c>
      <c r="E57" s="2" t="s">
        <v>79</v>
      </c>
      <c r="F57" s="2" t="s">
        <v>79</v>
      </c>
      <c r="G57" s="2" t="s">
        <v>11</v>
      </c>
    </row>
    <row r="58" spans="1:7" x14ac:dyDescent="0.25">
      <c r="A58" s="1">
        <v>44549</v>
      </c>
      <c r="B58" s="2" t="s">
        <v>11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</row>
    <row r="59" spans="1:7" x14ac:dyDescent="0.25">
      <c r="A59" s="1">
        <v>44547</v>
      </c>
      <c r="B59" s="2" t="s">
        <v>79</v>
      </c>
      <c r="C59" s="2" t="s">
        <v>79</v>
      </c>
      <c r="D59" s="2" t="s">
        <v>74</v>
      </c>
      <c r="E59" s="2" t="s">
        <v>74</v>
      </c>
      <c r="F59" s="2" t="s">
        <v>74</v>
      </c>
      <c r="G59" s="2" t="s">
        <v>11</v>
      </c>
    </row>
    <row r="60" spans="1:7" x14ac:dyDescent="0.25">
      <c r="A60" s="1">
        <v>44546</v>
      </c>
      <c r="B60" s="2" t="s">
        <v>79</v>
      </c>
      <c r="C60" s="2" t="s">
        <v>77</v>
      </c>
      <c r="D60" s="2" t="s">
        <v>75</v>
      </c>
      <c r="E60" s="2" t="s">
        <v>76</v>
      </c>
      <c r="F60" s="2" t="s">
        <v>76</v>
      </c>
      <c r="G60" s="2" t="s">
        <v>11</v>
      </c>
    </row>
    <row r="61" spans="1:7" x14ac:dyDescent="0.25">
      <c r="A61" s="1">
        <v>44545</v>
      </c>
      <c r="B61" s="2" t="s">
        <v>80</v>
      </c>
      <c r="C61" s="2" t="s">
        <v>80</v>
      </c>
      <c r="D61" s="2" t="s">
        <v>79</v>
      </c>
      <c r="E61" s="2" t="s">
        <v>81</v>
      </c>
      <c r="F61" s="2" t="s">
        <v>81</v>
      </c>
      <c r="G61" s="2" t="s">
        <v>11</v>
      </c>
    </row>
    <row r="62" spans="1:7" x14ac:dyDescent="0.25">
      <c r="A62" s="1">
        <v>44544</v>
      </c>
      <c r="B62" s="2" t="s">
        <v>477</v>
      </c>
      <c r="C62" s="2" t="s">
        <v>477</v>
      </c>
      <c r="D62" s="2" t="s">
        <v>474</v>
      </c>
      <c r="E62" s="2" t="s">
        <v>474</v>
      </c>
      <c r="F62" s="2" t="s">
        <v>474</v>
      </c>
      <c r="G62" s="2" t="s">
        <v>11</v>
      </c>
    </row>
    <row r="63" spans="1:7" x14ac:dyDescent="0.25">
      <c r="A63" s="1">
        <v>44543</v>
      </c>
      <c r="B63" s="2" t="s">
        <v>81</v>
      </c>
      <c r="C63" s="2" t="s">
        <v>474</v>
      </c>
      <c r="D63" s="2" t="s">
        <v>257</v>
      </c>
      <c r="E63" s="2" t="s">
        <v>257</v>
      </c>
      <c r="F63" s="2" t="s">
        <v>257</v>
      </c>
      <c r="G63" s="2" t="s">
        <v>11</v>
      </c>
    </row>
    <row r="64" spans="1:7" x14ac:dyDescent="0.25">
      <c r="A64" s="1">
        <v>44542</v>
      </c>
      <c r="B64" s="2" t="s">
        <v>11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</row>
    <row r="65" spans="1:7" x14ac:dyDescent="0.25">
      <c r="A65" s="1">
        <v>44540</v>
      </c>
      <c r="B65" s="2" t="s">
        <v>474</v>
      </c>
      <c r="C65" s="2" t="s">
        <v>80</v>
      </c>
      <c r="D65" s="2" t="s">
        <v>474</v>
      </c>
      <c r="E65" s="2" t="s">
        <v>80</v>
      </c>
      <c r="F65" s="2" t="s">
        <v>80</v>
      </c>
      <c r="G65" s="2" t="s">
        <v>11</v>
      </c>
    </row>
    <row r="66" spans="1:7" x14ac:dyDescent="0.25">
      <c r="A66" s="1">
        <v>44539</v>
      </c>
      <c r="B66" s="2" t="s">
        <v>477</v>
      </c>
      <c r="C66" s="2" t="s">
        <v>477</v>
      </c>
      <c r="D66" s="2" t="s">
        <v>80</v>
      </c>
      <c r="E66" s="2" t="s">
        <v>471</v>
      </c>
      <c r="F66" s="2" t="s">
        <v>471</v>
      </c>
      <c r="G66" s="2" t="s">
        <v>11</v>
      </c>
    </row>
    <row r="67" spans="1:7" x14ac:dyDescent="0.25">
      <c r="A67" s="1">
        <v>44538</v>
      </c>
      <c r="B67" s="2" t="s">
        <v>476</v>
      </c>
      <c r="C67" s="2" t="s">
        <v>476</v>
      </c>
      <c r="D67" s="2" t="s">
        <v>477</v>
      </c>
      <c r="E67" s="2" t="s">
        <v>476</v>
      </c>
      <c r="F67" s="2" t="s">
        <v>476</v>
      </c>
      <c r="G67" s="2" t="s">
        <v>11</v>
      </c>
    </row>
    <row r="68" spans="1:7" x14ac:dyDescent="0.25">
      <c r="A68" s="1">
        <v>44537</v>
      </c>
      <c r="B68" s="2" t="s">
        <v>80</v>
      </c>
      <c r="C68" s="2" t="s">
        <v>470</v>
      </c>
      <c r="D68" s="2" t="s">
        <v>80</v>
      </c>
      <c r="E68" s="2" t="s">
        <v>470</v>
      </c>
      <c r="F68" s="2" t="s">
        <v>470</v>
      </c>
      <c r="G68" s="2" t="s">
        <v>11</v>
      </c>
    </row>
    <row r="69" spans="1:7" x14ac:dyDescent="0.25">
      <c r="A69" s="1">
        <v>44536</v>
      </c>
      <c r="B69" s="2" t="s">
        <v>79</v>
      </c>
      <c r="C69" s="2" t="s">
        <v>257</v>
      </c>
      <c r="D69" s="2" t="s">
        <v>79</v>
      </c>
      <c r="E69" s="2" t="s">
        <v>257</v>
      </c>
      <c r="F69" s="2" t="s">
        <v>257</v>
      </c>
      <c r="G69" s="2" t="s">
        <v>11</v>
      </c>
    </row>
    <row r="70" spans="1:7" x14ac:dyDescent="0.25">
      <c r="A70" s="1">
        <v>44535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</row>
    <row r="71" spans="1:7" x14ac:dyDescent="0.25">
      <c r="A71" s="1">
        <v>44533</v>
      </c>
      <c r="B71" s="2" t="s">
        <v>79</v>
      </c>
      <c r="C71" s="2" t="s">
        <v>257</v>
      </c>
      <c r="D71" s="2" t="s">
        <v>79</v>
      </c>
      <c r="E71" s="2" t="s">
        <v>257</v>
      </c>
      <c r="F71" s="2" t="s">
        <v>257</v>
      </c>
      <c r="G71" s="2" t="s">
        <v>11</v>
      </c>
    </row>
    <row r="72" spans="1:7" x14ac:dyDescent="0.25">
      <c r="A72" s="1">
        <v>44532</v>
      </c>
      <c r="B72" s="2" t="s">
        <v>257</v>
      </c>
      <c r="C72" s="2" t="s">
        <v>81</v>
      </c>
      <c r="D72" s="2" t="s">
        <v>257</v>
      </c>
      <c r="E72" s="2" t="s">
        <v>257</v>
      </c>
      <c r="F72" s="2" t="s">
        <v>257</v>
      </c>
      <c r="G72" s="2" t="s">
        <v>11</v>
      </c>
    </row>
    <row r="73" spans="1:7" x14ac:dyDescent="0.25">
      <c r="A73" s="1">
        <v>44531</v>
      </c>
      <c r="B73" s="2" t="s">
        <v>81</v>
      </c>
      <c r="C73" s="2" t="s">
        <v>80</v>
      </c>
      <c r="D73" s="2" t="s">
        <v>81</v>
      </c>
      <c r="E73" s="2" t="s">
        <v>80</v>
      </c>
      <c r="F73" s="2" t="s">
        <v>80</v>
      </c>
      <c r="G73" s="2" t="s">
        <v>11</v>
      </c>
    </row>
    <row r="74" spans="1:7" x14ac:dyDescent="0.25">
      <c r="A74" s="1">
        <v>44530</v>
      </c>
      <c r="B74" s="2" t="s">
        <v>81</v>
      </c>
      <c r="C74" s="2" t="s">
        <v>80</v>
      </c>
      <c r="D74" s="2" t="s">
        <v>257</v>
      </c>
      <c r="E74" s="2" t="s">
        <v>474</v>
      </c>
      <c r="F74" s="2" t="s">
        <v>474</v>
      </c>
      <c r="G74" s="2" t="s">
        <v>11</v>
      </c>
    </row>
    <row r="75" spans="1:7" x14ac:dyDescent="0.25">
      <c r="A75" s="1">
        <v>44529</v>
      </c>
      <c r="B75" s="2" t="s">
        <v>257</v>
      </c>
      <c r="C75" s="2" t="s">
        <v>257</v>
      </c>
      <c r="D75" s="2" t="s">
        <v>74</v>
      </c>
      <c r="E75" s="2" t="s">
        <v>79</v>
      </c>
      <c r="F75" s="2" t="s">
        <v>79</v>
      </c>
      <c r="G75" s="2" t="s">
        <v>11</v>
      </c>
    </row>
    <row r="76" spans="1:7" x14ac:dyDescent="0.25">
      <c r="A76" s="1">
        <v>44528</v>
      </c>
      <c r="B76" s="2" t="s">
        <v>11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</row>
    <row r="77" spans="1:7" x14ac:dyDescent="0.25">
      <c r="A77" s="1">
        <v>44526</v>
      </c>
      <c r="B77" s="2" t="s">
        <v>80</v>
      </c>
      <c r="C77" s="2" t="s">
        <v>80</v>
      </c>
      <c r="D77" s="2" t="s">
        <v>77</v>
      </c>
      <c r="E77" s="2" t="s">
        <v>257</v>
      </c>
      <c r="F77" s="2" t="s">
        <v>257</v>
      </c>
      <c r="G77" s="2" t="s">
        <v>11</v>
      </c>
    </row>
    <row r="78" spans="1:7" x14ac:dyDescent="0.25">
      <c r="A78" s="1">
        <v>44525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</row>
    <row r="79" spans="1:7" x14ac:dyDescent="0.25">
      <c r="A79" s="1">
        <v>44524</v>
      </c>
      <c r="B79" s="2" t="s">
        <v>81</v>
      </c>
      <c r="C79" s="2" t="s">
        <v>471</v>
      </c>
      <c r="D79" s="2" t="s">
        <v>81</v>
      </c>
      <c r="E79" s="2" t="s">
        <v>80</v>
      </c>
      <c r="F79" s="2" t="s">
        <v>80</v>
      </c>
      <c r="G79" s="2" t="s">
        <v>11</v>
      </c>
    </row>
    <row r="80" spans="1:7" x14ac:dyDescent="0.25">
      <c r="A80" s="1">
        <v>44523</v>
      </c>
      <c r="B80" s="2" t="s">
        <v>81</v>
      </c>
      <c r="C80" s="2" t="s">
        <v>81</v>
      </c>
      <c r="D80" s="2" t="s">
        <v>81</v>
      </c>
      <c r="E80" s="2" t="s">
        <v>81</v>
      </c>
      <c r="F80" s="2" t="s">
        <v>81</v>
      </c>
      <c r="G80" s="2" t="s">
        <v>11</v>
      </c>
    </row>
    <row r="81" spans="1:7" x14ac:dyDescent="0.25">
      <c r="A81" s="1">
        <v>44522</v>
      </c>
      <c r="B81" s="2" t="s">
        <v>257</v>
      </c>
      <c r="C81" s="2" t="s">
        <v>257</v>
      </c>
      <c r="D81" s="2" t="s">
        <v>79</v>
      </c>
      <c r="E81" s="2" t="s">
        <v>77</v>
      </c>
      <c r="F81" s="2" t="s">
        <v>77</v>
      </c>
      <c r="G81" s="2" t="s">
        <v>11</v>
      </c>
    </row>
    <row r="82" spans="1:7" x14ac:dyDescent="0.25">
      <c r="A82" s="1">
        <v>44521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</row>
    <row r="83" spans="1:7" x14ac:dyDescent="0.25">
      <c r="A83" s="1">
        <v>44519</v>
      </c>
      <c r="B83" s="2" t="s">
        <v>81</v>
      </c>
      <c r="C83" s="2" t="s">
        <v>81</v>
      </c>
      <c r="D83" s="2" t="s">
        <v>257</v>
      </c>
      <c r="E83" s="2" t="s">
        <v>81</v>
      </c>
      <c r="F83" s="2" t="s">
        <v>81</v>
      </c>
      <c r="G83" s="2" t="s">
        <v>11</v>
      </c>
    </row>
    <row r="84" spans="1:7" x14ac:dyDescent="0.25">
      <c r="A84" s="1">
        <v>44518</v>
      </c>
      <c r="B84" s="2" t="s">
        <v>81</v>
      </c>
      <c r="C84" s="2" t="s">
        <v>81</v>
      </c>
      <c r="D84" s="2" t="s">
        <v>257</v>
      </c>
      <c r="E84" s="2" t="s">
        <v>81</v>
      </c>
      <c r="F84" s="2" t="s">
        <v>81</v>
      </c>
      <c r="G84" s="2" t="s">
        <v>11</v>
      </c>
    </row>
    <row r="85" spans="1:7" x14ac:dyDescent="0.25">
      <c r="A85" s="1">
        <v>44517</v>
      </c>
      <c r="B85" s="2" t="s">
        <v>77</v>
      </c>
      <c r="C85" s="2" t="s">
        <v>81</v>
      </c>
      <c r="D85" s="2" t="s">
        <v>77</v>
      </c>
      <c r="E85" s="2" t="s">
        <v>81</v>
      </c>
      <c r="F85" s="2" t="s">
        <v>81</v>
      </c>
      <c r="G85" s="2" t="s">
        <v>11</v>
      </c>
    </row>
    <row r="86" spans="1:7" x14ac:dyDescent="0.25">
      <c r="A86" s="1">
        <v>44516</v>
      </c>
      <c r="B86" s="2" t="s">
        <v>77</v>
      </c>
      <c r="C86" s="2" t="s">
        <v>77</v>
      </c>
      <c r="D86" s="2" t="s">
        <v>77</v>
      </c>
      <c r="E86" s="2" t="s">
        <v>77</v>
      </c>
      <c r="F86" s="2" t="s">
        <v>77</v>
      </c>
      <c r="G86" s="2" t="s">
        <v>11</v>
      </c>
    </row>
    <row r="87" spans="1:7" x14ac:dyDescent="0.25">
      <c r="A87" s="1">
        <v>44515</v>
      </c>
      <c r="B87" s="2" t="s">
        <v>77</v>
      </c>
      <c r="C87" s="2" t="s">
        <v>257</v>
      </c>
      <c r="D87" s="2" t="s">
        <v>78</v>
      </c>
      <c r="E87" s="2" t="s">
        <v>79</v>
      </c>
      <c r="F87" s="2" t="s">
        <v>79</v>
      </c>
      <c r="G87" s="2" t="s">
        <v>11</v>
      </c>
    </row>
    <row r="88" spans="1:7" x14ac:dyDescent="0.25">
      <c r="A88" s="1">
        <v>44514</v>
      </c>
      <c r="B88" s="2" t="s">
        <v>11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</row>
    <row r="89" spans="1:7" x14ac:dyDescent="0.25">
      <c r="A89" s="1">
        <v>44512</v>
      </c>
      <c r="B89" s="2" t="s">
        <v>257</v>
      </c>
      <c r="C89" s="2" t="s">
        <v>257</v>
      </c>
      <c r="D89" s="2" t="s">
        <v>77</v>
      </c>
      <c r="E89" s="2" t="s">
        <v>257</v>
      </c>
      <c r="F89" s="2" t="s">
        <v>257</v>
      </c>
      <c r="G89" s="2" t="s">
        <v>11</v>
      </c>
    </row>
    <row r="90" spans="1:7" x14ac:dyDescent="0.25">
      <c r="A90" s="1">
        <v>44511</v>
      </c>
      <c r="B90" s="2" t="s">
        <v>77</v>
      </c>
      <c r="C90" s="2" t="s">
        <v>77</v>
      </c>
      <c r="D90" s="2" t="s">
        <v>77</v>
      </c>
      <c r="E90" s="2" t="s">
        <v>77</v>
      </c>
      <c r="F90" s="2" t="s">
        <v>77</v>
      </c>
      <c r="G90" s="2" t="s">
        <v>11</v>
      </c>
    </row>
    <row r="91" spans="1:7" x14ac:dyDescent="0.25">
      <c r="A91" s="1">
        <v>44510</v>
      </c>
      <c r="B91" s="2" t="s">
        <v>77</v>
      </c>
      <c r="C91" s="2" t="s">
        <v>81</v>
      </c>
      <c r="D91" s="2" t="s">
        <v>79</v>
      </c>
      <c r="E91" s="2" t="s">
        <v>81</v>
      </c>
      <c r="F91" s="2" t="s">
        <v>81</v>
      </c>
      <c r="G91" s="2" t="s">
        <v>11</v>
      </c>
    </row>
    <row r="92" spans="1:7" x14ac:dyDescent="0.25">
      <c r="A92" s="1">
        <v>44509</v>
      </c>
      <c r="B92" s="2" t="s">
        <v>77</v>
      </c>
      <c r="C92" s="2" t="s">
        <v>77</v>
      </c>
      <c r="D92" s="2" t="s">
        <v>77</v>
      </c>
      <c r="E92" s="2" t="s">
        <v>77</v>
      </c>
      <c r="F92" s="2" t="s">
        <v>77</v>
      </c>
      <c r="G92" s="2" t="s">
        <v>11</v>
      </c>
    </row>
    <row r="93" spans="1:7" x14ac:dyDescent="0.25">
      <c r="A93" s="1">
        <v>44508</v>
      </c>
      <c r="B93" s="2" t="s">
        <v>77</v>
      </c>
      <c r="C93" s="2" t="s">
        <v>77</v>
      </c>
      <c r="D93" s="2" t="s">
        <v>76</v>
      </c>
      <c r="E93" s="2" t="s">
        <v>76</v>
      </c>
      <c r="F93" s="2" t="s">
        <v>76</v>
      </c>
      <c r="G93" s="2" t="s">
        <v>11</v>
      </c>
    </row>
    <row r="94" spans="1:7" x14ac:dyDescent="0.25">
      <c r="A94" s="1">
        <v>44506</v>
      </c>
      <c r="B94" s="2" t="s">
        <v>11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</row>
    <row r="95" spans="1:7" x14ac:dyDescent="0.25">
      <c r="A95" s="1">
        <v>44504</v>
      </c>
      <c r="B95" s="2" t="s">
        <v>76</v>
      </c>
      <c r="C95" s="2" t="s">
        <v>77</v>
      </c>
      <c r="D95" s="2" t="s">
        <v>76</v>
      </c>
      <c r="E95" s="2" t="s">
        <v>77</v>
      </c>
      <c r="F95" s="2" t="s">
        <v>77</v>
      </c>
      <c r="G95" s="2" t="s">
        <v>11</v>
      </c>
    </row>
    <row r="96" spans="1:7" x14ac:dyDescent="0.25">
      <c r="A96" s="1">
        <v>44503</v>
      </c>
      <c r="B96" s="2" t="s">
        <v>79</v>
      </c>
      <c r="C96" s="2" t="s">
        <v>77</v>
      </c>
      <c r="D96" s="2" t="s">
        <v>76</v>
      </c>
      <c r="E96" s="2" t="s">
        <v>76</v>
      </c>
      <c r="F96" s="2" t="s">
        <v>76</v>
      </c>
      <c r="G96" s="2" t="s">
        <v>11</v>
      </c>
    </row>
    <row r="97" spans="1:7" x14ac:dyDescent="0.25">
      <c r="A97" s="1">
        <v>44502</v>
      </c>
      <c r="B97" s="2" t="s">
        <v>81</v>
      </c>
      <c r="C97" s="2" t="s">
        <v>81</v>
      </c>
      <c r="D97" s="2" t="s">
        <v>257</v>
      </c>
      <c r="E97" s="2" t="s">
        <v>81</v>
      </c>
      <c r="F97" s="2" t="s">
        <v>81</v>
      </c>
      <c r="G97" s="2" t="s">
        <v>11</v>
      </c>
    </row>
    <row r="98" spans="1:7" x14ac:dyDescent="0.25">
      <c r="A98" s="1">
        <v>44501</v>
      </c>
      <c r="B98" s="2" t="s">
        <v>81</v>
      </c>
      <c r="C98" s="2" t="s">
        <v>81</v>
      </c>
      <c r="D98" s="2" t="s">
        <v>257</v>
      </c>
      <c r="E98" s="2" t="s">
        <v>81</v>
      </c>
      <c r="F98" s="2" t="s">
        <v>81</v>
      </c>
      <c r="G98" s="2" t="s">
        <v>11</v>
      </c>
    </row>
    <row r="99" spans="1:7" x14ac:dyDescent="0.25">
      <c r="A99" s="1">
        <v>44500</v>
      </c>
      <c r="B99" s="2" t="s">
        <v>474</v>
      </c>
      <c r="C99" s="2" t="s">
        <v>474</v>
      </c>
      <c r="D99" s="2" t="s">
        <v>77</v>
      </c>
      <c r="E99" s="2" t="s">
        <v>77</v>
      </c>
      <c r="F99" s="2" t="s">
        <v>77</v>
      </c>
      <c r="G99" s="2" t="s">
        <v>11</v>
      </c>
    </row>
    <row r="100" spans="1:7" x14ac:dyDescent="0.25">
      <c r="A100" s="1">
        <v>44499</v>
      </c>
      <c r="B100" s="2" t="s">
        <v>11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</row>
    <row r="101" spans="1:7" x14ac:dyDescent="0.25">
      <c r="A101" s="1">
        <v>44497</v>
      </c>
      <c r="B101" s="2" t="s">
        <v>257</v>
      </c>
      <c r="C101" s="2" t="s">
        <v>474</v>
      </c>
      <c r="D101" s="2" t="s">
        <v>257</v>
      </c>
      <c r="E101" s="2" t="s">
        <v>474</v>
      </c>
      <c r="F101" s="2" t="s">
        <v>474</v>
      </c>
      <c r="G101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4E11-E5EB-4126-8AA7-F5D738E0A762}">
  <sheetPr codeName="Sheet5"/>
  <dimension ref="A1:G101"/>
  <sheetViews>
    <sheetView workbookViewId="0">
      <selection sqref="A1:G101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7.28515625" bestFit="1" customWidth="1"/>
    <col min="4" max="4" width="6.85546875" bestFit="1" customWidth="1"/>
    <col min="5" max="5" width="9.140625" bestFit="1" customWidth="1"/>
    <col min="6" max="6" width="13.5703125" bestFit="1" customWidth="1"/>
    <col min="7" max="7" width="10.28515625" bestFit="1" customWidth="1"/>
  </cols>
  <sheetData>
    <row r="1" spans="1:7" x14ac:dyDescent="0.25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>
        <v>44617</v>
      </c>
      <c r="B2" s="2" t="s">
        <v>21</v>
      </c>
      <c r="C2" s="2" t="s">
        <v>768</v>
      </c>
      <c r="D2" s="2" t="s">
        <v>769</v>
      </c>
      <c r="E2" s="2" t="s">
        <v>770</v>
      </c>
      <c r="F2" s="2" t="s">
        <v>770</v>
      </c>
      <c r="G2" s="2" t="s">
        <v>11</v>
      </c>
    </row>
    <row r="3" spans="1:7" x14ac:dyDescent="0.25">
      <c r="A3" s="1">
        <v>44616</v>
      </c>
      <c r="B3" s="2" t="s">
        <v>771</v>
      </c>
      <c r="C3" s="2" t="s">
        <v>772</v>
      </c>
      <c r="D3" s="2" t="s">
        <v>773</v>
      </c>
      <c r="E3" s="2" t="s">
        <v>774</v>
      </c>
      <c r="F3" s="2" t="s">
        <v>774</v>
      </c>
      <c r="G3" s="2" t="s">
        <v>11</v>
      </c>
    </row>
    <row r="4" spans="1:7" x14ac:dyDescent="0.25">
      <c r="A4" s="1">
        <v>44615</v>
      </c>
      <c r="B4" s="2" t="s">
        <v>775</v>
      </c>
      <c r="C4" s="2" t="s">
        <v>776</v>
      </c>
      <c r="D4" s="2" t="s">
        <v>777</v>
      </c>
      <c r="E4" s="2" t="s">
        <v>778</v>
      </c>
      <c r="F4" s="2" t="s">
        <v>778</v>
      </c>
      <c r="G4" s="2" t="s">
        <v>11</v>
      </c>
    </row>
    <row r="5" spans="1:7" x14ac:dyDescent="0.25">
      <c r="A5" s="1">
        <v>44614</v>
      </c>
      <c r="B5" s="2" t="s">
        <v>779</v>
      </c>
      <c r="C5" s="2" t="s">
        <v>780</v>
      </c>
      <c r="D5" s="2" t="s">
        <v>781</v>
      </c>
      <c r="E5" s="2" t="s">
        <v>782</v>
      </c>
      <c r="F5" s="2" t="s">
        <v>782</v>
      </c>
      <c r="G5" s="2" t="s">
        <v>11</v>
      </c>
    </row>
    <row r="6" spans="1:7" x14ac:dyDescent="0.25">
      <c r="A6" s="1">
        <v>44612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</row>
    <row r="7" spans="1:7" x14ac:dyDescent="0.25">
      <c r="A7" s="1">
        <v>44610</v>
      </c>
      <c r="B7" s="2" t="s">
        <v>774</v>
      </c>
      <c r="C7" s="2" t="s">
        <v>774</v>
      </c>
      <c r="D7" s="2" t="s">
        <v>783</v>
      </c>
      <c r="E7" s="2" t="s">
        <v>26</v>
      </c>
      <c r="F7" s="2" t="s">
        <v>26</v>
      </c>
      <c r="G7" s="2" t="s">
        <v>11</v>
      </c>
    </row>
    <row r="8" spans="1:7" x14ac:dyDescent="0.25">
      <c r="A8" s="1">
        <v>44609</v>
      </c>
      <c r="B8" s="2" t="s">
        <v>784</v>
      </c>
      <c r="C8" s="2" t="s">
        <v>19</v>
      </c>
      <c r="D8" s="2" t="s">
        <v>785</v>
      </c>
      <c r="E8" s="2" t="s">
        <v>768</v>
      </c>
      <c r="F8" s="2" t="s">
        <v>768</v>
      </c>
      <c r="G8" s="2" t="s">
        <v>11</v>
      </c>
    </row>
    <row r="9" spans="1:7" x14ac:dyDescent="0.25">
      <c r="A9" s="1">
        <v>44608</v>
      </c>
      <c r="B9" s="2" t="s">
        <v>479</v>
      </c>
      <c r="C9" s="2" t="s">
        <v>786</v>
      </c>
      <c r="D9" s="2" t="s">
        <v>480</v>
      </c>
      <c r="E9" s="2" t="s">
        <v>787</v>
      </c>
      <c r="F9" s="2" t="s">
        <v>787</v>
      </c>
      <c r="G9" s="2" t="s">
        <v>11</v>
      </c>
    </row>
    <row r="10" spans="1:7" x14ac:dyDescent="0.25">
      <c r="A10" s="1">
        <v>44607</v>
      </c>
      <c r="B10" s="2" t="s">
        <v>19</v>
      </c>
      <c r="C10" s="2" t="s">
        <v>173</v>
      </c>
      <c r="D10" s="2" t="s">
        <v>481</v>
      </c>
      <c r="E10" s="2" t="s">
        <v>20</v>
      </c>
      <c r="F10" s="2" t="s">
        <v>20</v>
      </c>
      <c r="G10" s="2" t="s">
        <v>11</v>
      </c>
    </row>
    <row r="11" spans="1:7" x14ac:dyDescent="0.25">
      <c r="A11" s="1">
        <v>44606</v>
      </c>
      <c r="B11" s="2" t="s">
        <v>482</v>
      </c>
      <c r="C11" s="2" t="s">
        <v>171</v>
      </c>
      <c r="D11" s="2" t="s">
        <v>24</v>
      </c>
      <c r="E11" s="2" t="s">
        <v>21</v>
      </c>
      <c r="F11" s="2" t="s">
        <v>21</v>
      </c>
      <c r="G11" s="2" t="s">
        <v>11</v>
      </c>
    </row>
    <row r="12" spans="1:7" x14ac:dyDescent="0.25">
      <c r="A12" s="1">
        <v>44605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</row>
    <row r="13" spans="1:7" x14ac:dyDescent="0.25">
      <c r="A13" s="1">
        <v>44603</v>
      </c>
      <c r="B13" s="2" t="s">
        <v>23</v>
      </c>
      <c r="C13" s="2" t="s">
        <v>175</v>
      </c>
      <c r="D13" s="2" t="s">
        <v>22</v>
      </c>
      <c r="E13" s="2" t="s">
        <v>170</v>
      </c>
      <c r="F13" s="2" t="s">
        <v>170</v>
      </c>
      <c r="G13" s="2" t="s">
        <v>11</v>
      </c>
    </row>
    <row r="14" spans="1:7" x14ac:dyDescent="0.25">
      <c r="A14" s="1">
        <v>44602</v>
      </c>
      <c r="B14" s="2" t="s">
        <v>176</v>
      </c>
      <c r="C14" s="2" t="s">
        <v>172</v>
      </c>
      <c r="D14" s="2" t="s">
        <v>176</v>
      </c>
      <c r="E14" s="2" t="s">
        <v>483</v>
      </c>
      <c r="F14" s="2" t="s">
        <v>483</v>
      </c>
      <c r="G14" s="2" t="s">
        <v>11</v>
      </c>
    </row>
    <row r="15" spans="1:7" x14ac:dyDescent="0.25">
      <c r="A15" s="1">
        <v>44601</v>
      </c>
      <c r="B15" s="2" t="s">
        <v>174</v>
      </c>
      <c r="C15" s="2" t="s">
        <v>484</v>
      </c>
      <c r="D15" s="2" t="s">
        <v>162</v>
      </c>
      <c r="E15" s="2" t="s">
        <v>485</v>
      </c>
      <c r="F15" s="2" t="s">
        <v>485</v>
      </c>
      <c r="G15" s="2" t="s">
        <v>11</v>
      </c>
    </row>
    <row r="16" spans="1:7" x14ac:dyDescent="0.25">
      <c r="A16" s="1">
        <v>44600</v>
      </c>
      <c r="B16" s="2" t="s">
        <v>486</v>
      </c>
      <c r="C16" s="2" t="s">
        <v>168</v>
      </c>
      <c r="D16" s="2" t="s">
        <v>167</v>
      </c>
      <c r="E16" s="2" t="s">
        <v>26</v>
      </c>
      <c r="F16" s="2" t="s">
        <v>26</v>
      </c>
      <c r="G16" s="2" t="s">
        <v>11</v>
      </c>
    </row>
    <row r="17" spans="1:7" x14ac:dyDescent="0.25">
      <c r="A17" s="1">
        <v>44599</v>
      </c>
      <c r="B17" s="2" t="s">
        <v>159</v>
      </c>
      <c r="C17" s="2" t="s">
        <v>487</v>
      </c>
      <c r="D17" s="2" t="s">
        <v>488</v>
      </c>
      <c r="E17" s="2" t="s">
        <v>489</v>
      </c>
      <c r="F17" s="2" t="s">
        <v>489</v>
      </c>
      <c r="G17" s="2" t="s">
        <v>11</v>
      </c>
    </row>
    <row r="18" spans="1:7" x14ac:dyDescent="0.25">
      <c r="A18" s="1">
        <v>44598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</row>
    <row r="19" spans="1:7" x14ac:dyDescent="0.25">
      <c r="A19" s="1">
        <v>44596</v>
      </c>
      <c r="B19" s="2" t="s">
        <v>490</v>
      </c>
      <c r="C19" s="2" t="s">
        <v>169</v>
      </c>
      <c r="D19" s="2" t="s">
        <v>491</v>
      </c>
      <c r="E19" s="2" t="s">
        <v>25</v>
      </c>
      <c r="F19" s="2" t="s">
        <v>25</v>
      </c>
      <c r="G19" s="2" t="s">
        <v>11</v>
      </c>
    </row>
    <row r="20" spans="1:7" x14ac:dyDescent="0.25">
      <c r="A20" s="1">
        <v>44595</v>
      </c>
      <c r="B20" s="2" t="s">
        <v>492</v>
      </c>
      <c r="C20" s="2" t="s">
        <v>27</v>
      </c>
      <c r="D20" s="2" t="s">
        <v>493</v>
      </c>
      <c r="E20" s="2" t="s">
        <v>494</v>
      </c>
      <c r="F20" s="2" t="s">
        <v>494</v>
      </c>
      <c r="G20" s="2" t="s">
        <v>11</v>
      </c>
    </row>
    <row r="21" spans="1:7" x14ac:dyDescent="0.25">
      <c r="A21" s="1">
        <v>44594</v>
      </c>
      <c r="B21" s="2" t="s">
        <v>30</v>
      </c>
      <c r="C21" s="2" t="s">
        <v>148</v>
      </c>
      <c r="D21" s="2" t="s">
        <v>495</v>
      </c>
      <c r="E21" s="2" t="s">
        <v>496</v>
      </c>
      <c r="F21" s="2" t="s">
        <v>496</v>
      </c>
      <c r="G21" s="2" t="s">
        <v>11</v>
      </c>
    </row>
    <row r="22" spans="1:7" x14ac:dyDescent="0.25">
      <c r="A22" s="1">
        <v>44593</v>
      </c>
      <c r="B22" s="2" t="s">
        <v>146</v>
      </c>
      <c r="C22" s="2" t="s">
        <v>163</v>
      </c>
      <c r="D22" s="2" t="s">
        <v>146</v>
      </c>
      <c r="E22" s="2" t="s">
        <v>497</v>
      </c>
      <c r="F22" s="2" t="s">
        <v>497</v>
      </c>
      <c r="G22" s="2" t="s">
        <v>11</v>
      </c>
    </row>
    <row r="23" spans="1:7" x14ac:dyDescent="0.25">
      <c r="A23" s="1">
        <v>44592</v>
      </c>
      <c r="B23" s="2" t="s">
        <v>152</v>
      </c>
      <c r="C23" s="2" t="s">
        <v>498</v>
      </c>
      <c r="D23" s="2" t="s">
        <v>499</v>
      </c>
      <c r="E23" s="2" t="s">
        <v>28</v>
      </c>
      <c r="F23" s="2" t="s">
        <v>28</v>
      </c>
      <c r="G23" s="2" t="s">
        <v>11</v>
      </c>
    </row>
    <row r="24" spans="1:7" x14ac:dyDescent="0.25">
      <c r="A24" s="1">
        <v>44591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</row>
    <row r="25" spans="1:7" x14ac:dyDescent="0.25">
      <c r="A25" s="1">
        <v>44589</v>
      </c>
      <c r="B25" s="2" t="s">
        <v>500</v>
      </c>
      <c r="C25" s="2" t="s">
        <v>165</v>
      </c>
      <c r="D25" s="2" t="s">
        <v>501</v>
      </c>
      <c r="E25" s="2" t="s">
        <v>502</v>
      </c>
      <c r="F25" s="2" t="s">
        <v>502</v>
      </c>
      <c r="G25" s="2" t="s">
        <v>11</v>
      </c>
    </row>
    <row r="26" spans="1:7" x14ac:dyDescent="0.25">
      <c r="A26" s="1">
        <v>44588</v>
      </c>
      <c r="B26" s="2" t="s">
        <v>491</v>
      </c>
      <c r="C26" s="2" t="s">
        <v>503</v>
      </c>
      <c r="D26" s="2" t="s">
        <v>504</v>
      </c>
      <c r="E26" s="2" t="s">
        <v>505</v>
      </c>
      <c r="F26" s="2" t="s">
        <v>505</v>
      </c>
      <c r="G26" s="2" t="s">
        <v>11</v>
      </c>
    </row>
    <row r="27" spans="1:7" x14ac:dyDescent="0.25">
      <c r="A27" s="1">
        <v>44587</v>
      </c>
      <c r="B27" s="2" t="s">
        <v>506</v>
      </c>
      <c r="C27" s="2" t="s">
        <v>507</v>
      </c>
      <c r="D27" s="2" t="s">
        <v>152</v>
      </c>
      <c r="E27" s="2" t="s">
        <v>508</v>
      </c>
      <c r="F27" s="2" t="s">
        <v>508</v>
      </c>
      <c r="G27" s="2" t="s">
        <v>11</v>
      </c>
    </row>
    <row r="28" spans="1:7" x14ac:dyDescent="0.25">
      <c r="A28" s="1">
        <v>44586</v>
      </c>
      <c r="B28" s="2" t="s">
        <v>497</v>
      </c>
      <c r="C28" s="2" t="s">
        <v>148</v>
      </c>
      <c r="D28" s="2" t="s">
        <v>509</v>
      </c>
      <c r="E28" s="2" t="s">
        <v>153</v>
      </c>
      <c r="F28" s="2" t="s">
        <v>153</v>
      </c>
      <c r="G28" s="2" t="s">
        <v>11</v>
      </c>
    </row>
    <row r="29" spans="1:7" x14ac:dyDescent="0.25">
      <c r="A29" s="1">
        <v>44585</v>
      </c>
      <c r="B29" s="2" t="s">
        <v>138</v>
      </c>
      <c r="C29" s="2" t="s">
        <v>145</v>
      </c>
      <c r="D29" s="2" t="s">
        <v>265</v>
      </c>
      <c r="E29" s="2" t="s">
        <v>502</v>
      </c>
      <c r="F29" s="2" t="s">
        <v>502</v>
      </c>
      <c r="G29" s="2" t="s">
        <v>11</v>
      </c>
    </row>
    <row r="30" spans="1:7" x14ac:dyDescent="0.25">
      <c r="A30" s="1">
        <v>44584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</row>
    <row r="31" spans="1:7" x14ac:dyDescent="0.25">
      <c r="A31" s="1">
        <v>44582</v>
      </c>
      <c r="B31" s="2" t="s">
        <v>496</v>
      </c>
      <c r="C31" s="2" t="s">
        <v>155</v>
      </c>
      <c r="D31" s="2" t="s">
        <v>264</v>
      </c>
      <c r="E31" s="2" t="s">
        <v>144</v>
      </c>
      <c r="F31" s="2" t="s">
        <v>144</v>
      </c>
      <c r="G31" s="2" t="s">
        <v>11</v>
      </c>
    </row>
    <row r="32" spans="1:7" x14ac:dyDescent="0.25">
      <c r="A32" s="1">
        <v>44581</v>
      </c>
      <c r="B32" s="2" t="s">
        <v>154</v>
      </c>
      <c r="C32" s="2" t="s">
        <v>510</v>
      </c>
      <c r="D32" s="2" t="s">
        <v>511</v>
      </c>
      <c r="E32" s="2" t="s">
        <v>29</v>
      </c>
      <c r="F32" s="2" t="s">
        <v>29</v>
      </c>
      <c r="G32" s="2" t="s">
        <v>11</v>
      </c>
    </row>
    <row r="33" spans="1:7" x14ac:dyDescent="0.25">
      <c r="A33" s="1">
        <v>44580</v>
      </c>
      <c r="B33" s="2" t="s">
        <v>160</v>
      </c>
      <c r="C33" s="2" t="s">
        <v>512</v>
      </c>
      <c r="D33" s="2" t="s">
        <v>513</v>
      </c>
      <c r="E33" s="2" t="s">
        <v>513</v>
      </c>
      <c r="F33" s="2" t="s">
        <v>513</v>
      </c>
      <c r="G33" s="2" t="s">
        <v>11</v>
      </c>
    </row>
    <row r="34" spans="1:7" x14ac:dyDescent="0.25">
      <c r="A34" s="1">
        <v>44579</v>
      </c>
      <c r="B34" s="2" t="s">
        <v>164</v>
      </c>
      <c r="C34" s="2" t="s">
        <v>161</v>
      </c>
      <c r="D34" s="2" t="s">
        <v>511</v>
      </c>
      <c r="E34" s="2" t="s">
        <v>27</v>
      </c>
      <c r="F34" s="2" t="s">
        <v>27</v>
      </c>
      <c r="G34" s="2" t="s">
        <v>11</v>
      </c>
    </row>
    <row r="35" spans="1:7" x14ac:dyDescent="0.25">
      <c r="A35" s="1">
        <v>44577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</row>
    <row r="36" spans="1:7" x14ac:dyDescent="0.25">
      <c r="A36" s="1">
        <v>44575</v>
      </c>
      <c r="B36" s="2" t="s">
        <v>514</v>
      </c>
      <c r="C36" s="2" t="s">
        <v>515</v>
      </c>
      <c r="D36" s="2" t="s">
        <v>516</v>
      </c>
      <c r="E36" s="2" t="s">
        <v>157</v>
      </c>
      <c r="F36" s="2" t="s">
        <v>157</v>
      </c>
      <c r="G36" s="2" t="s">
        <v>11</v>
      </c>
    </row>
    <row r="37" spans="1:7" x14ac:dyDescent="0.25">
      <c r="A37" s="1">
        <v>44574</v>
      </c>
      <c r="B37" s="2" t="s">
        <v>146</v>
      </c>
      <c r="C37" s="2" t="s">
        <v>517</v>
      </c>
      <c r="D37" s="2" t="s">
        <v>264</v>
      </c>
      <c r="E37" s="2" t="s">
        <v>518</v>
      </c>
      <c r="F37" s="2" t="s">
        <v>518</v>
      </c>
      <c r="G37" s="2" t="s">
        <v>11</v>
      </c>
    </row>
    <row r="38" spans="1:7" x14ac:dyDescent="0.25">
      <c r="A38" s="1">
        <v>44573</v>
      </c>
      <c r="B38" s="2" t="s">
        <v>519</v>
      </c>
      <c r="C38" s="2" t="s">
        <v>520</v>
      </c>
      <c r="D38" s="2" t="s">
        <v>156</v>
      </c>
      <c r="E38" s="2" t="s">
        <v>521</v>
      </c>
      <c r="F38" s="2" t="s">
        <v>521</v>
      </c>
      <c r="G38" s="2" t="s">
        <v>11</v>
      </c>
    </row>
    <row r="39" spans="1:7" x14ac:dyDescent="0.25">
      <c r="A39" s="1">
        <v>44572</v>
      </c>
      <c r="B39" s="2" t="s">
        <v>146</v>
      </c>
      <c r="C39" s="2" t="s">
        <v>522</v>
      </c>
      <c r="D39" s="2" t="s">
        <v>140</v>
      </c>
      <c r="E39" s="2" t="s">
        <v>140</v>
      </c>
      <c r="F39" s="2" t="s">
        <v>140</v>
      </c>
      <c r="G39" s="2" t="s">
        <v>11</v>
      </c>
    </row>
    <row r="40" spans="1:7" x14ac:dyDescent="0.25">
      <c r="A40" s="1">
        <v>44571</v>
      </c>
      <c r="B40" s="2" t="s">
        <v>497</v>
      </c>
      <c r="C40" s="2" t="s">
        <v>523</v>
      </c>
      <c r="D40" s="2" t="s">
        <v>524</v>
      </c>
      <c r="E40" s="2" t="s">
        <v>525</v>
      </c>
      <c r="F40" s="2" t="s">
        <v>525</v>
      </c>
      <c r="G40" s="2" t="s">
        <v>11</v>
      </c>
    </row>
    <row r="41" spans="1:7" x14ac:dyDescent="0.25">
      <c r="A41" s="1">
        <v>44570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</row>
    <row r="42" spans="1:7" x14ac:dyDescent="0.25">
      <c r="A42" s="1">
        <v>44568</v>
      </c>
      <c r="B42" s="2" t="s">
        <v>151</v>
      </c>
      <c r="C42" s="2" t="s">
        <v>166</v>
      </c>
      <c r="D42" s="2" t="s">
        <v>145</v>
      </c>
      <c r="E42" s="2" t="s">
        <v>526</v>
      </c>
      <c r="F42" s="2" t="s">
        <v>526</v>
      </c>
      <c r="G42" s="2" t="s">
        <v>11</v>
      </c>
    </row>
    <row r="43" spans="1:7" x14ac:dyDescent="0.25">
      <c r="A43" s="1">
        <v>44567</v>
      </c>
      <c r="B43" s="2" t="s">
        <v>527</v>
      </c>
      <c r="C43" s="2" t="s">
        <v>491</v>
      </c>
      <c r="D43" s="2" t="s">
        <v>149</v>
      </c>
      <c r="E43" s="2" t="s">
        <v>143</v>
      </c>
      <c r="F43" s="2" t="s">
        <v>143</v>
      </c>
      <c r="G43" s="2" t="s">
        <v>11</v>
      </c>
    </row>
    <row r="44" spans="1:7" x14ac:dyDescent="0.25">
      <c r="A44" s="1">
        <v>44566</v>
      </c>
      <c r="B44" s="2" t="s">
        <v>528</v>
      </c>
      <c r="C44" s="2" t="s">
        <v>524</v>
      </c>
      <c r="D44" s="2" t="s">
        <v>516</v>
      </c>
      <c r="E44" s="2" t="s">
        <v>150</v>
      </c>
      <c r="F44" s="2" t="s">
        <v>150</v>
      </c>
      <c r="G44" s="2" t="s">
        <v>11</v>
      </c>
    </row>
    <row r="45" spans="1:7" x14ac:dyDescent="0.25">
      <c r="A45" s="1">
        <v>44565</v>
      </c>
      <c r="B45" s="2" t="s">
        <v>529</v>
      </c>
      <c r="C45" s="2" t="s">
        <v>522</v>
      </c>
      <c r="D45" s="2" t="s">
        <v>147</v>
      </c>
      <c r="E45" s="2" t="s">
        <v>530</v>
      </c>
      <c r="F45" s="2" t="s">
        <v>530</v>
      </c>
      <c r="G45" s="2" t="s">
        <v>11</v>
      </c>
    </row>
    <row r="46" spans="1:7" x14ac:dyDescent="0.25">
      <c r="A46" s="1">
        <v>44564</v>
      </c>
      <c r="B46" s="2" t="s">
        <v>531</v>
      </c>
      <c r="C46" s="2" t="s">
        <v>532</v>
      </c>
      <c r="D46" s="2" t="s">
        <v>533</v>
      </c>
      <c r="E46" s="2" t="s">
        <v>534</v>
      </c>
      <c r="F46" s="2" t="s">
        <v>534</v>
      </c>
      <c r="G46" s="2" t="s">
        <v>11</v>
      </c>
    </row>
    <row r="47" spans="1:7" x14ac:dyDescent="0.25">
      <c r="A47" s="1">
        <v>44563</v>
      </c>
      <c r="B47" s="2" t="s">
        <v>11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</row>
    <row r="48" spans="1:7" x14ac:dyDescent="0.25">
      <c r="A48" s="1">
        <v>44561</v>
      </c>
      <c r="B48" s="2" t="s">
        <v>535</v>
      </c>
      <c r="C48" s="2" t="s">
        <v>274</v>
      </c>
      <c r="D48" s="2" t="s">
        <v>536</v>
      </c>
      <c r="E48" s="2" t="s">
        <v>537</v>
      </c>
      <c r="F48" s="2" t="s">
        <v>537</v>
      </c>
      <c r="G48" s="2" t="s">
        <v>11</v>
      </c>
    </row>
    <row r="49" spans="1:7" x14ac:dyDescent="0.25">
      <c r="A49" s="1">
        <v>44560</v>
      </c>
      <c r="B49" s="2" t="s">
        <v>119</v>
      </c>
      <c r="C49" s="2" t="s">
        <v>538</v>
      </c>
      <c r="D49" s="2" t="s">
        <v>539</v>
      </c>
      <c r="E49" s="2" t="s">
        <v>121</v>
      </c>
      <c r="F49" s="2" t="s">
        <v>121</v>
      </c>
      <c r="G49" s="2" t="s">
        <v>11</v>
      </c>
    </row>
    <row r="50" spans="1:7" x14ac:dyDescent="0.25">
      <c r="A50" s="1">
        <v>44559</v>
      </c>
      <c r="B50" s="2" t="s">
        <v>118</v>
      </c>
      <c r="C50" s="2" t="s">
        <v>282</v>
      </c>
      <c r="D50" s="2" t="s">
        <v>118</v>
      </c>
      <c r="E50" s="2" t="s">
        <v>540</v>
      </c>
      <c r="F50" s="2" t="s">
        <v>540</v>
      </c>
      <c r="G50" s="2" t="s">
        <v>11</v>
      </c>
    </row>
    <row r="51" spans="1:7" x14ac:dyDescent="0.25">
      <c r="A51" s="1">
        <v>44558</v>
      </c>
      <c r="B51" s="2" t="s">
        <v>541</v>
      </c>
      <c r="C51" s="2" t="s">
        <v>535</v>
      </c>
      <c r="D51" s="2" t="s">
        <v>542</v>
      </c>
      <c r="E51" s="2" t="s">
        <v>543</v>
      </c>
      <c r="F51" s="2" t="s">
        <v>543</v>
      </c>
      <c r="G51" s="2" t="s">
        <v>11</v>
      </c>
    </row>
    <row r="52" spans="1:7" x14ac:dyDescent="0.25">
      <c r="A52" s="1">
        <v>44557</v>
      </c>
      <c r="B52" s="2" t="s">
        <v>117</v>
      </c>
      <c r="C52" s="2" t="s">
        <v>544</v>
      </c>
      <c r="D52" s="2" t="s">
        <v>126</v>
      </c>
      <c r="E52" s="2" t="s">
        <v>259</v>
      </c>
      <c r="F52" s="2" t="s">
        <v>259</v>
      </c>
      <c r="G52" s="2" t="s">
        <v>11</v>
      </c>
    </row>
    <row r="53" spans="1:7" x14ac:dyDescent="0.25">
      <c r="A53" s="1">
        <v>44556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</row>
    <row r="54" spans="1:7" x14ac:dyDescent="0.25">
      <c r="A54" s="1">
        <v>44553</v>
      </c>
      <c r="B54" s="2" t="s">
        <v>545</v>
      </c>
      <c r="C54" s="2" t="s">
        <v>535</v>
      </c>
      <c r="D54" s="2" t="s">
        <v>542</v>
      </c>
      <c r="E54" s="2" t="s">
        <v>537</v>
      </c>
      <c r="F54" s="2" t="s">
        <v>537</v>
      </c>
      <c r="G54" s="2" t="s">
        <v>11</v>
      </c>
    </row>
    <row r="55" spans="1:7" x14ac:dyDescent="0.25">
      <c r="A55" s="1">
        <v>44552</v>
      </c>
      <c r="B55" s="2" t="s">
        <v>546</v>
      </c>
      <c r="C55" s="2" t="s">
        <v>546</v>
      </c>
      <c r="D55" s="2" t="s">
        <v>547</v>
      </c>
      <c r="E55" s="2" t="s">
        <v>307</v>
      </c>
      <c r="F55" s="2" t="s">
        <v>307</v>
      </c>
      <c r="G55" s="2" t="s">
        <v>11</v>
      </c>
    </row>
    <row r="56" spans="1:7" x14ac:dyDescent="0.25">
      <c r="A56" s="1">
        <v>44551</v>
      </c>
      <c r="B56" s="2" t="s">
        <v>126</v>
      </c>
      <c r="C56" s="2" t="s">
        <v>276</v>
      </c>
      <c r="D56" s="2" t="s">
        <v>126</v>
      </c>
      <c r="E56" s="2" t="s">
        <v>548</v>
      </c>
      <c r="F56" s="2" t="s">
        <v>548</v>
      </c>
      <c r="G56" s="2" t="s">
        <v>11</v>
      </c>
    </row>
    <row r="57" spans="1:7" x14ac:dyDescent="0.25">
      <c r="A57" s="1">
        <v>44550</v>
      </c>
      <c r="B57" s="2" t="s">
        <v>549</v>
      </c>
      <c r="C57" s="2" t="s">
        <v>550</v>
      </c>
      <c r="D57" s="2" t="s">
        <v>333</v>
      </c>
      <c r="E57" s="2" t="s">
        <v>551</v>
      </c>
      <c r="F57" s="2" t="s">
        <v>551</v>
      </c>
      <c r="G57" s="2" t="s">
        <v>11</v>
      </c>
    </row>
    <row r="58" spans="1:7" x14ac:dyDescent="0.25">
      <c r="A58" s="1">
        <v>44549</v>
      </c>
      <c r="B58" s="2" t="s">
        <v>11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</row>
    <row r="59" spans="1:7" x14ac:dyDescent="0.25">
      <c r="A59" s="1">
        <v>44547</v>
      </c>
      <c r="B59" s="2" t="s">
        <v>319</v>
      </c>
      <c r="C59" s="2" t="s">
        <v>552</v>
      </c>
      <c r="D59" s="2" t="s">
        <v>553</v>
      </c>
      <c r="E59" s="2" t="s">
        <v>554</v>
      </c>
      <c r="F59" s="2" t="s">
        <v>554</v>
      </c>
      <c r="G59" s="2" t="s">
        <v>11</v>
      </c>
    </row>
    <row r="60" spans="1:7" x14ac:dyDescent="0.25">
      <c r="A60" s="1">
        <v>44546</v>
      </c>
      <c r="B60" s="2" t="s">
        <v>117</v>
      </c>
      <c r="C60" s="2" t="s">
        <v>537</v>
      </c>
      <c r="D60" s="2" t="s">
        <v>128</v>
      </c>
      <c r="E60" s="2" t="s">
        <v>555</v>
      </c>
      <c r="F60" s="2" t="s">
        <v>555</v>
      </c>
      <c r="G60" s="2" t="s">
        <v>11</v>
      </c>
    </row>
    <row r="61" spans="1:7" x14ac:dyDescent="0.25">
      <c r="A61" s="1">
        <v>44545</v>
      </c>
      <c r="B61" s="2" t="s">
        <v>556</v>
      </c>
      <c r="C61" s="2" t="s">
        <v>557</v>
      </c>
      <c r="D61" s="2" t="s">
        <v>558</v>
      </c>
      <c r="E61" s="2" t="s">
        <v>559</v>
      </c>
      <c r="F61" s="2" t="s">
        <v>559</v>
      </c>
      <c r="G61" s="2" t="s">
        <v>11</v>
      </c>
    </row>
    <row r="62" spans="1:7" x14ac:dyDescent="0.25">
      <c r="A62" s="1">
        <v>44544</v>
      </c>
      <c r="B62" s="2" t="s">
        <v>560</v>
      </c>
      <c r="C62" s="2" t="s">
        <v>36</v>
      </c>
      <c r="D62" s="2" t="s">
        <v>561</v>
      </c>
      <c r="E62" s="2" t="s">
        <v>554</v>
      </c>
      <c r="F62" s="2" t="s">
        <v>554</v>
      </c>
      <c r="G62" s="2" t="s">
        <v>11</v>
      </c>
    </row>
    <row r="63" spans="1:7" x14ac:dyDescent="0.25">
      <c r="A63" s="1">
        <v>44543</v>
      </c>
      <c r="B63" s="2" t="s">
        <v>307</v>
      </c>
      <c r="C63" s="2" t="s">
        <v>562</v>
      </c>
      <c r="D63" s="2" t="s">
        <v>336</v>
      </c>
      <c r="E63" s="2" t="s">
        <v>549</v>
      </c>
      <c r="F63" s="2" t="s">
        <v>549</v>
      </c>
      <c r="G63" s="2" t="s">
        <v>11</v>
      </c>
    </row>
    <row r="64" spans="1:7" x14ac:dyDescent="0.25">
      <c r="A64" s="1">
        <v>44542</v>
      </c>
      <c r="B64" s="2" t="s">
        <v>11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</row>
    <row r="65" spans="1:7" x14ac:dyDescent="0.25">
      <c r="A65" s="1">
        <v>44540</v>
      </c>
      <c r="B65" s="2" t="s">
        <v>563</v>
      </c>
      <c r="C65" s="2" t="s">
        <v>541</v>
      </c>
      <c r="D65" s="2" t="s">
        <v>556</v>
      </c>
      <c r="E65" s="2" t="s">
        <v>564</v>
      </c>
      <c r="F65" s="2" t="s">
        <v>564</v>
      </c>
      <c r="G65" s="2" t="s">
        <v>11</v>
      </c>
    </row>
    <row r="66" spans="1:7" x14ac:dyDescent="0.25">
      <c r="A66" s="1">
        <v>44539</v>
      </c>
      <c r="B66" s="2" t="s">
        <v>547</v>
      </c>
      <c r="C66" s="2" t="s">
        <v>117</v>
      </c>
      <c r="D66" s="2" t="s">
        <v>565</v>
      </c>
      <c r="E66" s="2" t="s">
        <v>325</v>
      </c>
      <c r="F66" s="2" t="s">
        <v>325</v>
      </c>
      <c r="G66" s="2" t="s">
        <v>11</v>
      </c>
    </row>
    <row r="67" spans="1:7" x14ac:dyDescent="0.25">
      <c r="A67" s="1">
        <v>44538</v>
      </c>
      <c r="B67" s="2" t="s">
        <v>566</v>
      </c>
      <c r="C67" s="2" t="s">
        <v>567</v>
      </c>
      <c r="D67" s="2" t="s">
        <v>549</v>
      </c>
      <c r="E67" s="2" t="s">
        <v>563</v>
      </c>
      <c r="F67" s="2" t="s">
        <v>563</v>
      </c>
      <c r="G67" s="2" t="s">
        <v>11</v>
      </c>
    </row>
    <row r="68" spans="1:7" x14ac:dyDescent="0.25">
      <c r="A68" s="1">
        <v>44537</v>
      </c>
      <c r="B68" s="2" t="s">
        <v>568</v>
      </c>
      <c r="C68" s="2" t="s">
        <v>569</v>
      </c>
      <c r="D68" s="2" t="s">
        <v>91</v>
      </c>
      <c r="E68" s="2" t="s">
        <v>569</v>
      </c>
      <c r="F68" s="2" t="s">
        <v>569</v>
      </c>
      <c r="G68" s="2" t="s">
        <v>11</v>
      </c>
    </row>
    <row r="69" spans="1:7" x14ac:dyDescent="0.25">
      <c r="A69" s="1">
        <v>44536</v>
      </c>
      <c r="B69" s="2" t="s">
        <v>570</v>
      </c>
      <c r="C69" s="2" t="s">
        <v>571</v>
      </c>
      <c r="D69" s="2" t="s">
        <v>410</v>
      </c>
      <c r="E69" s="2" t="s">
        <v>572</v>
      </c>
      <c r="F69" s="2" t="s">
        <v>572</v>
      </c>
      <c r="G69" s="2" t="s">
        <v>11</v>
      </c>
    </row>
    <row r="70" spans="1:7" x14ac:dyDescent="0.25">
      <c r="A70" s="1">
        <v>44535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</row>
    <row r="71" spans="1:7" x14ac:dyDescent="0.25">
      <c r="A71" s="1">
        <v>44533</v>
      </c>
      <c r="B71" s="2" t="s">
        <v>573</v>
      </c>
      <c r="C71" s="2" t="s">
        <v>574</v>
      </c>
      <c r="D71" s="2" t="s">
        <v>575</v>
      </c>
      <c r="E71" s="2" t="s">
        <v>575</v>
      </c>
      <c r="F71" s="2" t="s">
        <v>575</v>
      </c>
      <c r="G71" s="2" t="s">
        <v>11</v>
      </c>
    </row>
    <row r="72" spans="1:7" x14ac:dyDescent="0.25">
      <c r="A72" s="1">
        <v>44532</v>
      </c>
      <c r="B72" s="2" t="s">
        <v>91</v>
      </c>
      <c r="C72" s="2" t="s">
        <v>576</v>
      </c>
      <c r="D72" s="2" t="s">
        <v>314</v>
      </c>
      <c r="E72" s="2" t="s">
        <v>577</v>
      </c>
      <c r="F72" s="2" t="s">
        <v>577</v>
      </c>
      <c r="G72" s="2" t="s">
        <v>11</v>
      </c>
    </row>
    <row r="73" spans="1:7" x14ac:dyDescent="0.25">
      <c r="A73" s="1">
        <v>44531</v>
      </c>
      <c r="B73" s="2" t="s">
        <v>297</v>
      </c>
      <c r="C73" s="2" t="s">
        <v>578</v>
      </c>
      <c r="D73" s="2" t="s">
        <v>568</v>
      </c>
      <c r="E73" s="2" t="s">
        <v>579</v>
      </c>
      <c r="F73" s="2" t="s">
        <v>579</v>
      </c>
      <c r="G73" s="2" t="s">
        <v>11</v>
      </c>
    </row>
    <row r="74" spans="1:7" x14ac:dyDescent="0.25">
      <c r="A74" s="1">
        <v>44530</v>
      </c>
      <c r="B74" s="2" t="s">
        <v>560</v>
      </c>
      <c r="C74" s="2" t="s">
        <v>580</v>
      </c>
      <c r="D74" s="2" t="s">
        <v>568</v>
      </c>
      <c r="E74" s="2" t="s">
        <v>310</v>
      </c>
      <c r="F74" s="2" t="s">
        <v>310</v>
      </c>
      <c r="G74" s="2" t="s">
        <v>11</v>
      </c>
    </row>
    <row r="75" spans="1:7" x14ac:dyDescent="0.25">
      <c r="A75" s="1">
        <v>44529</v>
      </c>
      <c r="B75" s="2" t="s">
        <v>581</v>
      </c>
      <c r="C75" s="2" t="s">
        <v>139</v>
      </c>
      <c r="D75" s="2" t="s">
        <v>562</v>
      </c>
      <c r="E75" s="2" t="s">
        <v>37</v>
      </c>
      <c r="F75" s="2" t="s">
        <v>37</v>
      </c>
      <c r="G75" s="2" t="s">
        <v>11</v>
      </c>
    </row>
    <row r="76" spans="1:7" x14ac:dyDescent="0.25">
      <c r="A76" s="1">
        <v>44528</v>
      </c>
      <c r="B76" s="2" t="s">
        <v>11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</row>
    <row r="77" spans="1:7" x14ac:dyDescent="0.25">
      <c r="A77" s="1">
        <v>44526</v>
      </c>
      <c r="B77" s="2" t="s">
        <v>582</v>
      </c>
      <c r="C77" s="2" t="s">
        <v>123</v>
      </c>
      <c r="D77" s="2" t="s">
        <v>560</v>
      </c>
      <c r="E77" s="2" t="s">
        <v>292</v>
      </c>
      <c r="F77" s="2" t="s">
        <v>292</v>
      </c>
      <c r="G77" s="2" t="s">
        <v>11</v>
      </c>
    </row>
    <row r="78" spans="1:7" x14ac:dyDescent="0.25">
      <c r="A78" s="1">
        <v>44525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</row>
    <row r="79" spans="1:7" x14ac:dyDescent="0.25">
      <c r="A79" s="1">
        <v>44524</v>
      </c>
      <c r="B79" s="2" t="s">
        <v>583</v>
      </c>
      <c r="C79" s="2" t="s">
        <v>584</v>
      </c>
      <c r="D79" s="2" t="s">
        <v>124</v>
      </c>
      <c r="E79" s="2" t="s">
        <v>538</v>
      </c>
      <c r="F79" s="2" t="s">
        <v>538</v>
      </c>
      <c r="G79" s="2" t="s">
        <v>11</v>
      </c>
    </row>
    <row r="80" spans="1:7" x14ac:dyDescent="0.25">
      <c r="A80" s="1">
        <v>44523</v>
      </c>
      <c r="B80" s="2" t="s">
        <v>31</v>
      </c>
      <c r="C80" s="2" t="s">
        <v>585</v>
      </c>
      <c r="D80" s="2" t="s">
        <v>586</v>
      </c>
      <c r="E80" s="2" t="s">
        <v>585</v>
      </c>
      <c r="F80" s="2" t="s">
        <v>585</v>
      </c>
      <c r="G80" s="2" t="s">
        <v>11</v>
      </c>
    </row>
    <row r="81" spans="1:7" x14ac:dyDescent="0.25">
      <c r="A81" s="1">
        <v>44522</v>
      </c>
      <c r="B81" s="2" t="s">
        <v>587</v>
      </c>
      <c r="C81" s="2" t="s">
        <v>588</v>
      </c>
      <c r="D81" s="2" t="s">
        <v>275</v>
      </c>
      <c r="E81" s="2" t="s">
        <v>588</v>
      </c>
      <c r="F81" s="2" t="s">
        <v>588</v>
      </c>
      <c r="G81" s="2" t="s">
        <v>11</v>
      </c>
    </row>
    <row r="82" spans="1:7" x14ac:dyDescent="0.25">
      <c r="A82" s="1">
        <v>44521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</row>
    <row r="83" spans="1:7" x14ac:dyDescent="0.25">
      <c r="A83" s="1">
        <v>44519</v>
      </c>
      <c r="B83" s="2" t="s">
        <v>132</v>
      </c>
      <c r="C83" s="2" t="s">
        <v>589</v>
      </c>
      <c r="D83" s="2" t="s">
        <v>544</v>
      </c>
      <c r="E83" s="2" t="s">
        <v>258</v>
      </c>
      <c r="F83" s="2" t="s">
        <v>258</v>
      </c>
      <c r="G83" s="2" t="s">
        <v>11</v>
      </c>
    </row>
    <row r="84" spans="1:7" x14ac:dyDescent="0.25">
      <c r="A84" s="1">
        <v>44518</v>
      </c>
      <c r="B84" s="2" t="s">
        <v>590</v>
      </c>
      <c r="C84" s="2" t="s">
        <v>591</v>
      </c>
      <c r="D84" s="2" t="s">
        <v>131</v>
      </c>
      <c r="E84" s="2" t="s">
        <v>133</v>
      </c>
      <c r="F84" s="2" t="s">
        <v>133</v>
      </c>
      <c r="G84" s="2" t="s">
        <v>11</v>
      </c>
    </row>
    <row r="85" spans="1:7" x14ac:dyDescent="0.25">
      <c r="A85" s="1">
        <v>44517</v>
      </c>
      <c r="B85" s="2" t="s">
        <v>141</v>
      </c>
      <c r="C85" s="2" t="s">
        <v>529</v>
      </c>
      <c r="D85" s="2" t="s">
        <v>272</v>
      </c>
      <c r="E85" s="2" t="s">
        <v>272</v>
      </c>
      <c r="F85" s="2" t="s">
        <v>272</v>
      </c>
      <c r="G85" s="2" t="s">
        <v>11</v>
      </c>
    </row>
    <row r="86" spans="1:7" x14ac:dyDescent="0.25">
      <c r="A86" s="1">
        <v>44516</v>
      </c>
      <c r="B86" s="2" t="s">
        <v>592</v>
      </c>
      <c r="C86" s="2" t="s">
        <v>585</v>
      </c>
      <c r="D86" s="2" t="s">
        <v>137</v>
      </c>
      <c r="E86" s="2" t="s">
        <v>593</v>
      </c>
      <c r="F86" s="2" t="s">
        <v>593</v>
      </c>
      <c r="G86" s="2" t="s">
        <v>11</v>
      </c>
    </row>
    <row r="87" spans="1:7" x14ac:dyDescent="0.25">
      <c r="A87" s="1">
        <v>44515</v>
      </c>
      <c r="B87" s="2" t="s">
        <v>116</v>
      </c>
      <c r="C87" s="2" t="s">
        <v>136</v>
      </c>
      <c r="D87" s="2" t="s">
        <v>276</v>
      </c>
      <c r="E87" s="2" t="s">
        <v>135</v>
      </c>
      <c r="F87" s="2" t="s">
        <v>135</v>
      </c>
      <c r="G87" s="2" t="s">
        <v>11</v>
      </c>
    </row>
    <row r="88" spans="1:7" x14ac:dyDescent="0.25">
      <c r="A88" s="1">
        <v>44514</v>
      </c>
      <c r="B88" s="2" t="s">
        <v>11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</row>
    <row r="89" spans="1:7" x14ac:dyDescent="0.25">
      <c r="A89" s="1">
        <v>44512</v>
      </c>
      <c r="B89" s="2" t="s">
        <v>125</v>
      </c>
      <c r="C89" s="2" t="s">
        <v>33</v>
      </c>
      <c r="D89" s="2" t="s">
        <v>258</v>
      </c>
      <c r="E89" s="2" t="s">
        <v>271</v>
      </c>
      <c r="F89" s="2" t="s">
        <v>271</v>
      </c>
      <c r="G89" s="2" t="s">
        <v>11</v>
      </c>
    </row>
    <row r="90" spans="1:7" x14ac:dyDescent="0.25">
      <c r="A90" s="1">
        <v>44511</v>
      </c>
      <c r="B90" s="2" t="s">
        <v>286</v>
      </c>
      <c r="C90" s="2" t="s">
        <v>286</v>
      </c>
      <c r="D90" s="2" t="s">
        <v>286</v>
      </c>
      <c r="E90" s="2" t="s">
        <v>286</v>
      </c>
      <c r="F90" s="2" t="s">
        <v>286</v>
      </c>
      <c r="G90" s="2" t="s">
        <v>11</v>
      </c>
    </row>
    <row r="91" spans="1:7" x14ac:dyDescent="0.25">
      <c r="A91" s="1">
        <v>44510</v>
      </c>
      <c r="B91" s="2" t="s">
        <v>594</v>
      </c>
      <c r="C91" s="2" t="s">
        <v>595</v>
      </c>
      <c r="D91" s="2" t="s">
        <v>596</v>
      </c>
      <c r="E91" s="2" t="s">
        <v>531</v>
      </c>
      <c r="F91" s="2" t="s">
        <v>531</v>
      </c>
      <c r="G91" s="2" t="s">
        <v>11</v>
      </c>
    </row>
    <row r="92" spans="1:7" x14ac:dyDescent="0.25">
      <c r="A92" s="1">
        <v>44509</v>
      </c>
      <c r="B92" s="2" t="s">
        <v>597</v>
      </c>
      <c r="C92" s="2" t="s">
        <v>559</v>
      </c>
      <c r="D92" s="2" t="s">
        <v>598</v>
      </c>
      <c r="E92" s="2" t="s">
        <v>324</v>
      </c>
      <c r="F92" s="2" t="s">
        <v>324</v>
      </c>
      <c r="G92" s="2" t="s">
        <v>11</v>
      </c>
    </row>
    <row r="93" spans="1:7" x14ac:dyDescent="0.25">
      <c r="A93" s="1">
        <v>44508</v>
      </c>
      <c r="B93" s="2" t="s">
        <v>258</v>
      </c>
      <c r="C93" s="2" t="s">
        <v>599</v>
      </c>
      <c r="D93" s="2" t="s">
        <v>600</v>
      </c>
      <c r="E93" s="2" t="s">
        <v>541</v>
      </c>
      <c r="F93" s="2" t="s">
        <v>541</v>
      </c>
      <c r="G93" s="2" t="s">
        <v>11</v>
      </c>
    </row>
    <row r="94" spans="1:7" x14ac:dyDescent="0.25">
      <c r="A94" s="1">
        <v>44506</v>
      </c>
      <c r="B94" s="2" t="s">
        <v>11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</row>
    <row r="95" spans="1:7" x14ac:dyDescent="0.25">
      <c r="A95" s="1">
        <v>44504</v>
      </c>
      <c r="B95" s="2" t="s">
        <v>120</v>
      </c>
      <c r="C95" s="2" t="s">
        <v>131</v>
      </c>
      <c r="D95" s="2" t="s">
        <v>546</v>
      </c>
      <c r="E95" s="2" t="s">
        <v>259</v>
      </c>
      <c r="F95" s="2" t="s">
        <v>259</v>
      </c>
      <c r="G95" s="2" t="s">
        <v>11</v>
      </c>
    </row>
    <row r="96" spans="1:7" x14ac:dyDescent="0.25">
      <c r="A96" s="1">
        <v>44503</v>
      </c>
      <c r="B96" s="2" t="s">
        <v>601</v>
      </c>
      <c r="C96" s="2" t="s">
        <v>532</v>
      </c>
      <c r="D96" s="2" t="s">
        <v>602</v>
      </c>
      <c r="E96" s="2" t="s">
        <v>32</v>
      </c>
      <c r="F96" s="2" t="s">
        <v>32</v>
      </c>
      <c r="G96" s="2" t="s">
        <v>11</v>
      </c>
    </row>
    <row r="97" spans="1:7" x14ac:dyDescent="0.25">
      <c r="A97" s="1">
        <v>44502</v>
      </c>
      <c r="B97" s="2" t="s">
        <v>603</v>
      </c>
      <c r="C97" s="2" t="s">
        <v>604</v>
      </c>
      <c r="D97" s="2" t="s">
        <v>276</v>
      </c>
      <c r="E97" s="2" t="s">
        <v>35</v>
      </c>
      <c r="F97" s="2" t="s">
        <v>35</v>
      </c>
      <c r="G97" s="2" t="s">
        <v>11</v>
      </c>
    </row>
    <row r="98" spans="1:7" x14ac:dyDescent="0.25">
      <c r="A98" s="1">
        <v>44501</v>
      </c>
      <c r="B98" s="2" t="s">
        <v>124</v>
      </c>
      <c r="C98" s="2" t="s">
        <v>595</v>
      </c>
      <c r="D98" s="2" t="s">
        <v>605</v>
      </c>
      <c r="E98" s="2" t="s">
        <v>606</v>
      </c>
      <c r="F98" s="2" t="s">
        <v>606</v>
      </c>
      <c r="G98" s="2" t="s">
        <v>11</v>
      </c>
    </row>
    <row r="99" spans="1:7" x14ac:dyDescent="0.25">
      <c r="A99" s="1">
        <v>44500</v>
      </c>
      <c r="B99" s="2" t="s">
        <v>607</v>
      </c>
      <c r="C99" s="2" t="s">
        <v>608</v>
      </c>
      <c r="D99" s="2" t="s">
        <v>606</v>
      </c>
      <c r="E99" s="2" t="s">
        <v>538</v>
      </c>
      <c r="F99" s="2" t="s">
        <v>538</v>
      </c>
      <c r="G99" s="2" t="s">
        <v>11</v>
      </c>
    </row>
    <row r="100" spans="1:7" x14ac:dyDescent="0.25">
      <c r="A100" s="1">
        <v>44499</v>
      </c>
      <c r="B100" s="2" t="s">
        <v>11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</row>
    <row r="101" spans="1:7" x14ac:dyDescent="0.25">
      <c r="A101" s="1">
        <v>44497</v>
      </c>
      <c r="B101" s="2" t="s">
        <v>31</v>
      </c>
      <c r="C101" s="2" t="s">
        <v>609</v>
      </c>
      <c r="D101" s="2" t="s">
        <v>610</v>
      </c>
      <c r="E101" s="2" t="s">
        <v>119</v>
      </c>
      <c r="F101" s="2" t="s">
        <v>119</v>
      </c>
      <c r="G101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7701-3A2A-410F-899D-72EA865CE1FA}">
  <sheetPr codeName="Sheet6"/>
  <dimension ref="A1:G101"/>
  <sheetViews>
    <sheetView workbookViewId="0">
      <selection sqref="A1:G101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7.28515625" bestFit="1" customWidth="1"/>
    <col min="4" max="4" width="6.85546875" bestFit="1" customWidth="1"/>
    <col min="5" max="5" width="9.140625" bestFit="1" customWidth="1"/>
    <col min="6" max="6" width="13.5703125" bestFit="1" customWidth="1"/>
    <col min="7" max="7" width="10.28515625" bestFit="1" customWidth="1"/>
  </cols>
  <sheetData>
    <row r="1" spans="1:7" x14ac:dyDescent="0.25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>
        <v>44617</v>
      </c>
      <c r="B2" s="2" t="s">
        <v>746</v>
      </c>
      <c r="C2" s="2" t="s">
        <v>747</v>
      </c>
      <c r="D2" s="2" t="s">
        <v>269</v>
      </c>
      <c r="E2" s="2" t="s">
        <v>748</v>
      </c>
      <c r="F2" s="2" t="s">
        <v>748</v>
      </c>
      <c r="G2" s="2" t="s">
        <v>11</v>
      </c>
    </row>
    <row r="3" spans="1:7" x14ac:dyDescent="0.25">
      <c r="A3" s="1">
        <v>44616</v>
      </c>
      <c r="B3" s="2" t="s">
        <v>600</v>
      </c>
      <c r="C3" s="2" t="s">
        <v>538</v>
      </c>
      <c r="D3" s="2" t="s">
        <v>749</v>
      </c>
      <c r="E3" s="2" t="s">
        <v>538</v>
      </c>
      <c r="F3" s="2" t="s">
        <v>538</v>
      </c>
      <c r="G3" s="2" t="s">
        <v>11</v>
      </c>
    </row>
    <row r="4" spans="1:7" x14ac:dyDescent="0.25">
      <c r="A4" s="1">
        <v>44615</v>
      </c>
      <c r="B4" s="2" t="s">
        <v>750</v>
      </c>
      <c r="C4" s="2" t="s">
        <v>751</v>
      </c>
      <c r="D4" s="2" t="s">
        <v>271</v>
      </c>
      <c r="E4" s="2" t="s">
        <v>137</v>
      </c>
      <c r="F4" s="2" t="s">
        <v>137</v>
      </c>
      <c r="G4" s="2" t="s">
        <v>11</v>
      </c>
    </row>
    <row r="5" spans="1:7" x14ac:dyDescent="0.25">
      <c r="A5" s="1">
        <v>44614</v>
      </c>
      <c r="B5" s="2" t="s">
        <v>130</v>
      </c>
      <c r="C5" s="2" t="s">
        <v>606</v>
      </c>
      <c r="D5" s="2" t="s">
        <v>134</v>
      </c>
      <c r="E5" s="2" t="s">
        <v>613</v>
      </c>
      <c r="F5" s="2" t="s">
        <v>613</v>
      </c>
      <c r="G5" s="2" t="s">
        <v>11</v>
      </c>
    </row>
    <row r="6" spans="1:7" x14ac:dyDescent="0.25">
      <c r="A6" s="1">
        <v>44612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</row>
    <row r="7" spans="1:7" x14ac:dyDescent="0.25">
      <c r="A7" s="1">
        <v>44610</v>
      </c>
      <c r="B7" s="2" t="s">
        <v>606</v>
      </c>
      <c r="C7" s="2" t="s">
        <v>606</v>
      </c>
      <c r="D7" s="2" t="s">
        <v>531</v>
      </c>
      <c r="E7" s="2" t="s">
        <v>116</v>
      </c>
      <c r="F7" s="2" t="s">
        <v>116</v>
      </c>
      <c r="G7" s="2" t="s">
        <v>11</v>
      </c>
    </row>
    <row r="8" spans="1:7" x14ac:dyDescent="0.25">
      <c r="A8" s="1">
        <v>44609</v>
      </c>
      <c r="B8" s="2" t="s">
        <v>752</v>
      </c>
      <c r="C8" s="2" t="s">
        <v>136</v>
      </c>
      <c r="D8" s="2" t="s">
        <v>540</v>
      </c>
      <c r="E8" s="2" t="s">
        <v>133</v>
      </c>
      <c r="F8" s="2" t="s">
        <v>133</v>
      </c>
      <c r="G8" s="2" t="s">
        <v>11</v>
      </c>
    </row>
    <row r="9" spans="1:7" x14ac:dyDescent="0.25">
      <c r="A9" s="1">
        <v>44608</v>
      </c>
      <c r="B9" s="2" t="s">
        <v>263</v>
      </c>
      <c r="C9" s="2" t="s">
        <v>753</v>
      </c>
      <c r="D9" s="2" t="s">
        <v>135</v>
      </c>
      <c r="E9" s="2" t="s">
        <v>156</v>
      </c>
      <c r="F9" s="2" t="s">
        <v>156</v>
      </c>
      <c r="G9" s="2" t="s">
        <v>11</v>
      </c>
    </row>
    <row r="10" spans="1:7" x14ac:dyDescent="0.25">
      <c r="A10" s="1">
        <v>44607</v>
      </c>
      <c r="B10" s="2" t="s">
        <v>266</v>
      </c>
      <c r="C10" s="2" t="s">
        <v>267</v>
      </c>
      <c r="D10" s="2" t="s">
        <v>268</v>
      </c>
      <c r="E10" s="2" t="s">
        <v>142</v>
      </c>
      <c r="F10" s="2" t="s">
        <v>142</v>
      </c>
      <c r="G10" s="2" t="s">
        <v>11</v>
      </c>
    </row>
    <row r="11" spans="1:7" x14ac:dyDescent="0.25">
      <c r="A11" s="1">
        <v>44606</v>
      </c>
      <c r="B11" s="2" t="s">
        <v>269</v>
      </c>
      <c r="C11" s="2" t="s">
        <v>270</v>
      </c>
      <c r="D11" s="2" t="s">
        <v>271</v>
      </c>
      <c r="E11" s="2" t="s">
        <v>272</v>
      </c>
      <c r="F11" s="2" t="s">
        <v>272</v>
      </c>
      <c r="G11" s="2" t="s">
        <v>11</v>
      </c>
    </row>
    <row r="12" spans="1:7" x14ac:dyDescent="0.25">
      <c r="A12" s="1">
        <v>44605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</row>
    <row r="13" spans="1:7" x14ac:dyDescent="0.25">
      <c r="A13" s="1">
        <v>44603</v>
      </c>
      <c r="B13" s="2" t="s">
        <v>135</v>
      </c>
      <c r="C13" s="2" t="s">
        <v>273</v>
      </c>
      <c r="D13" s="2" t="s">
        <v>274</v>
      </c>
      <c r="E13" s="2" t="s">
        <v>271</v>
      </c>
      <c r="F13" s="2" t="s">
        <v>271</v>
      </c>
      <c r="G13" s="2" t="s">
        <v>11</v>
      </c>
    </row>
    <row r="14" spans="1:7" x14ac:dyDescent="0.25">
      <c r="A14" s="1">
        <v>44602</v>
      </c>
      <c r="B14" s="2" t="s">
        <v>275</v>
      </c>
      <c r="C14" s="2" t="s">
        <v>158</v>
      </c>
      <c r="D14" s="2" t="s">
        <v>276</v>
      </c>
      <c r="E14" s="2" t="s">
        <v>277</v>
      </c>
      <c r="F14" s="2" t="s">
        <v>277</v>
      </c>
      <c r="G14" s="2" t="s">
        <v>11</v>
      </c>
    </row>
    <row r="15" spans="1:7" x14ac:dyDescent="0.25">
      <c r="A15" s="1">
        <v>44601</v>
      </c>
      <c r="B15" s="2" t="s">
        <v>278</v>
      </c>
      <c r="C15" s="2" t="s">
        <v>279</v>
      </c>
      <c r="D15" s="2" t="s">
        <v>280</v>
      </c>
      <c r="E15" s="2" t="s">
        <v>275</v>
      </c>
      <c r="F15" s="2" t="s">
        <v>275</v>
      </c>
      <c r="G15" s="2" t="s">
        <v>11</v>
      </c>
    </row>
    <row r="16" spans="1:7" x14ac:dyDescent="0.25">
      <c r="A16" s="1">
        <v>44600</v>
      </c>
      <c r="B16" s="2" t="s">
        <v>281</v>
      </c>
      <c r="C16" s="2" t="s">
        <v>282</v>
      </c>
      <c r="D16" s="2" t="s">
        <v>281</v>
      </c>
      <c r="E16" s="2" t="s">
        <v>283</v>
      </c>
      <c r="F16" s="2" t="s">
        <v>283</v>
      </c>
      <c r="G16" s="2" t="s">
        <v>11</v>
      </c>
    </row>
    <row r="17" spans="1:7" x14ac:dyDescent="0.25">
      <c r="A17" s="1">
        <v>44599</v>
      </c>
      <c r="B17" s="2" t="s">
        <v>284</v>
      </c>
      <c r="C17" s="2" t="s">
        <v>285</v>
      </c>
      <c r="D17" s="2" t="s">
        <v>139</v>
      </c>
      <c r="E17" s="2" t="s">
        <v>286</v>
      </c>
      <c r="F17" s="2" t="s">
        <v>286</v>
      </c>
      <c r="G17" s="2" t="s">
        <v>11</v>
      </c>
    </row>
    <row r="18" spans="1:7" x14ac:dyDescent="0.25">
      <c r="A18" s="1">
        <v>44598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</row>
    <row r="19" spans="1:7" x14ac:dyDescent="0.25">
      <c r="A19" s="1">
        <v>44596</v>
      </c>
      <c r="B19" s="2" t="s">
        <v>287</v>
      </c>
      <c r="C19" s="2" t="s">
        <v>278</v>
      </c>
      <c r="D19" s="2" t="s">
        <v>288</v>
      </c>
      <c r="E19" s="2" t="s">
        <v>125</v>
      </c>
      <c r="F19" s="2" t="s">
        <v>125</v>
      </c>
      <c r="G19" s="2" t="s">
        <v>11</v>
      </c>
    </row>
    <row r="20" spans="1:7" x14ac:dyDescent="0.25">
      <c r="A20" s="1">
        <v>44595</v>
      </c>
      <c r="B20" s="2" t="s">
        <v>289</v>
      </c>
      <c r="C20" s="2" t="s">
        <v>290</v>
      </c>
      <c r="D20" s="2" t="s">
        <v>291</v>
      </c>
      <c r="E20" s="2" t="s">
        <v>292</v>
      </c>
      <c r="F20" s="2" t="s">
        <v>292</v>
      </c>
      <c r="G20" s="2" t="s">
        <v>11</v>
      </c>
    </row>
    <row r="21" spans="1:7" x14ac:dyDescent="0.25">
      <c r="A21" s="1">
        <v>44594</v>
      </c>
      <c r="B21" s="2" t="s">
        <v>293</v>
      </c>
      <c r="C21" s="2" t="s">
        <v>294</v>
      </c>
      <c r="D21" s="2" t="s">
        <v>255</v>
      </c>
      <c r="E21" s="2" t="s">
        <v>295</v>
      </c>
      <c r="F21" s="2" t="s">
        <v>295</v>
      </c>
      <c r="G21" s="2" t="s">
        <v>11</v>
      </c>
    </row>
    <row r="22" spans="1:7" x14ac:dyDescent="0.25">
      <c r="A22" s="1">
        <v>44593</v>
      </c>
      <c r="B22" s="2" t="s">
        <v>296</v>
      </c>
      <c r="C22" s="2" t="s">
        <v>297</v>
      </c>
      <c r="D22" s="2" t="s">
        <v>296</v>
      </c>
      <c r="E22" s="2" t="s">
        <v>298</v>
      </c>
      <c r="F22" s="2" t="s">
        <v>298</v>
      </c>
      <c r="G22" s="2" t="s">
        <v>11</v>
      </c>
    </row>
    <row r="23" spans="1:7" x14ac:dyDescent="0.25">
      <c r="A23" s="1">
        <v>44592</v>
      </c>
      <c r="B23" s="2" t="s">
        <v>129</v>
      </c>
      <c r="C23" s="2" t="s">
        <v>299</v>
      </c>
      <c r="D23" s="2" t="s">
        <v>300</v>
      </c>
      <c r="E23" s="2" t="s">
        <v>301</v>
      </c>
      <c r="F23" s="2" t="s">
        <v>301</v>
      </c>
      <c r="G23" s="2" t="s">
        <v>11</v>
      </c>
    </row>
    <row r="24" spans="1:7" x14ac:dyDescent="0.25">
      <c r="A24" s="1">
        <v>44591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</row>
    <row r="25" spans="1:7" x14ac:dyDescent="0.25">
      <c r="A25" s="1">
        <v>44589</v>
      </c>
      <c r="B25" s="2" t="s">
        <v>302</v>
      </c>
      <c r="C25" s="2" t="s">
        <v>128</v>
      </c>
      <c r="D25" s="2" t="s">
        <v>293</v>
      </c>
      <c r="E25" s="2" t="s">
        <v>301</v>
      </c>
      <c r="F25" s="2" t="s">
        <v>301</v>
      </c>
      <c r="G25" s="2" t="s">
        <v>11</v>
      </c>
    </row>
    <row r="26" spans="1:7" x14ac:dyDescent="0.25">
      <c r="A26" s="1">
        <v>44588</v>
      </c>
      <c r="B26" s="2" t="s">
        <v>303</v>
      </c>
      <c r="C26" s="2" t="s">
        <v>304</v>
      </c>
      <c r="D26" s="2" t="s">
        <v>301</v>
      </c>
      <c r="E26" s="2" t="s">
        <v>305</v>
      </c>
      <c r="F26" s="2" t="s">
        <v>305</v>
      </c>
      <c r="G26" s="2" t="s">
        <v>11</v>
      </c>
    </row>
    <row r="27" spans="1:7" x14ac:dyDescent="0.25">
      <c r="A27" s="1">
        <v>44587</v>
      </c>
      <c r="B27" s="2" t="s">
        <v>306</v>
      </c>
      <c r="C27" s="2" t="s">
        <v>307</v>
      </c>
      <c r="D27" s="2" t="s">
        <v>308</v>
      </c>
      <c r="E27" s="2" t="s">
        <v>128</v>
      </c>
      <c r="F27" s="2" t="s">
        <v>128</v>
      </c>
      <c r="G27" s="2" t="s">
        <v>11</v>
      </c>
    </row>
    <row r="28" spans="1:7" x14ac:dyDescent="0.25">
      <c r="A28" s="1">
        <v>44586</v>
      </c>
      <c r="B28" s="2" t="s">
        <v>309</v>
      </c>
      <c r="C28" s="2" t="s">
        <v>310</v>
      </c>
      <c r="D28" s="2" t="s">
        <v>311</v>
      </c>
      <c r="E28" s="2" t="s">
        <v>312</v>
      </c>
      <c r="F28" s="2" t="s">
        <v>312</v>
      </c>
      <c r="G28" s="2" t="s">
        <v>11</v>
      </c>
    </row>
    <row r="29" spans="1:7" x14ac:dyDescent="0.25">
      <c r="A29" s="1">
        <v>44585</v>
      </c>
      <c r="B29" s="2" t="s">
        <v>313</v>
      </c>
      <c r="C29" s="2" t="s">
        <v>314</v>
      </c>
      <c r="D29" s="2" t="s">
        <v>49</v>
      </c>
      <c r="E29" s="2" t="s">
        <v>315</v>
      </c>
      <c r="F29" s="2" t="s">
        <v>315</v>
      </c>
      <c r="G29" s="2" t="s">
        <v>11</v>
      </c>
    </row>
    <row r="30" spans="1:7" x14ac:dyDescent="0.25">
      <c r="A30" s="1">
        <v>44584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</row>
    <row r="31" spans="1:7" x14ac:dyDescent="0.25">
      <c r="A31" s="1">
        <v>44582</v>
      </c>
      <c r="B31" s="2" t="s">
        <v>316</v>
      </c>
      <c r="C31" s="2" t="s">
        <v>306</v>
      </c>
      <c r="D31" s="2" t="s">
        <v>317</v>
      </c>
      <c r="E31" s="2" t="s">
        <v>318</v>
      </c>
      <c r="F31" s="2" t="s">
        <v>318</v>
      </c>
      <c r="G31" s="2" t="s">
        <v>11</v>
      </c>
    </row>
    <row r="32" spans="1:7" x14ac:dyDescent="0.25">
      <c r="A32" s="1">
        <v>44581</v>
      </c>
      <c r="B32" s="2" t="s">
        <v>319</v>
      </c>
      <c r="C32" s="2" t="s">
        <v>320</v>
      </c>
      <c r="D32" s="2" t="s">
        <v>297</v>
      </c>
      <c r="E32" s="2" t="s">
        <v>321</v>
      </c>
      <c r="F32" s="2" t="s">
        <v>321</v>
      </c>
      <c r="G32" s="2" t="s">
        <v>11</v>
      </c>
    </row>
    <row r="33" spans="1:7" x14ac:dyDescent="0.25">
      <c r="A33" s="1">
        <v>44580</v>
      </c>
      <c r="B33" s="2" t="s">
        <v>322</v>
      </c>
      <c r="C33" s="2" t="s">
        <v>323</v>
      </c>
      <c r="D33" s="2" t="s">
        <v>324</v>
      </c>
      <c r="E33" s="2" t="s">
        <v>292</v>
      </c>
      <c r="F33" s="2" t="s">
        <v>292</v>
      </c>
      <c r="G33" s="2" t="s">
        <v>11</v>
      </c>
    </row>
    <row r="34" spans="1:7" x14ac:dyDescent="0.25">
      <c r="A34" s="1">
        <v>44579</v>
      </c>
      <c r="B34" s="2" t="s">
        <v>292</v>
      </c>
      <c r="C34" s="2" t="s">
        <v>325</v>
      </c>
      <c r="D34" s="2" t="s">
        <v>287</v>
      </c>
      <c r="E34" s="2" t="s">
        <v>326</v>
      </c>
      <c r="F34" s="2" t="s">
        <v>326</v>
      </c>
      <c r="G34" s="2" t="s">
        <v>11</v>
      </c>
    </row>
    <row r="35" spans="1:7" x14ac:dyDescent="0.25">
      <c r="A35" s="1">
        <v>44577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</row>
    <row r="36" spans="1:7" x14ac:dyDescent="0.25">
      <c r="A36" s="1">
        <v>44575</v>
      </c>
      <c r="B36" s="2" t="s">
        <v>46</v>
      </c>
      <c r="C36" s="2" t="s">
        <v>327</v>
      </c>
      <c r="D36" s="2" t="s">
        <v>328</v>
      </c>
      <c r="E36" s="2" t="s">
        <v>316</v>
      </c>
      <c r="F36" s="2" t="s">
        <v>316</v>
      </c>
      <c r="G36" s="2" t="s">
        <v>11</v>
      </c>
    </row>
    <row r="37" spans="1:7" x14ac:dyDescent="0.25">
      <c r="A37" s="1">
        <v>44574</v>
      </c>
      <c r="B37" s="2" t="s">
        <v>329</v>
      </c>
      <c r="C37" s="2" t="s">
        <v>94</v>
      </c>
      <c r="D37" s="2" t="s">
        <v>93</v>
      </c>
      <c r="E37" s="2" t="s">
        <v>330</v>
      </c>
      <c r="F37" s="2" t="s">
        <v>330</v>
      </c>
      <c r="G37" s="2" t="s">
        <v>11</v>
      </c>
    </row>
    <row r="38" spans="1:7" x14ac:dyDescent="0.25">
      <c r="A38" s="1">
        <v>44573</v>
      </c>
      <c r="B38" s="2" t="s">
        <v>313</v>
      </c>
      <c r="C38" s="2" t="s">
        <v>94</v>
      </c>
      <c r="D38" s="2" t="s">
        <v>330</v>
      </c>
      <c r="E38" s="2" t="s">
        <v>331</v>
      </c>
      <c r="F38" s="2" t="s">
        <v>331</v>
      </c>
      <c r="G38" s="2" t="s">
        <v>11</v>
      </c>
    </row>
    <row r="39" spans="1:7" x14ac:dyDescent="0.25">
      <c r="A39" s="1">
        <v>44572</v>
      </c>
      <c r="B39" s="2" t="s">
        <v>332</v>
      </c>
      <c r="C39" s="2" t="s">
        <v>306</v>
      </c>
      <c r="D39" s="2" t="s">
        <v>256</v>
      </c>
      <c r="E39" s="2" t="s">
        <v>94</v>
      </c>
      <c r="F39" s="2" t="s">
        <v>94</v>
      </c>
      <c r="G39" s="2" t="s">
        <v>11</v>
      </c>
    </row>
    <row r="40" spans="1:7" x14ac:dyDescent="0.25">
      <c r="A40" s="1">
        <v>44571</v>
      </c>
      <c r="B40" s="2" t="s">
        <v>327</v>
      </c>
      <c r="C40" s="2" t="s">
        <v>333</v>
      </c>
      <c r="D40" s="2" t="s">
        <v>334</v>
      </c>
      <c r="E40" s="2" t="s">
        <v>127</v>
      </c>
      <c r="F40" s="2" t="s">
        <v>127</v>
      </c>
      <c r="G40" s="2" t="s">
        <v>11</v>
      </c>
    </row>
    <row r="41" spans="1:7" x14ac:dyDescent="0.25">
      <c r="A41" s="1">
        <v>44570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</row>
    <row r="42" spans="1:7" x14ac:dyDescent="0.25">
      <c r="A42" s="1">
        <v>44568</v>
      </c>
      <c r="B42" s="2" t="s">
        <v>335</v>
      </c>
      <c r="C42" s="2" t="s">
        <v>336</v>
      </c>
      <c r="D42" s="2" t="s">
        <v>337</v>
      </c>
      <c r="E42" s="2" t="s">
        <v>308</v>
      </c>
      <c r="F42" s="2" t="s">
        <v>308</v>
      </c>
      <c r="G42" s="2" t="s">
        <v>11</v>
      </c>
    </row>
    <row r="43" spans="1:7" x14ac:dyDescent="0.25">
      <c r="A43" s="1">
        <v>44567</v>
      </c>
      <c r="B43" s="2" t="s">
        <v>317</v>
      </c>
      <c r="C43" s="2" t="s">
        <v>338</v>
      </c>
      <c r="D43" s="2" t="s">
        <v>339</v>
      </c>
      <c r="E43" s="2" t="s">
        <v>317</v>
      </c>
      <c r="F43" s="2" t="s">
        <v>317</v>
      </c>
      <c r="G43" s="2" t="s">
        <v>11</v>
      </c>
    </row>
    <row r="44" spans="1:7" x14ac:dyDescent="0.25">
      <c r="A44" s="1">
        <v>44566</v>
      </c>
      <c r="B44" s="2" t="s">
        <v>43</v>
      </c>
      <c r="C44" s="2" t="s">
        <v>340</v>
      </c>
      <c r="D44" s="2" t="s">
        <v>240</v>
      </c>
      <c r="E44" s="2" t="s">
        <v>38</v>
      </c>
      <c r="F44" s="2" t="s">
        <v>38</v>
      </c>
      <c r="G44" s="2" t="s">
        <v>11</v>
      </c>
    </row>
    <row r="45" spans="1:7" x14ac:dyDescent="0.25">
      <c r="A45" s="1">
        <v>44565</v>
      </c>
      <c r="B45" s="2" t="s">
        <v>341</v>
      </c>
      <c r="C45" s="2" t="s">
        <v>342</v>
      </c>
      <c r="D45" s="2" t="s">
        <v>343</v>
      </c>
      <c r="E45" s="2" t="s">
        <v>44</v>
      </c>
      <c r="F45" s="2" t="s">
        <v>44</v>
      </c>
      <c r="G45" s="2" t="s">
        <v>11</v>
      </c>
    </row>
    <row r="46" spans="1:7" x14ac:dyDescent="0.25">
      <c r="A46" s="1">
        <v>44564</v>
      </c>
      <c r="B46" s="2" t="s">
        <v>344</v>
      </c>
      <c r="C46" s="2" t="s">
        <v>59</v>
      </c>
      <c r="D46" s="2" t="s">
        <v>223</v>
      </c>
      <c r="E46" s="2" t="s">
        <v>52</v>
      </c>
      <c r="F46" s="2" t="s">
        <v>52</v>
      </c>
      <c r="G46" s="2" t="s">
        <v>11</v>
      </c>
    </row>
    <row r="47" spans="1:7" x14ac:dyDescent="0.25">
      <c r="A47" s="1">
        <v>44563</v>
      </c>
      <c r="B47" s="2" t="s">
        <v>11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</row>
    <row r="48" spans="1:7" x14ac:dyDescent="0.25">
      <c r="A48" s="1">
        <v>44561</v>
      </c>
      <c r="B48" s="2" t="s">
        <v>345</v>
      </c>
      <c r="C48" s="2" t="s">
        <v>346</v>
      </c>
      <c r="D48" s="2" t="s">
        <v>347</v>
      </c>
      <c r="E48" s="2" t="s">
        <v>203</v>
      </c>
      <c r="F48" s="2" t="s">
        <v>203</v>
      </c>
      <c r="G48" s="2" t="s">
        <v>11</v>
      </c>
    </row>
    <row r="49" spans="1:7" x14ac:dyDescent="0.25">
      <c r="A49" s="1">
        <v>44560</v>
      </c>
      <c r="B49" s="2" t="s">
        <v>246</v>
      </c>
      <c r="C49" s="2" t="s">
        <v>348</v>
      </c>
      <c r="D49" s="2" t="s">
        <v>217</v>
      </c>
      <c r="E49" s="2" t="s">
        <v>349</v>
      </c>
      <c r="F49" s="2" t="s">
        <v>349</v>
      </c>
      <c r="G49" s="2" t="s">
        <v>11</v>
      </c>
    </row>
    <row r="50" spans="1:7" x14ac:dyDescent="0.25">
      <c r="A50" s="1">
        <v>44559</v>
      </c>
      <c r="B50" s="2" t="s">
        <v>345</v>
      </c>
      <c r="C50" s="2" t="s">
        <v>350</v>
      </c>
      <c r="D50" s="2" t="s">
        <v>345</v>
      </c>
      <c r="E50" s="2" t="s">
        <v>249</v>
      </c>
      <c r="F50" s="2" t="s">
        <v>249</v>
      </c>
      <c r="G50" s="2" t="s">
        <v>11</v>
      </c>
    </row>
    <row r="51" spans="1:7" x14ac:dyDescent="0.25">
      <c r="A51" s="1">
        <v>44558</v>
      </c>
      <c r="B51" s="2" t="s">
        <v>218</v>
      </c>
      <c r="C51" s="2" t="s">
        <v>215</v>
      </c>
      <c r="D51" s="2" t="s">
        <v>351</v>
      </c>
      <c r="E51" s="2" t="s">
        <v>352</v>
      </c>
      <c r="F51" s="2" t="s">
        <v>352</v>
      </c>
      <c r="G51" s="2" t="s">
        <v>11</v>
      </c>
    </row>
    <row r="52" spans="1:7" x14ac:dyDescent="0.25">
      <c r="A52" s="1">
        <v>44557</v>
      </c>
      <c r="B52" s="2" t="s">
        <v>215</v>
      </c>
      <c r="C52" s="2" t="s">
        <v>216</v>
      </c>
      <c r="D52" s="2" t="s">
        <v>353</v>
      </c>
      <c r="E52" s="2" t="s">
        <v>352</v>
      </c>
      <c r="F52" s="2" t="s">
        <v>352</v>
      </c>
      <c r="G52" s="2" t="s">
        <v>11</v>
      </c>
    </row>
    <row r="53" spans="1:7" x14ac:dyDescent="0.25">
      <c r="A53" s="1">
        <v>44556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</row>
    <row r="54" spans="1:7" x14ac:dyDescent="0.25">
      <c r="A54" s="1">
        <v>44553</v>
      </c>
      <c r="B54" s="2" t="s">
        <v>353</v>
      </c>
      <c r="C54" s="2" t="s">
        <v>221</v>
      </c>
      <c r="D54" s="2" t="s">
        <v>354</v>
      </c>
      <c r="E54" s="2" t="s">
        <v>355</v>
      </c>
      <c r="F54" s="2" t="s">
        <v>355</v>
      </c>
      <c r="G54" s="2" t="s">
        <v>11</v>
      </c>
    </row>
    <row r="55" spans="1:7" x14ac:dyDescent="0.25">
      <c r="A55" s="1">
        <v>44552</v>
      </c>
      <c r="B55" s="2" t="s">
        <v>207</v>
      </c>
      <c r="C55" s="2" t="s">
        <v>352</v>
      </c>
      <c r="D55" s="2" t="s">
        <v>356</v>
      </c>
      <c r="E55" s="2" t="s">
        <v>357</v>
      </c>
      <c r="F55" s="2" t="s">
        <v>357</v>
      </c>
      <c r="G55" s="2" t="s">
        <v>11</v>
      </c>
    </row>
    <row r="56" spans="1:7" x14ac:dyDescent="0.25">
      <c r="A56" s="1">
        <v>44551</v>
      </c>
      <c r="B56" s="2" t="s">
        <v>212</v>
      </c>
      <c r="C56" s="2" t="s">
        <v>358</v>
      </c>
      <c r="D56" s="2" t="s">
        <v>356</v>
      </c>
      <c r="E56" s="2" t="s">
        <v>204</v>
      </c>
      <c r="F56" s="2" t="s">
        <v>204</v>
      </c>
      <c r="G56" s="2" t="s">
        <v>11</v>
      </c>
    </row>
    <row r="57" spans="1:7" x14ac:dyDescent="0.25">
      <c r="A57" s="1">
        <v>44550</v>
      </c>
      <c r="B57" s="2" t="s">
        <v>359</v>
      </c>
      <c r="C57" s="2" t="s">
        <v>360</v>
      </c>
      <c r="D57" s="2" t="s">
        <v>361</v>
      </c>
      <c r="E57" s="2" t="s">
        <v>362</v>
      </c>
      <c r="F57" s="2" t="s">
        <v>362</v>
      </c>
      <c r="G57" s="2" t="s">
        <v>11</v>
      </c>
    </row>
    <row r="58" spans="1:7" x14ac:dyDescent="0.25">
      <c r="A58" s="1">
        <v>44549</v>
      </c>
      <c r="B58" s="2" t="s">
        <v>11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</row>
    <row r="59" spans="1:7" x14ac:dyDescent="0.25">
      <c r="A59" s="1">
        <v>44547</v>
      </c>
      <c r="B59" s="2" t="s">
        <v>363</v>
      </c>
      <c r="C59" s="2" t="s">
        <v>364</v>
      </c>
      <c r="D59" s="2" t="s">
        <v>365</v>
      </c>
      <c r="E59" s="2" t="s">
        <v>366</v>
      </c>
      <c r="F59" s="2" t="s">
        <v>366</v>
      </c>
      <c r="G59" s="2" t="s">
        <v>11</v>
      </c>
    </row>
    <row r="60" spans="1:7" x14ac:dyDescent="0.25">
      <c r="A60" s="1">
        <v>44546</v>
      </c>
      <c r="B60" s="2" t="s">
        <v>209</v>
      </c>
      <c r="C60" s="2" t="s">
        <v>367</v>
      </c>
      <c r="D60" s="2" t="s">
        <v>368</v>
      </c>
      <c r="E60" s="2" t="s">
        <v>369</v>
      </c>
      <c r="F60" s="2" t="s">
        <v>369</v>
      </c>
      <c r="G60" s="2" t="s">
        <v>11</v>
      </c>
    </row>
    <row r="61" spans="1:7" x14ac:dyDescent="0.25">
      <c r="A61" s="1">
        <v>44545</v>
      </c>
      <c r="B61" s="2" t="s">
        <v>370</v>
      </c>
      <c r="C61" s="2" t="s">
        <v>206</v>
      </c>
      <c r="D61" s="2" t="s">
        <v>371</v>
      </c>
      <c r="E61" s="2" t="s">
        <v>372</v>
      </c>
      <c r="F61" s="2" t="s">
        <v>372</v>
      </c>
      <c r="G61" s="2" t="s">
        <v>11</v>
      </c>
    </row>
    <row r="62" spans="1:7" x14ac:dyDescent="0.25">
      <c r="A62" s="1">
        <v>44544</v>
      </c>
      <c r="B62" s="2" t="s">
        <v>373</v>
      </c>
      <c r="C62" s="2" t="s">
        <v>209</v>
      </c>
      <c r="D62" s="2" t="s">
        <v>360</v>
      </c>
      <c r="E62" s="2" t="s">
        <v>199</v>
      </c>
      <c r="F62" s="2" t="s">
        <v>199</v>
      </c>
      <c r="G62" s="2" t="s">
        <v>11</v>
      </c>
    </row>
    <row r="63" spans="1:7" x14ac:dyDescent="0.25">
      <c r="A63" s="1">
        <v>44543</v>
      </c>
      <c r="B63" s="2" t="s">
        <v>194</v>
      </c>
      <c r="C63" s="2" t="s">
        <v>209</v>
      </c>
      <c r="D63" s="2" t="s">
        <v>374</v>
      </c>
      <c r="E63" s="2" t="s">
        <v>191</v>
      </c>
      <c r="F63" s="2" t="s">
        <v>191</v>
      </c>
      <c r="G63" s="2" t="s">
        <v>11</v>
      </c>
    </row>
    <row r="64" spans="1:7" x14ac:dyDescent="0.25">
      <c r="A64" s="1">
        <v>44542</v>
      </c>
      <c r="B64" s="2" t="s">
        <v>11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</row>
    <row r="65" spans="1:7" x14ac:dyDescent="0.25">
      <c r="A65" s="1">
        <v>44540</v>
      </c>
      <c r="B65" s="2" t="s">
        <v>202</v>
      </c>
      <c r="C65" s="2" t="s">
        <v>375</v>
      </c>
      <c r="D65" s="2" t="s">
        <v>376</v>
      </c>
      <c r="E65" s="2" t="s">
        <v>215</v>
      </c>
      <c r="F65" s="2" t="s">
        <v>215</v>
      </c>
      <c r="G65" s="2" t="s">
        <v>11</v>
      </c>
    </row>
    <row r="66" spans="1:7" x14ac:dyDescent="0.25">
      <c r="A66" s="1">
        <v>44539</v>
      </c>
      <c r="B66" s="2" t="s">
        <v>206</v>
      </c>
      <c r="C66" s="2" t="s">
        <v>224</v>
      </c>
      <c r="D66" s="2" t="s">
        <v>209</v>
      </c>
      <c r="E66" s="2" t="s">
        <v>204</v>
      </c>
      <c r="F66" s="2" t="s">
        <v>204</v>
      </c>
      <c r="G66" s="2" t="s">
        <v>11</v>
      </c>
    </row>
    <row r="67" spans="1:7" x14ac:dyDescent="0.25">
      <c r="A67" s="1">
        <v>44538</v>
      </c>
      <c r="B67" s="2" t="s">
        <v>377</v>
      </c>
      <c r="C67" s="2" t="s">
        <v>378</v>
      </c>
      <c r="D67" s="2" t="s">
        <v>215</v>
      </c>
      <c r="E67" s="2" t="s">
        <v>202</v>
      </c>
      <c r="F67" s="2" t="s">
        <v>202</v>
      </c>
      <c r="G67" s="2" t="s">
        <v>11</v>
      </c>
    </row>
    <row r="68" spans="1:7" x14ac:dyDescent="0.25">
      <c r="A68" s="1">
        <v>44537</v>
      </c>
      <c r="B68" s="2" t="s">
        <v>198</v>
      </c>
      <c r="C68" s="2" t="s">
        <v>379</v>
      </c>
      <c r="D68" s="2" t="s">
        <v>373</v>
      </c>
      <c r="E68" s="2" t="s">
        <v>197</v>
      </c>
      <c r="F68" s="2" t="s">
        <v>197</v>
      </c>
      <c r="G68" s="2" t="s">
        <v>11</v>
      </c>
    </row>
    <row r="69" spans="1:7" x14ac:dyDescent="0.25">
      <c r="A69" s="1">
        <v>44536</v>
      </c>
      <c r="B69" s="2" t="s">
        <v>380</v>
      </c>
      <c r="C69" s="2" t="s">
        <v>381</v>
      </c>
      <c r="D69" s="2" t="s">
        <v>71</v>
      </c>
      <c r="E69" s="2" t="s">
        <v>382</v>
      </c>
      <c r="F69" s="2" t="s">
        <v>382</v>
      </c>
      <c r="G69" s="2" t="s">
        <v>11</v>
      </c>
    </row>
    <row r="70" spans="1:7" x14ac:dyDescent="0.25">
      <c r="A70" s="1">
        <v>44535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</row>
    <row r="71" spans="1:7" x14ac:dyDescent="0.25">
      <c r="A71" s="1">
        <v>44533</v>
      </c>
      <c r="B71" s="2" t="s">
        <v>191</v>
      </c>
      <c r="C71" s="2" t="s">
        <v>69</v>
      </c>
      <c r="D71" s="2" t="s">
        <v>188</v>
      </c>
      <c r="E71" s="2" t="s">
        <v>188</v>
      </c>
      <c r="F71" s="2" t="s">
        <v>188</v>
      </c>
      <c r="G71" s="2" t="s">
        <v>11</v>
      </c>
    </row>
    <row r="72" spans="1:7" x14ac:dyDescent="0.25">
      <c r="A72" s="1">
        <v>44532</v>
      </c>
      <c r="B72" s="2" t="s">
        <v>369</v>
      </c>
      <c r="C72" s="2" t="s">
        <v>68</v>
      </c>
      <c r="D72" s="2" t="s">
        <v>383</v>
      </c>
      <c r="E72" s="2" t="s">
        <v>356</v>
      </c>
      <c r="F72" s="2" t="s">
        <v>356</v>
      </c>
      <c r="G72" s="2" t="s">
        <v>11</v>
      </c>
    </row>
    <row r="73" spans="1:7" x14ac:dyDescent="0.25">
      <c r="A73" s="1">
        <v>44531</v>
      </c>
      <c r="B73" s="2" t="s">
        <v>379</v>
      </c>
      <c r="C73" s="2" t="s">
        <v>60</v>
      </c>
      <c r="D73" s="2" t="s">
        <v>195</v>
      </c>
      <c r="E73" s="2" t="s">
        <v>382</v>
      </c>
      <c r="F73" s="2" t="s">
        <v>382</v>
      </c>
      <c r="G73" s="2" t="s">
        <v>11</v>
      </c>
    </row>
    <row r="74" spans="1:7" x14ac:dyDescent="0.25">
      <c r="A74" s="1">
        <v>44530</v>
      </c>
      <c r="B74" s="2" t="s">
        <v>193</v>
      </c>
      <c r="C74" s="2" t="s">
        <v>384</v>
      </c>
      <c r="D74" s="2" t="s">
        <v>364</v>
      </c>
      <c r="E74" s="2" t="s">
        <v>200</v>
      </c>
      <c r="F74" s="2" t="s">
        <v>200</v>
      </c>
      <c r="G74" s="2" t="s">
        <v>11</v>
      </c>
    </row>
    <row r="75" spans="1:7" x14ac:dyDescent="0.25">
      <c r="A75" s="1">
        <v>44529</v>
      </c>
      <c r="B75" s="2" t="s">
        <v>385</v>
      </c>
      <c r="C75" s="2" t="s">
        <v>386</v>
      </c>
      <c r="D75" s="2" t="s">
        <v>214</v>
      </c>
      <c r="E75" s="2" t="s">
        <v>253</v>
      </c>
      <c r="F75" s="2" t="s">
        <v>253</v>
      </c>
      <c r="G75" s="2" t="s">
        <v>11</v>
      </c>
    </row>
    <row r="76" spans="1:7" x14ac:dyDescent="0.25">
      <c r="A76" s="1">
        <v>44528</v>
      </c>
      <c r="B76" s="2" t="s">
        <v>11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</row>
    <row r="77" spans="1:7" x14ac:dyDescent="0.25">
      <c r="A77" s="1">
        <v>44526</v>
      </c>
      <c r="B77" s="2" t="s">
        <v>387</v>
      </c>
      <c r="C77" s="2" t="s">
        <v>249</v>
      </c>
      <c r="D77" s="2" t="s">
        <v>388</v>
      </c>
      <c r="E77" s="2" t="s">
        <v>379</v>
      </c>
      <c r="F77" s="2" t="s">
        <v>379</v>
      </c>
      <c r="G77" s="2" t="s">
        <v>11</v>
      </c>
    </row>
    <row r="78" spans="1:7" x14ac:dyDescent="0.25">
      <c r="A78" s="1">
        <v>44525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</row>
    <row r="79" spans="1:7" x14ac:dyDescent="0.25">
      <c r="A79" s="1">
        <v>44524</v>
      </c>
      <c r="B79" s="2" t="s">
        <v>50</v>
      </c>
      <c r="C79" s="2" t="s">
        <v>389</v>
      </c>
      <c r="D79" s="2" t="s">
        <v>230</v>
      </c>
      <c r="E79" s="2" t="s">
        <v>390</v>
      </c>
      <c r="F79" s="2" t="s">
        <v>390</v>
      </c>
      <c r="G79" s="2" t="s">
        <v>11</v>
      </c>
    </row>
    <row r="80" spans="1:7" x14ac:dyDescent="0.25">
      <c r="A80" s="1">
        <v>44523</v>
      </c>
      <c r="B80" s="2" t="s">
        <v>391</v>
      </c>
      <c r="C80" s="2" t="s">
        <v>45</v>
      </c>
      <c r="D80" s="2" t="s">
        <v>230</v>
      </c>
      <c r="E80" s="2" t="s">
        <v>392</v>
      </c>
      <c r="F80" s="2" t="s">
        <v>392</v>
      </c>
      <c r="G80" s="2" t="s">
        <v>11</v>
      </c>
    </row>
    <row r="81" spans="1:7" x14ac:dyDescent="0.25">
      <c r="A81" s="1">
        <v>44522</v>
      </c>
      <c r="B81" s="2" t="s">
        <v>213</v>
      </c>
      <c r="C81" s="2" t="s">
        <v>58</v>
      </c>
      <c r="D81" s="2" t="s">
        <v>242</v>
      </c>
      <c r="E81" s="2" t="s">
        <v>228</v>
      </c>
      <c r="F81" s="2" t="s">
        <v>228</v>
      </c>
      <c r="G81" s="2" t="s">
        <v>11</v>
      </c>
    </row>
    <row r="82" spans="1:7" x14ac:dyDescent="0.25">
      <c r="A82" s="1">
        <v>44521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</row>
    <row r="83" spans="1:7" x14ac:dyDescent="0.25">
      <c r="A83" s="1">
        <v>44519</v>
      </c>
      <c r="B83" s="2" t="s">
        <v>252</v>
      </c>
      <c r="C83" s="2" t="s">
        <v>226</v>
      </c>
      <c r="D83" s="2" t="s">
        <v>211</v>
      </c>
      <c r="E83" s="2" t="s">
        <v>205</v>
      </c>
      <c r="F83" s="2" t="s">
        <v>205</v>
      </c>
      <c r="G83" s="2" t="s">
        <v>11</v>
      </c>
    </row>
    <row r="84" spans="1:7" x14ac:dyDescent="0.25">
      <c r="A84" s="1">
        <v>44518</v>
      </c>
      <c r="B84" s="2" t="s">
        <v>66</v>
      </c>
      <c r="C84" s="2" t="s">
        <v>238</v>
      </c>
      <c r="D84" s="2" t="s">
        <v>65</v>
      </c>
      <c r="E84" s="2" t="s">
        <v>393</v>
      </c>
      <c r="F84" s="2" t="s">
        <v>393</v>
      </c>
      <c r="G84" s="2" t="s">
        <v>11</v>
      </c>
    </row>
    <row r="85" spans="1:7" x14ac:dyDescent="0.25">
      <c r="A85" s="1">
        <v>44517</v>
      </c>
      <c r="B85" s="2" t="s">
        <v>394</v>
      </c>
      <c r="C85" s="2" t="s">
        <v>395</v>
      </c>
      <c r="D85" s="2" t="s">
        <v>396</v>
      </c>
      <c r="E85" s="2" t="s">
        <v>241</v>
      </c>
      <c r="F85" s="2" t="s">
        <v>241</v>
      </c>
      <c r="G85" s="2" t="s">
        <v>11</v>
      </c>
    </row>
    <row r="86" spans="1:7" x14ac:dyDescent="0.25">
      <c r="A86" s="1">
        <v>44516</v>
      </c>
      <c r="B86" s="2" t="s">
        <v>53</v>
      </c>
      <c r="C86" s="2" t="s">
        <v>54</v>
      </c>
      <c r="D86" s="2" t="s">
        <v>396</v>
      </c>
      <c r="E86" s="2" t="s">
        <v>48</v>
      </c>
      <c r="F86" s="2" t="s">
        <v>48</v>
      </c>
      <c r="G86" s="2" t="s">
        <v>11</v>
      </c>
    </row>
    <row r="87" spans="1:7" x14ac:dyDescent="0.25">
      <c r="A87" s="1">
        <v>44515</v>
      </c>
      <c r="B87" s="2" t="s">
        <v>397</v>
      </c>
      <c r="C87" s="2" t="s">
        <v>228</v>
      </c>
      <c r="D87" s="2" t="s">
        <v>398</v>
      </c>
      <c r="E87" s="2" t="s">
        <v>254</v>
      </c>
      <c r="F87" s="2" t="s">
        <v>254</v>
      </c>
      <c r="G87" s="2" t="s">
        <v>11</v>
      </c>
    </row>
    <row r="88" spans="1:7" x14ac:dyDescent="0.25">
      <c r="A88" s="1">
        <v>44514</v>
      </c>
      <c r="B88" s="2" t="s">
        <v>11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</row>
    <row r="89" spans="1:7" x14ac:dyDescent="0.25">
      <c r="A89" s="1">
        <v>44512</v>
      </c>
      <c r="B89" s="2" t="s">
        <v>399</v>
      </c>
      <c r="C89" s="2" t="s">
        <v>393</v>
      </c>
      <c r="D89" s="2" t="s">
        <v>400</v>
      </c>
      <c r="E89" s="2" t="s">
        <v>225</v>
      </c>
      <c r="F89" s="2" t="s">
        <v>225</v>
      </c>
      <c r="G89" s="2" t="s">
        <v>11</v>
      </c>
    </row>
    <row r="90" spans="1:7" x14ac:dyDescent="0.25">
      <c r="A90" s="1">
        <v>44511</v>
      </c>
      <c r="B90" s="2" t="s">
        <v>227</v>
      </c>
      <c r="C90" s="2" t="s">
        <v>227</v>
      </c>
      <c r="D90" s="2" t="s">
        <v>227</v>
      </c>
      <c r="E90" s="2" t="s">
        <v>227</v>
      </c>
      <c r="F90" s="2" t="s">
        <v>227</v>
      </c>
      <c r="G90" s="2" t="s">
        <v>11</v>
      </c>
    </row>
    <row r="91" spans="1:7" x14ac:dyDescent="0.25">
      <c r="A91" s="1">
        <v>44510</v>
      </c>
      <c r="B91" s="2" t="s">
        <v>388</v>
      </c>
      <c r="C91" s="2" t="s">
        <v>63</v>
      </c>
      <c r="D91" s="2" t="s">
        <v>219</v>
      </c>
      <c r="E91" s="2" t="s">
        <v>227</v>
      </c>
      <c r="F91" s="2" t="s">
        <v>227</v>
      </c>
      <c r="G91" s="2" t="s">
        <v>11</v>
      </c>
    </row>
    <row r="92" spans="1:7" x14ac:dyDescent="0.25">
      <c r="A92" s="1">
        <v>44509</v>
      </c>
      <c r="B92" s="2" t="s">
        <v>219</v>
      </c>
      <c r="C92" s="2" t="s">
        <v>401</v>
      </c>
      <c r="D92" s="2" t="s">
        <v>70</v>
      </c>
      <c r="E92" s="2" t="s">
        <v>402</v>
      </c>
      <c r="F92" s="2" t="s">
        <v>402</v>
      </c>
      <c r="G92" s="2" t="s">
        <v>11</v>
      </c>
    </row>
    <row r="93" spans="1:7" x14ac:dyDescent="0.25">
      <c r="A93" s="1">
        <v>44508</v>
      </c>
      <c r="B93" s="2" t="s">
        <v>403</v>
      </c>
      <c r="C93" s="2" t="s">
        <v>404</v>
      </c>
      <c r="D93" s="2" t="s">
        <v>405</v>
      </c>
      <c r="E93" s="2" t="s">
        <v>60</v>
      </c>
      <c r="F93" s="2" t="s">
        <v>60</v>
      </c>
      <c r="G93" s="2" t="s">
        <v>11</v>
      </c>
    </row>
    <row r="94" spans="1:7" x14ac:dyDescent="0.25">
      <c r="A94" s="1">
        <v>44506</v>
      </c>
      <c r="B94" s="2" t="s">
        <v>11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</row>
    <row r="95" spans="1:7" x14ac:dyDescent="0.25">
      <c r="A95" s="1">
        <v>44504</v>
      </c>
      <c r="B95" s="2" t="s">
        <v>406</v>
      </c>
      <c r="C95" s="2" t="s">
        <v>385</v>
      </c>
      <c r="D95" s="2" t="s">
        <v>212</v>
      </c>
      <c r="E95" s="2" t="s">
        <v>198</v>
      </c>
      <c r="F95" s="2" t="s">
        <v>198</v>
      </c>
      <c r="G95" s="2" t="s">
        <v>11</v>
      </c>
    </row>
    <row r="96" spans="1:7" x14ac:dyDescent="0.25">
      <c r="A96" s="1">
        <v>44503</v>
      </c>
      <c r="B96" s="2" t="s">
        <v>250</v>
      </c>
      <c r="C96" s="2" t="s">
        <v>233</v>
      </c>
      <c r="D96" s="2" t="s">
        <v>202</v>
      </c>
      <c r="E96" s="2" t="s">
        <v>407</v>
      </c>
      <c r="F96" s="2" t="s">
        <v>407</v>
      </c>
      <c r="G96" s="2" t="s">
        <v>11</v>
      </c>
    </row>
    <row r="97" spans="1:7" x14ac:dyDescent="0.25">
      <c r="A97" s="1">
        <v>44502</v>
      </c>
      <c r="B97" s="2" t="s">
        <v>408</v>
      </c>
      <c r="C97" s="2" t="s">
        <v>56</v>
      </c>
      <c r="D97" s="2" t="s">
        <v>253</v>
      </c>
      <c r="E97" s="2" t="s">
        <v>233</v>
      </c>
      <c r="F97" s="2" t="s">
        <v>233</v>
      </c>
      <c r="G97" s="2" t="s">
        <v>11</v>
      </c>
    </row>
    <row r="98" spans="1:7" x14ac:dyDescent="0.25">
      <c r="A98" s="1">
        <v>44501</v>
      </c>
      <c r="B98" s="2" t="s">
        <v>245</v>
      </c>
      <c r="C98" s="2" t="s">
        <v>242</v>
      </c>
      <c r="D98" s="2" t="s">
        <v>62</v>
      </c>
      <c r="E98" s="2" t="s">
        <v>398</v>
      </c>
      <c r="F98" s="2" t="s">
        <v>398</v>
      </c>
      <c r="G98" s="2" t="s">
        <v>11</v>
      </c>
    </row>
    <row r="99" spans="1:7" x14ac:dyDescent="0.25">
      <c r="A99" s="1">
        <v>44500</v>
      </c>
      <c r="B99" s="2" t="s">
        <v>248</v>
      </c>
      <c r="C99" s="2" t="s">
        <v>229</v>
      </c>
      <c r="D99" s="2" t="s">
        <v>61</v>
      </c>
      <c r="E99" s="2" t="s">
        <v>213</v>
      </c>
      <c r="F99" s="2" t="s">
        <v>213</v>
      </c>
      <c r="G99" s="2" t="s">
        <v>11</v>
      </c>
    </row>
    <row r="100" spans="1:7" x14ac:dyDescent="0.25">
      <c r="A100" s="1">
        <v>44499</v>
      </c>
      <c r="B100" s="2" t="s">
        <v>11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</row>
    <row r="101" spans="1:7" x14ac:dyDescent="0.25">
      <c r="A101" s="1">
        <v>44497</v>
      </c>
      <c r="B101" s="2" t="s">
        <v>229</v>
      </c>
      <c r="C101" s="2" t="s">
        <v>409</v>
      </c>
      <c r="D101" s="2" t="s">
        <v>67</v>
      </c>
      <c r="E101" s="2" t="s">
        <v>226</v>
      </c>
      <c r="F101" s="2" t="s">
        <v>226</v>
      </c>
      <c r="G101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0661-A072-4E33-9D31-939646DF50B3}">
  <sheetPr codeName="Sheet7"/>
  <dimension ref="A1:G101"/>
  <sheetViews>
    <sheetView workbookViewId="0">
      <selection sqref="A1:G101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7.28515625" bestFit="1" customWidth="1"/>
    <col min="4" max="4" width="6.85546875" bestFit="1" customWidth="1"/>
    <col min="5" max="5" width="9.140625" bestFit="1" customWidth="1"/>
    <col min="6" max="6" width="13.5703125" bestFit="1" customWidth="1"/>
    <col min="7" max="7" width="10.28515625" bestFit="1" customWidth="1"/>
  </cols>
  <sheetData>
    <row r="1" spans="1:7" x14ac:dyDescent="0.25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>
        <v>44617</v>
      </c>
      <c r="B2" s="2" t="s">
        <v>788</v>
      </c>
      <c r="C2" s="2" t="s">
        <v>34</v>
      </c>
      <c r="D2" s="2" t="s">
        <v>614</v>
      </c>
      <c r="E2" s="2" t="s">
        <v>789</v>
      </c>
      <c r="F2" s="2" t="s">
        <v>789</v>
      </c>
      <c r="G2" s="2" t="s">
        <v>11</v>
      </c>
    </row>
    <row r="3" spans="1:7" x14ac:dyDescent="0.25">
      <c r="A3" s="1">
        <v>44616</v>
      </c>
      <c r="B3" s="2" t="s">
        <v>598</v>
      </c>
      <c r="C3" s="2" t="s">
        <v>597</v>
      </c>
      <c r="D3" s="2" t="s">
        <v>790</v>
      </c>
      <c r="E3" s="2" t="s">
        <v>597</v>
      </c>
      <c r="F3" s="2" t="s">
        <v>597</v>
      </c>
      <c r="G3" s="2" t="s">
        <v>11</v>
      </c>
    </row>
    <row r="4" spans="1:7" x14ac:dyDescent="0.25">
      <c r="A4" s="1">
        <v>44615</v>
      </c>
      <c r="B4" s="2" t="s">
        <v>791</v>
      </c>
      <c r="C4" s="2" t="s">
        <v>792</v>
      </c>
      <c r="D4" s="2" t="s">
        <v>545</v>
      </c>
      <c r="E4" s="2" t="s">
        <v>793</v>
      </c>
      <c r="F4" s="2" t="s">
        <v>793</v>
      </c>
      <c r="G4" s="2" t="s">
        <v>11</v>
      </c>
    </row>
    <row r="5" spans="1:7" x14ac:dyDescent="0.25">
      <c r="A5" s="1">
        <v>44614</v>
      </c>
      <c r="B5" s="2" t="s">
        <v>547</v>
      </c>
      <c r="C5" s="2" t="s">
        <v>614</v>
      </c>
      <c r="D5" s="2" t="s">
        <v>794</v>
      </c>
      <c r="E5" s="2" t="s">
        <v>325</v>
      </c>
      <c r="F5" s="2" t="s">
        <v>325</v>
      </c>
      <c r="G5" s="2" t="s">
        <v>11</v>
      </c>
    </row>
    <row r="6" spans="1:7" x14ac:dyDescent="0.25">
      <c r="A6" s="1">
        <v>44612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</row>
    <row r="7" spans="1:7" x14ac:dyDescent="0.25">
      <c r="A7" s="1">
        <v>44610</v>
      </c>
      <c r="B7" s="2" t="s">
        <v>795</v>
      </c>
      <c r="C7" s="2" t="s">
        <v>795</v>
      </c>
      <c r="D7" s="2" t="s">
        <v>796</v>
      </c>
      <c r="E7" s="2" t="s">
        <v>797</v>
      </c>
      <c r="F7" s="2" t="s">
        <v>797</v>
      </c>
      <c r="G7" s="2" t="s">
        <v>11</v>
      </c>
    </row>
    <row r="8" spans="1:7" x14ac:dyDescent="0.25">
      <c r="A8" s="1">
        <v>44609</v>
      </c>
      <c r="B8" s="2" t="s">
        <v>126</v>
      </c>
      <c r="C8" s="2" t="s">
        <v>117</v>
      </c>
      <c r="D8" s="2" t="s">
        <v>320</v>
      </c>
      <c r="E8" s="2" t="s">
        <v>128</v>
      </c>
      <c r="F8" s="2" t="s">
        <v>128</v>
      </c>
      <c r="G8" s="2" t="s">
        <v>11</v>
      </c>
    </row>
    <row r="9" spans="1:7" x14ac:dyDescent="0.25">
      <c r="A9" s="1">
        <v>44608</v>
      </c>
      <c r="B9" s="2" t="s">
        <v>276</v>
      </c>
      <c r="C9" s="2" t="s">
        <v>589</v>
      </c>
      <c r="D9" s="2" t="s">
        <v>541</v>
      </c>
      <c r="E9" s="2" t="s">
        <v>134</v>
      </c>
      <c r="F9" s="2" t="s">
        <v>134</v>
      </c>
      <c r="G9" s="2" t="s">
        <v>11</v>
      </c>
    </row>
    <row r="10" spans="1:7" x14ac:dyDescent="0.25">
      <c r="A10" s="1">
        <v>44607</v>
      </c>
      <c r="B10" s="2" t="s">
        <v>605</v>
      </c>
      <c r="C10" s="2" t="s">
        <v>611</v>
      </c>
      <c r="D10" s="2" t="s">
        <v>533</v>
      </c>
      <c r="E10" s="2" t="s">
        <v>122</v>
      </c>
      <c r="F10" s="2" t="s">
        <v>122</v>
      </c>
      <c r="G10" s="2" t="s">
        <v>11</v>
      </c>
    </row>
    <row r="11" spans="1:7" x14ac:dyDescent="0.25">
      <c r="A11" s="1">
        <v>44606</v>
      </c>
      <c r="B11" s="2" t="s">
        <v>612</v>
      </c>
      <c r="C11" s="2" t="s">
        <v>613</v>
      </c>
      <c r="D11" s="2" t="s">
        <v>563</v>
      </c>
      <c r="E11" s="2" t="s">
        <v>531</v>
      </c>
      <c r="F11" s="2" t="s">
        <v>531</v>
      </c>
      <c r="G11" s="2" t="s">
        <v>11</v>
      </c>
    </row>
    <row r="12" spans="1:7" x14ac:dyDescent="0.25">
      <c r="A12" s="1">
        <v>44605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</row>
    <row r="13" spans="1:7" x14ac:dyDescent="0.25">
      <c r="A13" s="1">
        <v>44603</v>
      </c>
      <c r="B13" s="2" t="s">
        <v>134</v>
      </c>
      <c r="C13" s="2" t="s">
        <v>133</v>
      </c>
      <c r="D13" s="2" t="s">
        <v>556</v>
      </c>
      <c r="E13" s="2" t="s">
        <v>614</v>
      </c>
      <c r="F13" s="2" t="s">
        <v>614</v>
      </c>
      <c r="G13" s="2" t="s">
        <v>11</v>
      </c>
    </row>
    <row r="14" spans="1:7" x14ac:dyDescent="0.25">
      <c r="A14" s="1">
        <v>44602</v>
      </c>
      <c r="B14" s="2" t="s">
        <v>561</v>
      </c>
      <c r="C14" s="2" t="s">
        <v>32</v>
      </c>
      <c r="D14" s="2" t="s">
        <v>298</v>
      </c>
      <c r="E14" s="2" t="s">
        <v>130</v>
      </c>
      <c r="F14" s="2" t="s">
        <v>130</v>
      </c>
      <c r="G14" s="2" t="s">
        <v>11</v>
      </c>
    </row>
    <row r="15" spans="1:7" x14ac:dyDescent="0.25">
      <c r="A15" s="1">
        <v>44601</v>
      </c>
      <c r="B15" s="2" t="s">
        <v>615</v>
      </c>
      <c r="C15" s="2" t="s">
        <v>553</v>
      </c>
      <c r="D15" s="2" t="s">
        <v>293</v>
      </c>
      <c r="E15" s="2" t="s">
        <v>616</v>
      </c>
      <c r="F15" s="2" t="s">
        <v>616</v>
      </c>
      <c r="G15" s="2" t="s">
        <v>11</v>
      </c>
    </row>
    <row r="16" spans="1:7" x14ac:dyDescent="0.25">
      <c r="A16" s="1">
        <v>44600</v>
      </c>
      <c r="B16" s="2" t="s">
        <v>617</v>
      </c>
      <c r="C16" s="2" t="s">
        <v>618</v>
      </c>
      <c r="D16" s="2" t="s">
        <v>615</v>
      </c>
      <c r="E16" s="2" t="s">
        <v>333</v>
      </c>
      <c r="F16" s="2" t="s">
        <v>333</v>
      </c>
      <c r="G16" s="2" t="s">
        <v>11</v>
      </c>
    </row>
    <row r="17" spans="1:7" x14ac:dyDescent="0.25">
      <c r="A17" s="1">
        <v>44599</v>
      </c>
      <c r="B17" s="2" t="s">
        <v>619</v>
      </c>
      <c r="C17" s="2" t="s">
        <v>620</v>
      </c>
      <c r="D17" s="2" t="s">
        <v>572</v>
      </c>
      <c r="E17" s="2" t="s">
        <v>92</v>
      </c>
      <c r="F17" s="2" t="s">
        <v>92</v>
      </c>
      <c r="G17" s="2" t="s">
        <v>11</v>
      </c>
    </row>
    <row r="18" spans="1:7" x14ac:dyDescent="0.25">
      <c r="A18" s="1">
        <v>44598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</row>
    <row r="19" spans="1:7" x14ac:dyDescent="0.25">
      <c r="A19" s="1">
        <v>44596</v>
      </c>
      <c r="B19" s="2" t="s">
        <v>41</v>
      </c>
      <c r="C19" s="2" t="s">
        <v>615</v>
      </c>
      <c r="D19" s="2" t="s">
        <v>55</v>
      </c>
      <c r="E19" s="2" t="s">
        <v>620</v>
      </c>
      <c r="F19" s="2" t="s">
        <v>620</v>
      </c>
      <c r="G19" s="2" t="s">
        <v>11</v>
      </c>
    </row>
    <row r="20" spans="1:7" x14ac:dyDescent="0.25">
      <c r="A20" s="1">
        <v>44595</v>
      </c>
      <c r="B20" s="2" t="s">
        <v>51</v>
      </c>
      <c r="C20" s="2" t="s">
        <v>39</v>
      </c>
      <c r="D20" s="2" t="s">
        <v>51</v>
      </c>
      <c r="E20" s="2" t="s">
        <v>621</v>
      </c>
      <c r="F20" s="2" t="s">
        <v>621</v>
      </c>
      <c r="G20" s="2" t="s">
        <v>11</v>
      </c>
    </row>
    <row r="21" spans="1:7" x14ac:dyDescent="0.25">
      <c r="A21" s="1">
        <v>44594</v>
      </c>
      <c r="B21" s="2" t="s">
        <v>234</v>
      </c>
      <c r="C21" s="2" t="s">
        <v>48</v>
      </c>
      <c r="D21" s="2" t="s">
        <v>251</v>
      </c>
      <c r="E21" s="2" t="s">
        <v>236</v>
      </c>
      <c r="F21" s="2" t="s">
        <v>236</v>
      </c>
      <c r="G21" s="2" t="s">
        <v>11</v>
      </c>
    </row>
    <row r="22" spans="1:7" x14ac:dyDescent="0.25">
      <c r="A22" s="1">
        <v>44593</v>
      </c>
      <c r="B22" s="2" t="s">
        <v>248</v>
      </c>
      <c r="C22" s="2" t="s">
        <v>57</v>
      </c>
      <c r="D22" s="2" t="s">
        <v>622</v>
      </c>
      <c r="E22" s="2" t="s">
        <v>51</v>
      </c>
      <c r="F22" s="2" t="s">
        <v>51</v>
      </c>
      <c r="G22" s="2" t="s">
        <v>11</v>
      </c>
    </row>
    <row r="23" spans="1:7" x14ac:dyDescent="0.25">
      <c r="A23" s="1">
        <v>44592</v>
      </c>
      <c r="B23" s="2" t="s">
        <v>623</v>
      </c>
      <c r="C23" s="2" t="s">
        <v>343</v>
      </c>
      <c r="D23" s="2" t="s">
        <v>64</v>
      </c>
      <c r="E23" s="2" t="s">
        <v>624</v>
      </c>
      <c r="F23" s="2" t="s">
        <v>624</v>
      </c>
      <c r="G23" s="2" t="s">
        <v>11</v>
      </c>
    </row>
    <row r="24" spans="1:7" x14ac:dyDescent="0.25">
      <c r="A24" s="1">
        <v>44591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</row>
    <row r="25" spans="1:7" x14ac:dyDescent="0.25">
      <c r="A25" s="1">
        <v>44589</v>
      </c>
      <c r="B25" s="2" t="s">
        <v>239</v>
      </c>
      <c r="C25" s="2" t="s">
        <v>410</v>
      </c>
      <c r="D25" s="2" t="s">
        <v>624</v>
      </c>
      <c r="E25" s="2" t="s">
        <v>51</v>
      </c>
      <c r="F25" s="2" t="s">
        <v>51</v>
      </c>
      <c r="G25" s="2" t="s">
        <v>11</v>
      </c>
    </row>
    <row r="26" spans="1:7" x14ac:dyDescent="0.25">
      <c r="A26" s="1">
        <v>44588</v>
      </c>
      <c r="B26" s="2" t="s">
        <v>411</v>
      </c>
      <c r="C26" s="2" t="s">
        <v>42</v>
      </c>
      <c r="D26" s="2" t="s">
        <v>48</v>
      </c>
      <c r="E26" s="2" t="s">
        <v>41</v>
      </c>
      <c r="F26" s="2" t="s">
        <v>41</v>
      </c>
      <c r="G26" s="2" t="s">
        <v>11</v>
      </c>
    </row>
    <row r="27" spans="1:7" x14ac:dyDescent="0.25">
      <c r="A27" s="1">
        <v>44587</v>
      </c>
      <c r="B27" s="2" t="s">
        <v>244</v>
      </c>
      <c r="C27" s="2" t="s">
        <v>41</v>
      </c>
      <c r="D27" s="2" t="s">
        <v>625</v>
      </c>
      <c r="E27" s="2" t="s">
        <v>47</v>
      </c>
      <c r="F27" s="2" t="s">
        <v>47</v>
      </c>
      <c r="G27" s="2" t="s">
        <v>11</v>
      </c>
    </row>
    <row r="28" spans="1:7" x14ac:dyDescent="0.25">
      <c r="A28" s="1">
        <v>44586</v>
      </c>
      <c r="B28" s="2" t="s">
        <v>235</v>
      </c>
      <c r="C28" s="2" t="s">
        <v>247</v>
      </c>
      <c r="D28" s="2" t="s">
        <v>626</v>
      </c>
      <c r="E28" s="2" t="s">
        <v>627</v>
      </c>
      <c r="F28" s="2" t="s">
        <v>627</v>
      </c>
      <c r="G28" s="2" t="s">
        <v>11</v>
      </c>
    </row>
    <row r="29" spans="1:7" x14ac:dyDescent="0.25">
      <c r="A29" s="1">
        <v>44585</v>
      </c>
      <c r="B29" s="2" t="s">
        <v>205</v>
      </c>
      <c r="C29" s="2" t="s">
        <v>378</v>
      </c>
      <c r="D29" s="2" t="s">
        <v>216</v>
      </c>
      <c r="E29" s="2" t="s">
        <v>628</v>
      </c>
      <c r="F29" s="2" t="s">
        <v>628</v>
      </c>
      <c r="G29" s="2" t="s">
        <v>11</v>
      </c>
    </row>
    <row r="30" spans="1:7" x14ac:dyDescent="0.25">
      <c r="A30" s="1">
        <v>44584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</row>
    <row r="31" spans="1:7" x14ac:dyDescent="0.25">
      <c r="A31" s="1">
        <v>44582</v>
      </c>
      <c r="B31" s="2" t="s">
        <v>227</v>
      </c>
      <c r="C31" s="2" t="s">
        <v>399</v>
      </c>
      <c r="D31" s="2" t="s">
        <v>629</v>
      </c>
      <c r="E31" s="2" t="s">
        <v>385</v>
      </c>
      <c r="F31" s="2" t="s">
        <v>385</v>
      </c>
      <c r="G31" s="2" t="s">
        <v>11</v>
      </c>
    </row>
    <row r="32" spans="1:7" x14ac:dyDescent="0.25">
      <c r="A32" s="1">
        <v>44581</v>
      </c>
      <c r="B32" s="2" t="s">
        <v>231</v>
      </c>
      <c r="C32" s="2" t="s">
        <v>237</v>
      </c>
      <c r="D32" s="2" t="s">
        <v>630</v>
      </c>
      <c r="E32" s="2" t="s">
        <v>232</v>
      </c>
      <c r="F32" s="2" t="s">
        <v>232</v>
      </c>
      <c r="G32" s="2" t="s">
        <v>11</v>
      </c>
    </row>
    <row r="33" spans="1:7" x14ac:dyDescent="0.25">
      <c r="A33" s="1">
        <v>44580</v>
      </c>
      <c r="B33" s="2" t="s">
        <v>631</v>
      </c>
      <c r="C33" s="2" t="s">
        <v>391</v>
      </c>
      <c r="D33" s="2" t="s">
        <v>243</v>
      </c>
      <c r="E33" s="2" t="s">
        <v>234</v>
      </c>
      <c r="F33" s="2" t="s">
        <v>234</v>
      </c>
      <c r="G33" s="2" t="s">
        <v>11</v>
      </c>
    </row>
    <row r="34" spans="1:7" x14ac:dyDescent="0.25">
      <c r="A34" s="1">
        <v>44579</v>
      </c>
      <c r="B34" s="2" t="s">
        <v>632</v>
      </c>
      <c r="C34" s="2" t="s">
        <v>40</v>
      </c>
      <c r="D34" s="2" t="s">
        <v>236</v>
      </c>
      <c r="E34" s="2" t="s">
        <v>633</v>
      </c>
      <c r="F34" s="2" t="s">
        <v>633</v>
      </c>
      <c r="G34" s="2" t="s">
        <v>11</v>
      </c>
    </row>
    <row r="35" spans="1:7" x14ac:dyDescent="0.25">
      <c r="A35" s="1">
        <v>44577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</row>
    <row r="36" spans="1:7" x14ac:dyDescent="0.25">
      <c r="A36" s="1">
        <v>44575</v>
      </c>
      <c r="B36" s="2" t="s">
        <v>208</v>
      </c>
      <c r="C36" s="2" t="s">
        <v>634</v>
      </c>
      <c r="D36" s="2" t="s">
        <v>209</v>
      </c>
      <c r="E36" s="2" t="s">
        <v>635</v>
      </c>
      <c r="F36" s="2" t="s">
        <v>635</v>
      </c>
      <c r="G36" s="2" t="s">
        <v>11</v>
      </c>
    </row>
    <row r="37" spans="1:7" x14ac:dyDescent="0.25">
      <c r="A37" s="1">
        <v>44574</v>
      </c>
      <c r="B37" s="2" t="s">
        <v>628</v>
      </c>
      <c r="C37" s="2" t="s">
        <v>211</v>
      </c>
      <c r="D37" s="2" t="s">
        <v>367</v>
      </c>
      <c r="E37" s="2" t="s">
        <v>352</v>
      </c>
      <c r="F37" s="2" t="s">
        <v>352</v>
      </c>
      <c r="G37" s="2" t="s">
        <v>11</v>
      </c>
    </row>
    <row r="38" spans="1:7" x14ac:dyDescent="0.25">
      <c r="A38" s="1">
        <v>44573</v>
      </c>
      <c r="B38" s="2" t="s">
        <v>60</v>
      </c>
      <c r="C38" s="2" t="s">
        <v>214</v>
      </c>
      <c r="D38" s="2" t="s">
        <v>353</v>
      </c>
      <c r="E38" s="2" t="s">
        <v>355</v>
      </c>
      <c r="F38" s="2" t="s">
        <v>355</v>
      </c>
      <c r="G38" s="2" t="s">
        <v>11</v>
      </c>
    </row>
    <row r="39" spans="1:7" x14ac:dyDescent="0.25">
      <c r="A39" s="1">
        <v>44572</v>
      </c>
      <c r="B39" s="2" t="s">
        <v>344</v>
      </c>
      <c r="C39" s="2" t="s">
        <v>350</v>
      </c>
      <c r="D39" s="2" t="s">
        <v>220</v>
      </c>
      <c r="E39" s="2" t="s">
        <v>210</v>
      </c>
      <c r="F39" s="2" t="s">
        <v>210</v>
      </c>
      <c r="G39" s="2" t="s">
        <v>11</v>
      </c>
    </row>
    <row r="40" spans="1:7" x14ac:dyDescent="0.25">
      <c r="A40" s="1">
        <v>44571</v>
      </c>
      <c r="B40" s="2" t="s">
        <v>626</v>
      </c>
      <c r="C40" s="2" t="s">
        <v>397</v>
      </c>
      <c r="D40" s="2" t="s">
        <v>201</v>
      </c>
      <c r="E40" s="2" t="s">
        <v>387</v>
      </c>
      <c r="F40" s="2" t="s">
        <v>387</v>
      </c>
      <c r="G40" s="2" t="s">
        <v>11</v>
      </c>
    </row>
    <row r="41" spans="1:7" x14ac:dyDescent="0.25">
      <c r="A41" s="1">
        <v>44570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</row>
    <row r="42" spans="1:7" x14ac:dyDescent="0.25">
      <c r="A42" s="1">
        <v>44568</v>
      </c>
      <c r="B42" s="2" t="s">
        <v>352</v>
      </c>
      <c r="C42" s="2" t="s">
        <v>636</v>
      </c>
      <c r="D42" s="2" t="s">
        <v>219</v>
      </c>
      <c r="E42" s="2" t="s">
        <v>345</v>
      </c>
      <c r="F42" s="2" t="s">
        <v>345</v>
      </c>
      <c r="G42" s="2" t="s">
        <v>11</v>
      </c>
    </row>
    <row r="43" spans="1:7" x14ac:dyDescent="0.25">
      <c r="A43" s="1">
        <v>44567</v>
      </c>
      <c r="B43" s="2" t="s">
        <v>222</v>
      </c>
      <c r="C43" s="2" t="s">
        <v>379</v>
      </c>
      <c r="D43" s="2" t="s">
        <v>196</v>
      </c>
      <c r="E43" s="2" t="s">
        <v>207</v>
      </c>
      <c r="F43" s="2" t="s">
        <v>207</v>
      </c>
      <c r="G43" s="2" t="s">
        <v>11</v>
      </c>
    </row>
    <row r="44" spans="1:7" x14ac:dyDescent="0.25">
      <c r="A44" s="1">
        <v>44566</v>
      </c>
      <c r="B44" s="2" t="s">
        <v>637</v>
      </c>
      <c r="C44" s="2" t="s">
        <v>638</v>
      </c>
      <c r="D44" s="2" t="s">
        <v>639</v>
      </c>
      <c r="E44" s="2" t="s">
        <v>640</v>
      </c>
      <c r="F44" s="2" t="s">
        <v>640</v>
      </c>
      <c r="G44" s="2" t="s">
        <v>11</v>
      </c>
    </row>
    <row r="45" spans="1:7" x14ac:dyDescent="0.25">
      <c r="A45" s="1">
        <v>44565</v>
      </c>
      <c r="B45" s="2" t="s">
        <v>641</v>
      </c>
      <c r="C45" s="2" t="s">
        <v>642</v>
      </c>
      <c r="D45" s="2" t="s">
        <v>643</v>
      </c>
      <c r="E45" s="2" t="s">
        <v>361</v>
      </c>
      <c r="F45" s="2" t="s">
        <v>361</v>
      </c>
      <c r="G45" s="2" t="s">
        <v>11</v>
      </c>
    </row>
    <row r="46" spans="1:7" x14ac:dyDescent="0.25">
      <c r="A46" s="1">
        <v>44564</v>
      </c>
      <c r="B46" s="2" t="s">
        <v>179</v>
      </c>
      <c r="C46" s="2" t="s">
        <v>639</v>
      </c>
      <c r="D46" s="2" t="s">
        <v>186</v>
      </c>
      <c r="E46" s="2" t="s">
        <v>643</v>
      </c>
      <c r="F46" s="2" t="s">
        <v>643</v>
      </c>
      <c r="G46" s="2" t="s">
        <v>11</v>
      </c>
    </row>
    <row r="47" spans="1:7" x14ac:dyDescent="0.25">
      <c r="A47" s="1">
        <v>44563</v>
      </c>
      <c r="B47" s="2" t="s">
        <v>11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</row>
    <row r="48" spans="1:7" x14ac:dyDescent="0.25">
      <c r="A48" s="1">
        <v>44561</v>
      </c>
      <c r="B48" s="2" t="s">
        <v>644</v>
      </c>
      <c r="C48" s="2" t="s">
        <v>645</v>
      </c>
      <c r="D48" s="2" t="s">
        <v>646</v>
      </c>
      <c r="E48" s="2" t="s">
        <v>644</v>
      </c>
      <c r="F48" s="2" t="s">
        <v>644</v>
      </c>
      <c r="G48" s="2" t="s">
        <v>11</v>
      </c>
    </row>
    <row r="49" spans="1:7" x14ac:dyDescent="0.25">
      <c r="A49" s="1">
        <v>44560</v>
      </c>
      <c r="B49" s="2" t="s">
        <v>647</v>
      </c>
      <c r="C49" s="2" t="s">
        <v>179</v>
      </c>
      <c r="D49" s="2" t="s">
        <v>648</v>
      </c>
      <c r="E49" s="2" t="s">
        <v>648</v>
      </c>
      <c r="F49" s="2" t="s">
        <v>648</v>
      </c>
      <c r="G49" s="2" t="s">
        <v>11</v>
      </c>
    </row>
    <row r="50" spans="1:7" x14ac:dyDescent="0.25">
      <c r="A50" s="1">
        <v>44559</v>
      </c>
      <c r="B50" s="2" t="s">
        <v>189</v>
      </c>
      <c r="C50" s="2" t="s">
        <v>649</v>
      </c>
      <c r="D50" s="2" t="s">
        <v>189</v>
      </c>
      <c r="E50" s="2" t="s">
        <v>650</v>
      </c>
      <c r="F50" s="2" t="s">
        <v>650</v>
      </c>
      <c r="G50" s="2" t="s">
        <v>11</v>
      </c>
    </row>
    <row r="51" spans="1:7" x14ac:dyDescent="0.25">
      <c r="A51" s="1">
        <v>44558</v>
      </c>
      <c r="B51" s="2" t="s">
        <v>177</v>
      </c>
      <c r="C51" s="2" t="s">
        <v>651</v>
      </c>
      <c r="D51" s="2" t="s">
        <v>652</v>
      </c>
      <c r="E51" s="2" t="s">
        <v>653</v>
      </c>
      <c r="F51" s="2" t="s">
        <v>653</v>
      </c>
      <c r="G51" s="2" t="s">
        <v>11</v>
      </c>
    </row>
    <row r="52" spans="1:7" x14ac:dyDescent="0.25">
      <c r="A52" s="1">
        <v>44557</v>
      </c>
      <c r="B52" s="2" t="s">
        <v>177</v>
      </c>
      <c r="C52" s="2" t="s">
        <v>654</v>
      </c>
      <c r="D52" s="2" t="s">
        <v>655</v>
      </c>
      <c r="E52" s="2" t="s">
        <v>656</v>
      </c>
      <c r="F52" s="2" t="s">
        <v>656</v>
      </c>
      <c r="G52" s="2" t="s">
        <v>11</v>
      </c>
    </row>
    <row r="53" spans="1:7" x14ac:dyDescent="0.25">
      <c r="A53" s="1">
        <v>44556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</row>
    <row r="54" spans="1:7" x14ac:dyDescent="0.25">
      <c r="A54" s="1">
        <v>44553</v>
      </c>
      <c r="B54" s="2" t="s">
        <v>657</v>
      </c>
      <c r="C54" s="2" t="s">
        <v>658</v>
      </c>
      <c r="D54" s="2" t="s">
        <v>182</v>
      </c>
      <c r="E54" s="2" t="s">
        <v>181</v>
      </c>
      <c r="F54" s="2" t="s">
        <v>181</v>
      </c>
      <c r="G54" s="2" t="s">
        <v>11</v>
      </c>
    </row>
    <row r="55" spans="1:7" x14ac:dyDescent="0.25">
      <c r="A55" s="1">
        <v>44552</v>
      </c>
      <c r="B55" s="2" t="s">
        <v>657</v>
      </c>
      <c r="C55" s="2" t="s">
        <v>181</v>
      </c>
      <c r="D55" s="2" t="s">
        <v>659</v>
      </c>
      <c r="E55" s="2" t="s">
        <v>660</v>
      </c>
      <c r="F55" s="2" t="s">
        <v>660</v>
      </c>
      <c r="G55" s="2" t="s">
        <v>11</v>
      </c>
    </row>
    <row r="56" spans="1:7" x14ac:dyDescent="0.25">
      <c r="A56" s="1">
        <v>44551</v>
      </c>
      <c r="B56" s="2" t="s">
        <v>661</v>
      </c>
      <c r="C56" s="2" t="s">
        <v>655</v>
      </c>
      <c r="D56" s="2" t="s">
        <v>661</v>
      </c>
      <c r="E56" s="2" t="s">
        <v>657</v>
      </c>
      <c r="F56" s="2" t="s">
        <v>657</v>
      </c>
      <c r="G56" s="2" t="s">
        <v>11</v>
      </c>
    </row>
    <row r="57" spans="1:7" x14ac:dyDescent="0.25">
      <c r="A57" s="1">
        <v>44550</v>
      </c>
      <c r="B57" s="2" t="s">
        <v>662</v>
      </c>
      <c r="C57" s="2" t="s">
        <v>663</v>
      </c>
      <c r="D57" s="2" t="s">
        <v>664</v>
      </c>
      <c r="E57" s="2" t="s">
        <v>665</v>
      </c>
      <c r="F57" s="2" t="s">
        <v>665</v>
      </c>
      <c r="G57" s="2" t="s">
        <v>11</v>
      </c>
    </row>
    <row r="58" spans="1:7" x14ac:dyDescent="0.25">
      <c r="A58" s="1">
        <v>44549</v>
      </c>
      <c r="B58" s="2" t="s">
        <v>11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</row>
    <row r="59" spans="1:7" x14ac:dyDescent="0.25">
      <c r="A59" s="1">
        <v>44547</v>
      </c>
      <c r="B59" s="2" t="s">
        <v>666</v>
      </c>
      <c r="C59" s="2" t="s">
        <v>667</v>
      </c>
      <c r="D59" s="2" t="s">
        <v>662</v>
      </c>
      <c r="E59" s="2" t="s">
        <v>668</v>
      </c>
      <c r="F59" s="2" t="s">
        <v>668</v>
      </c>
      <c r="G59" s="2" t="s">
        <v>11</v>
      </c>
    </row>
    <row r="60" spans="1:7" x14ac:dyDescent="0.25">
      <c r="A60" s="1">
        <v>44546</v>
      </c>
      <c r="B60" s="2" t="s">
        <v>660</v>
      </c>
      <c r="C60" s="2" t="s">
        <v>260</v>
      </c>
      <c r="D60" s="2" t="s">
        <v>669</v>
      </c>
      <c r="E60" s="2" t="s">
        <v>670</v>
      </c>
      <c r="F60" s="2" t="s">
        <v>670</v>
      </c>
      <c r="G60" s="2" t="s">
        <v>11</v>
      </c>
    </row>
    <row r="61" spans="1:7" x14ac:dyDescent="0.25">
      <c r="A61" s="1">
        <v>44545</v>
      </c>
      <c r="B61" s="2" t="s">
        <v>657</v>
      </c>
      <c r="C61" s="2" t="s">
        <v>186</v>
      </c>
      <c r="D61" s="2" t="s">
        <v>660</v>
      </c>
      <c r="E61" s="2" t="s">
        <v>671</v>
      </c>
      <c r="F61" s="2" t="s">
        <v>671</v>
      </c>
      <c r="G61" s="2" t="s">
        <v>11</v>
      </c>
    </row>
    <row r="62" spans="1:7" x14ac:dyDescent="0.25">
      <c r="A62" s="1">
        <v>44544</v>
      </c>
      <c r="B62" s="2" t="s">
        <v>672</v>
      </c>
      <c r="C62" s="2" t="s">
        <v>646</v>
      </c>
      <c r="D62" s="2" t="s">
        <v>673</v>
      </c>
      <c r="E62" s="2" t="s">
        <v>261</v>
      </c>
      <c r="F62" s="2" t="s">
        <v>261</v>
      </c>
      <c r="G62" s="2" t="s">
        <v>11</v>
      </c>
    </row>
    <row r="63" spans="1:7" x14ac:dyDescent="0.25">
      <c r="A63" s="1">
        <v>44543</v>
      </c>
      <c r="B63" s="2" t="s">
        <v>656</v>
      </c>
      <c r="C63" s="2" t="s">
        <v>654</v>
      </c>
      <c r="D63" s="2" t="s">
        <v>674</v>
      </c>
      <c r="E63" s="2" t="s">
        <v>675</v>
      </c>
      <c r="F63" s="2" t="s">
        <v>675</v>
      </c>
      <c r="G63" s="2" t="s">
        <v>11</v>
      </c>
    </row>
    <row r="64" spans="1:7" x14ac:dyDescent="0.25">
      <c r="A64" s="1">
        <v>44542</v>
      </c>
      <c r="B64" s="2" t="s">
        <v>11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</row>
    <row r="65" spans="1:7" x14ac:dyDescent="0.25">
      <c r="A65" s="1">
        <v>44540</v>
      </c>
      <c r="B65" s="2" t="s">
        <v>185</v>
      </c>
      <c r="C65" s="2" t="s">
        <v>676</v>
      </c>
      <c r="D65" s="2" t="s">
        <v>673</v>
      </c>
      <c r="E65" s="2" t="s">
        <v>656</v>
      </c>
      <c r="F65" s="2" t="s">
        <v>656</v>
      </c>
      <c r="G65" s="2" t="s">
        <v>11</v>
      </c>
    </row>
    <row r="66" spans="1:7" x14ac:dyDescent="0.25">
      <c r="A66" s="1">
        <v>44539</v>
      </c>
      <c r="B66" s="2" t="s">
        <v>677</v>
      </c>
      <c r="C66" s="2" t="s">
        <v>189</v>
      </c>
      <c r="D66" s="2" t="s">
        <v>678</v>
      </c>
      <c r="E66" s="2" t="s">
        <v>651</v>
      </c>
      <c r="F66" s="2" t="s">
        <v>651</v>
      </c>
      <c r="G66" s="2" t="s">
        <v>11</v>
      </c>
    </row>
    <row r="67" spans="1:7" x14ac:dyDescent="0.25">
      <c r="A67" s="1">
        <v>44538</v>
      </c>
      <c r="B67" s="2" t="s">
        <v>180</v>
      </c>
      <c r="C67" s="2" t="s">
        <v>185</v>
      </c>
      <c r="D67" s="2" t="s">
        <v>656</v>
      </c>
      <c r="E67" s="2" t="s">
        <v>671</v>
      </c>
      <c r="F67" s="2" t="s">
        <v>671</v>
      </c>
      <c r="G67" s="2" t="s">
        <v>11</v>
      </c>
    </row>
    <row r="68" spans="1:7" x14ac:dyDescent="0.25">
      <c r="A68" s="1">
        <v>44537</v>
      </c>
      <c r="B68" s="2" t="s">
        <v>652</v>
      </c>
      <c r="C68" s="2" t="s">
        <v>679</v>
      </c>
      <c r="D68" s="2" t="s">
        <v>678</v>
      </c>
      <c r="E68" s="2" t="s">
        <v>651</v>
      </c>
      <c r="F68" s="2" t="s">
        <v>651</v>
      </c>
      <c r="G68" s="2" t="s">
        <v>11</v>
      </c>
    </row>
    <row r="69" spans="1:7" x14ac:dyDescent="0.25">
      <c r="A69" s="1">
        <v>44536</v>
      </c>
      <c r="B69" s="2" t="s">
        <v>72</v>
      </c>
      <c r="C69" s="2" t="s">
        <v>680</v>
      </c>
      <c r="D69" s="2" t="s">
        <v>681</v>
      </c>
      <c r="E69" s="2" t="s">
        <v>675</v>
      </c>
      <c r="F69" s="2" t="s">
        <v>675</v>
      </c>
      <c r="G69" s="2" t="s">
        <v>11</v>
      </c>
    </row>
    <row r="70" spans="1:7" x14ac:dyDescent="0.25">
      <c r="A70" s="1">
        <v>44535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</row>
    <row r="71" spans="1:7" x14ac:dyDescent="0.25">
      <c r="A71" s="1">
        <v>44533</v>
      </c>
      <c r="B71" s="2" t="s">
        <v>667</v>
      </c>
      <c r="C71" s="2" t="s">
        <v>261</v>
      </c>
      <c r="D71" s="2" t="s">
        <v>682</v>
      </c>
      <c r="E71" s="2" t="s">
        <v>682</v>
      </c>
      <c r="F71" s="2" t="s">
        <v>682</v>
      </c>
      <c r="G71" s="2" t="s">
        <v>11</v>
      </c>
    </row>
    <row r="72" spans="1:7" x14ac:dyDescent="0.25">
      <c r="A72" s="1">
        <v>44532</v>
      </c>
      <c r="B72" s="2" t="s">
        <v>683</v>
      </c>
      <c r="C72" s="2" t="s">
        <v>684</v>
      </c>
      <c r="D72" s="2" t="s">
        <v>685</v>
      </c>
      <c r="E72" s="2" t="s">
        <v>686</v>
      </c>
      <c r="F72" s="2" t="s">
        <v>686</v>
      </c>
      <c r="G72" s="2" t="s">
        <v>11</v>
      </c>
    </row>
    <row r="73" spans="1:7" x14ac:dyDescent="0.25">
      <c r="A73" s="1">
        <v>44531</v>
      </c>
      <c r="B73" s="2" t="s">
        <v>686</v>
      </c>
      <c r="C73" s="2" t="s">
        <v>687</v>
      </c>
      <c r="D73" s="2" t="s">
        <v>688</v>
      </c>
      <c r="E73" s="2" t="s">
        <v>689</v>
      </c>
      <c r="F73" s="2" t="s">
        <v>689</v>
      </c>
      <c r="G73" s="2" t="s">
        <v>11</v>
      </c>
    </row>
    <row r="74" spans="1:7" x14ac:dyDescent="0.25">
      <c r="A74" s="1">
        <v>44530</v>
      </c>
      <c r="B74" s="2" t="s">
        <v>690</v>
      </c>
      <c r="C74" s="2" t="s">
        <v>680</v>
      </c>
      <c r="D74" s="2" t="s">
        <v>691</v>
      </c>
      <c r="E74" s="2" t="s">
        <v>692</v>
      </c>
      <c r="F74" s="2" t="s">
        <v>692</v>
      </c>
      <c r="G74" s="2" t="s">
        <v>11</v>
      </c>
    </row>
    <row r="75" spans="1:7" x14ac:dyDescent="0.25">
      <c r="A75" s="1">
        <v>44529</v>
      </c>
      <c r="B75" s="2" t="s">
        <v>678</v>
      </c>
      <c r="C75" s="2" t="s">
        <v>678</v>
      </c>
      <c r="D75" s="2" t="s">
        <v>683</v>
      </c>
      <c r="E75" s="2" t="s">
        <v>661</v>
      </c>
      <c r="F75" s="2" t="s">
        <v>661</v>
      </c>
      <c r="G75" s="2" t="s">
        <v>11</v>
      </c>
    </row>
    <row r="76" spans="1:7" x14ac:dyDescent="0.25">
      <c r="A76" s="1">
        <v>44528</v>
      </c>
      <c r="B76" s="2" t="s">
        <v>11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</row>
    <row r="77" spans="1:7" x14ac:dyDescent="0.25">
      <c r="A77" s="1">
        <v>44526</v>
      </c>
      <c r="B77" s="2" t="s">
        <v>182</v>
      </c>
      <c r="C77" s="2" t="s">
        <v>678</v>
      </c>
      <c r="D77" s="2" t="s">
        <v>693</v>
      </c>
      <c r="E77" s="2" t="s">
        <v>694</v>
      </c>
      <c r="F77" s="2" t="s">
        <v>694</v>
      </c>
      <c r="G77" s="2" t="s">
        <v>11</v>
      </c>
    </row>
    <row r="78" spans="1:7" x14ac:dyDescent="0.25">
      <c r="A78" s="1">
        <v>44525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</row>
    <row r="79" spans="1:7" x14ac:dyDescent="0.25">
      <c r="A79" s="1">
        <v>44524</v>
      </c>
      <c r="B79" s="2" t="s">
        <v>695</v>
      </c>
      <c r="C79" s="2" t="s">
        <v>696</v>
      </c>
      <c r="D79" s="2" t="s">
        <v>184</v>
      </c>
      <c r="E79" s="2" t="s">
        <v>697</v>
      </c>
      <c r="F79" s="2" t="s">
        <v>697</v>
      </c>
      <c r="G79" s="2" t="s">
        <v>11</v>
      </c>
    </row>
    <row r="80" spans="1:7" x14ac:dyDescent="0.25">
      <c r="A80" s="1">
        <v>44523</v>
      </c>
      <c r="B80" s="2" t="s">
        <v>187</v>
      </c>
      <c r="C80" s="2" t="s">
        <v>192</v>
      </c>
      <c r="D80" s="2" t="s">
        <v>190</v>
      </c>
      <c r="E80" s="2" t="s">
        <v>698</v>
      </c>
      <c r="F80" s="2" t="s">
        <v>698</v>
      </c>
      <c r="G80" s="2" t="s">
        <v>11</v>
      </c>
    </row>
    <row r="81" spans="1:7" x14ac:dyDescent="0.25">
      <c r="A81" s="1">
        <v>44522</v>
      </c>
      <c r="B81" s="2" t="s">
        <v>658</v>
      </c>
      <c r="C81" s="2" t="s">
        <v>699</v>
      </c>
      <c r="D81" s="2" t="s">
        <v>700</v>
      </c>
      <c r="E81" s="2" t="s">
        <v>649</v>
      </c>
      <c r="F81" s="2" t="s">
        <v>649</v>
      </c>
      <c r="G81" s="2" t="s">
        <v>11</v>
      </c>
    </row>
    <row r="82" spans="1:7" x14ac:dyDescent="0.25">
      <c r="A82" s="1">
        <v>44521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</row>
    <row r="83" spans="1:7" x14ac:dyDescent="0.25">
      <c r="A83" s="1">
        <v>44519</v>
      </c>
      <c r="B83" s="2" t="s">
        <v>701</v>
      </c>
      <c r="C83" s="2" t="s">
        <v>702</v>
      </c>
      <c r="D83" s="2" t="s">
        <v>703</v>
      </c>
      <c r="E83" s="2" t="s">
        <v>704</v>
      </c>
      <c r="F83" s="2" t="s">
        <v>704</v>
      </c>
      <c r="G83" s="2" t="s">
        <v>11</v>
      </c>
    </row>
    <row r="84" spans="1:7" x14ac:dyDescent="0.25">
      <c r="A84" s="1">
        <v>44518</v>
      </c>
      <c r="B84" s="2" t="s">
        <v>705</v>
      </c>
      <c r="C84" s="2" t="s">
        <v>656</v>
      </c>
      <c r="D84" s="2" t="s">
        <v>659</v>
      </c>
      <c r="E84" s="2" t="s">
        <v>687</v>
      </c>
      <c r="F84" s="2" t="s">
        <v>687</v>
      </c>
      <c r="G84" s="2" t="s">
        <v>11</v>
      </c>
    </row>
    <row r="85" spans="1:7" x14ac:dyDescent="0.25">
      <c r="A85" s="1">
        <v>44517</v>
      </c>
      <c r="B85" s="2" t="s">
        <v>706</v>
      </c>
      <c r="C85" s="2" t="s">
        <v>707</v>
      </c>
      <c r="D85" s="2" t="s">
        <v>260</v>
      </c>
      <c r="E85" s="2" t="s">
        <v>705</v>
      </c>
      <c r="F85" s="2" t="s">
        <v>705</v>
      </c>
      <c r="G85" s="2" t="s">
        <v>11</v>
      </c>
    </row>
    <row r="86" spans="1:7" x14ac:dyDescent="0.25">
      <c r="A86" s="1">
        <v>44516</v>
      </c>
      <c r="B86" s="2" t="s">
        <v>708</v>
      </c>
      <c r="C86" s="2" t="s">
        <v>709</v>
      </c>
      <c r="D86" s="2" t="s">
        <v>710</v>
      </c>
      <c r="E86" s="2" t="s">
        <v>711</v>
      </c>
      <c r="F86" s="2" t="s">
        <v>711</v>
      </c>
      <c r="G86" s="2" t="s">
        <v>11</v>
      </c>
    </row>
    <row r="87" spans="1:7" x14ac:dyDescent="0.25">
      <c r="A87" s="1">
        <v>44515</v>
      </c>
      <c r="B87" s="2" t="s">
        <v>686</v>
      </c>
      <c r="C87" s="2" t="s">
        <v>712</v>
      </c>
      <c r="D87" s="2" t="s">
        <v>713</v>
      </c>
      <c r="E87" s="2" t="s">
        <v>651</v>
      </c>
      <c r="F87" s="2" t="s">
        <v>651</v>
      </c>
      <c r="G87" s="2" t="s">
        <v>11</v>
      </c>
    </row>
    <row r="88" spans="1:7" x14ac:dyDescent="0.25">
      <c r="A88" s="1">
        <v>44514</v>
      </c>
      <c r="B88" s="2" t="s">
        <v>11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</row>
    <row r="89" spans="1:7" x14ac:dyDescent="0.25">
      <c r="A89" s="1">
        <v>44512</v>
      </c>
      <c r="B89" s="2" t="s">
        <v>714</v>
      </c>
      <c r="C89" s="2" t="s">
        <v>677</v>
      </c>
      <c r="D89" s="2" t="s">
        <v>715</v>
      </c>
      <c r="E89" s="2" t="s">
        <v>705</v>
      </c>
      <c r="F89" s="2" t="s">
        <v>705</v>
      </c>
      <c r="G89" s="2" t="s">
        <v>11</v>
      </c>
    </row>
    <row r="90" spans="1:7" x14ac:dyDescent="0.25">
      <c r="A90" s="1">
        <v>44511</v>
      </c>
      <c r="B90" s="2" t="s">
        <v>716</v>
      </c>
      <c r="C90" s="2" t="s">
        <v>716</v>
      </c>
      <c r="D90" s="2" t="s">
        <v>716</v>
      </c>
      <c r="E90" s="2" t="s">
        <v>716</v>
      </c>
      <c r="F90" s="2" t="s">
        <v>716</v>
      </c>
      <c r="G90" s="2" t="s">
        <v>11</v>
      </c>
    </row>
    <row r="91" spans="1:7" x14ac:dyDescent="0.25">
      <c r="A91" s="1">
        <v>44510</v>
      </c>
      <c r="B91" s="2" t="s">
        <v>717</v>
      </c>
      <c r="C91" s="2" t="s">
        <v>687</v>
      </c>
      <c r="D91" s="2" t="s">
        <v>718</v>
      </c>
      <c r="E91" s="2" t="s">
        <v>719</v>
      </c>
      <c r="F91" s="2" t="s">
        <v>719</v>
      </c>
      <c r="G91" s="2" t="s">
        <v>11</v>
      </c>
    </row>
    <row r="92" spans="1:7" x14ac:dyDescent="0.25">
      <c r="A92" s="1">
        <v>44509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723</v>
      </c>
      <c r="G92" s="2" t="s">
        <v>11</v>
      </c>
    </row>
    <row r="93" spans="1:7" x14ac:dyDescent="0.25">
      <c r="A93" s="1">
        <v>44508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727</v>
      </c>
      <c r="G93" s="2" t="s">
        <v>11</v>
      </c>
    </row>
    <row r="94" spans="1:7" x14ac:dyDescent="0.25">
      <c r="A94" s="1">
        <v>44506</v>
      </c>
      <c r="B94" s="2" t="s">
        <v>11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</row>
    <row r="95" spans="1:7" x14ac:dyDescent="0.25">
      <c r="A95" s="1">
        <v>44504</v>
      </c>
      <c r="B95" s="2" t="s">
        <v>728</v>
      </c>
      <c r="C95" s="2" t="s">
        <v>729</v>
      </c>
      <c r="D95" s="2" t="s">
        <v>730</v>
      </c>
      <c r="E95" s="2" t="s">
        <v>731</v>
      </c>
      <c r="F95" s="2" t="s">
        <v>731</v>
      </c>
      <c r="G95" s="2" t="s">
        <v>11</v>
      </c>
    </row>
    <row r="96" spans="1:7" x14ac:dyDescent="0.25">
      <c r="A96" s="1">
        <v>44503</v>
      </c>
      <c r="B96" s="2" t="s">
        <v>732</v>
      </c>
      <c r="C96" s="2" t="s">
        <v>701</v>
      </c>
      <c r="D96" s="2" t="s">
        <v>733</v>
      </c>
      <c r="E96" s="2" t="s">
        <v>734</v>
      </c>
      <c r="F96" s="2" t="s">
        <v>734</v>
      </c>
      <c r="G96" s="2" t="s">
        <v>11</v>
      </c>
    </row>
    <row r="97" spans="1:7" x14ac:dyDescent="0.25">
      <c r="A97" s="1">
        <v>44502</v>
      </c>
      <c r="B97" s="2" t="s">
        <v>735</v>
      </c>
      <c r="C97" s="2" t="s">
        <v>660</v>
      </c>
      <c r="D97" s="2" t="s">
        <v>736</v>
      </c>
      <c r="E97" s="2" t="s">
        <v>661</v>
      </c>
      <c r="F97" s="2" t="s">
        <v>661</v>
      </c>
      <c r="G97" s="2" t="s">
        <v>11</v>
      </c>
    </row>
    <row r="98" spans="1:7" x14ac:dyDescent="0.25">
      <c r="A98" s="1">
        <v>44501</v>
      </c>
      <c r="B98" s="2" t="s">
        <v>663</v>
      </c>
      <c r="C98" s="2" t="s">
        <v>669</v>
      </c>
      <c r="D98" s="2" t="s">
        <v>725</v>
      </c>
      <c r="E98" s="2" t="s">
        <v>737</v>
      </c>
      <c r="F98" s="2" t="s">
        <v>737</v>
      </c>
      <c r="G98" s="2" t="s">
        <v>11</v>
      </c>
    </row>
    <row r="99" spans="1:7" x14ac:dyDescent="0.25">
      <c r="A99" s="1">
        <v>44500</v>
      </c>
      <c r="B99" s="2" t="s">
        <v>738</v>
      </c>
      <c r="C99" s="2" t="s">
        <v>183</v>
      </c>
      <c r="D99" s="2" t="s">
        <v>668</v>
      </c>
      <c r="E99" s="2" t="s">
        <v>739</v>
      </c>
      <c r="F99" s="2" t="s">
        <v>739</v>
      </c>
      <c r="G99" s="2" t="s">
        <v>11</v>
      </c>
    </row>
    <row r="100" spans="1:7" x14ac:dyDescent="0.25">
      <c r="A100" s="1">
        <v>44499</v>
      </c>
      <c r="B100" s="2" t="s">
        <v>11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</row>
    <row r="101" spans="1:7" x14ac:dyDescent="0.25">
      <c r="A101" s="1">
        <v>44497</v>
      </c>
      <c r="B101" s="2" t="s">
        <v>673</v>
      </c>
      <c r="C101" s="2" t="s">
        <v>178</v>
      </c>
      <c r="D101" s="2" t="s">
        <v>740</v>
      </c>
      <c r="E101" s="2" t="s">
        <v>741</v>
      </c>
      <c r="F101" s="2" t="s">
        <v>741</v>
      </c>
      <c r="G101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2397-9B4E-4379-9276-3118B38E109C}">
  <sheetPr codeName="Sheet8"/>
  <dimension ref="A1:G101"/>
  <sheetViews>
    <sheetView workbookViewId="0">
      <selection sqref="A1:G101"/>
    </sheetView>
  </sheetViews>
  <sheetFormatPr defaultRowHeight="15" x14ac:dyDescent="0.25"/>
  <cols>
    <col min="1" max="1" width="10.7109375" bestFit="1" customWidth="1"/>
    <col min="3" max="4" width="9" bestFit="1" customWidth="1"/>
    <col min="5" max="5" width="10.140625" bestFit="1" customWidth="1"/>
    <col min="6" max="6" width="14.5703125" bestFit="1" customWidth="1"/>
    <col min="7" max="7" width="11.28515625" bestFit="1" customWidth="1"/>
    <col min="8" max="8" width="10.7109375" bestFit="1" customWidth="1"/>
    <col min="9" max="11" width="9" bestFit="1" customWidth="1"/>
    <col min="12" max="12" width="9.140625" bestFit="1" customWidth="1"/>
    <col min="13" max="13" width="13.5703125" bestFit="1" customWidth="1"/>
    <col min="14" max="14" width="12" bestFit="1" customWidth="1"/>
  </cols>
  <sheetData>
    <row r="1" spans="1: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s="1">
        <v>44617</v>
      </c>
      <c r="B2">
        <v>13485.3</v>
      </c>
      <c r="C2">
        <v>13662.97</v>
      </c>
      <c r="D2">
        <v>13358.29</v>
      </c>
      <c r="E2">
        <v>13662.97</v>
      </c>
      <c r="F2">
        <v>13662.97</v>
      </c>
      <c r="G2">
        <v>1764155000</v>
      </c>
    </row>
    <row r="3" spans="1:7" x14ac:dyDescent="0.25">
      <c r="A3" s="1">
        <v>44616</v>
      </c>
      <c r="B3">
        <v>12587.88</v>
      </c>
      <c r="C3">
        <v>13486.11</v>
      </c>
      <c r="D3">
        <v>12587.88</v>
      </c>
      <c r="E3">
        <v>13473.59</v>
      </c>
      <c r="F3">
        <v>13473.59</v>
      </c>
      <c r="G3">
        <v>6131410000</v>
      </c>
    </row>
    <row r="4" spans="1:7" x14ac:dyDescent="0.25">
      <c r="A4" s="1">
        <v>44615</v>
      </c>
      <c r="B4">
        <v>13511.75</v>
      </c>
      <c r="C4">
        <v>13533.78</v>
      </c>
      <c r="D4">
        <v>13032.17</v>
      </c>
      <c r="E4">
        <v>13037.49</v>
      </c>
      <c r="F4">
        <v>13037.49</v>
      </c>
      <c r="G4">
        <v>4614090000</v>
      </c>
    </row>
    <row r="5" spans="1:7" x14ac:dyDescent="0.25">
      <c r="A5" s="1">
        <v>44614</v>
      </c>
      <c r="B5">
        <v>13424.36</v>
      </c>
      <c r="C5">
        <v>13618.72</v>
      </c>
      <c r="D5">
        <v>13249.65</v>
      </c>
      <c r="E5">
        <v>13381.52</v>
      </c>
      <c r="F5">
        <v>13381.52</v>
      </c>
      <c r="G5">
        <v>4830920000</v>
      </c>
    </row>
    <row r="6" spans="1:7" x14ac:dyDescent="0.25">
      <c r="A6" s="1">
        <v>44610</v>
      </c>
      <c r="B6">
        <v>13735.4</v>
      </c>
      <c r="C6">
        <v>13762.4</v>
      </c>
      <c r="D6">
        <v>13465.56</v>
      </c>
      <c r="E6">
        <v>13548.07</v>
      </c>
      <c r="F6">
        <v>13548.07</v>
      </c>
      <c r="G6">
        <v>4475010000</v>
      </c>
    </row>
    <row r="7" spans="1:7" x14ac:dyDescent="0.25">
      <c r="A7" s="1">
        <v>44609</v>
      </c>
      <c r="B7">
        <v>14004.19</v>
      </c>
      <c r="C7">
        <v>14020.82</v>
      </c>
      <c r="D7">
        <v>13704.7</v>
      </c>
      <c r="E7">
        <v>13716.72</v>
      </c>
      <c r="F7">
        <v>13716.72</v>
      </c>
      <c r="G7">
        <v>4259890000</v>
      </c>
    </row>
    <row r="8" spans="1:7" x14ac:dyDescent="0.25">
      <c r="A8" s="1">
        <v>44608</v>
      </c>
      <c r="B8">
        <v>14038.92</v>
      </c>
      <c r="C8">
        <v>14163.73</v>
      </c>
      <c r="D8">
        <v>13931.99</v>
      </c>
      <c r="E8">
        <v>14124.09</v>
      </c>
      <c r="F8">
        <v>14124.09</v>
      </c>
      <c r="G8">
        <v>4224060000</v>
      </c>
    </row>
    <row r="9" spans="1:7" x14ac:dyDescent="0.25">
      <c r="A9" s="1">
        <v>44607</v>
      </c>
      <c r="B9">
        <v>13997.18</v>
      </c>
      <c r="C9">
        <v>14142.49</v>
      </c>
      <c r="D9">
        <v>13976.29</v>
      </c>
      <c r="E9">
        <v>14139.76</v>
      </c>
      <c r="F9">
        <v>14139.76</v>
      </c>
      <c r="G9">
        <v>4393050000</v>
      </c>
    </row>
    <row r="10" spans="1:7" x14ac:dyDescent="0.25">
      <c r="A10" s="1">
        <v>44606</v>
      </c>
      <c r="B10">
        <v>13768.97</v>
      </c>
      <c r="C10">
        <v>13921.71</v>
      </c>
      <c r="D10">
        <v>13664.76</v>
      </c>
      <c r="E10">
        <v>13790.92</v>
      </c>
      <c r="F10">
        <v>13790.92</v>
      </c>
      <c r="G10">
        <v>4301470000</v>
      </c>
    </row>
    <row r="11" spans="1:7" x14ac:dyDescent="0.25">
      <c r="A11" s="1">
        <v>44603</v>
      </c>
      <c r="B11">
        <v>14213.62</v>
      </c>
      <c r="C11">
        <v>14246.7</v>
      </c>
      <c r="D11">
        <v>13733.16</v>
      </c>
      <c r="E11">
        <v>13791.15</v>
      </c>
      <c r="F11">
        <v>13791.15</v>
      </c>
      <c r="G11">
        <v>5222590000</v>
      </c>
    </row>
    <row r="12" spans="1:7" x14ac:dyDescent="0.25">
      <c r="A12" s="1">
        <v>44602</v>
      </c>
      <c r="B12">
        <v>14228.68</v>
      </c>
      <c r="C12">
        <v>14509.56</v>
      </c>
      <c r="D12">
        <v>14118.2</v>
      </c>
      <c r="E12">
        <v>14185.64</v>
      </c>
      <c r="F12">
        <v>14185.64</v>
      </c>
      <c r="G12">
        <v>5191050000</v>
      </c>
    </row>
    <row r="13" spans="1:7" x14ac:dyDescent="0.25">
      <c r="A13" s="1">
        <v>44601</v>
      </c>
      <c r="B13">
        <v>14368.16</v>
      </c>
      <c r="C13">
        <v>14490.72</v>
      </c>
      <c r="D13">
        <v>14330.87</v>
      </c>
      <c r="E13">
        <v>14490.37</v>
      </c>
      <c r="F13">
        <v>14490.37</v>
      </c>
      <c r="G13">
        <v>4713210000</v>
      </c>
    </row>
    <row r="14" spans="1:7" x14ac:dyDescent="0.25">
      <c r="A14" s="1">
        <v>44600</v>
      </c>
      <c r="B14">
        <v>13984.43</v>
      </c>
      <c r="C14">
        <v>14226.48</v>
      </c>
      <c r="D14">
        <v>13934.78</v>
      </c>
      <c r="E14">
        <v>14194.45</v>
      </c>
      <c r="F14">
        <v>14194.45</v>
      </c>
      <c r="G14">
        <v>4277150000</v>
      </c>
    </row>
    <row r="15" spans="1:7" x14ac:dyDescent="0.25">
      <c r="A15" s="1">
        <v>44599</v>
      </c>
      <c r="B15">
        <v>14118.79</v>
      </c>
      <c r="C15">
        <v>14236.31</v>
      </c>
      <c r="D15">
        <v>13974.1</v>
      </c>
      <c r="E15">
        <v>14015.67</v>
      </c>
      <c r="F15">
        <v>14015.67</v>
      </c>
      <c r="G15">
        <v>4253020000</v>
      </c>
    </row>
    <row r="16" spans="1:7" x14ac:dyDescent="0.25">
      <c r="A16" s="1">
        <v>44596</v>
      </c>
      <c r="B16">
        <v>13958.48</v>
      </c>
      <c r="C16">
        <v>14222.76</v>
      </c>
      <c r="D16">
        <v>13850.39</v>
      </c>
      <c r="E16">
        <v>14098.01</v>
      </c>
      <c r="F16">
        <v>14098.01</v>
      </c>
      <c r="G16">
        <v>4104120000</v>
      </c>
    </row>
    <row r="17" spans="1:7" x14ac:dyDescent="0.25">
      <c r="A17" s="1">
        <v>44595</v>
      </c>
      <c r="B17">
        <v>14045.83</v>
      </c>
      <c r="C17">
        <v>14207.89</v>
      </c>
      <c r="D17">
        <v>13851.74</v>
      </c>
      <c r="E17">
        <v>13878.82</v>
      </c>
      <c r="F17">
        <v>13878.82</v>
      </c>
      <c r="G17">
        <v>4306490000</v>
      </c>
    </row>
    <row r="18" spans="1:7" x14ac:dyDescent="0.25">
      <c r="A18" s="1">
        <v>44594</v>
      </c>
      <c r="B18">
        <v>14494.47</v>
      </c>
      <c r="C18">
        <v>14504.82</v>
      </c>
      <c r="D18">
        <v>14264.65</v>
      </c>
      <c r="E18">
        <v>14417.55</v>
      </c>
      <c r="F18">
        <v>14417.55</v>
      </c>
      <c r="G18">
        <v>4647630000</v>
      </c>
    </row>
    <row r="19" spans="1:7" x14ac:dyDescent="0.25">
      <c r="A19" s="1">
        <v>44593</v>
      </c>
      <c r="B19">
        <v>14277.43</v>
      </c>
      <c r="C19">
        <v>14358.69</v>
      </c>
      <c r="D19">
        <v>14070.77</v>
      </c>
      <c r="E19">
        <v>14346</v>
      </c>
      <c r="F19">
        <v>14346</v>
      </c>
      <c r="G19">
        <v>4650460000</v>
      </c>
    </row>
    <row r="20" spans="1:7" x14ac:dyDescent="0.25">
      <c r="A20" s="1">
        <v>44592</v>
      </c>
      <c r="B20">
        <v>13812.19</v>
      </c>
      <c r="C20">
        <v>14242.9</v>
      </c>
      <c r="D20">
        <v>13767.71</v>
      </c>
      <c r="E20">
        <v>14239.88</v>
      </c>
      <c r="F20">
        <v>14239.88</v>
      </c>
      <c r="G20">
        <v>5111460000</v>
      </c>
    </row>
    <row r="21" spans="1:7" x14ac:dyDescent="0.25">
      <c r="A21" s="1">
        <v>44589</v>
      </c>
      <c r="B21">
        <v>13436.71</v>
      </c>
      <c r="C21">
        <v>13771.91</v>
      </c>
      <c r="D21">
        <v>13236.56</v>
      </c>
      <c r="E21">
        <v>13770.57</v>
      </c>
      <c r="F21">
        <v>13770.57</v>
      </c>
      <c r="G21">
        <v>4955960000</v>
      </c>
    </row>
    <row r="22" spans="1:7" x14ac:dyDescent="0.25">
      <c r="A22" s="1">
        <v>44588</v>
      </c>
      <c r="B22">
        <v>13710.99</v>
      </c>
      <c r="C22">
        <v>13765.91</v>
      </c>
      <c r="D22">
        <v>13322.66</v>
      </c>
      <c r="E22">
        <v>13352.78</v>
      </c>
      <c r="F22">
        <v>13352.78</v>
      </c>
      <c r="G22">
        <v>5155970000</v>
      </c>
    </row>
    <row r="23" spans="1:7" x14ac:dyDescent="0.25">
      <c r="A23" s="1">
        <v>44587</v>
      </c>
      <c r="B23">
        <v>13871.77</v>
      </c>
      <c r="C23">
        <v>14002.65</v>
      </c>
      <c r="D23">
        <v>13392.19</v>
      </c>
      <c r="E23">
        <v>13542.12</v>
      </c>
      <c r="F23">
        <v>13542.12</v>
      </c>
      <c r="G23">
        <v>5734390000</v>
      </c>
    </row>
    <row r="24" spans="1:7" x14ac:dyDescent="0.25">
      <c r="A24" s="1">
        <v>44586</v>
      </c>
      <c r="B24">
        <v>13610.87</v>
      </c>
      <c r="C24">
        <v>13781.62</v>
      </c>
      <c r="D24">
        <v>13414.14</v>
      </c>
      <c r="E24">
        <v>13539.29</v>
      </c>
      <c r="F24">
        <v>13539.29</v>
      </c>
      <c r="G24">
        <v>4981070000</v>
      </c>
    </row>
    <row r="25" spans="1:7" x14ac:dyDescent="0.25">
      <c r="A25" s="1">
        <v>44585</v>
      </c>
      <c r="B25">
        <v>13481.5</v>
      </c>
      <c r="C25">
        <v>13876.61</v>
      </c>
      <c r="D25">
        <v>13094.65</v>
      </c>
      <c r="E25">
        <v>13855.13</v>
      </c>
      <c r="F25">
        <v>13855.13</v>
      </c>
      <c r="G25">
        <v>6982960000</v>
      </c>
    </row>
    <row r="26" spans="1:7" x14ac:dyDescent="0.25">
      <c r="A26" s="1">
        <v>44582</v>
      </c>
      <c r="B26">
        <v>14046.22</v>
      </c>
      <c r="C26">
        <v>14171.72</v>
      </c>
      <c r="D26">
        <v>13764.24</v>
      </c>
      <c r="E26">
        <v>13768.92</v>
      </c>
      <c r="F26">
        <v>13768.92</v>
      </c>
      <c r="G26">
        <v>5845830000</v>
      </c>
    </row>
    <row r="27" spans="1:7" x14ac:dyDescent="0.25">
      <c r="A27" s="1">
        <v>44581</v>
      </c>
      <c r="B27">
        <v>14462.85</v>
      </c>
      <c r="C27">
        <v>14642.03</v>
      </c>
      <c r="D27">
        <v>14140.78</v>
      </c>
      <c r="E27">
        <v>14154.02</v>
      </c>
      <c r="F27">
        <v>14154.02</v>
      </c>
      <c r="G27">
        <v>5078450000</v>
      </c>
    </row>
    <row r="28" spans="1:7" x14ac:dyDescent="0.25">
      <c r="A28" s="1">
        <v>44580</v>
      </c>
      <c r="B28">
        <v>14582.22</v>
      </c>
      <c r="C28">
        <v>14658.89</v>
      </c>
      <c r="D28">
        <v>14331.65</v>
      </c>
      <c r="E28">
        <v>14340.26</v>
      </c>
      <c r="F28">
        <v>14340.26</v>
      </c>
      <c r="G28">
        <v>4639990000</v>
      </c>
    </row>
    <row r="29" spans="1:7" x14ac:dyDescent="0.25">
      <c r="A29" s="1">
        <v>44579</v>
      </c>
      <c r="B29">
        <v>14681.83</v>
      </c>
      <c r="C29">
        <v>14740.54</v>
      </c>
      <c r="D29">
        <v>14482.94</v>
      </c>
      <c r="E29">
        <v>14506.9</v>
      </c>
      <c r="F29">
        <v>14506.9</v>
      </c>
      <c r="G29">
        <v>5027990000</v>
      </c>
    </row>
    <row r="30" spans="1:7" x14ac:dyDescent="0.25">
      <c r="A30" s="1">
        <v>44575</v>
      </c>
      <c r="B30">
        <v>14708.02</v>
      </c>
      <c r="C30">
        <v>14897.68</v>
      </c>
      <c r="D30">
        <v>14689.43</v>
      </c>
      <c r="E30">
        <v>14893.75</v>
      </c>
      <c r="F30">
        <v>14893.75</v>
      </c>
      <c r="G30">
        <v>4345780000</v>
      </c>
    </row>
    <row r="31" spans="1:7" x14ac:dyDescent="0.25">
      <c r="A31" s="1">
        <v>44574</v>
      </c>
      <c r="B31">
        <v>15245.04</v>
      </c>
      <c r="C31">
        <v>15259.71</v>
      </c>
      <c r="D31">
        <v>14782.24</v>
      </c>
      <c r="E31">
        <v>14806.81</v>
      </c>
      <c r="F31">
        <v>14806.81</v>
      </c>
      <c r="G31">
        <v>4283070000</v>
      </c>
    </row>
    <row r="32" spans="1:7" x14ac:dyDescent="0.25">
      <c r="A32" s="1">
        <v>44573</v>
      </c>
      <c r="B32">
        <v>15263.1</v>
      </c>
      <c r="C32">
        <v>15319.03</v>
      </c>
      <c r="D32">
        <v>15117.29</v>
      </c>
      <c r="E32">
        <v>15188.39</v>
      </c>
      <c r="F32">
        <v>15188.39</v>
      </c>
      <c r="G32">
        <v>4321180000</v>
      </c>
    </row>
    <row r="33" spans="1:7" x14ac:dyDescent="0.25">
      <c r="A33" s="1">
        <v>44572</v>
      </c>
      <c r="B33">
        <v>14919.26</v>
      </c>
      <c r="C33">
        <v>15158.71</v>
      </c>
      <c r="D33">
        <v>14837.63</v>
      </c>
      <c r="E33">
        <v>15153.45</v>
      </c>
      <c r="F33">
        <v>15153.45</v>
      </c>
      <c r="G33">
        <v>4378660000</v>
      </c>
    </row>
    <row r="34" spans="1:7" x14ac:dyDescent="0.25">
      <c r="A34" s="1">
        <v>44571</v>
      </c>
      <c r="B34">
        <v>14751.78</v>
      </c>
      <c r="C34">
        <v>14953.85</v>
      </c>
      <c r="D34">
        <v>14530.23</v>
      </c>
      <c r="E34">
        <v>14942.83</v>
      </c>
      <c r="F34">
        <v>14942.83</v>
      </c>
      <c r="G34">
        <v>5303230000</v>
      </c>
    </row>
    <row r="35" spans="1:7" x14ac:dyDescent="0.25">
      <c r="A35" s="1">
        <v>44568</v>
      </c>
      <c r="B35">
        <v>15095.72</v>
      </c>
      <c r="C35">
        <v>15171.02</v>
      </c>
      <c r="D35">
        <v>14877.63</v>
      </c>
      <c r="E35">
        <v>14935.9</v>
      </c>
      <c r="F35">
        <v>14935.9</v>
      </c>
      <c r="G35">
        <v>4229270000</v>
      </c>
    </row>
    <row r="36" spans="1:7" x14ac:dyDescent="0.25">
      <c r="A36" s="1">
        <v>44567</v>
      </c>
      <c r="B36">
        <v>15024.15</v>
      </c>
      <c r="C36">
        <v>15198.45</v>
      </c>
      <c r="D36">
        <v>14914.87</v>
      </c>
      <c r="E36">
        <v>15080.86</v>
      </c>
      <c r="F36">
        <v>15080.86</v>
      </c>
      <c r="G36">
        <v>4774740000</v>
      </c>
    </row>
    <row r="37" spans="1:7" x14ac:dyDescent="0.25">
      <c r="A37" s="1">
        <v>44566</v>
      </c>
      <c r="B37">
        <v>15547.16</v>
      </c>
      <c r="C37">
        <v>15586.3</v>
      </c>
      <c r="D37">
        <v>15095.18</v>
      </c>
      <c r="E37">
        <v>15100.17</v>
      </c>
      <c r="F37">
        <v>15100.17</v>
      </c>
      <c r="G37">
        <v>5011990000</v>
      </c>
    </row>
    <row r="38" spans="1:7" x14ac:dyDescent="0.25">
      <c r="A38" s="1">
        <v>44565</v>
      </c>
      <c r="B38">
        <v>15852.14</v>
      </c>
      <c r="C38">
        <v>15852.14</v>
      </c>
      <c r="D38">
        <v>15512.41</v>
      </c>
      <c r="E38">
        <v>15622.72</v>
      </c>
      <c r="F38">
        <v>15622.72</v>
      </c>
      <c r="G38">
        <v>5109270000</v>
      </c>
    </row>
    <row r="39" spans="1:7" x14ac:dyDescent="0.25">
      <c r="A39" s="1">
        <v>44564</v>
      </c>
      <c r="B39">
        <v>15732.5</v>
      </c>
      <c r="C39">
        <v>15832.8</v>
      </c>
      <c r="D39">
        <v>15644.09</v>
      </c>
      <c r="E39">
        <v>15832.8</v>
      </c>
      <c r="F39">
        <v>15832.8</v>
      </c>
      <c r="G39">
        <v>4412130000</v>
      </c>
    </row>
    <row r="40" spans="1:7" x14ac:dyDescent="0.25">
      <c r="A40" s="1">
        <v>44561</v>
      </c>
      <c r="B40">
        <v>15722.91</v>
      </c>
      <c r="C40">
        <v>15777.43</v>
      </c>
      <c r="D40">
        <v>15643.94</v>
      </c>
      <c r="E40">
        <v>15644.97</v>
      </c>
      <c r="F40">
        <v>15644.97</v>
      </c>
      <c r="G40">
        <v>3379850000</v>
      </c>
    </row>
    <row r="41" spans="1:7" x14ac:dyDescent="0.25">
      <c r="A41" s="1">
        <v>44560</v>
      </c>
      <c r="B41">
        <v>15758.98</v>
      </c>
      <c r="C41">
        <v>15868.09</v>
      </c>
      <c r="D41">
        <v>15729.16</v>
      </c>
      <c r="E41">
        <v>15741.56</v>
      </c>
      <c r="F41">
        <v>15741.56</v>
      </c>
      <c r="G41">
        <v>3732730000</v>
      </c>
    </row>
    <row r="42" spans="1:7" x14ac:dyDescent="0.25">
      <c r="A42" s="1">
        <v>44559</v>
      </c>
      <c r="B42">
        <v>15794.92</v>
      </c>
      <c r="C42">
        <v>15821.81</v>
      </c>
      <c r="D42">
        <v>15679.85</v>
      </c>
      <c r="E42">
        <v>15766.22</v>
      </c>
      <c r="F42">
        <v>15766.22</v>
      </c>
      <c r="G42">
        <v>3694500000</v>
      </c>
    </row>
    <row r="43" spans="1:7" x14ac:dyDescent="0.25">
      <c r="A43" s="1">
        <v>44558</v>
      </c>
      <c r="B43">
        <v>15895.2</v>
      </c>
      <c r="C43">
        <v>15901.47</v>
      </c>
      <c r="D43">
        <v>15757.07</v>
      </c>
      <c r="E43">
        <v>15781.72</v>
      </c>
      <c r="F43">
        <v>15781.72</v>
      </c>
      <c r="G43">
        <v>3623600000</v>
      </c>
    </row>
    <row r="44" spans="1:7" x14ac:dyDescent="0.25">
      <c r="A44" s="1">
        <v>44557</v>
      </c>
      <c r="B44">
        <v>15696.83</v>
      </c>
      <c r="C44">
        <v>15871.4</v>
      </c>
      <c r="D44">
        <v>15696.83</v>
      </c>
      <c r="E44">
        <v>15871.26</v>
      </c>
      <c r="F44">
        <v>15871.26</v>
      </c>
      <c r="G44">
        <v>3730120000</v>
      </c>
    </row>
    <row r="45" spans="1:7" x14ac:dyDescent="0.25">
      <c r="A45" s="1">
        <v>44553</v>
      </c>
      <c r="B45">
        <v>15544.79</v>
      </c>
      <c r="C45">
        <v>15697.98</v>
      </c>
      <c r="D45">
        <v>15528.91</v>
      </c>
      <c r="E45">
        <v>15653.37</v>
      </c>
      <c r="F45">
        <v>15653.37</v>
      </c>
      <c r="G45">
        <v>3918200000</v>
      </c>
    </row>
    <row r="46" spans="1:7" x14ac:dyDescent="0.25">
      <c r="A46" s="1">
        <v>44552</v>
      </c>
      <c r="B46">
        <v>15319.16</v>
      </c>
      <c r="C46">
        <v>15525.97</v>
      </c>
      <c r="D46">
        <v>15303.06</v>
      </c>
      <c r="E46">
        <v>15521.89</v>
      </c>
      <c r="F46">
        <v>15521.89</v>
      </c>
      <c r="G46">
        <v>4080900000</v>
      </c>
    </row>
    <row r="47" spans="1:7" x14ac:dyDescent="0.25">
      <c r="A47" s="1">
        <v>44551</v>
      </c>
      <c r="B47">
        <v>15140.43</v>
      </c>
      <c r="C47">
        <v>15349.06</v>
      </c>
      <c r="D47">
        <v>15015.03</v>
      </c>
      <c r="E47">
        <v>15341.09</v>
      </c>
      <c r="F47">
        <v>15341.09</v>
      </c>
      <c r="G47">
        <v>4546230000</v>
      </c>
    </row>
    <row r="48" spans="1:7" x14ac:dyDescent="0.25">
      <c r="A48" s="1">
        <v>44550</v>
      </c>
      <c r="B48">
        <v>14933</v>
      </c>
      <c r="C48">
        <v>15007.3</v>
      </c>
      <c r="D48">
        <v>14860.04</v>
      </c>
      <c r="E48">
        <v>14980.94</v>
      </c>
      <c r="F48">
        <v>14980.94</v>
      </c>
      <c r="G48">
        <v>4576750000</v>
      </c>
    </row>
    <row r="49" spans="1:7" x14ac:dyDescent="0.25">
      <c r="A49" s="1">
        <v>44547</v>
      </c>
      <c r="B49">
        <v>15036.77</v>
      </c>
      <c r="C49">
        <v>15288.78</v>
      </c>
      <c r="D49">
        <v>14960.37</v>
      </c>
      <c r="E49">
        <v>15169.68</v>
      </c>
      <c r="F49">
        <v>15169.68</v>
      </c>
      <c r="G49">
        <v>7616320000</v>
      </c>
    </row>
    <row r="50" spans="1:7" x14ac:dyDescent="0.25">
      <c r="A50" s="1">
        <v>44546</v>
      </c>
      <c r="B50">
        <v>15629.08</v>
      </c>
      <c r="C50">
        <v>15633.19</v>
      </c>
      <c r="D50">
        <v>15119.49</v>
      </c>
      <c r="E50">
        <v>15180.43</v>
      </c>
      <c r="F50">
        <v>15180.43</v>
      </c>
      <c r="G50">
        <v>4890470000</v>
      </c>
    </row>
    <row r="51" spans="1:7" x14ac:dyDescent="0.25">
      <c r="A51" s="1">
        <v>44545</v>
      </c>
      <c r="B51">
        <v>15230.71</v>
      </c>
      <c r="C51">
        <v>15575.76</v>
      </c>
      <c r="D51">
        <v>15055.23</v>
      </c>
      <c r="E51">
        <v>15565.58</v>
      </c>
      <c r="F51">
        <v>15565.58</v>
      </c>
      <c r="G51">
        <v>5318850000</v>
      </c>
    </row>
    <row r="52" spans="1:7" x14ac:dyDescent="0.25">
      <c r="A52" s="1">
        <v>44544</v>
      </c>
      <c r="B52">
        <v>15215.96</v>
      </c>
      <c r="C52">
        <v>15317.55</v>
      </c>
      <c r="D52">
        <v>15097.35</v>
      </c>
      <c r="E52">
        <v>15237.64</v>
      </c>
      <c r="F52">
        <v>15237.64</v>
      </c>
      <c r="G52">
        <v>4802460000</v>
      </c>
    </row>
    <row r="53" spans="1:7" x14ac:dyDescent="0.25">
      <c r="A53" s="1">
        <v>44543</v>
      </c>
      <c r="B53">
        <v>15621.27</v>
      </c>
      <c r="C53">
        <v>15637.06</v>
      </c>
      <c r="D53">
        <v>15408.25</v>
      </c>
      <c r="E53">
        <v>15413.28</v>
      </c>
      <c r="F53">
        <v>15413.28</v>
      </c>
      <c r="G53">
        <v>4549170000</v>
      </c>
    </row>
    <row r="54" spans="1:7" x14ac:dyDescent="0.25">
      <c r="A54" s="1">
        <v>44540</v>
      </c>
      <c r="B54">
        <v>15629.59</v>
      </c>
      <c r="C54">
        <v>15677.6</v>
      </c>
      <c r="D54">
        <v>15477.85</v>
      </c>
      <c r="E54">
        <v>15630.6</v>
      </c>
      <c r="F54">
        <v>15630.6</v>
      </c>
      <c r="G54">
        <v>4395460000</v>
      </c>
    </row>
    <row r="55" spans="1:7" x14ac:dyDescent="0.25">
      <c r="A55" s="1">
        <v>44539</v>
      </c>
      <c r="B55">
        <v>15720.54</v>
      </c>
      <c r="C55">
        <v>15796.05</v>
      </c>
      <c r="D55">
        <v>15511.12</v>
      </c>
      <c r="E55">
        <v>15517.37</v>
      </c>
      <c r="F55">
        <v>15517.37</v>
      </c>
      <c r="G55">
        <v>4484230000</v>
      </c>
    </row>
    <row r="56" spans="1:7" x14ac:dyDescent="0.25">
      <c r="A56" s="1">
        <v>44538</v>
      </c>
      <c r="B56">
        <v>15690.65</v>
      </c>
      <c r="C56">
        <v>15792.64</v>
      </c>
      <c r="D56">
        <v>15618.88</v>
      </c>
      <c r="E56">
        <v>15786.99</v>
      </c>
      <c r="F56">
        <v>15786.99</v>
      </c>
      <c r="G56">
        <v>4600800000</v>
      </c>
    </row>
    <row r="57" spans="1:7" x14ac:dyDescent="0.25">
      <c r="A57" s="1">
        <v>44537</v>
      </c>
      <c r="B57">
        <v>15510.91</v>
      </c>
      <c r="C57">
        <v>15720.09</v>
      </c>
      <c r="D57">
        <v>15507.66</v>
      </c>
      <c r="E57">
        <v>15686.92</v>
      </c>
      <c r="F57">
        <v>15686.92</v>
      </c>
      <c r="G57">
        <v>5091220000</v>
      </c>
    </row>
    <row r="58" spans="1:7" x14ac:dyDescent="0.25">
      <c r="A58" s="1">
        <v>44536</v>
      </c>
      <c r="B58">
        <v>15117.63</v>
      </c>
      <c r="C58">
        <v>15281.99</v>
      </c>
      <c r="D58">
        <v>14931.61</v>
      </c>
      <c r="E58">
        <v>15225.15</v>
      </c>
      <c r="F58">
        <v>15225.15</v>
      </c>
      <c r="G58">
        <v>5095960000</v>
      </c>
    </row>
    <row r="59" spans="1:7" x14ac:dyDescent="0.25">
      <c r="A59" s="1">
        <v>44533</v>
      </c>
      <c r="B59">
        <v>15428.71</v>
      </c>
      <c r="C59">
        <v>15470.36</v>
      </c>
      <c r="D59">
        <v>14931.06</v>
      </c>
      <c r="E59">
        <v>15085.47</v>
      </c>
      <c r="F59">
        <v>15085.47</v>
      </c>
      <c r="G59">
        <v>5859520000</v>
      </c>
    </row>
    <row r="60" spans="1:7" x14ac:dyDescent="0.25">
      <c r="A60" s="1">
        <v>44532</v>
      </c>
      <c r="B60">
        <v>15181.82</v>
      </c>
      <c r="C60">
        <v>15444.54</v>
      </c>
      <c r="D60">
        <v>15150.12</v>
      </c>
      <c r="E60">
        <v>15381.32</v>
      </c>
      <c r="F60">
        <v>15381.32</v>
      </c>
      <c r="G60">
        <v>5390100000</v>
      </c>
    </row>
    <row r="61" spans="1:7" x14ac:dyDescent="0.25">
      <c r="A61" s="1">
        <v>44531</v>
      </c>
      <c r="B61">
        <v>15752.27</v>
      </c>
      <c r="C61">
        <v>15816.82</v>
      </c>
      <c r="D61">
        <v>15243.93</v>
      </c>
      <c r="E61">
        <v>15254.05</v>
      </c>
      <c r="F61">
        <v>15254.05</v>
      </c>
      <c r="G61">
        <v>6266020000</v>
      </c>
    </row>
    <row r="62" spans="1:7" x14ac:dyDescent="0.25">
      <c r="A62" s="1">
        <v>44530</v>
      </c>
      <c r="B62">
        <v>15716.5</v>
      </c>
      <c r="C62">
        <v>15828.2</v>
      </c>
      <c r="D62">
        <v>15451.39</v>
      </c>
      <c r="E62">
        <v>15537.69</v>
      </c>
      <c r="F62">
        <v>15537.69</v>
      </c>
      <c r="G62">
        <v>6609380000</v>
      </c>
    </row>
    <row r="63" spans="1:7" x14ac:dyDescent="0.25">
      <c r="A63" s="1">
        <v>44529</v>
      </c>
      <c r="B63">
        <v>15719.42</v>
      </c>
      <c r="C63">
        <v>15833.11</v>
      </c>
      <c r="D63">
        <v>15644.61</v>
      </c>
      <c r="E63">
        <v>15782.83</v>
      </c>
      <c r="F63">
        <v>15782.83</v>
      </c>
      <c r="G63">
        <v>4800570000</v>
      </c>
    </row>
    <row r="64" spans="1:7" x14ac:dyDescent="0.25">
      <c r="A64" s="1">
        <v>44526</v>
      </c>
      <c r="B64">
        <v>15664.38</v>
      </c>
      <c r="C64">
        <v>15731.54</v>
      </c>
      <c r="D64">
        <v>15456.09</v>
      </c>
      <c r="E64">
        <v>15491.66</v>
      </c>
      <c r="F64">
        <v>15491.66</v>
      </c>
      <c r="G64">
        <v>3502030000</v>
      </c>
    </row>
    <row r="65" spans="1:7" x14ac:dyDescent="0.25">
      <c r="A65" s="1">
        <v>44524</v>
      </c>
      <c r="B65">
        <v>15677.88</v>
      </c>
      <c r="C65">
        <v>15848.56</v>
      </c>
      <c r="D65">
        <v>15591.36</v>
      </c>
      <c r="E65">
        <v>15845.23</v>
      </c>
      <c r="F65">
        <v>15845.23</v>
      </c>
      <c r="G65">
        <v>4178630000</v>
      </c>
    </row>
    <row r="66" spans="1:7" x14ac:dyDescent="0.25">
      <c r="A66" s="1">
        <v>44523</v>
      </c>
      <c r="B66">
        <v>15809.5</v>
      </c>
      <c r="C66">
        <v>15895.86</v>
      </c>
      <c r="D66">
        <v>15601.46</v>
      </c>
      <c r="E66">
        <v>15775.14</v>
      </c>
      <c r="F66">
        <v>15775.14</v>
      </c>
      <c r="G66">
        <v>5412610000</v>
      </c>
    </row>
    <row r="67" spans="1:7" x14ac:dyDescent="0.25">
      <c r="A67" s="1">
        <v>44522</v>
      </c>
      <c r="B67">
        <v>16120.92</v>
      </c>
      <c r="C67">
        <v>16212.23</v>
      </c>
      <c r="D67">
        <v>15851.04</v>
      </c>
      <c r="E67">
        <v>15854.76</v>
      </c>
      <c r="F67">
        <v>15854.76</v>
      </c>
      <c r="G67">
        <v>5531070000</v>
      </c>
    </row>
    <row r="68" spans="1:7" x14ac:dyDescent="0.25">
      <c r="A68" s="1">
        <v>44519</v>
      </c>
      <c r="B68">
        <v>16042.16</v>
      </c>
      <c r="C68">
        <v>16121.12</v>
      </c>
      <c r="D68">
        <v>16017.23</v>
      </c>
      <c r="E68">
        <v>16057.44</v>
      </c>
      <c r="F68">
        <v>16057.44</v>
      </c>
      <c r="G68">
        <v>4849160000</v>
      </c>
    </row>
    <row r="69" spans="1:7" x14ac:dyDescent="0.25">
      <c r="A69" s="1">
        <v>44518</v>
      </c>
      <c r="B69">
        <v>15973.39</v>
      </c>
      <c r="C69">
        <v>16010.88</v>
      </c>
      <c r="D69">
        <v>15848.83</v>
      </c>
      <c r="E69">
        <v>15993.71</v>
      </c>
      <c r="F69">
        <v>15993.71</v>
      </c>
      <c r="G69">
        <v>5361690000</v>
      </c>
    </row>
    <row r="70" spans="1:7" x14ac:dyDescent="0.25">
      <c r="A70" s="1">
        <v>44517</v>
      </c>
      <c r="B70">
        <v>15973.62</v>
      </c>
      <c r="C70">
        <v>15998.57</v>
      </c>
      <c r="D70">
        <v>15909.39</v>
      </c>
      <c r="E70">
        <v>15921.57</v>
      </c>
      <c r="F70">
        <v>15921.57</v>
      </c>
      <c r="G70">
        <v>5024540000</v>
      </c>
    </row>
    <row r="71" spans="1:7" x14ac:dyDescent="0.25">
      <c r="A71" s="1">
        <v>44516</v>
      </c>
      <c r="B71">
        <v>15840.32</v>
      </c>
      <c r="C71">
        <v>15989.61</v>
      </c>
      <c r="D71">
        <v>15825</v>
      </c>
      <c r="E71">
        <v>15973.86</v>
      </c>
      <c r="F71">
        <v>15973.86</v>
      </c>
      <c r="G71">
        <v>5441150000</v>
      </c>
    </row>
    <row r="72" spans="1:7" x14ac:dyDescent="0.25">
      <c r="A72" s="1">
        <v>44515</v>
      </c>
      <c r="B72">
        <v>15894.82</v>
      </c>
      <c r="C72">
        <v>15918.45</v>
      </c>
      <c r="D72">
        <v>15778.31</v>
      </c>
      <c r="E72">
        <v>15853.85</v>
      </c>
      <c r="F72">
        <v>15853.85</v>
      </c>
      <c r="G72">
        <v>4978040000</v>
      </c>
    </row>
    <row r="73" spans="1:7" x14ac:dyDescent="0.25">
      <c r="A73" s="1">
        <v>44512</v>
      </c>
      <c r="B73">
        <v>15752.62</v>
      </c>
      <c r="C73">
        <v>15874.57</v>
      </c>
      <c r="D73">
        <v>15705.38</v>
      </c>
      <c r="E73">
        <v>15860.96</v>
      </c>
      <c r="F73">
        <v>15860.96</v>
      </c>
      <c r="G73">
        <v>5412870000</v>
      </c>
    </row>
    <row r="74" spans="1:7" x14ac:dyDescent="0.25">
      <c r="A74" s="1">
        <v>44511</v>
      </c>
      <c r="B74">
        <v>15752.08</v>
      </c>
      <c r="C74">
        <v>15768.03</v>
      </c>
      <c r="D74">
        <v>15695.77</v>
      </c>
      <c r="E74">
        <v>15704.28</v>
      </c>
      <c r="F74">
        <v>15704.28</v>
      </c>
      <c r="G74">
        <v>4520600000</v>
      </c>
    </row>
    <row r="75" spans="1:7" x14ac:dyDescent="0.25">
      <c r="A75" s="1">
        <v>44510</v>
      </c>
      <c r="B75">
        <v>15753.84</v>
      </c>
      <c r="C75">
        <v>15867.24</v>
      </c>
      <c r="D75">
        <v>15543.68</v>
      </c>
      <c r="E75">
        <v>15622.71</v>
      </c>
      <c r="F75">
        <v>15622.71</v>
      </c>
      <c r="G75">
        <v>5336480000</v>
      </c>
    </row>
    <row r="76" spans="1:7" x14ac:dyDescent="0.25">
      <c r="A76" s="1">
        <v>44509</v>
      </c>
      <c r="B76">
        <v>16024.13</v>
      </c>
      <c r="C76">
        <v>16035.21</v>
      </c>
      <c r="D76">
        <v>15836.68</v>
      </c>
      <c r="E76">
        <v>15886.54</v>
      </c>
      <c r="F76">
        <v>15886.54</v>
      </c>
      <c r="G76">
        <v>5531330000</v>
      </c>
    </row>
    <row r="77" spans="1:7" x14ac:dyDescent="0.25">
      <c r="A77" s="1">
        <v>44508</v>
      </c>
      <c r="B77">
        <v>15995.72</v>
      </c>
      <c r="C77">
        <v>16038.23</v>
      </c>
      <c r="D77">
        <v>15961.81</v>
      </c>
      <c r="E77">
        <v>15982.36</v>
      </c>
      <c r="F77">
        <v>15982.36</v>
      </c>
      <c r="G77">
        <v>5620280000</v>
      </c>
    </row>
    <row r="78" spans="1:7" x14ac:dyDescent="0.25">
      <c r="A78" s="1">
        <v>44505</v>
      </c>
      <c r="B78">
        <v>16003.56</v>
      </c>
      <c r="C78">
        <v>16053.39</v>
      </c>
      <c r="D78">
        <v>15900.78</v>
      </c>
      <c r="E78">
        <v>15971.59</v>
      </c>
      <c r="F78">
        <v>15971.59</v>
      </c>
      <c r="G78">
        <v>5534130000</v>
      </c>
    </row>
    <row r="79" spans="1:7" x14ac:dyDescent="0.25">
      <c r="A79" s="1">
        <v>44504</v>
      </c>
      <c r="B79">
        <v>15849.74</v>
      </c>
      <c r="C79">
        <v>15966.09</v>
      </c>
      <c r="D79">
        <v>15827.66</v>
      </c>
      <c r="E79">
        <v>15940.31</v>
      </c>
      <c r="F79">
        <v>15940.31</v>
      </c>
      <c r="G79">
        <v>5252570000</v>
      </c>
    </row>
    <row r="80" spans="1:7" x14ac:dyDescent="0.25">
      <c r="A80" s="1">
        <v>44503</v>
      </c>
      <c r="B80">
        <v>15658.52</v>
      </c>
      <c r="C80">
        <v>15821.57</v>
      </c>
      <c r="D80">
        <v>15616.44</v>
      </c>
      <c r="E80">
        <v>15811.58</v>
      </c>
      <c r="F80">
        <v>15811.58</v>
      </c>
      <c r="G80">
        <v>5274520000</v>
      </c>
    </row>
    <row r="81" spans="1:7" x14ac:dyDescent="0.25">
      <c r="A81" s="1">
        <v>44502</v>
      </c>
      <c r="B81">
        <v>15583.98</v>
      </c>
      <c r="C81">
        <v>15656.6</v>
      </c>
      <c r="D81">
        <v>15569.27</v>
      </c>
      <c r="E81">
        <v>15649.6</v>
      </c>
      <c r="F81">
        <v>15649.6</v>
      </c>
      <c r="G81">
        <v>5118540000</v>
      </c>
    </row>
    <row r="82" spans="1:7" x14ac:dyDescent="0.25">
      <c r="A82" s="1">
        <v>44501</v>
      </c>
      <c r="B82">
        <v>15541.26</v>
      </c>
      <c r="C82">
        <v>15598.95</v>
      </c>
      <c r="D82">
        <v>15470.82</v>
      </c>
      <c r="E82">
        <v>15595.92</v>
      </c>
      <c r="F82">
        <v>15595.92</v>
      </c>
      <c r="G82">
        <v>5239250000</v>
      </c>
    </row>
    <row r="83" spans="1:7" x14ac:dyDescent="0.25">
      <c r="A83" s="1">
        <v>44498</v>
      </c>
      <c r="B83">
        <v>15323.29</v>
      </c>
      <c r="C83">
        <v>15504.12</v>
      </c>
      <c r="D83">
        <v>15323.29</v>
      </c>
      <c r="E83">
        <v>15498.39</v>
      </c>
      <c r="F83">
        <v>15498.39</v>
      </c>
      <c r="G83">
        <v>5310370000</v>
      </c>
    </row>
    <row r="84" spans="1:7" x14ac:dyDescent="0.25">
      <c r="A84" s="1">
        <v>44497</v>
      </c>
      <c r="B84">
        <v>15304.74</v>
      </c>
      <c r="C84">
        <v>15452.3</v>
      </c>
      <c r="D84">
        <v>15290.31</v>
      </c>
      <c r="E84">
        <v>15448.12</v>
      </c>
      <c r="F84">
        <v>15448.12</v>
      </c>
      <c r="G84">
        <v>5660240000</v>
      </c>
    </row>
    <row r="85" spans="1:7" x14ac:dyDescent="0.25">
      <c r="A85" s="1">
        <v>44496</v>
      </c>
      <c r="B85">
        <v>15276</v>
      </c>
      <c r="C85">
        <v>15364.54</v>
      </c>
      <c r="D85">
        <v>15235.84</v>
      </c>
      <c r="E85">
        <v>15235.84</v>
      </c>
      <c r="F85">
        <v>15235.84</v>
      </c>
      <c r="G85">
        <v>6083210000</v>
      </c>
    </row>
    <row r="86" spans="1:7" x14ac:dyDescent="0.25">
      <c r="A86" s="1">
        <v>44495</v>
      </c>
      <c r="B86">
        <v>15317.5</v>
      </c>
      <c r="C86">
        <v>15384</v>
      </c>
      <c r="D86">
        <v>15198.23</v>
      </c>
      <c r="E86">
        <v>15235.71</v>
      </c>
      <c r="F86">
        <v>15235.71</v>
      </c>
      <c r="G86">
        <v>7035470000</v>
      </c>
    </row>
    <row r="87" spans="1:7" x14ac:dyDescent="0.25">
      <c r="A87" s="1">
        <v>44494</v>
      </c>
      <c r="B87">
        <v>15142.92</v>
      </c>
      <c r="C87">
        <v>15259.63</v>
      </c>
      <c r="D87">
        <v>15070.75</v>
      </c>
      <c r="E87">
        <v>15226.71</v>
      </c>
      <c r="F87">
        <v>15226.71</v>
      </c>
      <c r="G87">
        <v>5677320000</v>
      </c>
    </row>
    <row r="88" spans="1:7" x14ac:dyDescent="0.25">
      <c r="A88" s="1">
        <v>44491</v>
      </c>
      <c r="B88">
        <v>15158.07</v>
      </c>
      <c r="C88">
        <v>15193.01</v>
      </c>
      <c r="D88">
        <v>15021.02</v>
      </c>
      <c r="E88">
        <v>15090.2</v>
      </c>
      <c r="F88">
        <v>15090.2</v>
      </c>
      <c r="G88">
        <v>5719760000</v>
      </c>
    </row>
    <row r="89" spans="1:7" x14ac:dyDescent="0.25">
      <c r="A89" s="1">
        <v>44490</v>
      </c>
      <c r="B89">
        <v>15104.8</v>
      </c>
      <c r="C89">
        <v>15222.25</v>
      </c>
      <c r="D89">
        <v>15094.14</v>
      </c>
      <c r="E89">
        <v>15215.7</v>
      </c>
      <c r="F89">
        <v>15215.7</v>
      </c>
      <c r="G89">
        <v>4880390000</v>
      </c>
    </row>
    <row r="90" spans="1:7" x14ac:dyDescent="0.25">
      <c r="A90" s="1">
        <v>44489</v>
      </c>
      <c r="B90">
        <v>15160</v>
      </c>
      <c r="C90">
        <v>15178.39</v>
      </c>
      <c r="D90">
        <v>15071.15</v>
      </c>
      <c r="E90">
        <v>15121.68</v>
      </c>
      <c r="F90">
        <v>15121.68</v>
      </c>
      <c r="G90">
        <v>4086590000</v>
      </c>
    </row>
    <row r="91" spans="1:7" x14ac:dyDescent="0.25">
      <c r="A91" s="1">
        <v>44488</v>
      </c>
      <c r="B91">
        <v>15073.13</v>
      </c>
      <c r="C91">
        <v>15137.85</v>
      </c>
      <c r="D91">
        <v>15049.73</v>
      </c>
      <c r="E91">
        <v>15129.09</v>
      </c>
      <c r="F91">
        <v>15129.09</v>
      </c>
      <c r="G91">
        <v>4443000000</v>
      </c>
    </row>
    <row r="92" spans="1:7" x14ac:dyDescent="0.25">
      <c r="A92" s="1">
        <v>44487</v>
      </c>
      <c r="B92">
        <v>14839.74</v>
      </c>
      <c r="C92">
        <v>15026.68</v>
      </c>
      <c r="D92">
        <v>14833.28</v>
      </c>
      <c r="E92">
        <v>15021.81</v>
      </c>
      <c r="F92">
        <v>15021.81</v>
      </c>
      <c r="G92">
        <v>4142540000</v>
      </c>
    </row>
    <row r="93" spans="1:7" x14ac:dyDescent="0.25">
      <c r="A93" s="1">
        <v>44484</v>
      </c>
      <c r="B93">
        <v>14891.24</v>
      </c>
      <c r="C93">
        <v>14904.98</v>
      </c>
      <c r="D93">
        <v>14847.96</v>
      </c>
      <c r="E93">
        <v>14897.34</v>
      </c>
      <c r="F93">
        <v>14897.34</v>
      </c>
      <c r="G93">
        <v>4473930000</v>
      </c>
    </row>
    <row r="94" spans="1:7" x14ac:dyDescent="0.25">
      <c r="A94" s="1">
        <v>44483</v>
      </c>
      <c r="B94">
        <v>14717.5</v>
      </c>
      <c r="C94">
        <v>14827.56</v>
      </c>
      <c r="D94">
        <v>14699.52</v>
      </c>
      <c r="E94">
        <v>14823.43</v>
      </c>
      <c r="F94">
        <v>14823.43</v>
      </c>
      <c r="G94">
        <v>4240520000</v>
      </c>
    </row>
    <row r="95" spans="1:7" x14ac:dyDescent="0.25">
      <c r="A95" s="1">
        <v>44482</v>
      </c>
      <c r="B95">
        <v>14537.17</v>
      </c>
      <c r="C95">
        <v>14589.28</v>
      </c>
      <c r="D95">
        <v>14471.88</v>
      </c>
      <c r="E95">
        <v>14571.64</v>
      </c>
      <c r="F95">
        <v>14571.64</v>
      </c>
      <c r="G95">
        <v>4032440000</v>
      </c>
    </row>
    <row r="96" spans="1:7" x14ac:dyDescent="0.25">
      <c r="A96" s="1">
        <v>44481</v>
      </c>
      <c r="B96">
        <v>14539.09</v>
      </c>
      <c r="C96">
        <v>14552.71</v>
      </c>
      <c r="D96">
        <v>14441.6</v>
      </c>
      <c r="E96">
        <v>14465.92</v>
      </c>
      <c r="F96">
        <v>14465.92</v>
      </c>
      <c r="G96">
        <v>4037030000</v>
      </c>
    </row>
    <row r="97" spans="1:7" x14ac:dyDescent="0.25">
      <c r="A97" s="1">
        <v>44480</v>
      </c>
      <c r="B97">
        <v>14540.08</v>
      </c>
      <c r="C97">
        <v>14665.99</v>
      </c>
      <c r="D97">
        <v>14482.62</v>
      </c>
      <c r="E97">
        <v>14486.2</v>
      </c>
      <c r="F97">
        <v>14486.2</v>
      </c>
      <c r="G97">
        <v>3522230000</v>
      </c>
    </row>
    <row r="98" spans="1:7" x14ac:dyDescent="0.25">
      <c r="A98" s="1">
        <v>44477</v>
      </c>
      <c r="B98">
        <v>14694.72</v>
      </c>
      <c r="C98">
        <v>14699.91</v>
      </c>
      <c r="D98">
        <v>14569.68</v>
      </c>
      <c r="E98">
        <v>14579.54</v>
      </c>
      <c r="F98">
        <v>14579.54</v>
      </c>
      <c r="G98">
        <v>3557630000</v>
      </c>
    </row>
    <row r="99" spans="1:7" x14ac:dyDescent="0.25">
      <c r="A99" s="1">
        <v>44476</v>
      </c>
      <c r="B99">
        <v>14631.8</v>
      </c>
      <c r="C99">
        <v>14755.72</v>
      </c>
      <c r="D99">
        <v>14615.14</v>
      </c>
      <c r="E99">
        <v>14654.02</v>
      </c>
      <c r="F99">
        <v>14654.02</v>
      </c>
      <c r="G99">
        <v>3936210000</v>
      </c>
    </row>
    <row r="100" spans="1:7" x14ac:dyDescent="0.25">
      <c r="A100" s="1">
        <v>44475</v>
      </c>
      <c r="B100">
        <v>14289.45</v>
      </c>
      <c r="C100">
        <v>14509.55</v>
      </c>
      <c r="D100">
        <v>14259.07</v>
      </c>
      <c r="E100">
        <v>14501.91</v>
      </c>
      <c r="F100">
        <v>14501.91</v>
      </c>
      <c r="G100">
        <v>4443760000</v>
      </c>
    </row>
    <row r="101" spans="1:7" x14ac:dyDescent="0.25">
      <c r="A101" s="1">
        <v>44474</v>
      </c>
      <c r="B101">
        <v>14312.86</v>
      </c>
      <c r="C101">
        <v>14508.65</v>
      </c>
      <c r="D101">
        <v>14299.78</v>
      </c>
      <c r="E101">
        <v>14433.83</v>
      </c>
      <c r="F101">
        <v>14433.83</v>
      </c>
      <c r="G101">
        <v>4143190000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2976-F605-42CB-8472-C7E33E2C4B46}">
  <sheetPr codeName="Sheet9"/>
  <dimension ref="A1:N102"/>
  <sheetViews>
    <sheetView workbookViewId="0">
      <selection activeCell="A2" sqref="A2:G102"/>
    </sheetView>
  </sheetViews>
  <sheetFormatPr defaultRowHeight="15" x14ac:dyDescent="0.25"/>
  <cols>
    <col min="1" max="1" width="10.7109375" bestFit="1" customWidth="1"/>
    <col min="3" max="3" width="8.28515625" bestFit="1" customWidth="1"/>
    <col min="4" max="4" width="8" bestFit="1" customWidth="1"/>
    <col min="5" max="5" width="10.140625" bestFit="1" customWidth="1"/>
    <col min="6" max="6" width="14.5703125" bestFit="1" customWidth="1"/>
    <col min="7" max="7" width="11.28515625" bestFit="1" customWidth="1"/>
    <col min="8" max="8" width="10.7109375" bestFit="1" customWidth="1"/>
    <col min="9" max="9" width="8.140625" bestFit="1" customWidth="1"/>
    <col min="10" max="11" width="8" bestFit="1" customWidth="1"/>
    <col min="12" max="12" width="9.140625" bestFit="1" customWidth="1"/>
    <col min="13" max="13" width="13.5703125" bestFit="1" customWidth="1"/>
    <col min="14" max="14" width="11" bestFit="1" customWidth="1"/>
  </cols>
  <sheetData>
    <row r="1" spans="1:14" x14ac:dyDescent="0.25">
      <c r="H1" s="19" t="s">
        <v>18</v>
      </c>
      <c r="I1" s="19"/>
      <c r="J1" s="19"/>
      <c r="K1" s="19"/>
      <c r="L1" s="19"/>
      <c r="M1" s="19"/>
      <c r="N1" s="19"/>
    </row>
    <row r="2" spans="1:14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</row>
    <row r="3" spans="1:14" x14ac:dyDescent="0.25">
      <c r="A3" s="1">
        <v>44617</v>
      </c>
      <c r="B3">
        <v>4298.38</v>
      </c>
      <c r="C3">
        <v>4375.08</v>
      </c>
      <c r="D3">
        <v>4286.83</v>
      </c>
      <c r="E3">
        <v>4374.4399999999996</v>
      </c>
      <c r="F3">
        <v>4374.4399999999996</v>
      </c>
      <c r="G3">
        <v>1066047000</v>
      </c>
    </row>
    <row r="4" spans="1:14" x14ac:dyDescent="0.25">
      <c r="A4" s="1">
        <v>44616</v>
      </c>
      <c r="B4">
        <v>4155.7700000000004</v>
      </c>
      <c r="C4">
        <v>4294.7299999999996</v>
      </c>
      <c r="D4">
        <v>4114.6499999999996</v>
      </c>
      <c r="E4">
        <v>4288.7</v>
      </c>
      <c r="F4">
        <v>4288.7</v>
      </c>
      <c r="G4">
        <v>5070560000</v>
      </c>
    </row>
    <row r="5" spans="1:14" x14ac:dyDescent="0.25">
      <c r="A5" s="1">
        <v>44615</v>
      </c>
      <c r="B5">
        <v>4324.93</v>
      </c>
      <c r="C5">
        <v>4341.51</v>
      </c>
      <c r="D5">
        <v>4221.51</v>
      </c>
      <c r="E5">
        <v>4225.5</v>
      </c>
      <c r="F5">
        <v>4225.5</v>
      </c>
      <c r="G5">
        <v>3814340000</v>
      </c>
    </row>
    <row r="6" spans="1:14" x14ac:dyDescent="0.25">
      <c r="A6" s="1">
        <v>44614</v>
      </c>
      <c r="B6">
        <v>4332.74</v>
      </c>
      <c r="C6">
        <v>4362.12</v>
      </c>
      <c r="D6">
        <v>4267.1099999999997</v>
      </c>
      <c r="E6">
        <v>4304.76</v>
      </c>
      <c r="F6">
        <v>4304.76</v>
      </c>
      <c r="G6">
        <v>4007780000</v>
      </c>
    </row>
    <row r="7" spans="1:14" x14ac:dyDescent="0.25">
      <c r="A7" s="1">
        <v>44610</v>
      </c>
      <c r="B7">
        <v>4384.57</v>
      </c>
      <c r="C7">
        <v>4394.6000000000004</v>
      </c>
      <c r="D7">
        <v>4327.22</v>
      </c>
      <c r="E7">
        <v>4348.87</v>
      </c>
      <c r="F7">
        <v>4348.87</v>
      </c>
      <c r="G7">
        <v>3871340000</v>
      </c>
    </row>
    <row r="8" spans="1:14" x14ac:dyDescent="0.25">
      <c r="A8" s="1">
        <v>44609</v>
      </c>
      <c r="B8">
        <v>4456.0600000000004</v>
      </c>
      <c r="C8">
        <v>4456.0600000000004</v>
      </c>
      <c r="D8">
        <v>4373.8100000000004</v>
      </c>
      <c r="E8">
        <v>4380.26</v>
      </c>
      <c r="F8">
        <v>4380.26</v>
      </c>
      <c r="G8">
        <v>3596510000</v>
      </c>
    </row>
    <row r="9" spans="1:14" x14ac:dyDescent="0.25">
      <c r="A9" s="1">
        <v>44608</v>
      </c>
      <c r="B9">
        <v>4455.75</v>
      </c>
      <c r="C9">
        <v>4489.55</v>
      </c>
      <c r="D9">
        <v>4429.68</v>
      </c>
      <c r="E9">
        <v>4475.01</v>
      </c>
      <c r="F9">
        <v>4475.01</v>
      </c>
      <c r="G9">
        <v>3478750000</v>
      </c>
    </row>
    <row r="10" spans="1:14" x14ac:dyDescent="0.25">
      <c r="A10" s="1">
        <v>44607</v>
      </c>
      <c r="B10">
        <v>4429.28</v>
      </c>
      <c r="C10">
        <v>4472.7700000000004</v>
      </c>
      <c r="D10">
        <v>4429.28</v>
      </c>
      <c r="E10">
        <v>4471.07</v>
      </c>
      <c r="F10">
        <v>4471.07</v>
      </c>
      <c r="G10">
        <v>3363200000</v>
      </c>
    </row>
    <row r="11" spans="1:14" x14ac:dyDescent="0.25">
      <c r="A11" s="1">
        <v>44606</v>
      </c>
      <c r="B11">
        <v>4412.6099999999997</v>
      </c>
      <c r="C11">
        <v>4426.22</v>
      </c>
      <c r="D11">
        <v>4364.84</v>
      </c>
      <c r="E11">
        <v>4401.67</v>
      </c>
      <c r="F11">
        <v>4401.67</v>
      </c>
      <c r="G11">
        <v>3466170000</v>
      </c>
    </row>
    <row r="12" spans="1:14" x14ac:dyDescent="0.25">
      <c r="A12" s="1">
        <v>44603</v>
      </c>
      <c r="B12">
        <v>4506.2700000000004</v>
      </c>
      <c r="C12">
        <v>4526.33</v>
      </c>
      <c r="D12">
        <v>4401.41</v>
      </c>
      <c r="E12">
        <v>4418.6400000000003</v>
      </c>
      <c r="F12">
        <v>4418.6400000000003</v>
      </c>
      <c r="G12">
        <v>4164960000</v>
      </c>
    </row>
    <row r="13" spans="1:14" x14ac:dyDescent="0.25">
      <c r="A13" s="1">
        <v>44602</v>
      </c>
      <c r="B13">
        <v>4553.24</v>
      </c>
      <c r="C13">
        <v>4588.92</v>
      </c>
      <c r="D13">
        <v>4484.3100000000004</v>
      </c>
      <c r="E13">
        <v>4504.08</v>
      </c>
      <c r="F13">
        <v>4504.08</v>
      </c>
      <c r="G13">
        <v>4490500000</v>
      </c>
    </row>
    <row r="14" spans="1:14" x14ac:dyDescent="0.25">
      <c r="A14" s="1">
        <v>44601</v>
      </c>
      <c r="B14">
        <v>4547</v>
      </c>
      <c r="C14">
        <v>4590.03</v>
      </c>
      <c r="D14">
        <v>4547</v>
      </c>
      <c r="E14">
        <v>4587.18</v>
      </c>
      <c r="F14">
        <v>4587.18</v>
      </c>
      <c r="G14">
        <v>3662810000</v>
      </c>
    </row>
    <row r="15" spans="1:14" x14ac:dyDescent="0.25">
      <c r="A15" s="1">
        <v>44600</v>
      </c>
      <c r="B15">
        <v>4480.0200000000004</v>
      </c>
      <c r="C15">
        <v>4531.32</v>
      </c>
      <c r="D15">
        <v>4465.3999999999996</v>
      </c>
      <c r="E15">
        <v>4521.54</v>
      </c>
      <c r="F15">
        <v>4521.54</v>
      </c>
      <c r="G15">
        <v>3509330000</v>
      </c>
    </row>
    <row r="16" spans="1:14" x14ac:dyDescent="0.25">
      <c r="A16" s="1">
        <v>44599</v>
      </c>
      <c r="B16">
        <v>4505.75</v>
      </c>
      <c r="C16">
        <v>4521.8599999999997</v>
      </c>
      <c r="D16">
        <v>4471.47</v>
      </c>
      <c r="E16">
        <v>4483.87</v>
      </c>
      <c r="F16">
        <v>4483.87</v>
      </c>
      <c r="G16">
        <v>3291600000</v>
      </c>
    </row>
    <row r="17" spans="1:7" x14ac:dyDescent="0.25">
      <c r="A17" s="1">
        <v>44596</v>
      </c>
      <c r="B17">
        <v>4482.79</v>
      </c>
      <c r="C17">
        <v>4539.66</v>
      </c>
      <c r="D17">
        <v>4451.5</v>
      </c>
      <c r="E17">
        <v>4500.53</v>
      </c>
      <c r="F17">
        <v>4500.53</v>
      </c>
      <c r="G17">
        <v>3673700000</v>
      </c>
    </row>
    <row r="18" spans="1:7" x14ac:dyDescent="0.25">
      <c r="A18" s="1">
        <v>44595</v>
      </c>
      <c r="B18">
        <v>4535.41</v>
      </c>
      <c r="C18">
        <v>4542.88</v>
      </c>
      <c r="D18">
        <v>4470.3900000000003</v>
      </c>
      <c r="E18">
        <v>4477.4399999999996</v>
      </c>
      <c r="F18">
        <v>4477.4399999999996</v>
      </c>
      <c r="G18">
        <v>3596830000</v>
      </c>
    </row>
    <row r="19" spans="1:7" x14ac:dyDescent="0.25">
      <c r="A19" s="1">
        <v>44594</v>
      </c>
      <c r="B19">
        <v>4566.3900000000003</v>
      </c>
      <c r="C19">
        <v>4595.3100000000004</v>
      </c>
      <c r="D19">
        <v>4544.32</v>
      </c>
      <c r="E19">
        <v>4589.38</v>
      </c>
      <c r="F19">
        <v>4589.38</v>
      </c>
      <c r="G19">
        <v>3777170000</v>
      </c>
    </row>
    <row r="20" spans="1:7" x14ac:dyDescent="0.25">
      <c r="A20" s="1">
        <v>44593</v>
      </c>
      <c r="B20">
        <v>4519.57</v>
      </c>
      <c r="C20">
        <v>4550.49</v>
      </c>
      <c r="D20">
        <v>4483.53</v>
      </c>
      <c r="E20">
        <v>4546.54</v>
      </c>
      <c r="F20">
        <v>4546.54</v>
      </c>
      <c r="G20">
        <v>3796450000</v>
      </c>
    </row>
    <row r="21" spans="1:7" x14ac:dyDescent="0.25">
      <c r="A21" s="1">
        <v>44592</v>
      </c>
      <c r="B21">
        <v>4431.79</v>
      </c>
      <c r="C21">
        <v>4516.8900000000003</v>
      </c>
      <c r="D21">
        <v>4414.0200000000004</v>
      </c>
      <c r="E21">
        <v>4515.55</v>
      </c>
      <c r="F21">
        <v>4515.55</v>
      </c>
      <c r="G21">
        <v>4001950000</v>
      </c>
    </row>
    <row r="22" spans="1:7" x14ac:dyDescent="0.25">
      <c r="A22" s="1">
        <v>44589</v>
      </c>
      <c r="B22">
        <v>4336.1899999999996</v>
      </c>
      <c r="C22">
        <v>4432.72</v>
      </c>
      <c r="D22">
        <v>4292.46</v>
      </c>
      <c r="E22">
        <v>4431.8500000000004</v>
      </c>
      <c r="F22">
        <v>4431.8500000000004</v>
      </c>
      <c r="G22">
        <v>3936030000</v>
      </c>
    </row>
    <row r="23" spans="1:7" x14ac:dyDescent="0.25">
      <c r="A23" s="1">
        <v>44588</v>
      </c>
      <c r="B23">
        <v>4380.58</v>
      </c>
      <c r="C23">
        <v>4428.74</v>
      </c>
      <c r="D23">
        <v>4309.5</v>
      </c>
      <c r="E23">
        <v>4326.51</v>
      </c>
      <c r="F23">
        <v>4326.51</v>
      </c>
      <c r="G23">
        <v>4074330000</v>
      </c>
    </row>
    <row r="24" spans="1:7" x14ac:dyDescent="0.25">
      <c r="A24" s="1">
        <v>44587</v>
      </c>
      <c r="B24">
        <v>4408.43</v>
      </c>
      <c r="C24">
        <v>4453.2299999999996</v>
      </c>
      <c r="D24">
        <v>4304.8</v>
      </c>
      <c r="E24">
        <v>4349.93</v>
      </c>
      <c r="F24">
        <v>4349.93</v>
      </c>
      <c r="G24">
        <v>4046270000</v>
      </c>
    </row>
    <row r="25" spans="1:7" x14ac:dyDescent="0.25">
      <c r="A25" s="1">
        <v>44586</v>
      </c>
      <c r="B25">
        <v>4366.6400000000003</v>
      </c>
      <c r="C25">
        <v>4411.01</v>
      </c>
      <c r="D25">
        <v>4287.1099999999997</v>
      </c>
      <c r="E25">
        <v>4356.45</v>
      </c>
      <c r="F25">
        <v>4356.45</v>
      </c>
      <c r="G25">
        <v>3989420000</v>
      </c>
    </row>
    <row r="26" spans="1:7" x14ac:dyDescent="0.25">
      <c r="A26" s="1">
        <v>44585</v>
      </c>
      <c r="B26">
        <v>4356.32</v>
      </c>
      <c r="C26">
        <v>4417.3500000000004</v>
      </c>
      <c r="D26">
        <v>4222.62</v>
      </c>
      <c r="E26">
        <v>4410.13</v>
      </c>
      <c r="F26">
        <v>4410.13</v>
      </c>
      <c r="G26">
        <v>5172540000</v>
      </c>
    </row>
    <row r="27" spans="1:7" x14ac:dyDescent="0.25">
      <c r="A27" s="1">
        <v>44582</v>
      </c>
      <c r="B27">
        <v>4471.38</v>
      </c>
      <c r="C27">
        <v>4494.5200000000004</v>
      </c>
      <c r="D27">
        <v>4395.34</v>
      </c>
      <c r="E27">
        <v>4397.9399999999996</v>
      </c>
      <c r="F27">
        <v>4397.9399999999996</v>
      </c>
      <c r="G27">
        <v>3945810000</v>
      </c>
    </row>
    <row r="28" spans="1:7" x14ac:dyDescent="0.25">
      <c r="A28" s="1">
        <v>44581</v>
      </c>
      <c r="B28">
        <v>4547.3500000000004</v>
      </c>
      <c r="C28">
        <v>4602.1099999999997</v>
      </c>
      <c r="D28">
        <v>4477.95</v>
      </c>
      <c r="E28">
        <v>4482.7299999999996</v>
      </c>
      <c r="F28">
        <v>4482.7299999999996</v>
      </c>
      <c r="G28">
        <v>3473060000</v>
      </c>
    </row>
    <row r="29" spans="1:7" x14ac:dyDescent="0.25">
      <c r="A29" s="1">
        <v>44580</v>
      </c>
      <c r="B29">
        <v>4588.03</v>
      </c>
      <c r="C29">
        <v>4611.55</v>
      </c>
      <c r="D29">
        <v>4530.2</v>
      </c>
      <c r="E29">
        <v>4532.76</v>
      </c>
      <c r="F29">
        <v>4532.76</v>
      </c>
      <c r="G29">
        <v>3387370000</v>
      </c>
    </row>
    <row r="30" spans="1:7" x14ac:dyDescent="0.25">
      <c r="A30" s="1">
        <v>44579</v>
      </c>
      <c r="B30">
        <v>4632.24</v>
      </c>
      <c r="C30">
        <v>4632.24</v>
      </c>
      <c r="D30">
        <v>4568.7</v>
      </c>
      <c r="E30">
        <v>4577.1099999999997</v>
      </c>
      <c r="F30">
        <v>4577.1099999999997</v>
      </c>
      <c r="G30">
        <v>3324960000</v>
      </c>
    </row>
    <row r="31" spans="1:7" x14ac:dyDescent="0.25">
      <c r="A31" s="1">
        <v>44575</v>
      </c>
      <c r="B31">
        <v>4637.99</v>
      </c>
      <c r="C31">
        <v>4665.13</v>
      </c>
      <c r="D31">
        <v>4614.75</v>
      </c>
      <c r="E31">
        <v>4662.8500000000004</v>
      </c>
      <c r="F31">
        <v>4662.8500000000004</v>
      </c>
      <c r="G31">
        <v>3483530000</v>
      </c>
    </row>
    <row r="32" spans="1:7" x14ac:dyDescent="0.25">
      <c r="A32" s="1">
        <v>44574</v>
      </c>
      <c r="B32">
        <v>4733.5600000000004</v>
      </c>
      <c r="C32">
        <v>4744.13</v>
      </c>
      <c r="D32">
        <v>4650.29</v>
      </c>
      <c r="E32">
        <v>4659.03</v>
      </c>
      <c r="F32">
        <v>4659.03</v>
      </c>
      <c r="G32">
        <v>3539830000</v>
      </c>
    </row>
    <row r="33" spans="1:7" x14ac:dyDescent="0.25">
      <c r="A33" s="1">
        <v>44573</v>
      </c>
      <c r="B33">
        <v>4728.59</v>
      </c>
      <c r="C33">
        <v>4748.83</v>
      </c>
      <c r="D33">
        <v>4706.71</v>
      </c>
      <c r="E33">
        <v>4726.3500000000004</v>
      </c>
      <c r="F33">
        <v>4726.3500000000004</v>
      </c>
      <c r="G33">
        <v>3060040000</v>
      </c>
    </row>
    <row r="34" spans="1:7" x14ac:dyDescent="0.25">
      <c r="A34" s="1">
        <v>44572</v>
      </c>
      <c r="B34">
        <v>4669.1400000000003</v>
      </c>
      <c r="C34">
        <v>4714.13</v>
      </c>
      <c r="D34">
        <v>4638.2700000000004</v>
      </c>
      <c r="E34">
        <v>4713.07</v>
      </c>
      <c r="F34">
        <v>4713.07</v>
      </c>
      <c r="G34">
        <v>3421600000</v>
      </c>
    </row>
    <row r="35" spans="1:7" x14ac:dyDescent="0.25">
      <c r="A35" s="1">
        <v>44571</v>
      </c>
      <c r="B35">
        <v>4655.34</v>
      </c>
      <c r="C35">
        <v>4673.0200000000004</v>
      </c>
      <c r="D35">
        <v>4582.24</v>
      </c>
      <c r="E35">
        <v>4670.29</v>
      </c>
      <c r="F35">
        <v>4670.29</v>
      </c>
      <c r="G35">
        <v>3621800000</v>
      </c>
    </row>
    <row r="36" spans="1:7" x14ac:dyDescent="0.25">
      <c r="A36" s="1">
        <v>44568</v>
      </c>
      <c r="B36">
        <v>4697.66</v>
      </c>
      <c r="C36">
        <v>4707.95</v>
      </c>
      <c r="D36">
        <v>4662.74</v>
      </c>
      <c r="E36">
        <v>4677.03</v>
      </c>
      <c r="F36">
        <v>4677.03</v>
      </c>
      <c r="G36">
        <v>3279870000</v>
      </c>
    </row>
    <row r="37" spans="1:7" x14ac:dyDescent="0.25">
      <c r="A37" s="1">
        <v>44567</v>
      </c>
      <c r="B37">
        <v>4693.3900000000003</v>
      </c>
      <c r="C37">
        <v>4725.01</v>
      </c>
      <c r="D37">
        <v>4671.26</v>
      </c>
      <c r="E37">
        <v>4696.05</v>
      </c>
      <c r="F37">
        <v>4696.05</v>
      </c>
      <c r="G37">
        <v>3371250000</v>
      </c>
    </row>
    <row r="38" spans="1:7" x14ac:dyDescent="0.25">
      <c r="A38" s="1">
        <v>44566</v>
      </c>
      <c r="B38">
        <v>4787.99</v>
      </c>
      <c r="C38">
        <v>4797.7</v>
      </c>
      <c r="D38">
        <v>4699.4399999999996</v>
      </c>
      <c r="E38">
        <v>4700.58</v>
      </c>
      <c r="F38">
        <v>4700.58</v>
      </c>
      <c r="G38">
        <v>3733540000</v>
      </c>
    </row>
    <row r="39" spans="1:7" x14ac:dyDescent="0.25">
      <c r="A39" s="1">
        <v>44565</v>
      </c>
      <c r="B39">
        <v>4804.51</v>
      </c>
      <c r="C39">
        <v>4818.62</v>
      </c>
      <c r="D39">
        <v>4774.2700000000004</v>
      </c>
      <c r="E39">
        <v>4793.54</v>
      </c>
      <c r="F39">
        <v>4793.54</v>
      </c>
      <c r="G39">
        <v>3641050000</v>
      </c>
    </row>
    <row r="40" spans="1:7" x14ac:dyDescent="0.25">
      <c r="A40" s="1">
        <v>44564</v>
      </c>
      <c r="B40">
        <v>4778.1400000000003</v>
      </c>
      <c r="C40">
        <v>4796.6400000000003</v>
      </c>
      <c r="D40">
        <v>4758.17</v>
      </c>
      <c r="E40">
        <v>4796.5600000000004</v>
      </c>
      <c r="F40">
        <v>4796.5600000000004</v>
      </c>
      <c r="G40">
        <v>2775190000</v>
      </c>
    </row>
    <row r="41" spans="1:7" x14ac:dyDescent="0.25">
      <c r="A41" s="1">
        <v>44561</v>
      </c>
      <c r="B41">
        <v>4775.21</v>
      </c>
      <c r="C41">
        <v>4786.83</v>
      </c>
      <c r="D41">
        <v>4765.75</v>
      </c>
      <c r="E41">
        <v>4766.18</v>
      </c>
      <c r="F41">
        <v>4766.18</v>
      </c>
      <c r="G41">
        <v>2446190000</v>
      </c>
    </row>
    <row r="42" spans="1:7" x14ac:dyDescent="0.25">
      <c r="A42" s="1">
        <v>44560</v>
      </c>
      <c r="B42">
        <v>4794.2299999999996</v>
      </c>
      <c r="C42">
        <v>4808.93</v>
      </c>
      <c r="D42">
        <v>4775.33</v>
      </c>
      <c r="E42">
        <v>4778.7299999999996</v>
      </c>
      <c r="F42">
        <v>4778.7299999999996</v>
      </c>
      <c r="G42">
        <v>2390990000</v>
      </c>
    </row>
    <row r="43" spans="1:7" x14ac:dyDescent="0.25">
      <c r="A43" s="1">
        <v>44559</v>
      </c>
      <c r="B43">
        <v>4788.6400000000003</v>
      </c>
      <c r="C43">
        <v>4804.0600000000004</v>
      </c>
      <c r="D43">
        <v>4778.08</v>
      </c>
      <c r="E43">
        <v>4793.0600000000004</v>
      </c>
      <c r="F43">
        <v>4793.0600000000004</v>
      </c>
      <c r="G43">
        <v>2369370000</v>
      </c>
    </row>
    <row r="44" spans="1:7" x14ac:dyDescent="0.25">
      <c r="A44" s="1">
        <v>44558</v>
      </c>
      <c r="B44">
        <v>4795.49</v>
      </c>
      <c r="C44">
        <v>4807.0200000000004</v>
      </c>
      <c r="D44">
        <v>4780.04</v>
      </c>
      <c r="E44">
        <v>4786.3500000000004</v>
      </c>
      <c r="F44">
        <v>4786.3500000000004</v>
      </c>
      <c r="G44">
        <v>2217050000</v>
      </c>
    </row>
    <row r="45" spans="1:7" x14ac:dyDescent="0.25">
      <c r="A45" s="1">
        <v>44557</v>
      </c>
      <c r="B45">
        <v>4733.99</v>
      </c>
      <c r="C45">
        <v>4791.49</v>
      </c>
      <c r="D45">
        <v>4733.99</v>
      </c>
      <c r="E45">
        <v>4791.1899999999996</v>
      </c>
      <c r="F45">
        <v>4791.1899999999996</v>
      </c>
      <c r="G45">
        <v>2264120000</v>
      </c>
    </row>
    <row r="46" spans="1:7" x14ac:dyDescent="0.25">
      <c r="A46" s="1">
        <v>44553</v>
      </c>
      <c r="B46">
        <v>4703.96</v>
      </c>
      <c r="C46">
        <v>4740.74</v>
      </c>
      <c r="D46">
        <v>4703.96</v>
      </c>
      <c r="E46">
        <v>4725.79</v>
      </c>
      <c r="F46">
        <v>4725.79</v>
      </c>
      <c r="G46">
        <v>2194630000</v>
      </c>
    </row>
    <row r="47" spans="1:7" x14ac:dyDescent="0.25">
      <c r="A47" s="1">
        <v>44552</v>
      </c>
      <c r="B47">
        <v>4650.3599999999997</v>
      </c>
      <c r="C47">
        <v>4697.67</v>
      </c>
      <c r="D47">
        <v>4645.53</v>
      </c>
      <c r="E47">
        <v>4696.5600000000004</v>
      </c>
      <c r="F47">
        <v>4696.5600000000004</v>
      </c>
      <c r="G47">
        <v>2439570000</v>
      </c>
    </row>
    <row r="48" spans="1:7" x14ac:dyDescent="0.25">
      <c r="A48" s="1">
        <v>44551</v>
      </c>
      <c r="B48">
        <v>4594.96</v>
      </c>
      <c r="C48">
        <v>4651.1400000000003</v>
      </c>
      <c r="D48">
        <v>4583.16</v>
      </c>
      <c r="E48">
        <v>4649.2299999999996</v>
      </c>
      <c r="F48">
        <v>4649.2299999999996</v>
      </c>
      <c r="G48">
        <v>2564370000</v>
      </c>
    </row>
    <row r="49" spans="1:7" x14ac:dyDescent="0.25">
      <c r="A49" s="1">
        <v>44550</v>
      </c>
      <c r="B49">
        <v>4587.8999999999996</v>
      </c>
      <c r="C49">
        <v>4587.8999999999996</v>
      </c>
      <c r="D49">
        <v>4531.1000000000004</v>
      </c>
      <c r="E49">
        <v>4568.0200000000004</v>
      </c>
      <c r="F49">
        <v>4568.0200000000004</v>
      </c>
      <c r="G49">
        <v>3395780000</v>
      </c>
    </row>
    <row r="50" spans="1:7" x14ac:dyDescent="0.25">
      <c r="A50" s="1">
        <v>44547</v>
      </c>
      <c r="B50">
        <v>4652.5</v>
      </c>
      <c r="C50">
        <v>4666.7</v>
      </c>
      <c r="D50">
        <v>4600.22</v>
      </c>
      <c r="E50">
        <v>4620.6400000000003</v>
      </c>
      <c r="F50">
        <v>4620.6400000000003</v>
      </c>
      <c r="G50">
        <v>5609780000</v>
      </c>
    </row>
    <row r="51" spans="1:7" x14ac:dyDescent="0.25">
      <c r="A51" s="1">
        <v>44546</v>
      </c>
      <c r="B51">
        <v>4719.13</v>
      </c>
      <c r="C51">
        <v>4731.99</v>
      </c>
      <c r="D51">
        <v>4651.8900000000003</v>
      </c>
      <c r="E51">
        <v>4668.67</v>
      </c>
      <c r="F51">
        <v>4668.67</v>
      </c>
      <c r="G51">
        <v>3592810000</v>
      </c>
    </row>
    <row r="52" spans="1:7" x14ac:dyDescent="0.25">
      <c r="A52" s="1">
        <v>44545</v>
      </c>
      <c r="B52">
        <v>4636.46</v>
      </c>
      <c r="C52">
        <v>4712.6000000000004</v>
      </c>
      <c r="D52">
        <v>4611.22</v>
      </c>
      <c r="E52">
        <v>4709.8500000000004</v>
      </c>
      <c r="F52">
        <v>4709.8500000000004</v>
      </c>
      <c r="G52">
        <v>3367580000</v>
      </c>
    </row>
    <row r="53" spans="1:7" x14ac:dyDescent="0.25">
      <c r="A53" s="1">
        <v>44544</v>
      </c>
      <c r="B53">
        <v>4642.99</v>
      </c>
      <c r="C53">
        <v>4660.47</v>
      </c>
      <c r="D53">
        <v>4606.5200000000004</v>
      </c>
      <c r="E53">
        <v>4634.09</v>
      </c>
      <c r="F53">
        <v>4634.09</v>
      </c>
      <c r="G53">
        <v>3292740000</v>
      </c>
    </row>
    <row r="54" spans="1:7" x14ac:dyDescent="0.25">
      <c r="A54" s="1">
        <v>44543</v>
      </c>
      <c r="B54">
        <v>4710.3</v>
      </c>
      <c r="C54">
        <v>4710.3</v>
      </c>
      <c r="D54">
        <v>4667.6000000000004</v>
      </c>
      <c r="E54">
        <v>4668.97</v>
      </c>
      <c r="F54">
        <v>4668.97</v>
      </c>
      <c r="G54">
        <v>3322050000</v>
      </c>
    </row>
    <row r="55" spans="1:7" x14ac:dyDescent="0.25">
      <c r="A55" s="1">
        <v>44540</v>
      </c>
      <c r="B55">
        <v>4687.6400000000003</v>
      </c>
      <c r="C55">
        <v>4713.57</v>
      </c>
      <c r="D55">
        <v>4670.24</v>
      </c>
      <c r="E55">
        <v>4712.0200000000004</v>
      </c>
      <c r="F55">
        <v>4712.0200000000004</v>
      </c>
      <c r="G55">
        <v>2858310000</v>
      </c>
    </row>
    <row r="56" spans="1:7" x14ac:dyDescent="0.25">
      <c r="A56" s="1">
        <v>44539</v>
      </c>
      <c r="B56">
        <v>4691</v>
      </c>
      <c r="C56">
        <v>4695.26</v>
      </c>
      <c r="D56">
        <v>4665.9799999999996</v>
      </c>
      <c r="E56">
        <v>4667.45</v>
      </c>
      <c r="F56">
        <v>4667.45</v>
      </c>
      <c r="G56">
        <v>2851660000</v>
      </c>
    </row>
    <row r="57" spans="1:7" x14ac:dyDescent="0.25">
      <c r="A57" s="1">
        <v>44538</v>
      </c>
      <c r="B57">
        <v>4690.8599999999997</v>
      </c>
      <c r="C57">
        <v>4705.0600000000004</v>
      </c>
      <c r="D57">
        <v>4674.5200000000004</v>
      </c>
      <c r="E57">
        <v>4701.21</v>
      </c>
      <c r="F57">
        <v>4701.21</v>
      </c>
      <c r="G57">
        <v>3061550000</v>
      </c>
    </row>
    <row r="58" spans="1:7" x14ac:dyDescent="0.25">
      <c r="A58" s="1">
        <v>44537</v>
      </c>
      <c r="B58">
        <v>4631.97</v>
      </c>
      <c r="C58">
        <v>4694.04</v>
      </c>
      <c r="D58">
        <v>4631.97</v>
      </c>
      <c r="E58">
        <v>4686.75</v>
      </c>
      <c r="F58">
        <v>4686.75</v>
      </c>
      <c r="G58">
        <v>3334320000</v>
      </c>
    </row>
    <row r="59" spans="1:7" x14ac:dyDescent="0.25">
      <c r="A59" s="1">
        <v>44536</v>
      </c>
      <c r="B59">
        <v>4548.37</v>
      </c>
      <c r="C59">
        <v>4612.6000000000004</v>
      </c>
      <c r="D59">
        <v>4540.51</v>
      </c>
      <c r="E59">
        <v>4591.67</v>
      </c>
      <c r="F59">
        <v>4591.67</v>
      </c>
      <c r="G59">
        <v>3305690000</v>
      </c>
    </row>
    <row r="60" spans="1:7" x14ac:dyDescent="0.25">
      <c r="A60" s="1">
        <v>44533</v>
      </c>
      <c r="B60">
        <v>4589.49</v>
      </c>
      <c r="C60">
        <v>4608.03</v>
      </c>
      <c r="D60">
        <v>4495.12</v>
      </c>
      <c r="E60">
        <v>4538.43</v>
      </c>
      <c r="F60">
        <v>4538.43</v>
      </c>
      <c r="G60">
        <v>3971500000</v>
      </c>
    </row>
    <row r="61" spans="1:7" x14ac:dyDescent="0.25">
      <c r="A61" s="1">
        <v>44532</v>
      </c>
      <c r="B61">
        <v>4504.7299999999996</v>
      </c>
      <c r="C61">
        <v>4595.46</v>
      </c>
      <c r="D61">
        <v>4504.7299999999996</v>
      </c>
      <c r="E61">
        <v>4577.1000000000004</v>
      </c>
      <c r="F61">
        <v>4577.1000000000004</v>
      </c>
      <c r="G61">
        <v>3771510000</v>
      </c>
    </row>
    <row r="62" spans="1:7" x14ac:dyDescent="0.25">
      <c r="A62" s="1">
        <v>44531</v>
      </c>
      <c r="B62">
        <v>4602.82</v>
      </c>
      <c r="C62">
        <v>4652.9399999999996</v>
      </c>
      <c r="D62">
        <v>4510.2700000000004</v>
      </c>
      <c r="E62">
        <v>4513.04</v>
      </c>
      <c r="F62">
        <v>4513.04</v>
      </c>
      <c r="G62">
        <v>4078260000</v>
      </c>
    </row>
    <row r="63" spans="1:7" x14ac:dyDescent="0.25">
      <c r="A63" s="1">
        <v>44530</v>
      </c>
      <c r="B63">
        <v>4640.25</v>
      </c>
      <c r="C63">
        <v>4646.0200000000004</v>
      </c>
      <c r="D63">
        <v>4560</v>
      </c>
      <c r="E63">
        <v>4567</v>
      </c>
      <c r="F63">
        <v>4567</v>
      </c>
      <c r="G63">
        <v>4950190000</v>
      </c>
    </row>
    <row r="64" spans="1:7" x14ac:dyDescent="0.25">
      <c r="A64" s="1">
        <v>44529</v>
      </c>
      <c r="B64">
        <v>4628.75</v>
      </c>
      <c r="C64">
        <v>4672.95</v>
      </c>
      <c r="D64">
        <v>4625.26</v>
      </c>
      <c r="E64">
        <v>4655.2700000000004</v>
      </c>
      <c r="F64">
        <v>4655.2700000000004</v>
      </c>
      <c r="G64">
        <v>3471380000</v>
      </c>
    </row>
    <row r="65" spans="1:7" x14ac:dyDescent="0.25">
      <c r="A65" s="1">
        <v>44526</v>
      </c>
      <c r="B65">
        <v>4664.63</v>
      </c>
      <c r="C65">
        <v>4664.63</v>
      </c>
      <c r="D65">
        <v>4585.43</v>
      </c>
      <c r="E65">
        <v>4594.62</v>
      </c>
      <c r="F65">
        <v>4594.62</v>
      </c>
      <c r="G65">
        <v>2676740000</v>
      </c>
    </row>
    <row r="66" spans="1:7" x14ac:dyDescent="0.25">
      <c r="A66" s="1">
        <v>44524</v>
      </c>
      <c r="B66">
        <v>4675.78</v>
      </c>
      <c r="C66">
        <v>4702.87</v>
      </c>
      <c r="D66">
        <v>4659.8900000000003</v>
      </c>
      <c r="E66">
        <v>4701.46</v>
      </c>
      <c r="F66">
        <v>4701.46</v>
      </c>
      <c r="G66">
        <v>2464040000</v>
      </c>
    </row>
    <row r="67" spans="1:7" x14ac:dyDescent="0.25">
      <c r="A67" s="1">
        <v>44523</v>
      </c>
      <c r="B67">
        <v>4678.4799999999996</v>
      </c>
      <c r="C67">
        <v>4699.3900000000003</v>
      </c>
      <c r="D67">
        <v>4652.66</v>
      </c>
      <c r="E67">
        <v>4690.7</v>
      </c>
      <c r="F67">
        <v>4690.7</v>
      </c>
      <c r="G67">
        <v>3428780000</v>
      </c>
    </row>
    <row r="68" spans="1:7" x14ac:dyDescent="0.25">
      <c r="A68" s="1">
        <v>44522</v>
      </c>
      <c r="B68">
        <v>4712</v>
      </c>
      <c r="C68">
        <v>4743.83</v>
      </c>
      <c r="D68">
        <v>4682.17</v>
      </c>
      <c r="E68">
        <v>4682.9399999999996</v>
      </c>
      <c r="F68">
        <v>4682.9399999999996</v>
      </c>
      <c r="G68">
        <v>3206280000</v>
      </c>
    </row>
    <row r="69" spans="1:7" x14ac:dyDescent="0.25">
      <c r="A69" s="1">
        <v>44519</v>
      </c>
      <c r="B69">
        <v>4708.4399999999996</v>
      </c>
      <c r="C69">
        <v>4717.75</v>
      </c>
      <c r="D69">
        <v>4694.22</v>
      </c>
      <c r="E69">
        <v>4697.96</v>
      </c>
      <c r="F69">
        <v>4697.96</v>
      </c>
      <c r="G69">
        <v>3265600000</v>
      </c>
    </row>
    <row r="70" spans="1:7" x14ac:dyDescent="0.25">
      <c r="A70" s="1">
        <v>44518</v>
      </c>
      <c r="B70">
        <v>4700.72</v>
      </c>
      <c r="C70">
        <v>4708.8</v>
      </c>
      <c r="D70">
        <v>4672.78</v>
      </c>
      <c r="E70">
        <v>4704.54</v>
      </c>
      <c r="F70">
        <v>4704.54</v>
      </c>
      <c r="G70">
        <v>3335620000</v>
      </c>
    </row>
    <row r="71" spans="1:7" x14ac:dyDescent="0.25">
      <c r="A71" s="1">
        <v>44517</v>
      </c>
      <c r="B71">
        <v>4701.5</v>
      </c>
      <c r="C71">
        <v>4701.5</v>
      </c>
      <c r="D71">
        <v>4684.41</v>
      </c>
      <c r="E71">
        <v>4688.67</v>
      </c>
      <c r="F71">
        <v>4688.67</v>
      </c>
      <c r="G71">
        <v>3221250000</v>
      </c>
    </row>
    <row r="72" spans="1:7" x14ac:dyDescent="0.25">
      <c r="A72" s="1">
        <v>44516</v>
      </c>
      <c r="B72">
        <v>4679.42</v>
      </c>
      <c r="C72">
        <v>4714.95</v>
      </c>
      <c r="D72">
        <v>4679.42</v>
      </c>
      <c r="E72">
        <v>4700.8999999999996</v>
      </c>
      <c r="F72">
        <v>4700.8999999999996</v>
      </c>
      <c r="G72">
        <v>2838210000</v>
      </c>
    </row>
    <row r="73" spans="1:7" x14ac:dyDescent="0.25">
      <c r="A73" s="1">
        <v>44515</v>
      </c>
      <c r="B73">
        <v>4689.3</v>
      </c>
      <c r="C73">
        <v>4697.42</v>
      </c>
      <c r="D73">
        <v>4672.8599999999997</v>
      </c>
      <c r="E73">
        <v>4682.8</v>
      </c>
      <c r="F73">
        <v>4682.8</v>
      </c>
      <c r="G73">
        <v>2618980000</v>
      </c>
    </row>
    <row r="74" spans="1:7" x14ac:dyDescent="0.25">
      <c r="A74" s="1">
        <v>44512</v>
      </c>
      <c r="B74">
        <v>4655.24</v>
      </c>
      <c r="C74">
        <v>4688.47</v>
      </c>
      <c r="D74">
        <v>4650.7700000000004</v>
      </c>
      <c r="E74">
        <v>4682.8500000000004</v>
      </c>
      <c r="F74">
        <v>4682.8500000000004</v>
      </c>
      <c r="G74">
        <v>2865790000</v>
      </c>
    </row>
    <row r="75" spans="1:7" x14ac:dyDescent="0.25">
      <c r="A75" s="1">
        <v>44511</v>
      </c>
      <c r="B75">
        <v>4659.3900000000003</v>
      </c>
      <c r="C75">
        <v>4664.55</v>
      </c>
      <c r="D75">
        <v>4648.3100000000004</v>
      </c>
      <c r="E75">
        <v>4649.2700000000004</v>
      </c>
      <c r="F75">
        <v>4649.2700000000004</v>
      </c>
      <c r="G75">
        <v>2623140000</v>
      </c>
    </row>
    <row r="76" spans="1:7" x14ac:dyDescent="0.25">
      <c r="A76" s="1">
        <v>44510</v>
      </c>
      <c r="B76">
        <v>4670.26</v>
      </c>
      <c r="C76">
        <v>4684.8500000000004</v>
      </c>
      <c r="D76">
        <v>4630.8599999999997</v>
      </c>
      <c r="E76">
        <v>4646.71</v>
      </c>
      <c r="F76">
        <v>4646.71</v>
      </c>
      <c r="G76">
        <v>3581630000</v>
      </c>
    </row>
    <row r="77" spans="1:7" x14ac:dyDescent="0.25">
      <c r="A77" s="1">
        <v>44509</v>
      </c>
      <c r="B77">
        <v>4707.25</v>
      </c>
      <c r="C77">
        <v>4708.53</v>
      </c>
      <c r="D77">
        <v>4670.87</v>
      </c>
      <c r="E77">
        <v>4685.25</v>
      </c>
      <c r="F77">
        <v>4685.25</v>
      </c>
      <c r="G77">
        <v>3110230000</v>
      </c>
    </row>
    <row r="78" spans="1:7" x14ac:dyDescent="0.25">
      <c r="A78" s="1">
        <v>44508</v>
      </c>
      <c r="B78">
        <v>4701.4799999999996</v>
      </c>
      <c r="C78">
        <v>4714.92</v>
      </c>
      <c r="D78">
        <v>4694.3900000000003</v>
      </c>
      <c r="E78">
        <v>4701.7</v>
      </c>
      <c r="F78">
        <v>4701.7</v>
      </c>
      <c r="G78">
        <v>3465720000</v>
      </c>
    </row>
    <row r="79" spans="1:7" x14ac:dyDescent="0.25">
      <c r="A79" s="1">
        <v>44505</v>
      </c>
      <c r="B79">
        <v>4699.26</v>
      </c>
      <c r="C79">
        <v>4718.5</v>
      </c>
      <c r="D79">
        <v>4681.32</v>
      </c>
      <c r="E79">
        <v>4697.53</v>
      </c>
      <c r="F79">
        <v>4697.53</v>
      </c>
      <c r="G79">
        <v>3491150000</v>
      </c>
    </row>
    <row r="80" spans="1:7" x14ac:dyDescent="0.25">
      <c r="A80" s="1">
        <v>44504</v>
      </c>
      <c r="B80">
        <v>4662.93</v>
      </c>
      <c r="C80">
        <v>4683</v>
      </c>
      <c r="D80">
        <v>4662.59</v>
      </c>
      <c r="E80">
        <v>4680.0600000000004</v>
      </c>
      <c r="F80">
        <v>4680.0600000000004</v>
      </c>
      <c r="G80">
        <v>3332940000</v>
      </c>
    </row>
    <row r="81" spans="1:7" x14ac:dyDescent="0.25">
      <c r="A81" s="1">
        <v>44503</v>
      </c>
      <c r="B81">
        <v>4630.6499999999996</v>
      </c>
      <c r="C81">
        <v>4663.46</v>
      </c>
      <c r="D81">
        <v>4621.1899999999996</v>
      </c>
      <c r="E81">
        <v>4660.57</v>
      </c>
      <c r="F81">
        <v>4660.57</v>
      </c>
      <c r="G81">
        <v>3339440000</v>
      </c>
    </row>
    <row r="82" spans="1:7" x14ac:dyDescent="0.25">
      <c r="A82" s="1">
        <v>44502</v>
      </c>
      <c r="B82">
        <v>4613.34</v>
      </c>
      <c r="C82">
        <v>4635.1499999999996</v>
      </c>
      <c r="D82">
        <v>4613.34</v>
      </c>
      <c r="E82">
        <v>4630.6499999999996</v>
      </c>
      <c r="F82">
        <v>4630.6499999999996</v>
      </c>
      <c r="G82">
        <v>3309690000</v>
      </c>
    </row>
    <row r="83" spans="1:7" x14ac:dyDescent="0.25">
      <c r="A83" s="1">
        <v>44501</v>
      </c>
      <c r="B83">
        <v>4610.62</v>
      </c>
      <c r="C83">
        <v>4620.34</v>
      </c>
      <c r="D83">
        <v>4595.0600000000004</v>
      </c>
      <c r="E83">
        <v>4613.67</v>
      </c>
      <c r="F83">
        <v>4613.67</v>
      </c>
      <c r="G83">
        <v>2924000000</v>
      </c>
    </row>
    <row r="84" spans="1:7" x14ac:dyDescent="0.25">
      <c r="A84" s="1">
        <v>44498</v>
      </c>
      <c r="B84">
        <v>4572.87</v>
      </c>
      <c r="C84">
        <v>4608.08</v>
      </c>
      <c r="D84">
        <v>4567.59</v>
      </c>
      <c r="E84">
        <v>4605.38</v>
      </c>
      <c r="F84">
        <v>4605.38</v>
      </c>
      <c r="G84">
        <v>3632260000</v>
      </c>
    </row>
    <row r="85" spans="1:7" x14ac:dyDescent="0.25">
      <c r="A85" s="1">
        <v>44497</v>
      </c>
      <c r="B85">
        <v>4562.84</v>
      </c>
      <c r="C85">
        <v>4597.55</v>
      </c>
      <c r="D85">
        <v>4562.84</v>
      </c>
      <c r="E85">
        <v>4596.42</v>
      </c>
      <c r="F85">
        <v>4596.42</v>
      </c>
      <c r="G85">
        <v>3197560000</v>
      </c>
    </row>
    <row r="86" spans="1:7" x14ac:dyDescent="0.25">
      <c r="A86" s="1">
        <v>44496</v>
      </c>
      <c r="B86">
        <v>4580.22</v>
      </c>
      <c r="C86">
        <v>4584.57</v>
      </c>
      <c r="D86">
        <v>4551.66</v>
      </c>
      <c r="E86">
        <v>4551.68</v>
      </c>
      <c r="F86">
        <v>4551.68</v>
      </c>
      <c r="G86">
        <v>3259510000</v>
      </c>
    </row>
    <row r="87" spans="1:7" x14ac:dyDescent="0.25">
      <c r="A87" s="1">
        <v>44495</v>
      </c>
      <c r="B87">
        <v>4578.6899999999996</v>
      </c>
      <c r="C87">
        <v>4598.53</v>
      </c>
      <c r="D87">
        <v>4569.17</v>
      </c>
      <c r="E87">
        <v>4574.79</v>
      </c>
      <c r="F87">
        <v>4574.79</v>
      </c>
      <c r="G87">
        <v>2866500000</v>
      </c>
    </row>
    <row r="88" spans="1:7" x14ac:dyDescent="0.25">
      <c r="A88" s="1">
        <v>44494</v>
      </c>
      <c r="B88">
        <v>4553.6899999999996</v>
      </c>
      <c r="C88">
        <v>4572.62</v>
      </c>
      <c r="D88">
        <v>4537.3599999999997</v>
      </c>
      <c r="E88">
        <v>4566.4799999999996</v>
      </c>
      <c r="F88">
        <v>4566.4799999999996</v>
      </c>
      <c r="G88">
        <v>3250210000</v>
      </c>
    </row>
    <row r="89" spans="1:7" x14ac:dyDescent="0.25">
      <c r="A89" s="1">
        <v>44491</v>
      </c>
      <c r="B89">
        <v>4546.12</v>
      </c>
      <c r="C89">
        <v>4559.67</v>
      </c>
      <c r="D89">
        <v>4524</v>
      </c>
      <c r="E89">
        <v>4544.8999999999996</v>
      </c>
      <c r="F89">
        <v>4544.8999999999996</v>
      </c>
      <c r="G89">
        <v>3062810000</v>
      </c>
    </row>
    <row r="90" spans="1:7" x14ac:dyDescent="0.25">
      <c r="A90" s="1">
        <v>44490</v>
      </c>
      <c r="B90">
        <v>4532.24</v>
      </c>
      <c r="C90">
        <v>4551.4399999999996</v>
      </c>
      <c r="D90">
        <v>4526.8900000000003</v>
      </c>
      <c r="E90">
        <v>4549.78</v>
      </c>
      <c r="F90">
        <v>4549.78</v>
      </c>
      <c r="G90">
        <v>3016950000</v>
      </c>
    </row>
    <row r="91" spans="1:7" x14ac:dyDescent="0.25">
      <c r="A91" s="1">
        <v>44489</v>
      </c>
      <c r="B91">
        <v>4524.42</v>
      </c>
      <c r="C91">
        <v>4540.87</v>
      </c>
      <c r="D91">
        <v>4524.3999999999996</v>
      </c>
      <c r="E91">
        <v>4536.1899999999996</v>
      </c>
      <c r="F91">
        <v>4536.1899999999996</v>
      </c>
      <c r="G91">
        <v>2671560000</v>
      </c>
    </row>
    <row r="92" spans="1:7" x14ac:dyDescent="0.25">
      <c r="A92" s="1">
        <v>44488</v>
      </c>
      <c r="B92">
        <v>4497.34</v>
      </c>
      <c r="C92">
        <v>4520.3999999999996</v>
      </c>
      <c r="D92">
        <v>4496.41</v>
      </c>
      <c r="E92">
        <v>4519.63</v>
      </c>
      <c r="F92">
        <v>4519.63</v>
      </c>
      <c r="G92">
        <v>2531210000</v>
      </c>
    </row>
    <row r="93" spans="1:7" x14ac:dyDescent="0.25">
      <c r="A93" s="1">
        <v>44487</v>
      </c>
      <c r="B93">
        <v>4463.72</v>
      </c>
      <c r="C93">
        <v>4488.75</v>
      </c>
      <c r="D93">
        <v>4447.47</v>
      </c>
      <c r="E93">
        <v>4486.46</v>
      </c>
      <c r="F93">
        <v>4486.46</v>
      </c>
      <c r="G93">
        <v>2683540000</v>
      </c>
    </row>
    <row r="94" spans="1:7" x14ac:dyDescent="0.25">
      <c r="A94" s="1">
        <v>44484</v>
      </c>
      <c r="B94">
        <v>4447.6899999999996</v>
      </c>
      <c r="C94">
        <v>4475.82</v>
      </c>
      <c r="D94">
        <v>4447.6899999999996</v>
      </c>
      <c r="E94">
        <v>4471.37</v>
      </c>
      <c r="F94">
        <v>4471.37</v>
      </c>
      <c r="G94">
        <v>3000560000</v>
      </c>
    </row>
    <row r="95" spans="1:7" x14ac:dyDescent="0.25">
      <c r="A95" s="1">
        <v>44483</v>
      </c>
      <c r="B95">
        <v>4386.75</v>
      </c>
      <c r="C95">
        <v>4439.7299999999996</v>
      </c>
      <c r="D95">
        <v>4386.75</v>
      </c>
      <c r="E95">
        <v>4438.26</v>
      </c>
      <c r="F95">
        <v>4438.26</v>
      </c>
      <c r="G95">
        <v>2642920000</v>
      </c>
    </row>
    <row r="96" spans="1:7" x14ac:dyDescent="0.25">
      <c r="A96" s="1">
        <v>44482</v>
      </c>
      <c r="B96">
        <v>4358.01</v>
      </c>
      <c r="C96">
        <v>4372.87</v>
      </c>
      <c r="D96">
        <v>4329.92</v>
      </c>
      <c r="E96">
        <v>4363.8</v>
      </c>
      <c r="F96">
        <v>4363.8</v>
      </c>
      <c r="G96">
        <v>2926460000</v>
      </c>
    </row>
    <row r="97" spans="1:7" x14ac:dyDescent="0.25">
      <c r="A97" s="1">
        <v>44481</v>
      </c>
      <c r="B97">
        <v>4368.3100000000004</v>
      </c>
      <c r="C97">
        <v>4374.8900000000003</v>
      </c>
      <c r="D97">
        <v>4342.09</v>
      </c>
      <c r="E97">
        <v>4350.6499999999996</v>
      </c>
      <c r="F97">
        <v>4350.6499999999996</v>
      </c>
      <c r="G97">
        <v>2608150000</v>
      </c>
    </row>
    <row r="98" spans="1:7" x14ac:dyDescent="0.25">
      <c r="A98" s="1">
        <v>44480</v>
      </c>
      <c r="B98">
        <v>4385.4399999999996</v>
      </c>
      <c r="C98">
        <v>4415.88</v>
      </c>
      <c r="D98">
        <v>4360.59</v>
      </c>
      <c r="E98">
        <v>4361.1899999999996</v>
      </c>
      <c r="F98">
        <v>4361.1899999999996</v>
      </c>
      <c r="G98">
        <v>2580000000</v>
      </c>
    </row>
    <row r="99" spans="1:7" x14ac:dyDescent="0.25">
      <c r="A99" s="1">
        <v>44477</v>
      </c>
      <c r="B99">
        <v>4406.51</v>
      </c>
      <c r="C99">
        <v>4412.0200000000004</v>
      </c>
      <c r="D99">
        <v>4386.22</v>
      </c>
      <c r="E99">
        <v>4391.34</v>
      </c>
      <c r="F99">
        <v>4391.34</v>
      </c>
      <c r="G99">
        <v>2401890000</v>
      </c>
    </row>
    <row r="100" spans="1:7" x14ac:dyDescent="0.25">
      <c r="A100" s="1">
        <v>44476</v>
      </c>
      <c r="B100">
        <v>4383.7299999999996</v>
      </c>
      <c r="C100">
        <v>4429.97</v>
      </c>
      <c r="D100">
        <v>4383.7299999999996</v>
      </c>
      <c r="E100">
        <v>4399.76</v>
      </c>
      <c r="F100">
        <v>4399.76</v>
      </c>
      <c r="G100">
        <v>3096080000</v>
      </c>
    </row>
    <row r="101" spans="1:7" x14ac:dyDescent="0.25">
      <c r="A101" s="1">
        <v>44475</v>
      </c>
      <c r="B101">
        <v>4319.57</v>
      </c>
      <c r="C101">
        <v>4365.57</v>
      </c>
      <c r="D101">
        <v>4290.49</v>
      </c>
      <c r="E101">
        <v>4363.55</v>
      </c>
      <c r="F101">
        <v>4363.55</v>
      </c>
      <c r="G101">
        <v>3219590000</v>
      </c>
    </row>
    <row r="102" spans="1:7" x14ac:dyDescent="0.25">
      <c r="A102" s="1">
        <v>44474</v>
      </c>
      <c r="B102">
        <v>4309.87</v>
      </c>
      <c r="C102">
        <v>4369.2299999999996</v>
      </c>
      <c r="D102">
        <v>4309.87</v>
      </c>
      <c r="E102">
        <v>4345.72</v>
      </c>
      <c r="F102">
        <v>4345.72</v>
      </c>
      <c r="G102">
        <v>2967400000</v>
      </c>
    </row>
  </sheetData>
  <mergeCells count="1">
    <mergeCell ref="H1:N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5DF1-3B80-437F-920B-B79D611DD26B}">
  <sheetPr codeName="Sheet10"/>
  <dimension ref="A1:G101"/>
  <sheetViews>
    <sheetView workbookViewId="0">
      <selection sqref="A1:G101"/>
    </sheetView>
  </sheetViews>
  <sheetFormatPr defaultRowHeight="15" x14ac:dyDescent="0.25"/>
  <cols>
    <col min="1" max="1" width="10.7109375" bestFit="1" customWidth="1"/>
    <col min="3" max="4" width="9" bestFit="1" customWidth="1"/>
    <col min="5" max="5" width="10.140625" bestFit="1" customWidth="1"/>
    <col min="6" max="6" width="14.5703125" bestFit="1" customWidth="1"/>
    <col min="7" max="7" width="11.28515625" bestFit="1" customWidth="1"/>
    <col min="8" max="8" width="10.7109375" bestFit="1" customWidth="1"/>
    <col min="9" max="11" width="9" bestFit="1" customWidth="1"/>
    <col min="12" max="12" width="9.140625" bestFit="1" customWidth="1"/>
    <col min="13" max="13" width="13.5703125" bestFit="1" customWidth="1"/>
    <col min="14" max="14" width="10.28515625" bestFit="1" customWidth="1"/>
  </cols>
  <sheetData>
    <row r="1" spans="1:7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25">
      <c r="A2" s="1">
        <v>44617</v>
      </c>
      <c r="B2">
        <v>33277.22</v>
      </c>
      <c r="C2">
        <v>33934.06</v>
      </c>
      <c r="D2">
        <v>33277.22</v>
      </c>
      <c r="E2">
        <v>33922.44</v>
      </c>
      <c r="F2">
        <v>33922.44</v>
      </c>
      <c r="G2">
        <v>162427880</v>
      </c>
    </row>
    <row r="3" spans="1:7" x14ac:dyDescent="0.25">
      <c r="A3" s="1">
        <v>44616</v>
      </c>
      <c r="B3">
        <v>32830.33</v>
      </c>
      <c r="C3">
        <v>33269.339999999997</v>
      </c>
      <c r="D3">
        <v>32272.639999999999</v>
      </c>
      <c r="E3">
        <v>33223.83</v>
      </c>
      <c r="F3">
        <v>33223.83</v>
      </c>
      <c r="G3">
        <v>590850000</v>
      </c>
    </row>
    <row r="4" spans="1:7" x14ac:dyDescent="0.25">
      <c r="A4" s="1">
        <v>44615</v>
      </c>
      <c r="B4">
        <v>33680.97</v>
      </c>
      <c r="C4">
        <v>33832.589999999997</v>
      </c>
      <c r="D4">
        <v>33084.9</v>
      </c>
      <c r="E4">
        <v>33131.760000000002</v>
      </c>
      <c r="F4">
        <v>33131.760000000002</v>
      </c>
      <c r="G4">
        <v>370600000</v>
      </c>
    </row>
    <row r="5" spans="1:7" x14ac:dyDescent="0.25">
      <c r="A5" s="1">
        <v>44614</v>
      </c>
      <c r="B5">
        <v>33974.089999999997</v>
      </c>
      <c r="C5">
        <v>34024.74</v>
      </c>
      <c r="D5">
        <v>33364.29</v>
      </c>
      <c r="E5">
        <v>33596.61</v>
      </c>
      <c r="F5">
        <v>33596.61</v>
      </c>
      <c r="G5">
        <v>432090000</v>
      </c>
    </row>
    <row r="6" spans="1:7" x14ac:dyDescent="0.25">
      <c r="A6" s="1">
        <v>44610</v>
      </c>
      <c r="B6">
        <v>34310.449999999997</v>
      </c>
      <c r="C6">
        <v>34423.58</v>
      </c>
      <c r="D6">
        <v>33976.18</v>
      </c>
      <c r="E6">
        <v>34079.18</v>
      </c>
      <c r="F6">
        <v>34079.18</v>
      </c>
      <c r="G6">
        <v>414080000</v>
      </c>
    </row>
    <row r="7" spans="1:7" x14ac:dyDescent="0.25">
      <c r="A7" s="1">
        <v>44609</v>
      </c>
      <c r="B7">
        <v>34858.47</v>
      </c>
      <c r="C7">
        <v>34858.47</v>
      </c>
      <c r="D7">
        <v>34246.230000000003</v>
      </c>
      <c r="E7">
        <v>34312.03</v>
      </c>
      <c r="F7">
        <v>34312.03</v>
      </c>
      <c r="G7">
        <v>348720000</v>
      </c>
    </row>
    <row r="8" spans="1:7" x14ac:dyDescent="0.25">
      <c r="A8" s="1">
        <v>44608</v>
      </c>
      <c r="B8">
        <v>34951.83</v>
      </c>
      <c r="C8">
        <v>35042.089999999997</v>
      </c>
      <c r="D8">
        <v>34642.639999999999</v>
      </c>
      <c r="E8">
        <v>34934.269999999997</v>
      </c>
      <c r="F8">
        <v>34934.269999999997</v>
      </c>
      <c r="G8">
        <v>294410000</v>
      </c>
    </row>
    <row r="9" spans="1:7" x14ac:dyDescent="0.25">
      <c r="A9" s="1">
        <v>44607</v>
      </c>
      <c r="B9">
        <v>34686.19</v>
      </c>
      <c r="C9">
        <v>35047.79</v>
      </c>
      <c r="D9">
        <v>34686.19</v>
      </c>
      <c r="E9">
        <v>34988.839999999997</v>
      </c>
      <c r="F9">
        <v>34988.839999999997</v>
      </c>
      <c r="G9">
        <v>305670000</v>
      </c>
    </row>
    <row r="10" spans="1:7" x14ac:dyDescent="0.25">
      <c r="A10" s="1">
        <v>44606</v>
      </c>
      <c r="B10">
        <v>34694.5</v>
      </c>
      <c r="C10">
        <v>34744.559999999998</v>
      </c>
      <c r="D10">
        <v>34304.28</v>
      </c>
      <c r="E10">
        <v>34566.17</v>
      </c>
      <c r="F10">
        <v>34566.17</v>
      </c>
      <c r="G10">
        <v>370320000</v>
      </c>
    </row>
    <row r="11" spans="1:7" x14ac:dyDescent="0.25">
      <c r="A11" s="1">
        <v>44603</v>
      </c>
      <c r="B11">
        <v>35267.89</v>
      </c>
      <c r="C11">
        <v>35431.15</v>
      </c>
      <c r="D11">
        <v>34620.519999999997</v>
      </c>
      <c r="E11">
        <v>34738.06</v>
      </c>
      <c r="F11">
        <v>34738.06</v>
      </c>
      <c r="G11">
        <v>398860000</v>
      </c>
    </row>
    <row r="12" spans="1:7" x14ac:dyDescent="0.25">
      <c r="A12" s="1">
        <v>44602</v>
      </c>
      <c r="B12">
        <v>35630.81</v>
      </c>
      <c r="C12">
        <v>35800.239999999998</v>
      </c>
      <c r="D12">
        <v>35100.720000000001</v>
      </c>
      <c r="E12">
        <v>35241.589999999997</v>
      </c>
      <c r="F12">
        <v>35241.589999999997</v>
      </c>
      <c r="G12">
        <v>411620000</v>
      </c>
    </row>
    <row r="13" spans="1:7" x14ac:dyDescent="0.25">
      <c r="A13" s="1">
        <v>44601</v>
      </c>
      <c r="B13">
        <v>35614.9</v>
      </c>
      <c r="C13">
        <v>35824.28</v>
      </c>
      <c r="D13">
        <v>35614.9</v>
      </c>
      <c r="E13">
        <v>35768.06</v>
      </c>
      <c r="F13">
        <v>35768.06</v>
      </c>
      <c r="G13">
        <v>333610000</v>
      </c>
    </row>
    <row r="14" spans="1:7" x14ac:dyDescent="0.25">
      <c r="A14" s="1">
        <v>44600</v>
      </c>
      <c r="B14">
        <v>35160.68</v>
      </c>
      <c r="C14">
        <v>35544.89</v>
      </c>
      <c r="D14">
        <v>35090.42</v>
      </c>
      <c r="E14">
        <v>35462.78</v>
      </c>
      <c r="F14">
        <v>35462.78</v>
      </c>
      <c r="G14">
        <v>319190000</v>
      </c>
    </row>
    <row r="15" spans="1:7" x14ac:dyDescent="0.25">
      <c r="A15" s="1">
        <v>44599</v>
      </c>
      <c r="B15">
        <v>35108.379999999997</v>
      </c>
      <c r="C15">
        <v>35325.01</v>
      </c>
      <c r="D15">
        <v>34993.980000000003</v>
      </c>
      <c r="E15">
        <v>35091.129999999997</v>
      </c>
      <c r="F15">
        <v>35091.129999999997</v>
      </c>
      <c r="G15">
        <v>328910000</v>
      </c>
    </row>
    <row r="16" spans="1:7" x14ac:dyDescent="0.25">
      <c r="A16" s="1">
        <v>44596</v>
      </c>
      <c r="B16">
        <v>35095.74</v>
      </c>
      <c r="C16">
        <v>35333.550000000003</v>
      </c>
      <c r="D16">
        <v>34799.08</v>
      </c>
      <c r="E16">
        <v>35089.74</v>
      </c>
      <c r="F16">
        <v>35089.74</v>
      </c>
      <c r="G16">
        <v>349880000</v>
      </c>
    </row>
    <row r="17" spans="1:7" x14ac:dyDescent="0.25">
      <c r="A17" s="1">
        <v>44595</v>
      </c>
      <c r="B17">
        <v>35520.080000000002</v>
      </c>
      <c r="C17">
        <v>35535.94</v>
      </c>
      <c r="D17">
        <v>35071.06</v>
      </c>
      <c r="E17">
        <v>35111.160000000003</v>
      </c>
      <c r="F17">
        <v>35111.160000000003</v>
      </c>
      <c r="G17">
        <v>381020000</v>
      </c>
    </row>
    <row r="18" spans="1:7" x14ac:dyDescent="0.25">
      <c r="A18" s="1">
        <v>44594</v>
      </c>
      <c r="B18">
        <v>35378.19</v>
      </c>
      <c r="C18">
        <v>35679.199999999997</v>
      </c>
      <c r="D18">
        <v>35290.120000000003</v>
      </c>
      <c r="E18">
        <v>35629.33</v>
      </c>
      <c r="F18">
        <v>35629.33</v>
      </c>
      <c r="G18">
        <v>359540000</v>
      </c>
    </row>
    <row r="19" spans="1:7" x14ac:dyDescent="0.25">
      <c r="A19" s="1">
        <v>44593</v>
      </c>
      <c r="B19">
        <v>35151.47</v>
      </c>
      <c r="C19">
        <v>35441.089999999997</v>
      </c>
      <c r="D19">
        <v>34977.949999999997</v>
      </c>
      <c r="E19">
        <v>35405.24</v>
      </c>
      <c r="F19">
        <v>35405.24</v>
      </c>
      <c r="G19">
        <v>386080000</v>
      </c>
    </row>
    <row r="20" spans="1:7" x14ac:dyDescent="0.25">
      <c r="A20" s="1">
        <v>44592</v>
      </c>
      <c r="B20">
        <v>34691.17</v>
      </c>
      <c r="C20">
        <v>35148.14</v>
      </c>
      <c r="D20">
        <v>34496.1</v>
      </c>
      <c r="E20">
        <v>35131.86</v>
      </c>
      <c r="F20">
        <v>35131.86</v>
      </c>
      <c r="G20">
        <v>468070000</v>
      </c>
    </row>
    <row r="21" spans="1:7" x14ac:dyDescent="0.25">
      <c r="A21" s="1">
        <v>44589</v>
      </c>
      <c r="B21">
        <v>34135.24</v>
      </c>
      <c r="C21">
        <v>34731.769999999997</v>
      </c>
      <c r="D21">
        <v>33807.51</v>
      </c>
      <c r="E21">
        <v>34725.47</v>
      </c>
      <c r="F21">
        <v>34725.47</v>
      </c>
      <c r="G21">
        <v>568440000</v>
      </c>
    </row>
    <row r="22" spans="1:7" x14ac:dyDescent="0.25">
      <c r="A22" s="1">
        <v>44588</v>
      </c>
      <c r="B22">
        <v>34261.75</v>
      </c>
      <c r="C22">
        <v>34773.32</v>
      </c>
      <c r="D22">
        <v>34007.78</v>
      </c>
      <c r="E22">
        <v>34160.78</v>
      </c>
      <c r="F22">
        <v>34160.78</v>
      </c>
      <c r="G22">
        <v>527780000</v>
      </c>
    </row>
    <row r="23" spans="1:7" x14ac:dyDescent="0.25">
      <c r="A23" s="1">
        <v>44587</v>
      </c>
      <c r="B23">
        <v>34520.82</v>
      </c>
      <c r="C23">
        <v>34815.67</v>
      </c>
      <c r="D23">
        <v>33876.480000000003</v>
      </c>
      <c r="E23">
        <v>34168.089999999997</v>
      </c>
      <c r="F23">
        <v>34168.089999999997</v>
      </c>
      <c r="G23">
        <v>546330000</v>
      </c>
    </row>
    <row r="24" spans="1:7" x14ac:dyDescent="0.25">
      <c r="A24" s="1">
        <v>44586</v>
      </c>
      <c r="B24">
        <v>34186.639999999999</v>
      </c>
      <c r="C24">
        <v>34591.040000000001</v>
      </c>
      <c r="D24">
        <v>33545.519999999997</v>
      </c>
      <c r="E24">
        <v>34297.730000000003</v>
      </c>
      <c r="F24">
        <v>34297.730000000003</v>
      </c>
      <c r="G24">
        <v>506430000</v>
      </c>
    </row>
    <row r="25" spans="1:7" x14ac:dyDescent="0.25">
      <c r="A25" s="1">
        <v>44585</v>
      </c>
      <c r="B25">
        <v>34070.61</v>
      </c>
      <c r="C25">
        <v>34420.99</v>
      </c>
      <c r="D25">
        <v>33150.33</v>
      </c>
      <c r="E25">
        <v>34364.5</v>
      </c>
      <c r="F25">
        <v>34364.5</v>
      </c>
      <c r="G25">
        <v>664010000</v>
      </c>
    </row>
    <row r="26" spans="1:7" x14ac:dyDescent="0.25">
      <c r="A26" s="1">
        <v>44582</v>
      </c>
      <c r="B26">
        <v>34701.69</v>
      </c>
      <c r="C26">
        <v>34896.67</v>
      </c>
      <c r="D26">
        <v>34229.550000000003</v>
      </c>
      <c r="E26">
        <v>34265.370000000003</v>
      </c>
      <c r="F26">
        <v>34265.370000000003</v>
      </c>
      <c r="G26">
        <v>523880000</v>
      </c>
    </row>
    <row r="27" spans="1:7" x14ac:dyDescent="0.25">
      <c r="A27" s="1">
        <v>44581</v>
      </c>
      <c r="B27">
        <v>35102.660000000003</v>
      </c>
      <c r="C27">
        <v>35490.199999999997</v>
      </c>
      <c r="D27">
        <v>34670.120000000003</v>
      </c>
      <c r="E27">
        <v>34715.39</v>
      </c>
      <c r="F27">
        <v>34715.39</v>
      </c>
      <c r="G27">
        <v>369070000</v>
      </c>
    </row>
    <row r="28" spans="1:7" x14ac:dyDescent="0.25">
      <c r="A28" s="1">
        <v>44580</v>
      </c>
      <c r="B28">
        <v>35412.300000000003</v>
      </c>
      <c r="C28">
        <v>35547.83</v>
      </c>
      <c r="D28">
        <v>35015.49</v>
      </c>
      <c r="E28">
        <v>35028.65</v>
      </c>
      <c r="F28">
        <v>35028.65</v>
      </c>
      <c r="G28">
        <v>393080000</v>
      </c>
    </row>
    <row r="29" spans="1:7" x14ac:dyDescent="0.25">
      <c r="A29" s="1">
        <v>44579</v>
      </c>
      <c r="B29">
        <v>35661.760000000002</v>
      </c>
      <c r="C29">
        <v>35661.760000000002</v>
      </c>
      <c r="D29">
        <v>35262.019999999997</v>
      </c>
      <c r="E29">
        <v>35368.47</v>
      </c>
      <c r="F29">
        <v>35368.47</v>
      </c>
      <c r="G29">
        <v>427260000</v>
      </c>
    </row>
    <row r="30" spans="1:7" x14ac:dyDescent="0.25">
      <c r="A30" s="1">
        <v>44575</v>
      </c>
      <c r="B30">
        <v>35996.43</v>
      </c>
      <c r="C30">
        <v>35996.43</v>
      </c>
      <c r="D30">
        <v>35641.49</v>
      </c>
      <c r="E30">
        <v>35911.81</v>
      </c>
      <c r="F30">
        <v>35911.81</v>
      </c>
      <c r="G30">
        <v>389200000</v>
      </c>
    </row>
    <row r="31" spans="1:7" x14ac:dyDescent="0.25">
      <c r="A31" s="1">
        <v>44574</v>
      </c>
      <c r="B31">
        <v>36312.49</v>
      </c>
      <c r="C31">
        <v>36513.879999999997</v>
      </c>
      <c r="D31">
        <v>36044.22</v>
      </c>
      <c r="E31">
        <v>36113.620000000003</v>
      </c>
      <c r="F31">
        <v>36113.620000000003</v>
      </c>
      <c r="G31">
        <v>343640000</v>
      </c>
    </row>
    <row r="32" spans="1:7" x14ac:dyDescent="0.25">
      <c r="A32" s="1">
        <v>44573</v>
      </c>
      <c r="B32">
        <v>36336.160000000003</v>
      </c>
      <c r="C32">
        <v>36453.49</v>
      </c>
      <c r="D32">
        <v>36168.15</v>
      </c>
      <c r="E32">
        <v>36290.32</v>
      </c>
      <c r="F32">
        <v>36290.32</v>
      </c>
      <c r="G32">
        <v>310180000</v>
      </c>
    </row>
    <row r="33" spans="1:7" x14ac:dyDescent="0.25">
      <c r="A33" s="1">
        <v>44572</v>
      </c>
      <c r="B33">
        <v>36058.85</v>
      </c>
      <c r="C33">
        <v>36271.47</v>
      </c>
      <c r="D33">
        <v>35769.379999999997</v>
      </c>
      <c r="E33">
        <v>36252.019999999997</v>
      </c>
      <c r="F33">
        <v>36252.019999999997</v>
      </c>
      <c r="G33">
        <v>356850000</v>
      </c>
    </row>
    <row r="34" spans="1:7" x14ac:dyDescent="0.25">
      <c r="A34" s="1">
        <v>44571</v>
      </c>
      <c r="B34">
        <v>36175.21</v>
      </c>
      <c r="C34">
        <v>36175.21</v>
      </c>
      <c r="D34">
        <v>35639.910000000003</v>
      </c>
      <c r="E34">
        <v>36068.870000000003</v>
      </c>
      <c r="F34">
        <v>36068.870000000003</v>
      </c>
      <c r="G34">
        <v>430680000</v>
      </c>
    </row>
    <row r="35" spans="1:7" x14ac:dyDescent="0.25">
      <c r="A35" s="1">
        <v>44568</v>
      </c>
      <c r="B35">
        <v>36249.589999999997</v>
      </c>
      <c r="C35">
        <v>36382.839999999997</v>
      </c>
      <c r="D35">
        <v>36111.53</v>
      </c>
      <c r="E35">
        <v>36231.660000000003</v>
      </c>
      <c r="F35">
        <v>36231.660000000003</v>
      </c>
      <c r="G35">
        <v>356110000</v>
      </c>
    </row>
    <row r="36" spans="1:7" x14ac:dyDescent="0.25">
      <c r="A36" s="1">
        <v>44567</v>
      </c>
      <c r="B36">
        <v>36409.050000000003</v>
      </c>
      <c r="C36">
        <v>36464.19</v>
      </c>
      <c r="D36">
        <v>36200.68</v>
      </c>
      <c r="E36">
        <v>36236.47</v>
      </c>
      <c r="F36">
        <v>36236.47</v>
      </c>
      <c r="G36">
        <v>385890000</v>
      </c>
    </row>
    <row r="37" spans="1:7" x14ac:dyDescent="0.25">
      <c r="A37" s="1">
        <v>44566</v>
      </c>
      <c r="B37">
        <v>36722.6</v>
      </c>
      <c r="C37">
        <v>36952.65</v>
      </c>
      <c r="D37">
        <v>36400.39</v>
      </c>
      <c r="E37">
        <v>36407.11</v>
      </c>
      <c r="F37">
        <v>36407.11</v>
      </c>
      <c r="G37">
        <v>462040000</v>
      </c>
    </row>
    <row r="38" spans="1:7" x14ac:dyDescent="0.25">
      <c r="A38" s="1">
        <v>44565</v>
      </c>
      <c r="B38">
        <v>36636</v>
      </c>
      <c r="C38">
        <v>36934.839999999997</v>
      </c>
      <c r="D38">
        <v>36636</v>
      </c>
      <c r="E38">
        <v>36799.65</v>
      </c>
      <c r="F38">
        <v>36799.65</v>
      </c>
      <c r="G38">
        <v>435080000</v>
      </c>
    </row>
    <row r="39" spans="1:7" x14ac:dyDescent="0.25">
      <c r="A39" s="1">
        <v>44564</v>
      </c>
      <c r="B39">
        <v>36321.589999999997</v>
      </c>
      <c r="C39">
        <v>36595.82</v>
      </c>
      <c r="D39">
        <v>36246.449999999997</v>
      </c>
      <c r="E39">
        <v>36585.06</v>
      </c>
      <c r="F39">
        <v>36585.06</v>
      </c>
      <c r="G39">
        <v>347930000</v>
      </c>
    </row>
    <row r="40" spans="1:7" x14ac:dyDescent="0.25">
      <c r="A40" s="1">
        <v>44561</v>
      </c>
      <c r="B40">
        <v>36385.85</v>
      </c>
      <c r="C40">
        <v>36484.94</v>
      </c>
      <c r="D40">
        <v>36303.97</v>
      </c>
      <c r="E40">
        <v>36338.300000000003</v>
      </c>
      <c r="F40">
        <v>36338.300000000003</v>
      </c>
      <c r="G40">
        <v>213200000</v>
      </c>
    </row>
    <row r="41" spans="1:7" x14ac:dyDescent="0.25">
      <c r="A41" s="1">
        <v>44560</v>
      </c>
      <c r="B41">
        <v>36522.480000000003</v>
      </c>
      <c r="C41">
        <v>36679.440000000002</v>
      </c>
      <c r="D41">
        <v>36372.129999999997</v>
      </c>
      <c r="E41">
        <v>36398.080000000002</v>
      </c>
      <c r="F41">
        <v>36398.080000000002</v>
      </c>
      <c r="G41">
        <v>205620000</v>
      </c>
    </row>
    <row r="42" spans="1:7" x14ac:dyDescent="0.25">
      <c r="A42" s="1">
        <v>44559</v>
      </c>
      <c r="B42">
        <v>36421.14</v>
      </c>
      <c r="C42">
        <v>36571.550000000003</v>
      </c>
      <c r="D42">
        <v>36396.19</v>
      </c>
      <c r="E42">
        <v>36488.629999999997</v>
      </c>
      <c r="F42">
        <v>36488.629999999997</v>
      </c>
      <c r="G42">
        <v>213480000</v>
      </c>
    </row>
    <row r="43" spans="1:7" x14ac:dyDescent="0.25">
      <c r="A43" s="1">
        <v>44558</v>
      </c>
      <c r="B43">
        <v>36302.99</v>
      </c>
      <c r="C43">
        <v>36527.26</v>
      </c>
      <c r="D43">
        <v>36302.99</v>
      </c>
      <c r="E43">
        <v>36398.21</v>
      </c>
      <c r="F43">
        <v>36398.21</v>
      </c>
      <c r="G43">
        <v>239090000</v>
      </c>
    </row>
    <row r="44" spans="1:7" x14ac:dyDescent="0.25">
      <c r="A44" s="1">
        <v>44557</v>
      </c>
      <c r="B44">
        <v>35954.480000000003</v>
      </c>
      <c r="C44">
        <v>36306.61</v>
      </c>
      <c r="D44">
        <v>35954.480000000003</v>
      </c>
      <c r="E44">
        <v>36302.379999999997</v>
      </c>
      <c r="F44">
        <v>36302.379999999997</v>
      </c>
      <c r="G44">
        <v>244350000</v>
      </c>
    </row>
    <row r="45" spans="1:7" x14ac:dyDescent="0.25">
      <c r="A45" s="1">
        <v>44553</v>
      </c>
      <c r="B45">
        <v>35782.42</v>
      </c>
      <c r="C45">
        <v>36060.99</v>
      </c>
      <c r="D45">
        <v>35782.42</v>
      </c>
      <c r="E45">
        <v>35950.559999999998</v>
      </c>
      <c r="F45">
        <v>35950.559999999998</v>
      </c>
      <c r="G45">
        <v>247420000</v>
      </c>
    </row>
    <row r="46" spans="1:7" x14ac:dyDescent="0.25">
      <c r="A46" s="1">
        <v>44552</v>
      </c>
      <c r="B46">
        <v>35491.71</v>
      </c>
      <c r="C46">
        <v>35764.67</v>
      </c>
      <c r="D46">
        <v>35433.129999999997</v>
      </c>
      <c r="E46">
        <v>35753.89</v>
      </c>
      <c r="F46">
        <v>35753.89</v>
      </c>
      <c r="G46">
        <v>281930000</v>
      </c>
    </row>
    <row r="47" spans="1:7" x14ac:dyDescent="0.25">
      <c r="A47" s="1">
        <v>44551</v>
      </c>
      <c r="B47">
        <v>35069.5</v>
      </c>
      <c r="C47">
        <v>35508.959999999999</v>
      </c>
      <c r="D47">
        <v>35069.5</v>
      </c>
      <c r="E47">
        <v>35492.699999999997</v>
      </c>
      <c r="F47">
        <v>35492.699999999997</v>
      </c>
      <c r="G47">
        <v>346080000</v>
      </c>
    </row>
    <row r="48" spans="1:7" x14ac:dyDescent="0.25">
      <c r="A48" s="1">
        <v>44550</v>
      </c>
      <c r="B48">
        <v>35222.120000000003</v>
      </c>
      <c r="C48">
        <v>35222.120000000003</v>
      </c>
      <c r="D48">
        <v>34665.5</v>
      </c>
      <c r="E48">
        <v>34932.160000000003</v>
      </c>
      <c r="F48">
        <v>34932.160000000003</v>
      </c>
      <c r="G48">
        <v>386590000</v>
      </c>
    </row>
    <row r="49" spans="1:7" x14ac:dyDescent="0.25">
      <c r="A49" s="1">
        <v>44547</v>
      </c>
      <c r="B49">
        <v>35800.11</v>
      </c>
      <c r="C49">
        <v>35800.11</v>
      </c>
      <c r="D49">
        <v>35284.26</v>
      </c>
      <c r="E49">
        <v>35365.440000000002</v>
      </c>
      <c r="F49">
        <v>35365.440000000002</v>
      </c>
      <c r="G49">
        <v>750480000</v>
      </c>
    </row>
    <row r="50" spans="1:7" x14ac:dyDescent="0.25">
      <c r="A50" s="1">
        <v>44546</v>
      </c>
      <c r="B50">
        <v>36036.28</v>
      </c>
      <c r="C50">
        <v>36189.83</v>
      </c>
      <c r="D50">
        <v>35778.21</v>
      </c>
      <c r="E50">
        <v>35897.64</v>
      </c>
      <c r="F50">
        <v>35897.64</v>
      </c>
      <c r="G50">
        <v>473620000</v>
      </c>
    </row>
    <row r="51" spans="1:7" x14ac:dyDescent="0.25">
      <c r="A51" s="1">
        <v>44545</v>
      </c>
      <c r="B51">
        <v>35549.35</v>
      </c>
      <c r="C51">
        <v>35943.839999999997</v>
      </c>
      <c r="D51">
        <v>35389.300000000003</v>
      </c>
      <c r="E51">
        <v>35927.43</v>
      </c>
      <c r="F51">
        <v>35927.43</v>
      </c>
      <c r="G51">
        <v>424720000</v>
      </c>
    </row>
    <row r="52" spans="1:7" x14ac:dyDescent="0.25">
      <c r="A52" s="1">
        <v>44544</v>
      </c>
      <c r="B52">
        <v>35605.730000000003</v>
      </c>
      <c r="C52">
        <v>35779.47</v>
      </c>
      <c r="D52">
        <v>35441.74</v>
      </c>
      <c r="E52">
        <v>35544.18</v>
      </c>
      <c r="F52">
        <v>35544.18</v>
      </c>
      <c r="G52">
        <v>440900000</v>
      </c>
    </row>
    <row r="53" spans="1:7" x14ac:dyDescent="0.25">
      <c r="A53" s="1">
        <v>44543</v>
      </c>
      <c r="B53">
        <v>35958.93</v>
      </c>
      <c r="C53">
        <v>35958.93</v>
      </c>
      <c r="D53">
        <v>35609.53</v>
      </c>
      <c r="E53">
        <v>35650.949999999997</v>
      </c>
      <c r="F53">
        <v>35650.949999999997</v>
      </c>
      <c r="G53">
        <v>441110000</v>
      </c>
    </row>
    <row r="54" spans="1:7" x14ac:dyDescent="0.25">
      <c r="A54" s="1">
        <v>44540</v>
      </c>
      <c r="B54">
        <v>35830.550000000003</v>
      </c>
      <c r="C54">
        <v>35982.69</v>
      </c>
      <c r="D54">
        <v>35710.43</v>
      </c>
      <c r="E54">
        <v>35970.99</v>
      </c>
      <c r="F54">
        <v>35970.99</v>
      </c>
      <c r="G54">
        <v>361200000</v>
      </c>
    </row>
    <row r="55" spans="1:7" x14ac:dyDescent="0.25">
      <c r="A55" s="1">
        <v>44539</v>
      </c>
      <c r="B55">
        <v>35722.26</v>
      </c>
      <c r="C55">
        <v>35864.239999999998</v>
      </c>
      <c r="D55">
        <v>35577.14</v>
      </c>
      <c r="E55">
        <v>35754.69</v>
      </c>
      <c r="F55">
        <v>35754.69</v>
      </c>
      <c r="G55">
        <v>353020000</v>
      </c>
    </row>
    <row r="56" spans="1:7" x14ac:dyDescent="0.25">
      <c r="A56" s="1">
        <v>44538</v>
      </c>
      <c r="B56">
        <v>35716.85</v>
      </c>
      <c r="C56">
        <v>35840.519999999997</v>
      </c>
      <c r="D56">
        <v>35602.65</v>
      </c>
      <c r="E56">
        <v>35754.75</v>
      </c>
      <c r="F56">
        <v>35754.75</v>
      </c>
      <c r="G56">
        <v>387650000</v>
      </c>
    </row>
    <row r="57" spans="1:7" x14ac:dyDescent="0.25">
      <c r="A57" s="1">
        <v>44537</v>
      </c>
      <c r="B57">
        <v>35423.99</v>
      </c>
      <c r="C57">
        <v>35819.47</v>
      </c>
      <c r="D57">
        <v>35423.99</v>
      </c>
      <c r="E57">
        <v>35719.43</v>
      </c>
      <c r="F57">
        <v>35719.43</v>
      </c>
      <c r="G57">
        <v>474940000</v>
      </c>
    </row>
    <row r="58" spans="1:7" x14ac:dyDescent="0.25">
      <c r="A58" s="1">
        <v>44536</v>
      </c>
      <c r="B58">
        <v>34633.43</v>
      </c>
      <c r="C58">
        <v>35356.75</v>
      </c>
      <c r="D58">
        <v>34633.43</v>
      </c>
      <c r="E58">
        <v>35227.03</v>
      </c>
      <c r="F58">
        <v>35227.03</v>
      </c>
      <c r="G58">
        <v>416720000</v>
      </c>
    </row>
    <row r="59" spans="1:7" x14ac:dyDescent="0.25">
      <c r="A59" s="1">
        <v>44533</v>
      </c>
      <c r="B59">
        <v>34692.78</v>
      </c>
      <c r="C59">
        <v>34801.31</v>
      </c>
      <c r="D59">
        <v>34264.57</v>
      </c>
      <c r="E59">
        <v>34580.080000000002</v>
      </c>
      <c r="F59">
        <v>34580.080000000002</v>
      </c>
      <c r="G59">
        <v>439550000</v>
      </c>
    </row>
    <row r="60" spans="1:7" x14ac:dyDescent="0.25">
      <c r="A60" s="1">
        <v>44532</v>
      </c>
      <c r="B60">
        <v>34076.25</v>
      </c>
      <c r="C60">
        <v>34759.65</v>
      </c>
      <c r="D60">
        <v>34076.25</v>
      </c>
      <c r="E60">
        <v>34639.79</v>
      </c>
      <c r="F60">
        <v>34639.79</v>
      </c>
      <c r="G60">
        <v>466900000</v>
      </c>
    </row>
    <row r="61" spans="1:7" x14ac:dyDescent="0.25">
      <c r="A61" s="1">
        <v>44531</v>
      </c>
      <c r="B61">
        <v>34678.94</v>
      </c>
      <c r="C61">
        <v>35004.639999999999</v>
      </c>
      <c r="D61">
        <v>34006.980000000003</v>
      </c>
      <c r="E61">
        <v>34022.04</v>
      </c>
      <c r="F61">
        <v>34022.04</v>
      </c>
      <c r="G61">
        <v>496000000</v>
      </c>
    </row>
    <row r="62" spans="1:7" x14ac:dyDescent="0.25">
      <c r="A62" s="1">
        <v>44530</v>
      </c>
      <c r="B62">
        <v>35056.99</v>
      </c>
      <c r="C62">
        <v>35056.99</v>
      </c>
      <c r="D62">
        <v>34424.44</v>
      </c>
      <c r="E62">
        <v>34483.72</v>
      </c>
      <c r="F62">
        <v>34483.72</v>
      </c>
      <c r="G62">
        <v>678800000</v>
      </c>
    </row>
    <row r="63" spans="1:7" x14ac:dyDescent="0.25">
      <c r="A63" s="1">
        <v>44529</v>
      </c>
      <c r="B63">
        <v>35017.71</v>
      </c>
      <c r="C63">
        <v>35287.910000000003</v>
      </c>
      <c r="D63">
        <v>34895.89</v>
      </c>
      <c r="E63">
        <v>35135.94</v>
      </c>
      <c r="F63">
        <v>35135.94</v>
      </c>
      <c r="G63">
        <v>416040000</v>
      </c>
    </row>
    <row r="64" spans="1:7" x14ac:dyDescent="0.25">
      <c r="A64" s="1">
        <v>44526</v>
      </c>
      <c r="B64">
        <v>35366.69</v>
      </c>
      <c r="C64">
        <v>35366.69</v>
      </c>
      <c r="D64">
        <v>34749.800000000003</v>
      </c>
      <c r="E64">
        <v>34899.339999999997</v>
      </c>
      <c r="F64">
        <v>34899.339999999997</v>
      </c>
      <c r="G64">
        <v>324580000</v>
      </c>
    </row>
    <row r="65" spans="1:7" x14ac:dyDescent="0.25">
      <c r="A65" s="1">
        <v>44524</v>
      </c>
      <c r="B65">
        <v>35752.31</v>
      </c>
      <c r="C65">
        <v>35825.47</v>
      </c>
      <c r="D65">
        <v>35591.03</v>
      </c>
      <c r="E65">
        <v>35804.379999999997</v>
      </c>
      <c r="F65">
        <v>35804.379999999997</v>
      </c>
      <c r="G65">
        <v>280960000</v>
      </c>
    </row>
    <row r="66" spans="1:7" x14ac:dyDescent="0.25">
      <c r="A66" s="1">
        <v>44523</v>
      </c>
      <c r="B66">
        <v>35619.919999999998</v>
      </c>
      <c r="C66">
        <v>35841.519999999997</v>
      </c>
      <c r="D66">
        <v>35542.870000000003</v>
      </c>
      <c r="E66">
        <v>35813.800000000003</v>
      </c>
      <c r="F66">
        <v>35813.800000000003</v>
      </c>
      <c r="G66">
        <v>392520000</v>
      </c>
    </row>
    <row r="67" spans="1:7" x14ac:dyDescent="0.25">
      <c r="A67" s="1">
        <v>44522</v>
      </c>
      <c r="B67">
        <v>35631.410000000003</v>
      </c>
      <c r="C67">
        <v>35929.660000000003</v>
      </c>
      <c r="D67">
        <v>35615.550000000003</v>
      </c>
      <c r="E67">
        <v>35619.25</v>
      </c>
      <c r="F67">
        <v>35619.25</v>
      </c>
      <c r="G67">
        <v>420810000</v>
      </c>
    </row>
    <row r="68" spans="1:7" x14ac:dyDescent="0.25">
      <c r="A68" s="1">
        <v>44519</v>
      </c>
      <c r="B68">
        <v>35879.089999999997</v>
      </c>
      <c r="C68">
        <v>35879.089999999997</v>
      </c>
      <c r="D68">
        <v>35555.370000000003</v>
      </c>
      <c r="E68">
        <v>35601.980000000003</v>
      </c>
      <c r="F68">
        <v>35601.980000000003</v>
      </c>
      <c r="G68">
        <v>408840000</v>
      </c>
    </row>
    <row r="69" spans="1:7" x14ac:dyDescent="0.25">
      <c r="A69" s="1">
        <v>44518</v>
      </c>
      <c r="B69">
        <v>35901.69</v>
      </c>
      <c r="C69">
        <v>35952.629999999997</v>
      </c>
      <c r="D69">
        <v>35654.39</v>
      </c>
      <c r="E69">
        <v>35870.949999999997</v>
      </c>
      <c r="F69">
        <v>35870.949999999997</v>
      </c>
      <c r="G69">
        <v>435080000</v>
      </c>
    </row>
    <row r="70" spans="1:7" x14ac:dyDescent="0.25">
      <c r="A70" s="1">
        <v>44517</v>
      </c>
      <c r="B70">
        <v>36159.699999999997</v>
      </c>
      <c r="C70">
        <v>36159.699999999997</v>
      </c>
      <c r="D70">
        <v>35909.480000000003</v>
      </c>
      <c r="E70">
        <v>35931.050000000003</v>
      </c>
      <c r="F70">
        <v>35931.050000000003</v>
      </c>
      <c r="G70">
        <v>358310000</v>
      </c>
    </row>
    <row r="71" spans="1:7" x14ac:dyDescent="0.25">
      <c r="A71" s="1">
        <v>44516</v>
      </c>
      <c r="B71">
        <v>36076.18</v>
      </c>
      <c r="C71">
        <v>36316.61</v>
      </c>
      <c r="D71">
        <v>36076.18</v>
      </c>
      <c r="E71">
        <v>36142.22</v>
      </c>
      <c r="F71">
        <v>36142.22</v>
      </c>
      <c r="G71">
        <v>308290000</v>
      </c>
    </row>
    <row r="72" spans="1:7" x14ac:dyDescent="0.25">
      <c r="A72" s="1">
        <v>44515</v>
      </c>
      <c r="B72">
        <v>36128.83</v>
      </c>
      <c r="C72">
        <v>36236.07</v>
      </c>
      <c r="D72">
        <v>36031.78</v>
      </c>
      <c r="E72">
        <v>36087.449999999997</v>
      </c>
      <c r="F72">
        <v>36087.449999999997</v>
      </c>
      <c r="G72">
        <v>280660000</v>
      </c>
    </row>
    <row r="73" spans="1:7" x14ac:dyDescent="0.25">
      <c r="A73" s="1">
        <v>44512</v>
      </c>
      <c r="B73">
        <v>35963.78</v>
      </c>
      <c r="C73">
        <v>36147.629999999997</v>
      </c>
      <c r="D73">
        <v>35934.589999999997</v>
      </c>
      <c r="E73">
        <v>36100.31</v>
      </c>
      <c r="F73">
        <v>36100.31</v>
      </c>
      <c r="G73">
        <v>293180000</v>
      </c>
    </row>
    <row r="74" spans="1:7" x14ac:dyDescent="0.25">
      <c r="A74" s="1">
        <v>44511</v>
      </c>
      <c r="B74">
        <v>36038.78</v>
      </c>
      <c r="C74">
        <v>36108.17</v>
      </c>
      <c r="D74">
        <v>35915.269999999997</v>
      </c>
      <c r="E74">
        <v>35921.230000000003</v>
      </c>
      <c r="F74">
        <v>35921.230000000003</v>
      </c>
      <c r="G74">
        <v>270320000</v>
      </c>
    </row>
    <row r="75" spans="1:7" x14ac:dyDescent="0.25">
      <c r="A75" s="1">
        <v>44510</v>
      </c>
      <c r="B75">
        <v>36299.25</v>
      </c>
      <c r="C75">
        <v>36346.61</v>
      </c>
      <c r="D75">
        <v>36009.5</v>
      </c>
      <c r="E75">
        <v>36079.94</v>
      </c>
      <c r="F75">
        <v>36079.94</v>
      </c>
      <c r="G75">
        <v>278390000</v>
      </c>
    </row>
    <row r="76" spans="1:7" x14ac:dyDescent="0.25">
      <c r="A76" s="1">
        <v>44509</v>
      </c>
      <c r="B76">
        <v>36404.53</v>
      </c>
      <c r="C76">
        <v>36416.980000000003</v>
      </c>
      <c r="D76">
        <v>36173.07</v>
      </c>
      <c r="E76">
        <v>36319.980000000003</v>
      </c>
      <c r="F76">
        <v>36319.980000000003</v>
      </c>
      <c r="G76">
        <v>258020000</v>
      </c>
    </row>
    <row r="77" spans="1:7" x14ac:dyDescent="0.25">
      <c r="A77" s="1">
        <v>44508</v>
      </c>
      <c r="B77">
        <v>36416.46</v>
      </c>
      <c r="C77">
        <v>36565.730000000003</v>
      </c>
      <c r="D77">
        <v>36334.42</v>
      </c>
      <c r="E77">
        <v>36432.22</v>
      </c>
      <c r="F77">
        <v>36432.22</v>
      </c>
      <c r="G77">
        <v>284400000</v>
      </c>
    </row>
    <row r="78" spans="1:7" x14ac:dyDescent="0.25">
      <c r="A78" s="1">
        <v>44505</v>
      </c>
      <c r="B78">
        <v>36268.75</v>
      </c>
      <c r="C78">
        <v>36484.75</v>
      </c>
      <c r="D78">
        <v>36190.199999999997</v>
      </c>
      <c r="E78">
        <v>36327.949999999997</v>
      </c>
      <c r="F78">
        <v>36327.949999999997</v>
      </c>
      <c r="G78">
        <v>344600000</v>
      </c>
    </row>
    <row r="79" spans="1:7" x14ac:dyDescent="0.25">
      <c r="A79" s="1">
        <v>44504</v>
      </c>
      <c r="B79">
        <v>36107.46</v>
      </c>
      <c r="C79">
        <v>36168.03</v>
      </c>
      <c r="D79">
        <v>35986.480000000003</v>
      </c>
      <c r="E79">
        <v>36124.230000000003</v>
      </c>
      <c r="F79">
        <v>36124.230000000003</v>
      </c>
      <c r="G79">
        <v>307640000</v>
      </c>
    </row>
    <row r="80" spans="1:7" x14ac:dyDescent="0.25">
      <c r="A80" s="1">
        <v>44503</v>
      </c>
      <c r="B80">
        <v>36059.089999999997</v>
      </c>
      <c r="C80">
        <v>36178.51</v>
      </c>
      <c r="D80">
        <v>35891.730000000003</v>
      </c>
      <c r="E80">
        <v>36157.58</v>
      </c>
      <c r="F80">
        <v>36157.58</v>
      </c>
      <c r="G80">
        <v>262540000</v>
      </c>
    </row>
    <row r="81" spans="1:7" x14ac:dyDescent="0.25">
      <c r="A81" s="1">
        <v>44502</v>
      </c>
      <c r="B81">
        <v>35935.11</v>
      </c>
      <c r="C81">
        <v>36088.81</v>
      </c>
      <c r="D81">
        <v>35884.129999999997</v>
      </c>
      <c r="E81">
        <v>36052.629999999997</v>
      </c>
      <c r="F81">
        <v>36052.629999999997</v>
      </c>
      <c r="G81">
        <v>304510000</v>
      </c>
    </row>
    <row r="82" spans="1:7" x14ac:dyDescent="0.25">
      <c r="A82" s="1">
        <v>44501</v>
      </c>
      <c r="B82">
        <v>35833.65</v>
      </c>
      <c r="C82">
        <v>36009.74</v>
      </c>
      <c r="D82">
        <v>35797.97</v>
      </c>
      <c r="E82">
        <v>35913.839999999997</v>
      </c>
      <c r="F82">
        <v>35913.839999999997</v>
      </c>
      <c r="G82">
        <v>292880000</v>
      </c>
    </row>
    <row r="83" spans="1:7" x14ac:dyDescent="0.25">
      <c r="A83" s="1">
        <v>44498</v>
      </c>
      <c r="B83">
        <v>35712.28</v>
      </c>
      <c r="C83">
        <v>35852.53</v>
      </c>
      <c r="D83">
        <v>35633.199999999997</v>
      </c>
      <c r="E83">
        <v>35819.56</v>
      </c>
      <c r="F83">
        <v>35819.56</v>
      </c>
      <c r="G83">
        <v>399400000</v>
      </c>
    </row>
    <row r="84" spans="1:7" x14ac:dyDescent="0.25">
      <c r="A84" s="1">
        <v>44497</v>
      </c>
      <c r="B84">
        <v>35545.410000000003</v>
      </c>
      <c r="C84">
        <v>35742.25</v>
      </c>
      <c r="D84">
        <v>35545.410000000003</v>
      </c>
      <c r="E84">
        <v>35730.480000000003</v>
      </c>
      <c r="F84">
        <v>35730.480000000003</v>
      </c>
      <c r="G84">
        <v>337400000</v>
      </c>
    </row>
    <row r="85" spans="1:7" x14ac:dyDescent="0.25">
      <c r="A85" s="1">
        <v>44496</v>
      </c>
      <c r="B85">
        <v>35835.43</v>
      </c>
      <c r="C85">
        <v>35835.43</v>
      </c>
      <c r="D85">
        <v>35490.43</v>
      </c>
      <c r="E85">
        <v>35490.69</v>
      </c>
      <c r="F85">
        <v>35490.69</v>
      </c>
      <c r="G85">
        <v>354180000</v>
      </c>
    </row>
    <row r="86" spans="1:7" x14ac:dyDescent="0.25">
      <c r="A86" s="1">
        <v>44495</v>
      </c>
      <c r="B86">
        <v>35791.050000000003</v>
      </c>
      <c r="C86">
        <v>35892.92</v>
      </c>
      <c r="D86">
        <v>35734.730000000003</v>
      </c>
      <c r="E86">
        <v>35756.879999999997</v>
      </c>
      <c r="F86">
        <v>35756.879999999997</v>
      </c>
      <c r="G86">
        <v>321910000</v>
      </c>
    </row>
    <row r="87" spans="1:7" x14ac:dyDescent="0.25">
      <c r="A87" s="1">
        <v>44494</v>
      </c>
      <c r="B87">
        <v>35692.620000000003</v>
      </c>
      <c r="C87">
        <v>35787.040000000001</v>
      </c>
      <c r="D87">
        <v>35629.370000000003</v>
      </c>
      <c r="E87">
        <v>35741.15</v>
      </c>
      <c r="F87">
        <v>35741.15</v>
      </c>
      <c r="G87">
        <v>267220000</v>
      </c>
    </row>
    <row r="88" spans="1:7" x14ac:dyDescent="0.25">
      <c r="A88" s="1">
        <v>44491</v>
      </c>
      <c r="B88">
        <v>35607.72</v>
      </c>
      <c r="C88">
        <v>35765.019999999997</v>
      </c>
      <c r="D88">
        <v>35533.949999999997</v>
      </c>
      <c r="E88">
        <v>35677.019999999997</v>
      </c>
      <c r="F88">
        <v>35677.019999999997</v>
      </c>
      <c r="G88">
        <v>346290000</v>
      </c>
    </row>
    <row r="89" spans="1:7" x14ac:dyDescent="0.25">
      <c r="A89" s="1">
        <v>44490</v>
      </c>
      <c r="B89">
        <v>35520.32</v>
      </c>
      <c r="C89">
        <v>35612.36</v>
      </c>
      <c r="D89">
        <v>35442.53</v>
      </c>
      <c r="E89">
        <v>35603.08</v>
      </c>
      <c r="F89">
        <v>35603.08</v>
      </c>
      <c r="G89">
        <v>298390000</v>
      </c>
    </row>
    <row r="90" spans="1:7" x14ac:dyDescent="0.25">
      <c r="A90" s="1">
        <v>44489</v>
      </c>
      <c r="B90">
        <v>35475.160000000003</v>
      </c>
      <c r="C90">
        <v>35669.69</v>
      </c>
      <c r="D90">
        <v>35465.71</v>
      </c>
      <c r="E90">
        <v>35609.339999999997</v>
      </c>
      <c r="F90">
        <v>35609.339999999997</v>
      </c>
      <c r="G90">
        <v>265750000</v>
      </c>
    </row>
    <row r="91" spans="1:7" x14ac:dyDescent="0.25">
      <c r="A91" s="1">
        <v>44488</v>
      </c>
      <c r="B91">
        <v>35325.370000000003</v>
      </c>
      <c r="C91">
        <v>35462.68</v>
      </c>
      <c r="D91">
        <v>35290.120000000003</v>
      </c>
      <c r="E91">
        <v>35457.31</v>
      </c>
      <c r="F91">
        <v>35457.31</v>
      </c>
      <c r="G91">
        <v>278510000</v>
      </c>
    </row>
    <row r="92" spans="1:7" x14ac:dyDescent="0.25">
      <c r="A92" s="1">
        <v>44487</v>
      </c>
      <c r="B92">
        <v>35221.019999999997</v>
      </c>
      <c r="C92">
        <v>35327.57</v>
      </c>
      <c r="D92">
        <v>35035.94</v>
      </c>
      <c r="E92">
        <v>35258.61</v>
      </c>
      <c r="F92">
        <v>35258.61</v>
      </c>
      <c r="G92">
        <v>312640000</v>
      </c>
    </row>
    <row r="93" spans="1:7" x14ac:dyDescent="0.25">
      <c r="A93" s="1">
        <v>44484</v>
      </c>
      <c r="B93">
        <v>35023.629999999997</v>
      </c>
      <c r="C93">
        <v>35320.97</v>
      </c>
      <c r="D93">
        <v>35023.629999999997</v>
      </c>
      <c r="E93">
        <v>35294.76</v>
      </c>
      <c r="F93">
        <v>35294.76</v>
      </c>
      <c r="G93">
        <v>327870000</v>
      </c>
    </row>
    <row r="94" spans="1:7" x14ac:dyDescent="0.25">
      <c r="A94" s="1">
        <v>44483</v>
      </c>
      <c r="B94">
        <v>34443.22</v>
      </c>
      <c r="C94">
        <v>34923.83</v>
      </c>
      <c r="D94">
        <v>34443.22</v>
      </c>
      <c r="E94">
        <v>34912.559999999998</v>
      </c>
      <c r="F94">
        <v>34912.559999999998</v>
      </c>
      <c r="G94">
        <v>338540000</v>
      </c>
    </row>
    <row r="95" spans="1:7" x14ac:dyDescent="0.25">
      <c r="A95" s="1">
        <v>44482</v>
      </c>
      <c r="B95">
        <v>34372.71</v>
      </c>
      <c r="C95">
        <v>34449.83</v>
      </c>
      <c r="D95">
        <v>34115.1</v>
      </c>
      <c r="E95">
        <v>34377.81</v>
      </c>
      <c r="F95">
        <v>34377.81</v>
      </c>
      <c r="G95">
        <v>316220000</v>
      </c>
    </row>
    <row r="96" spans="1:7" x14ac:dyDescent="0.25">
      <c r="A96" s="1">
        <v>44481</v>
      </c>
      <c r="B96">
        <v>34507.15</v>
      </c>
      <c r="C96">
        <v>34611.24</v>
      </c>
      <c r="D96">
        <v>34318.94</v>
      </c>
      <c r="E96">
        <v>34378.339999999997</v>
      </c>
      <c r="F96">
        <v>34378.339999999997</v>
      </c>
      <c r="G96">
        <v>319010000</v>
      </c>
    </row>
    <row r="97" spans="1:7" x14ac:dyDescent="0.25">
      <c r="A97" s="1">
        <v>44480</v>
      </c>
      <c r="B97">
        <v>34723.79</v>
      </c>
      <c r="C97">
        <v>34951.35</v>
      </c>
      <c r="D97">
        <v>34486.51</v>
      </c>
      <c r="E97">
        <v>34496.06</v>
      </c>
      <c r="F97">
        <v>34496.06</v>
      </c>
      <c r="G97">
        <v>256820000</v>
      </c>
    </row>
    <row r="98" spans="1:7" x14ac:dyDescent="0.25">
      <c r="A98" s="1">
        <v>44477</v>
      </c>
      <c r="B98">
        <v>34757.57</v>
      </c>
      <c r="C98">
        <v>34842.620000000003</v>
      </c>
      <c r="D98">
        <v>34661.949999999997</v>
      </c>
      <c r="E98">
        <v>34746.25</v>
      </c>
      <c r="F98">
        <v>34746.25</v>
      </c>
      <c r="G98">
        <v>238080000</v>
      </c>
    </row>
    <row r="99" spans="1:7" x14ac:dyDescent="0.25">
      <c r="A99" s="1">
        <v>44476</v>
      </c>
      <c r="B99">
        <v>34509.72</v>
      </c>
      <c r="C99">
        <v>34975.19</v>
      </c>
      <c r="D99">
        <v>34509.72</v>
      </c>
      <c r="E99">
        <v>34754.94</v>
      </c>
      <c r="F99">
        <v>34754.94</v>
      </c>
      <c r="G99">
        <v>273290000</v>
      </c>
    </row>
    <row r="100" spans="1:7" x14ac:dyDescent="0.25">
      <c r="A100" s="1">
        <v>44475</v>
      </c>
      <c r="B100">
        <v>34198.959999999999</v>
      </c>
      <c r="C100">
        <v>34432.68</v>
      </c>
      <c r="D100">
        <v>33854.69</v>
      </c>
      <c r="E100">
        <v>34416.99</v>
      </c>
      <c r="F100">
        <v>34416.99</v>
      </c>
      <c r="G100">
        <v>322170000</v>
      </c>
    </row>
    <row r="101" spans="1:7" x14ac:dyDescent="0.25">
      <c r="A101" s="1">
        <v>44474</v>
      </c>
      <c r="B101">
        <v>34035.25</v>
      </c>
      <c r="C101">
        <v>34490.949999999997</v>
      </c>
      <c r="D101">
        <v>34035.25</v>
      </c>
      <c r="E101">
        <v>34314.67</v>
      </c>
      <c r="F101">
        <v>34314.67</v>
      </c>
      <c r="G101">
        <v>311520000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C23D4-C7AB-4995-98AF-52572FC0AF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Selected Data</vt:lpstr>
      <vt:lpstr>Next Week</vt:lpstr>
      <vt:lpstr>13 wk</vt:lpstr>
      <vt:lpstr>30 Yr</vt:lpstr>
      <vt:lpstr>10 Yr</vt:lpstr>
      <vt:lpstr>5 yr</vt:lpstr>
      <vt:lpstr>NASDAQ</vt:lpstr>
      <vt:lpstr>S&amp;P 500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Roth</dc:creator>
  <cp:lastModifiedBy>Phillip Roth</cp:lastModifiedBy>
  <dcterms:created xsi:type="dcterms:W3CDTF">2021-02-09T01:28:55Z</dcterms:created>
  <dcterms:modified xsi:type="dcterms:W3CDTF">2022-02-25T17:02:17Z</dcterms:modified>
</cp:coreProperties>
</file>